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HP\Desktop\"/>
    </mc:Choice>
  </mc:AlternateContent>
  <xr:revisionPtr revIDLastSave="0" documentId="13_ncr:1_{305BF45A-E1D9-40CC-953D-7E10CF589757}" xr6:coauthVersionLast="47" xr6:coauthVersionMax="47" xr10:uidLastSave="{00000000-0000-0000-0000-000000000000}"/>
  <bookViews>
    <workbookView xWindow="-108" yWindow="-108" windowWidth="23256" windowHeight="13176" xr2:uid="{00000000-000D-0000-FFFF-FFFF00000000}"/>
  </bookViews>
  <sheets>
    <sheet name="DashBoard" sheetId="10" r:id="rId1"/>
    <sheet name="Sales_Transactions" sheetId="1" r:id="rId2"/>
    <sheet name="Project_Master" sheetId="2" r:id="rId3"/>
    <sheet name="Client_Master" sheetId="3" r:id="rId4"/>
    <sheet name="Estimator_Team" sheetId="4" r:id="rId5"/>
    <sheet name="Monthly_Costs" sheetId="5" r:id="rId6"/>
    <sheet name="Region_list" sheetId="6" r:id="rId7"/>
  </sheets>
  <definedNames>
    <definedName name="_xlnm._FilterDatabase" localSheetId="2" hidden="1">Project_Master!$A$1:$R$52</definedName>
    <definedName name="_xlnm._FilterDatabase" localSheetId="1" hidden="1">Sales_Transactions!$A$1:$AT$1001</definedName>
    <definedName name="_xlcn.WorksheetConnection_interndata.xlsxClient_Master1" hidden="1">Client_Master[]</definedName>
    <definedName name="_xlcn.WorksheetConnection_interndata.xlsxEstimator_Team1" hidden="1">Estimator_Team[]</definedName>
    <definedName name="_xlcn.WorksheetConnection_interndata.xlsxMonthly_Costs1" hidden="1">Monthly_Costs[]</definedName>
    <definedName name="_xlcn.WorksheetConnection_interndata.xlsxProject_Master1" hidden="1">Project_Master[]</definedName>
    <definedName name="_xlcn.WorksheetConnection_interndata.xlsxSales_Transactions1" hidden="1">Sales_Transactions[]</definedName>
    <definedName name="_xlcn.WorksheetConnection_interndata.xlsxTable61" hidden="1">Region[]</definedName>
    <definedName name="Slicer_Estimator">#N/A</definedName>
    <definedName name="Slicer_Project_Status1">#N/A</definedName>
    <definedName name="Slicer_Region">#N/A</definedName>
  </definedNames>
  <calcPr calcId="191029"/>
  <pivotCaches>
    <pivotCache cacheId="0" r:id="rId8"/>
    <pivotCache cacheId="1" r:id="rId9"/>
    <pivotCache cacheId="2" r:id="rId10"/>
  </pivotCaches>
  <extLst>
    <ext xmlns:x14="http://schemas.microsoft.com/office/spreadsheetml/2009/9/main" uri="{876F7934-8845-4945-9796-88D515C7AA90}">
      <x14:pivotCaches>
        <pivotCache cacheId="3"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841E416B-1EF1-43b6-AB56-02D37102CBD5}">
      <x15:pivotCaches>
        <pivotCache cacheId="58" r:id="rId15"/>
        <pivotCache cacheId="61" r:id="rId16"/>
        <pivotCache cacheId="64" r:id="rId17"/>
        <pivotCache cacheId="67" r:id="rId18"/>
      </x15:pivotCaches>
    </ext>
    <ext xmlns:x15="http://schemas.microsoft.com/office/spreadsheetml/2010/11/main" uri="{983426D0-5260-488c-9760-48F4B6AC55F4}">
      <x15:pivotTableReferences>
        <x15:pivotTableReference r:id="rId19"/>
        <x15:pivotTableReference r:id="rId20"/>
        <x15:pivotTableReference r:id="rId21"/>
        <x15:pivotTableReference r:id="rId22"/>
      </x15:pivotTableReferences>
    </ext>
    <ext xmlns:x15="http://schemas.microsoft.com/office/spreadsheetml/2010/11/main" uri="{FCE2AD5D-F65C-4FA6-A056-5C36A1767C68}">
      <x15:dataModel>
        <x15:modelTables>
          <x15:modelTable id="Table6" name="Table6" connection="WorksheetConnection_intern data.xlsx!Table6"/>
          <x15:modelTable id="Sales_Transactions" name="Sales_Transactions" connection="WorksheetConnection_intern data.xlsx!Sales_Transactions"/>
          <x15:modelTable id="Project_Master" name="Project_Master" connection="WorksheetConnection_intern data.xlsx!Project_Master"/>
          <x15:modelTable id="Monthly_Costs" name="Monthly_Costs" connection="WorksheetConnection_intern data.xlsx!Monthly_Costs"/>
          <x15:modelTable id="Estimator_Team" name="Estimator_Team" connection="WorksheetConnection_intern data.xlsx!Estimator_Team"/>
          <x15:modelTable id="Client_Master" name="Client_Master" connection="WorksheetConnection_intern data.xlsx!Client_Master"/>
        </x15:modelTables>
        <x15:modelRelationships>
          <x15:modelRelationship fromTable="Sales_Transactions" fromColumn="Region" toTable="Table6" toColumn="Region"/>
          <x15:modelRelationship fromTable="Sales_Transactions" fromColumn="Material Cost" toTable="Monthly_Costs" toColumn="MaterialCost"/>
          <x15:modelRelationship fromTable="Sales_Transactions" fromColumn="Estimator" toTable="Estimator_Team" toColumn="EstimatorName"/>
          <x15:modelRelationship fromTable="Project_Master" fromColumn="Region" toTable="Table6" toColumn="Region"/>
          <x15:modelRelationship fromTable="Client_Master" fromColumn="Region" toTable="Table6" toColumn="Region"/>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88" i="5" l="1"/>
  <c r="M2" i="5" a="1"/>
  <c r="M2" i="5" s="1"/>
  <c r="M3" i="5" a="1"/>
  <c r="M3" i="5"/>
  <c r="M4" i="5" a="1"/>
  <c r="M4" i="5"/>
  <c r="M5" i="5" a="1"/>
  <c r="M5" i="5"/>
  <c r="M6" i="5" a="1"/>
  <c r="M6" i="5"/>
  <c r="M7" i="5" a="1"/>
  <c r="M7" i="5"/>
  <c r="M8" i="5" a="1"/>
  <c r="M8" i="5" s="1"/>
  <c r="M9" i="5" a="1"/>
  <c r="M9" i="5"/>
  <c r="M10" i="5" a="1"/>
  <c r="M10" i="5"/>
  <c r="M11" i="5" a="1"/>
  <c r="M11" i="5"/>
  <c r="M12" i="5" a="1"/>
  <c r="M12" i="5"/>
  <c r="M13" i="5" a="1"/>
  <c r="M13" i="5"/>
  <c r="M14" i="5" a="1"/>
  <c r="M14" i="5" s="1"/>
  <c r="M15" i="5" a="1"/>
  <c r="M15" i="5"/>
  <c r="M16" i="5" a="1"/>
  <c r="M16" i="5"/>
  <c r="M17" i="5" a="1"/>
  <c r="M17" i="5"/>
  <c r="M18" i="5" a="1"/>
  <c r="M18" i="5"/>
  <c r="M19" i="5" a="1"/>
  <c r="M19" i="5"/>
  <c r="M20" i="5" a="1"/>
  <c r="M20" i="5" s="1"/>
  <c r="M21" i="5" a="1"/>
  <c r="M21" i="5"/>
  <c r="M22" i="5" a="1"/>
  <c r="M22" i="5"/>
  <c r="M23" i="5" a="1"/>
  <c r="M23" i="5"/>
  <c r="M24" i="5" a="1"/>
  <c r="M24" i="5"/>
  <c r="M25" i="5" a="1"/>
  <c r="M25" i="5"/>
  <c r="M26" i="5" a="1"/>
  <c r="M26" i="5" s="1"/>
  <c r="M27" i="5" a="1"/>
  <c r="M27" i="5"/>
  <c r="M28" i="5" a="1"/>
  <c r="M28" i="5"/>
  <c r="M29" i="5" a="1"/>
  <c r="M29" i="5"/>
  <c r="M30" i="5" a="1"/>
  <c r="M30" i="5"/>
  <c r="M31" i="5" a="1"/>
  <c r="M31" i="5"/>
  <c r="M32" i="5" a="1"/>
  <c r="M32" i="5" s="1"/>
  <c r="M33" i="5" a="1"/>
  <c r="M33" i="5"/>
  <c r="M34" i="5" a="1"/>
  <c r="M34" i="5"/>
  <c r="M35" i="5" a="1"/>
  <c r="M35" i="5"/>
  <c r="M36" i="5" a="1"/>
  <c r="M36" i="5"/>
  <c r="M37" i="5" a="1"/>
  <c r="M37" i="5"/>
  <c r="M38" i="5" a="1"/>
  <c r="M38" i="5" s="1"/>
  <c r="M39" i="5" a="1"/>
  <c r="M39" i="5"/>
  <c r="M40" i="5" a="1"/>
  <c r="M40" i="5"/>
  <c r="M41" i="5" a="1"/>
  <c r="M41" i="5"/>
  <c r="M42" i="5" a="1"/>
  <c r="M42" i="5"/>
  <c r="M43" i="5" a="1"/>
  <c r="M43" i="5"/>
  <c r="M44" i="5" a="1"/>
  <c r="M44" i="5" s="1"/>
  <c r="M45" i="5" a="1"/>
  <c r="M45" i="5"/>
  <c r="M46" i="5" a="1"/>
  <c r="M46" i="5"/>
  <c r="M47" i="5" a="1"/>
  <c r="M47" i="5"/>
  <c r="M48" i="5" a="1"/>
  <c r="M48" i="5"/>
  <c r="M49" i="5" a="1"/>
  <c r="M49" i="5"/>
  <c r="M50" i="5" a="1"/>
  <c r="M50" i="5" s="1"/>
  <c r="M51" i="5" a="1"/>
  <c r="M51" i="5"/>
  <c r="M52" i="5" a="1"/>
  <c r="M52" i="5"/>
  <c r="M53" i="5" a="1"/>
  <c r="M53" i="5"/>
  <c r="M54" i="5" a="1"/>
  <c r="M54" i="5"/>
  <c r="M55" i="5" a="1"/>
  <c r="M55" i="5"/>
  <c r="M56" i="5" a="1"/>
  <c r="M56" i="5" s="1"/>
  <c r="M57" i="5" a="1"/>
  <c r="M57" i="5"/>
  <c r="M58" i="5" a="1"/>
  <c r="M58" i="5"/>
  <c r="M59" i="5" a="1"/>
  <c r="M59" i="5"/>
  <c r="M60" i="5" a="1"/>
  <c r="M60" i="5"/>
  <c r="M61" i="5" a="1"/>
  <c r="M61" i="5"/>
  <c r="M62" i="5" a="1"/>
  <c r="M62" i="5" s="1"/>
  <c r="M63" i="5" a="1"/>
  <c r="M63" i="5"/>
  <c r="M64" i="5" a="1"/>
  <c r="M64" i="5"/>
  <c r="M65" i="5" a="1"/>
  <c r="M65" i="5"/>
  <c r="M66" i="5" a="1"/>
  <c r="M66" i="5"/>
  <c r="M67" i="5" a="1"/>
  <c r="M67" i="5"/>
  <c r="M68" i="5" a="1"/>
  <c r="M68" i="5" s="1"/>
  <c r="M69" i="5" a="1"/>
  <c r="M69" i="5"/>
  <c r="M70" i="5" a="1"/>
  <c r="M70" i="5"/>
  <c r="M71" i="5" a="1"/>
  <c r="M71" i="5"/>
  <c r="M72" i="5" a="1"/>
  <c r="M72" i="5"/>
  <c r="M73" i="5" a="1"/>
  <c r="M73" i="5"/>
  <c r="M74" i="5" a="1"/>
  <c r="M74" i="5" s="1"/>
  <c r="M75" i="5" a="1"/>
  <c r="M75" i="5"/>
  <c r="M76" i="5" a="1"/>
  <c r="M76" i="5"/>
  <c r="M77" i="5" a="1"/>
  <c r="M77" i="5"/>
  <c r="M78" i="5" a="1"/>
  <c r="M78" i="5"/>
  <c r="M79" i="5" a="1"/>
  <c r="M79" i="5"/>
  <c r="M80" i="5" a="1"/>
  <c r="M80" i="5" s="1"/>
  <c r="M81" i="5" a="1"/>
  <c r="M81" i="5"/>
  <c r="M82" i="5" a="1"/>
  <c r="M82" i="5"/>
  <c r="M83" i="5" a="1"/>
  <c r="M83" i="5"/>
  <c r="M84" i="5" a="1"/>
  <c r="M84" i="5"/>
  <c r="M85" i="5" a="1"/>
  <c r="M85" i="5"/>
  <c r="O1009" i="1"/>
  <c r="V2" i="1" a="1"/>
  <c r="V2" i="1" s="1"/>
  <c r="V3" i="1" a="1"/>
  <c r="V3" i="1" s="1"/>
  <c r="V4" i="1" a="1"/>
  <c r="V4" i="1" s="1"/>
  <c r="V5" i="1" a="1"/>
  <c r="V5" i="1" s="1"/>
  <c r="V6" i="1" a="1"/>
  <c r="V6" i="1" s="1"/>
  <c r="V7" i="1" a="1"/>
  <c r="V7" i="1" s="1"/>
  <c r="V8" i="1" a="1"/>
  <c r="V8" i="1" s="1"/>
  <c r="V9" i="1" a="1"/>
  <c r="V9" i="1" s="1"/>
  <c r="V10" i="1" a="1"/>
  <c r="V10" i="1" s="1"/>
  <c r="V11" i="1" a="1"/>
  <c r="V11" i="1" s="1"/>
  <c r="V12" i="1" a="1"/>
  <c r="V12" i="1" s="1"/>
  <c r="V13" i="1" a="1"/>
  <c r="V13" i="1" s="1"/>
  <c r="V14" i="1" a="1"/>
  <c r="V14" i="1" s="1"/>
  <c r="V15" i="1" a="1"/>
  <c r="V15" i="1" s="1"/>
  <c r="V16" i="1" a="1"/>
  <c r="V16" i="1" s="1"/>
  <c r="V17" i="1" a="1"/>
  <c r="V17" i="1" s="1"/>
  <c r="V18" i="1" a="1"/>
  <c r="V18" i="1" s="1"/>
  <c r="V19" i="1" a="1"/>
  <c r="V19" i="1" s="1"/>
  <c r="V20" i="1" a="1"/>
  <c r="V20" i="1" s="1"/>
  <c r="V21" i="1" a="1"/>
  <c r="V21" i="1" s="1"/>
  <c r="V22" i="1" a="1"/>
  <c r="V22" i="1" s="1"/>
  <c r="V23" i="1" a="1"/>
  <c r="V23" i="1" s="1"/>
  <c r="V24" i="1" a="1"/>
  <c r="V24" i="1" s="1"/>
  <c r="V25" i="1" a="1"/>
  <c r="V25" i="1" s="1"/>
  <c r="V26" i="1" a="1"/>
  <c r="V26" i="1" s="1"/>
  <c r="V27" i="1" a="1"/>
  <c r="V27" i="1" s="1"/>
  <c r="V28" i="1" a="1"/>
  <c r="V28" i="1" s="1"/>
  <c r="V29" i="1" a="1"/>
  <c r="V29" i="1" s="1"/>
  <c r="V30" i="1" a="1"/>
  <c r="V30" i="1" s="1"/>
  <c r="V31" i="1" a="1"/>
  <c r="V31" i="1" s="1"/>
  <c r="V32" i="1" a="1"/>
  <c r="V32" i="1" s="1"/>
  <c r="V33" i="1" a="1"/>
  <c r="V33" i="1" s="1"/>
  <c r="V34" i="1" a="1"/>
  <c r="V34" i="1" s="1"/>
  <c r="V35" i="1" a="1"/>
  <c r="V35" i="1" s="1"/>
  <c r="V36" i="1" a="1"/>
  <c r="V36" i="1" s="1"/>
  <c r="V37" i="1" a="1"/>
  <c r="V37" i="1" s="1"/>
  <c r="V38" i="1" a="1"/>
  <c r="V38" i="1" s="1"/>
  <c r="V39" i="1" a="1"/>
  <c r="V39" i="1" s="1"/>
  <c r="V40" i="1" a="1"/>
  <c r="V40" i="1" s="1"/>
  <c r="V41" i="1" a="1"/>
  <c r="V41" i="1" s="1"/>
  <c r="V42" i="1" a="1"/>
  <c r="V42" i="1" s="1"/>
  <c r="V43" i="1" a="1"/>
  <c r="V43" i="1" s="1"/>
  <c r="V44" i="1" a="1"/>
  <c r="V44" i="1" s="1"/>
  <c r="V45" i="1" a="1"/>
  <c r="V45" i="1" s="1"/>
  <c r="V46" i="1" a="1"/>
  <c r="V46" i="1" s="1"/>
  <c r="V47" i="1" a="1"/>
  <c r="V47" i="1" s="1"/>
  <c r="V48" i="1" a="1"/>
  <c r="V48" i="1" s="1"/>
  <c r="V49" i="1" a="1"/>
  <c r="V49" i="1" s="1"/>
  <c r="V50" i="1" a="1"/>
  <c r="V50" i="1" s="1"/>
  <c r="V51" i="1" a="1"/>
  <c r="V51" i="1" s="1"/>
  <c r="V52" i="1" a="1"/>
  <c r="V52" i="1" s="1"/>
  <c r="V53" i="1" a="1"/>
  <c r="V53" i="1" s="1"/>
  <c r="V54" i="1" a="1"/>
  <c r="V54" i="1" s="1"/>
  <c r="V55" i="1" a="1"/>
  <c r="V55" i="1" s="1"/>
  <c r="V56" i="1" a="1"/>
  <c r="V56" i="1" s="1"/>
  <c r="V57" i="1" a="1"/>
  <c r="V57" i="1" s="1"/>
  <c r="V58" i="1" a="1"/>
  <c r="V58" i="1" s="1"/>
  <c r="V59" i="1" a="1"/>
  <c r="V59" i="1" s="1"/>
  <c r="V60" i="1" a="1"/>
  <c r="V60" i="1" s="1"/>
  <c r="V61" i="1" a="1"/>
  <c r="V61" i="1" s="1"/>
  <c r="V62" i="1" a="1"/>
  <c r="V62" i="1" s="1"/>
  <c r="V63" i="1" a="1"/>
  <c r="V63" i="1" s="1"/>
  <c r="V64" i="1" a="1"/>
  <c r="V64" i="1" s="1"/>
  <c r="V65" i="1" a="1"/>
  <c r="V65" i="1" s="1"/>
  <c r="V66" i="1" a="1"/>
  <c r="V66" i="1" s="1"/>
  <c r="V67" i="1" a="1"/>
  <c r="V67" i="1" s="1"/>
  <c r="V68" i="1" a="1"/>
  <c r="V68" i="1" s="1"/>
  <c r="V69" i="1" a="1"/>
  <c r="V69" i="1" s="1"/>
  <c r="V70" i="1" a="1"/>
  <c r="V70" i="1" s="1"/>
  <c r="V71" i="1" a="1"/>
  <c r="V71" i="1" s="1"/>
  <c r="V72" i="1" a="1"/>
  <c r="V72" i="1" s="1"/>
  <c r="V73" i="1" a="1"/>
  <c r="V73" i="1" s="1"/>
  <c r="V74" i="1" a="1"/>
  <c r="V74" i="1" s="1"/>
  <c r="V75" i="1" a="1"/>
  <c r="V75" i="1" s="1"/>
  <c r="V76" i="1" a="1"/>
  <c r="V76" i="1" s="1"/>
  <c r="V77" i="1" a="1"/>
  <c r="V77" i="1" s="1"/>
  <c r="V78" i="1" a="1"/>
  <c r="V78" i="1" s="1"/>
  <c r="V79" i="1" a="1"/>
  <c r="V79" i="1" s="1"/>
  <c r="V80" i="1" a="1"/>
  <c r="V80" i="1" s="1"/>
  <c r="V81" i="1" a="1"/>
  <c r="V81" i="1" s="1"/>
  <c r="V82" i="1" a="1"/>
  <c r="V82" i="1" s="1"/>
  <c r="V83" i="1" a="1"/>
  <c r="V83" i="1" s="1"/>
  <c r="V84" i="1" a="1"/>
  <c r="V84" i="1" s="1"/>
  <c r="V85" i="1" a="1"/>
  <c r="V85" i="1" s="1"/>
  <c r="V86" i="1" a="1"/>
  <c r="V86" i="1" s="1"/>
  <c r="V87" i="1" a="1"/>
  <c r="V87" i="1" s="1"/>
  <c r="V88" i="1" a="1"/>
  <c r="V88" i="1" s="1"/>
  <c r="V89" i="1" a="1"/>
  <c r="V89" i="1" s="1"/>
  <c r="V90" i="1" a="1"/>
  <c r="V90" i="1" s="1"/>
  <c r="V91" i="1" a="1"/>
  <c r="V91" i="1" s="1"/>
  <c r="V92" i="1" a="1"/>
  <c r="V92" i="1" s="1"/>
  <c r="V93" i="1" a="1"/>
  <c r="V93" i="1" s="1"/>
  <c r="V94" i="1" a="1"/>
  <c r="V94" i="1" s="1"/>
  <c r="V95" i="1" a="1"/>
  <c r="V95" i="1" s="1"/>
  <c r="V96" i="1" a="1"/>
  <c r="V96" i="1" s="1"/>
  <c r="V97" i="1" a="1"/>
  <c r="V97" i="1" s="1"/>
  <c r="V98" i="1" a="1"/>
  <c r="V98" i="1" s="1"/>
  <c r="V99" i="1" a="1"/>
  <c r="V99" i="1" s="1"/>
  <c r="V100" i="1" a="1"/>
  <c r="V100" i="1" s="1"/>
  <c r="V101" i="1" a="1"/>
  <c r="V101" i="1" s="1"/>
  <c r="V102" i="1" a="1"/>
  <c r="V102" i="1" s="1"/>
  <c r="V103" i="1" a="1"/>
  <c r="V103" i="1" s="1"/>
  <c r="V104" i="1" a="1"/>
  <c r="V104" i="1" s="1"/>
  <c r="V105" i="1" a="1"/>
  <c r="V105" i="1" s="1"/>
  <c r="V106" i="1" a="1"/>
  <c r="V106" i="1" s="1"/>
  <c r="V107" i="1" a="1"/>
  <c r="V107" i="1" s="1"/>
  <c r="V108" i="1" a="1"/>
  <c r="V108" i="1" s="1"/>
  <c r="V109" i="1" a="1"/>
  <c r="V109" i="1" s="1"/>
  <c r="V110" i="1" a="1"/>
  <c r="V110" i="1" s="1"/>
  <c r="V111" i="1" a="1"/>
  <c r="V111" i="1" s="1"/>
  <c r="V112" i="1" a="1"/>
  <c r="V112" i="1" s="1"/>
  <c r="V113" i="1" a="1"/>
  <c r="V113" i="1" s="1"/>
  <c r="V114" i="1" a="1"/>
  <c r="V114" i="1" s="1"/>
  <c r="V115" i="1" a="1"/>
  <c r="V115" i="1" s="1"/>
  <c r="V116" i="1" a="1"/>
  <c r="V116" i="1" s="1"/>
  <c r="V117" i="1" a="1"/>
  <c r="V117" i="1" s="1"/>
  <c r="V118" i="1" a="1"/>
  <c r="V118" i="1" s="1"/>
  <c r="V119" i="1" a="1"/>
  <c r="V119" i="1" s="1"/>
  <c r="V120" i="1" a="1"/>
  <c r="V120" i="1" s="1"/>
  <c r="V121" i="1" a="1"/>
  <c r="V121" i="1" s="1"/>
  <c r="V122" i="1" a="1"/>
  <c r="V122" i="1" s="1"/>
  <c r="V123" i="1" a="1"/>
  <c r="V123" i="1" s="1"/>
  <c r="V124" i="1" a="1"/>
  <c r="V124" i="1" s="1"/>
  <c r="V125" i="1" a="1"/>
  <c r="V125" i="1" s="1"/>
  <c r="V126" i="1" a="1"/>
  <c r="V126" i="1" s="1"/>
  <c r="V127" i="1" a="1"/>
  <c r="V127" i="1" s="1"/>
  <c r="V128" i="1" a="1"/>
  <c r="V128" i="1" s="1"/>
  <c r="V129" i="1" a="1"/>
  <c r="V129" i="1" s="1"/>
  <c r="V130" i="1" a="1"/>
  <c r="V130" i="1" s="1"/>
  <c r="V131" i="1" a="1"/>
  <c r="V131" i="1" s="1"/>
  <c r="V132" i="1" a="1"/>
  <c r="V132" i="1" s="1"/>
  <c r="V133" i="1" a="1"/>
  <c r="V133" i="1" s="1"/>
  <c r="V134" i="1" a="1"/>
  <c r="V134" i="1" s="1"/>
  <c r="V135" i="1" a="1"/>
  <c r="V135" i="1" s="1"/>
  <c r="V136" i="1" a="1"/>
  <c r="V136" i="1" s="1"/>
  <c r="V137" i="1" a="1"/>
  <c r="V137" i="1" s="1"/>
  <c r="V138" i="1" a="1"/>
  <c r="V138" i="1" s="1"/>
  <c r="V139" i="1" a="1"/>
  <c r="V139" i="1" s="1"/>
  <c r="V140" i="1" a="1"/>
  <c r="V140" i="1" s="1"/>
  <c r="V141" i="1" a="1"/>
  <c r="V141" i="1" s="1"/>
  <c r="V142" i="1" a="1"/>
  <c r="V142" i="1" s="1"/>
  <c r="V143" i="1" a="1"/>
  <c r="V143" i="1" s="1"/>
  <c r="V144" i="1" a="1"/>
  <c r="V144" i="1" s="1"/>
  <c r="V145" i="1" a="1"/>
  <c r="V145" i="1" s="1"/>
  <c r="V146" i="1" a="1"/>
  <c r="V146" i="1" s="1"/>
  <c r="V147" i="1" a="1"/>
  <c r="V147" i="1" s="1"/>
  <c r="V148" i="1" a="1"/>
  <c r="V148" i="1" s="1"/>
  <c r="V149" i="1" a="1"/>
  <c r="V149" i="1" s="1"/>
  <c r="V150" i="1" a="1"/>
  <c r="V150" i="1" s="1"/>
  <c r="V151" i="1" a="1"/>
  <c r="V151" i="1" s="1"/>
  <c r="V152" i="1" a="1"/>
  <c r="V152" i="1" s="1"/>
  <c r="V153" i="1" a="1"/>
  <c r="V153" i="1" s="1"/>
  <c r="V154" i="1" a="1"/>
  <c r="V154" i="1" s="1"/>
  <c r="V155" i="1" a="1"/>
  <c r="V155" i="1" s="1"/>
  <c r="V156" i="1" a="1"/>
  <c r="V156" i="1" s="1"/>
  <c r="V157" i="1" a="1"/>
  <c r="V157" i="1" s="1"/>
  <c r="V158" i="1" a="1"/>
  <c r="V158" i="1" s="1"/>
  <c r="V159" i="1" a="1"/>
  <c r="V159" i="1" s="1"/>
  <c r="V160" i="1" a="1"/>
  <c r="V160" i="1" s="1"/>
  <c r="V161" i="1" a="1"/>
  <c r="V161" i="1" s="1"/>
  <c r="V162" i="1" a="1"/>
  <c r="V162" i="1" s="1"/>
  <c r="V163" i="1" a="1"/>
  <c r="V163" i="1" s="1"/>
  <c r="V164" i="1" a="1"/>
  <c r="V164" i="1" s="1"/>
  <c r="V165" i="1" a="1"/>
  <c r="V165" i="1" s="1"/>
  <c r="V166" i="1" a="1"/>
  <c r="V166" i="1" s="1"/>
  <c r="V167" i="1" a="1"/>
  <c r="V167" i="1" s="1"/>
  <c r="V168" i="1" a="1"/>
  <c r="V168" i="1" s="1"/>
  <c r="V169" i="1" a="1"/>
  <c r="V169" i="1" s="1"/>
  <c r="V170" i="1" a="1"/>
  <c r="V170" i="1" s="1"/>
  <c r="V171" i="1" a="1"/>
  <c r="V171" i="1" s="1"/>
  <c r="V172" i="1" a="1"/>
  <c r="V172" i="1" s="1"/>
  <c r="V173" i="1" a="1"/>
  <c r="V173" i="1" s="1"/>
  <c r="V174" i="1" a="1"/>
  <c r="V174" i="1" s="1"/>
  <c r="V175" i="1" a="1"/>
  <c r="V175" i="1" s="1"/>
  <c r="V176" i="1" a="1"/>
  <c r="V176" i="1" s="1"/>
  <c r="V177" i="1" a="1"/>
  <c r="V177" i="1" s="1"/>
  <c r="V178" i="1" a="1"/>
  <c r="V178" i="1" s="1"/>
  <c r="V179" i="1" a="1"/>
  <c r="V179" i="1" s="1"/>
  <c r="V180" i="1" a="1"/>
  <c r="V180" i="1" s="1"/>
  <c r="V181" i="1" a="1"/>
  <c r="V181" i="1" s="1"/>
  <c r="V182" i="1" a="1"/>
  <c r="V182" i="1" s="1"/>
  <c r="V183" i="1" a="1"/>
  <c r="V183" i="1" s="1"/>
  <c r="V184" i="1" a="1"/>
  <c r="V184" i="1" s="1"/>
  <c r="V185" i="1" a="1"/>
  <c r="V185" i="1" s="1"/>
  <c r="V186" i="1" a="1"/>
  <c r="V186" i="1" s="1"/>
  <c r="V187" i="1" a="1"/>
  <c r="V187" i="1" s="1"/>
  <c r="V188" i="1" a="1"/>
  <c r="V188" i="1" s="1"/>
  <c r="V189" i="1" a="1"/>
  <c r="V189" i="1" s="1"/>
  <c r="V190" i="1" a="1"/>
  <c r="V190" i="1" s="1"/>
  <c r="V191" i="1" a="1"/>
  <c r="V191" i="1" s="1"/>
  <c r="V192" i="1" a="1"/>
  <c r="V192" i="1" s="1"/>
  <c r="V193" i="1" a="1"/>
  <c r="V193" i="1" s="1"/>
  <c r="V194" i="1" a="1"/>
  <c r="V194" i="1" s="1"/>
  <c r="V195" i="1" a="1"/>
  <c r="V195" i="1" s="1"/>
  <c r="V196" i="1" a="1"/>
  <c r="V196" i="1" s="1"/>
  <c r="V197" i="1" a="1"/>
  <c r="V197" i="1" s="1"/>
  <c r="V198" i="1" a="1"/>
  <c r="V198" i="1" s="1"/>
  <c r="V199" i="1" a="1"/>
  <c r="V199" i="1" s="1"/>
  <c r="V200" i="1" a="1"/>
  <c r="V200" i="1" s="1"/>
  <c r="V201" i="1" a="1"/>
  <c r="V201" i="1" s="1"/>
  <c r="V202" i="1" a="1"/>
  <c r="V202" i="1" s="1"/>
  <c r="V203" i="1" a="1"/>
  <c r="V203" i="1" s="1"/>
  <c r="V204" i="1" a="1"/>
  <c r="V204" i="1" s="1"/>
  <c r="V205" i="1" a="1"/>
  <c r="V205" i="1" s="1"/>
  <c r="V206" i="1" a="1"/>
  <c r="V206" i="1" s="1"/>
  <c r="V207" i="1" a="1"/>
  <c r="V207" i="1" s="1"/>
  <c r="V208" i="1" a="1"/>
  <c r="V208" i="1" s="1"/>
  <c r="V209" i="1" a="1"/>
  <c r="V209" i="1" s="1"/>
  <c r="V210" i="1" a="1"/>
  <c r="V210" i="1" s="1"/>
  <c r="V211" i="1" a="1"/>
  <c r="V211" i="1" s="1"/>
  <c r="V212" i="1" a="1"/>
  <c r="V212" i="1" s="1"/>
  <c r="V213" i="1" a="1"/>
  <c r="V213" i="1" s="1"/>
  <c r="V214" i="1" a="1"/>
  <c r="V214" i="1" s="1"/>
  <c r="V215" i="1" a="1"/>
  <c r="V215" i="1" s="1"/>
  <c r="V216" i="1" a="1"/>
  <c r="V216" i="1" s="1"/>
  <c r="V217" i="1" a="1"/>
  <c r="V217" i="1" s="1"/>
  <c r="V218" i="1" a="1"/>
  <c r="V218" i="1" s="1"/>
  <c r="V219" i="1" a="1"/>
  <c r="V219" i="1" s="1"/>
  <c r="V220" i="1" a="1"/>
  <c r="V220" i="1" s="1"/>
  <c r="V221" i="1" a="1"/>
  <c r="V221" i="1" s="1"/>
  <c r="V222" i="1" a="1"/>
  <c r="V222" i="1" s="1"/>
  <c r="V223" i="1" a="1"/>
  <c r="V223" i="1" s="1"/>
  <c r="V224" i="1" a="1"/>
  <c r="V224" i="1" s="1"/>
  <c r="V225" i="1" a="1"/>
  <c r="V225" i="1" s="1"/>
  <c r="V226" i="1" a="1"/>
  <c r="V226" i="1" s="1"/>
  <c r="V227" i="1" a="1"/>
  <c r="V227" i="1" s="1"/>
  <c r="V228" i="1" a="1"/>
  <c r="V228" i="1" s="1"/>
  <c r="V229" i="1" a="1"/>
  <c r="V229" i="1" s="1"/>
  <c r="V230" i="1" a="1"/>
  <c r="V230" i="1" s="1"/>
  <c r="V231" i="1" a="1"/>
  <c r="V231" i="1" s="1"/>
  <c r="V232" i="1" a="1"/>
  <c r="V232" i="1" s="1"/>
  <c r="V233" i="1" a="1"/>
  <c r="V233" i="1" s="1"/>
  <c r="V234" i="1" a="1"/>
  <c r="V234" i="1" s="1"/>
  <c r="V235" i="1" a="1"/>
  <c r="V235" i="1" s="1"/>
  <c r="V236" i="1" a="1"/>
  <c r="V236" i="1" s="1"/>
  <c r="V237" i="1" a="1"/>
  <c r="V237" i="1" s="1"/>
  <c r="V238" i="1" a="1"/>
  <c r="V238" i="1" s="1"/>
  <c r="V239" i="1" a="1"/>
  <c r="V239" i="1" s="1"/>
  <c r="V240" i="1" a="1"/>
  <c r="V240" i="1" s="1"/>
  <c r="V241" i="1" a="1"/>
  <c r="V241" i="1" s="1"/>
  <c r="V242" i="1" a="1"/>
  <c r="V242" i="1" s="1"/>
  <c r="V243" i="1" a="1"/>
  <c r="V243" i="1" s="1"/>
  <c r="V244" i="1" a="1"/>
  <c r="V244" i="1" s="1"/>
  <c r="V245" i="1" a="1"/>
  <c r="V245" i="1" s="1"/>
  <c r="V246" i="1" a="1"/>
  <c r="V246" i="1" s="1"/>
  <c r="V247" i="1" a="1"/>
  <c r="V247" i="1" s="1"/>
  <c r="V248" i="1" a="1"/>
  <c r="V248" i="1" s="1"/>
  <c r="V249" i="1" a="1"/>
  <c r="V249" i="1" s="1"/>
  <c r="V250" i="1" a="1"/>
  <c r="V250" i="1" s="1"/>
  <c r="V251" i="1" a="1"/>
  <c r="V251" i="1" s="1"/>
  <c r="V252" i="1" a="1"/>
  <c r="V252" i="1" s="1"/>
  <c r="V253" i="1" a="1"/>
  <c r="V253" i="1" s="1"/>
  <c r="V254" i="1" a="1"/>
  <c r="V254" i="1" s="1"/>
  <c r="V255" i="1" a="1"/>
  <c r="V255" i="1" s="1"/>
  <c r="V256" i="1" a="1"/>
  <c r="V256" i="1" s="1"/>
  <c r="V257" i="1" a="1"/>
  <c r="V257" i="1" s="1"/>
  <c r="V258" i="1" a="1"/>
  <c r="V258" i="1" s="1"/>
  <c r="V259" i="1" a="1"/>
  <c r="V259" i="1" s="1"/>
  <c r="V260" i="1" a="1"/>
  <c r="V260" i="1" s="1"/>
  <c r="V261" i="1" a="1"/>
  <c r="V261" i="1" s="1"/>
  <c r="V262" i="1" a="1"/>
  <c r="V262" i="1" s="1"/>
  <c r="V263" i="1" a="1"/>
  <c r="V263" i="1" s="1"/>
  <c r="V264" i="1" a="1"/>
  <c r="V264" i="1" s="1"/>
  <c r="V265" i="1" a="1"/>
  <c r="V265" i="1" s="1"/>
  <c r="V266" i="1" a="1"/>
  <c r="V266" i="1" s="1"/>
  <c r="V267" i="1" a="1"/>
  <c r="V267" i="1" s="1"/>
  <c r="V268" i="1" a="1"/>
  <c r="V268" i="1" s="1"/>
  <c r="V269" i="1" a="1"/>
  <c r="V269" i="1" s="1"/>
  <c r="V270" i="1" a="1"/>
  <c r="V270" i="1" s="1"/>
  <c r="V271" i="1" a="1"/>
  <c r="V271" i="1" s="1"/>
  <c r="V272" i="1" a="1"/>
  <c r="V272" i="1" s="1"/>
  <c r="V273" i="1" a="1"/>
  <c r="V273" i="1" s="1"/>
  <c r="V274" i="1" a="1"/>
  <c r="V274" i="1" s="1"/>
  <c r="V275" i="1" a="1"/>
  <c r="V275" i="1" s="1"/>
  <c r="V276" i="1" a="1"/>
  <c r="V276" i="1" s="1"/>
  <c r="V277" i="1" a="1"/>
  <c r="V277" i="1" s="1"/>
  <c r="V278" i="1" a="1"/>
  <c r="V278" i="1" s="1"/>
  <c r="V279" i="1" a="1"/>
  <c r="V279" i="1" s="1"/>
  <c r="V280" i="1" a="1"/>
  <c r="V280" i="1" s="1"/>
  <c r="V281" i="1" a="1"/>
  <c r="V281" i="1" s="1"/>
  <c r="V282" i="1" a="1"/>
  <c r="V282" i="1" s="1"/>
  <c r="V283" i="1" a="1"/>
  <c r="V283" i="1" s="1"/>
  <c r="V284" i="1" a="1"/>
  <c r="V284" i="1" s="1"/>
  <c r="V285" i="1" a="1"/>
  <c r="V285" i="1" s="1"/>
  <c r="V286" i="1" a="1"/>
  <c r="V286" i="1" s="1"/>
  <c r="V287" i="1" a="1"/>
  <c r="V287" i="1" s="1"/>
  <c r="V288" i="1" a="1"/>
  <c r="V288" i="1" s="1"/>
  <c r="V289" i="1" a="1"/>
  <c r="V289" i="1" s="1"/>
  <c r="V290" i="1" a="1"/>
  <c r="V290" i="1" s="1"/>
  <c r="V291" i="1" a="1"/>
  <c r="V291" i="1" s="1"/>
  <c r="V292" i="1" a="1"/>
  <c r="V292" i="1" s="1"/>
  <c r="V293" i="1" a="1"/>
  <c r="V293" i="1" s="1"/>
  <c r="V294" i="1" a="1"/>
  <c r="V294" i="1" s="1"/>
  <c r="V295" i="1" a="1"/>
  <c r="V295" i="1" s="1"/>
  <c r="V296" i="1" a="1"/>
  <c r="V296" i="1" s="1"/>
  <c r="V297" i="1" a="1"/>
  <c r="V297" i="1" s="1"/>
  <c r="V298" i="1" a="1"/>
  <c r="V298" i="1" s="1"/>
  <c r="V299" i="1" a="1"/>
  <c r="V299" i="1" s="1"/>
  <c r="V300" i="1" a="1"/>
  <c r="V300" i="1" s="1"/>
  <c r="V301" i="1" a="1"/>
  <c r="V301" i="1" s="1"/>
  <c r="V302" i="1" a="1"/>
  <c r="V302" i="1" s="1"/>
  <c r="V303" i="1" a="1"/>
  <c r="V303" i="1" s="1"/>
  <c r="V304" i="1" a="1"/>
  <c r="V304" i="1" s="1"/>
  <c r="V305" i="1" a="1"/>
  <c r="V305" i="1" s="1"/>
  <c r="V306" i="1" a="1"/>
  <c r="V306" i="1" s="1"/>
  <c r="V307" i="1" a="1"/>
  <c r="V307" i="1" s="1"/>
  <c r="V308" i="1" a="1"/>
  <c r="V308" i="1" s="1"/>
  <c r="V309" i="1" a="1"/>
  <c r="V309" i="1" s="1"/>
  <c r="V310" i="1" a="1"/>
  <c r="V310" i="1" s="1"/>
  <c r="V311" i="1" a="1"/>
  <c r="V311" i="1" s="1"/>
  <c r="V312" i="1" a="1"/>
  <c r="V312" i="1" s="1"/>
  <c r="V313" i="1" a="1"/>
  <c r="V313" i="1" s="1"/>
  <c r="V314" i="1" a="1"/>
  <c r="V314" i="1" s="1"/>
  <c r="V315" i="1" a="1"/>
  <c r="V315" i="1" s="1"/>
  <c r="V316" i="1" a="1"/>
  <c r="V316" i="1" s="1"/>
  <c r="V317" i="1" a="1"/>
  <c r="V317" i="1" s="1"/>
  <c r="V318" i="1" a="1"/>
  <c r="V318" i="1" s="1"/>
  <c r="V319" i="1" a="1"/>
  <c r="V319" i="1" s="1"/>
  <c r="V320" i="1" a="1"/>
  <c r="V320" i="1" s="1"/>
  <c r="V321" i="1" a="1"/>
  <c r="V321" i="1" s="1"/>
  <c r="V322" i="1" a="1"/>
  <c r="V322" i="1" s="1"/>
  <c r="V323" i="1" a="1"/>
  <c r="V323" i="1" s="1"/>
  <c r="V324" i="1" a="1"/>
  <c r="V324" i="1" s="1"/>
  <c r="V325" i="1" a="1"/>
  <c r="V325" i="1" s="1"/>
  <c r="V326" i="1" a="1"/>
  <c r="V326" i="1" s="1"/>
  <c r="V327" i="1" a="1"/>
  <c r="V327" i="1" s="1"/>
  <c r="V328" i="1" a="1"/>
  <c r="V328" i="1" s="1"/>
  <c r="V329" i="1" a="1"/>
  <c r="V329" i="1" s="1"/>
  <c r="V330" i="1" a="1"/>
  <c r="V330" i="1" s="1"/>
  <c r="V331" i="1" a="1"/>
  <c r="V331" i="1" s="1"/>
  <c r="V332" i="1" a="1"/>
  <c r="V332" i="1" s="1"/>
  <c r="V333" i="1" a="1"/>
  <c r="V333" i="1" s="1"/>
  <c r="V334" i="1" a="1"/>
  <c r="V334" i="1" s="1"/>
  <c r="V335" i="1" a="1"/>
  <c r="V335" i="1" s="1"/>
  <c r="V336" i="1" a="1"/>
  <c r="V336" i="1" s="1"/>
  <c r="V337" i="1" a="1"/>
  <c r="V337" i="1" s="1"/>
  <c r="V338" i="1" a="1"/>
  <c r="V338" i="1" s="1"/>
  <c r="V339" i="1" a="1"/>
  <c r="V339" i="1" s="1"/>
  <c r="V340" i="1" a="1"/>
  <c r="V340" i="1" s="1"/>
  <c r="V341" i="1" a="1"/>
  <c r="V341" i="1" s="1"/>
  <c r="V342" i="1" a="1"/>
  <c r="V342" i="1" s="1"/>
  <c r="V343" i="1" a="1"/>
  <c r="V343" i="1" s="1"/>
  <c r="V344" i="1" a="1"/>
  <c r="V344" i="1" s="1"/>
  <c r="V345" i="1" a="1"/>
  <c r="V345" i="1" s="1"/>
  <c r="V346" i="1" a="1"/>
  <c r="V346" i="1" s="1"/>
  <c r="V347" i="1" a="1"/>
  <c r="V347" i="1" s="1"/>
  <c r="V348" i="1" a="1"/>
  <c r="V348" i="1" s="1"/>
  <c r="V349" i="1" a="1"/>
  <c r="V349" i="1" s="1"/>
  <c r="V350" i="1" a="1"/>
  <c r="V350" i="1" s="1"/>
  <c r="V351" i="1" a="1"/>
  <c r="V351" i="1" s="1"/>
  <c r="V352" i="1" a="1"/>
  <c r="V352" i="1" s="1"/>
  <c r="V353" i="1" a="1"/>
  <c r="V353" i="1" s="1"/>
  <c r="V354" i="1" a="1"/>
  <c r="V354" i="1" s="1"/>
  <c r="V355" i="1" a="1"/>
  <c r="V355" i="1" s="1"/>
  <c r="V356" i="1" a="1"/>
  <c r="V356" i="1" s="1"/>
  <c r="V357" i="1" a="1"/>
  <c r="V357" i="1" s="1"/>
  <c r="V358" i="1" a="1"/>
  <c r="V358" i="1" s="1"/>
  <c r="V359" i="1" a="1"/>
  <c r="V359" i="1" s="1"/>
  <c r="V360" i="1" a="1"/>
  <c r="V360" i="1" s="1"/>
  <c r="V361" i="1" a="1"/>
  <c r="V361" i="1" s="1"/>
  <c r="V362" i="1" a="1"/>
  <c r="V362" i="1" s="1"/>
  <c r="V363" i="1" a="1"/>
  <c r="V363" i="1" s="1"/>
  <c r="V364" i="1" a="1"/>
  <c r="V364" i="1" s="1"/>
  <c r="V365" i="1" a="1"/>
  <c r="V365" i="1" s="1"/>
  <c r="V366" i="1" a="1"/>
  <c r="V366" i="1" s="1"/>
  <c r="V367" i="1" a="1"/>
  <c r="V367" i="1" s="1"/>
  <c r="V368" i="1" a="1"/>
  <c r="V368" i="1" s="1"/>
  <c r="V369" i="1" a="1"/>
  <c r="V369" i="1" s="1"/>
  <c r="V370" i="1" a="1"/>
  <c r="V370" i="1" s="1"/>
  <c r="V371" i="1" a="1"/>
  <c r="V371" i="1" s="1"/>
  <c r="V372" i="1" a="1"/>
  <c r="V372" i="1" s="1"/>
  <c r="V373" i="1" a="1"/>
  <c r="V373" i="1" s="1"/>
  <c r="V374" i="1" a="1"/>
  <c r="V374" i="1" s="1"/>
  <c r="V375" i="1" a="1"/>
  <c r="V375" i="1" s="1"/>
  <c r="V376" i="1" a="1"/>
  <c r="V376" i="1" s="1"/>
  <c r="V377" i="1" a="1"/>
  <c r="V377" i="1" s="1"/>
  <c r="V378" i="1" a="1"/>
  <c r="V378" i="1" s="1"/>
  <c r="V379" i="1" a="1"/>
  <c r="V379" i="1" s="1"/>
  <c r="V380" i="1" a="1"/>
  <c r="V380" i="1" s="1"/>
  <c r="V381" i="1" a="1"/>
  <c r="V381" i="1" s="1"/>
  <c r="V382" i="1" a="1"/>
  <c r="V382" i="1" s="1"/>
  <c r="V383" i="1" a="1"/>
  <c r="V383" i="1" s="1"/>
  <c r="V384" i="1" a="1"/>
  <c r="V384" i="1" s="1"/>
  <c r="V385" i="1" a="1"/>
  <c r="V385" i="1" s="1"/>
  <c r="V386" i="1" a="1"/>
  <c r="V386" i="1" s="1"/>
  <c r="V387" i="1" a="1"/>
  <c r="V387" i="1" s="1"/>
  <c r="V388" i="1" a="1"/>
  <c r="V388" i="1" s="1"/>
  <c r="V389" i="1" a="1"/>
  <c r="V389" i="1" s="1"/>
  <c r="V390" i="1" a="1"/>
  <c r="V390" i="1" s="1"/>
  <c r="V391" i="1" a="1"/>
  <c r="V391" i="1" s="1"/>
  <c r="V392" i="1" a="1"/>
  <c r="V392" i="1" s="1"/>
  <c r="V393" i="1" a="1"/>
  <c r="V393" i="1" s="1"/>
  <c r="V394" i="1" a="1"/>
  <c r="V394" i="1" s="1"/>
  <c r="V395" i="1" a="1"/>
  <c r="V395" i="1" s="1"/>
  <c r="V396" i="1" a="1"/>
  <c r="V396" i="1" s="1"/>
  <c r="V397" i="1" a="1"/>
  <c r="V397" i="1" s="1"/>
  <c r="V398" i="1" a="1"/>
  <c r="V398" i="1" s="1"/>
  <c r="V399" i="1" a="1"/>
  <c r="V399" i="1" s="1"/>
  <c r="V400" i="1" a="1"/>
  <c r="V400" i="1" s="1"/>
  <c r="V401" i="1" a="1"/>
  <c r="V401" i="1" s="1"/>
  <c r="V402" i="1" a="1"/>
  <c r="V402" i="1" s="1"/>
  <c r="V403" i="1" a="1"/>
  <c r="V403" i="1" s="1"/>
  <c r="V404" i="1" a="1"/>
  <c r="V404" i="1" s="1"/>
  <c r="V405" i="1" a="1"/>
  <c r="V405" i="1" s="1"/>
  <c r="V406" i="1" a="1"/>
  <c r="V406" i="1" s="1"/>
  <c r="V407" i="1" a="1"/>
  <c r="V407" i="1" s="1"/>
  <c r="V408" i="1" a="1"/>
  <c r="V408" i="1" s="1"/>
  <c r="V409" i="1" a="1"/>
  <c r="V409" i="1" s="1"/>
  <c r="V410" i="1" a="1"/>
  <c r="V410" i="1" s="1"/>
  <c r="V411" i="1" a="1"/>
  <c r="V411" i="1" s="1"/>
  <c r="V412" i="1" a="1"/>
  <c r="V412" i="1" s="1"/>
  <c r="V413" i="1" a="1"/>
  <c r="V413" i="1" s="1"/>
  <c r="V414" i="1" a="1"/>
  <c r="V414" i="1" s="1"/>
  <c r="V415" i="1" a="1"/>
  <c r="V415" i="1" s="1"/>
  <c r="V416" i="1" a="1"/>
  <c r="V416" i="1" s="1"/>
  <c r="V417" i="1" a="1"/>
  <c r="V417" i="1" s="1"/>
  <c r="V418" i="1" a="1"/>
  <c r="V418" i="1" s="1"/>
  <c r="V419" i="1" a="1"/>
  <c r="V419" i="1" s="1"/>
  <c r="V420" i="1" a="1"/>
  <c r="V420" i="1" s="1"/>
  <c r="V421" i="1" a="1"/>
  <c r="V421" i="1" s="1"/>
  <c r="V422" i="1" a="1"/>
  <c r="V422" i="1" s="1"/>
  <c r="V423" i="1" a="1"/>
  <c r="V423" i="1" s="1"/>
  <c r="V424" i="1" a="1"/>
  <c r="V424" i="1" s="1"/>
  <c r="V425" i="1" a="1"/>
  <c r="V425" i="1" s="1"/>
  <c r="V426" i="1" a="1"/>
  <c r="V426" i="1" s="1"/>
  <c r="V427" i="1" a="1"/>
  <c r="V427" i="1" s="1"/>
  <c r="V428" i="1" a="1"/>
  <c r="V428" i="1" s="1"/>
  <c r="V429" i="1" a="1"/>
  <c r="V429" i="1" s="1"/>
  <c r="V430" i="1" a="1"/>
  <c r="V430" i="1" s="1"/>
  <c r="V431" i="1" a="1"/>
  <c r="V431" i="1" s="1"/>
  <c r="V432" i="1" a="1"/>
  <c r="V432" i="1" s="1"/>
  <c r="V433" i="1" a="1"/>
  <c r="V433" i="1" s="1"/>
  <c r="V434" i="1" a="1"/>
  <c r="V434" i="1" s="1"/>
  <c r="V435" i="1" a="1"/>
  <c r="V435" i="1" s="1"/>
  <c r="V436" i="1" a="1"/>
  <c r="V436" i="1" s="1"/>
  <c r="V437" i="1" a="1"/>
  <c r="V437" i="1" s="1"/>
  <c r="V438" i="1" a="1"/>
  <c r="V438" i="1" s="1"/>
  <c r="V439" i="1" a="1"/>
  <c r="V439" i="1" s="1"/>
  <c r="V440" i="1" a="1"/>
  <c r="V440" i="1" s="1"/>
  <c r="V441" i="1" a="1"/>
  <c r="V441" i="1" s="1"/>
  <c r="V442" i="1" a="1"/>
  <c r="V442" i="1" s="1"/>
  <c r="V443" i="1" a="1"/>
  <c r="V443" i="1" s="1"/>
  <c r="V444" i="1" a="1"/>
  <c r="V444" i="1" s="1"/>
  <c r="V445" i="1" a="1"/>
  <c r="V445" i="1" s="1"/>
  <c r="V446" i="1" a="1"/>
  <c r="V446" i="1" s="1"/>
  <c r="V447" i="1" a="1"/>
  <c r="V447" i="1" s="1"/>
  <c r="V448" i="1" a="1"/>
  <c r="V448" i="1" s="1"/>
  <c r="V449" i="1" a="1"/>
  <c r="V449" i="1" s="1"/>
  <c r="V450" i="1" a="1"/>
  <c r="V450" i="1" s="1"/>
  <c r="V451" i="1" a="1"/>
  <c r="V451" i="1" s="1"/>
  <c r="V452" i="1" a="1"/>
  <c r="V452" i="1" s="1"/>
  <c r="V453" i="1" a="1"/>
  <c r="V453" i="1" s="1"/>
  <c r="V454" i="1" a="1"/>
  <c r="V454" i="1" s="1"/>
  <c r="V455" i="1" a="1"/>
  <c r="V455" i="1" s="1"/>
  <c r="V456" i="1" a="1"/>
  <c r="V456" i="1" s="1"/>
  <c r="V457" i="1" a="1"/>
  <c r="V457" i="1" s="1"/>
  <c r="V458" i="1" a="1"/>
  <c r="V458" i="1" s="1"/>
  <c r="V459" i="1" a="1"/>
  <c r="V459" i="1" s="1"/>
  <c r="V460" i="1" a="1"/>
  <c r="V460" i="1" s="1"/>
  <c r="V461" i="1" a="1"/>
  <c r="V461" i="1" s="1"/>
  <c r="V462" i="1" a="1"/>
  <c r="V462" i="1" s="1"/>
  <c r="V463" i="1" a="1"/>
  <c r="V463" i="1" s="1"/>
  <c r="V464" i="1" a="1"/>
  <c r="V464" i="1" s="1"/>
  <c r="V465" i="1" a="1"/>
  <c r="V465" i="1" s="1"/>
  <c r="V466" i="1" a="1"/>
  <c r="V466" i="1" s="1"/>
  <c r="V467" i="1" a="1"/>
  <c r="V467" i="1" s="1"/>
  <c r="V468" i="1" a="1"/>
  <c r="V468" i="1" s="1"/>
  <c r="V469" i="1" a="1"/>
  <c r="V469" i="1" s="1"/>
  <c r="V470" i="1" a="1"/>
  <c r="V470" i="1" s="1"/>
  <c r="V471" i="1" a="1"/>
  <c r="V471" i="1" s="1"/>
  <c r="V472" i="1" a="1"/>
  <c r="V472" i="1" s="1"/>
  <c r="V473" i="1" a="1"/>
  <c r="V473" i="1" s="1"/>
  <c r="V474" i="1" a="1"/>
  <c r="V474" i="1" s="1"/>
  <c r="V475" i="1" a="1"/>
  <c r="V475" i="1" s="1"/>
  <c r="V476" i="1" a="1"/>
  <c r="V476" i="1" s="1"/>
  <c r="V477" i="1" a="1"/>
  <c r="V477" i="1" s="1"/>
  <c r="V478" i="1" a="1"/>
  <c r="V478" i="1" s="1"/>
  <c r="V479" i="1" a="1"/>
  <c r="V479" i="1" s="1"/>
  <c r="V480" i="1" a="1"/>
  <c r="V480" i="1" s="1"/>
  <c r="V481" i="1" a="1"/>
  <c r="V481" i="1" s="1"/>
  <c r="V482" i="1" a="1"/>
  <c r="V482" i="1" s="1"/>
  <c r="V483" i="1" a="1"/>
  <c r="V483" i="1" s="1"/>
  <c r="V484" i="1" a="1"/>
  <c r="V484" i="1" s="1"/>
  <c r="V485" i="1" a="1"/>
  <c r="V485" i="1" s="1"/>
  <c r="V486" i="1" a="1"/>
  <c r="V486" i="1" s="1"/>
  <c r="V487" i="1" a="1"/>
  <c r="V487" i="1" s="1"/>
  <c r="V488" i="1" a="1"/>
  <c r="V488" i="1" s="1"/>
  <c r="V489" i="1" a="1"/>
  <c r="V489" i="1" s="1"/>
  <c r="V490" i="1" a="1"/>
  <c r="V490" i="1" s="1"/>
  <c r="V491" i="1" a="1"/>
  <c r="V491" i="1" s="1"/>
  <c r="V492" i="1" a="1"/>
  <c r="V492" i="1" s="1"/>
  <c r="V493" i="1" a="1"/>
  <c r="V493" i="1" s="1"/>
  <c r="V494" i="1" a="1"/>
  <c r="V494" i="1" s="1"/>
  <c r="V495" i="1" a="1"/>
  <c r="V495" i="1" s="1"/>
  <c r="V496" i="1" a="1"/>
  <c r="V496" i="1" s="1"/>
  <c r="V497" i="1" a="1"/>
  <c r="V497" i="1" s="1"/>
  <c r="V498" i="1" a="1"/>
  <c r="V498" i="1" s="1"/>
  <c r="V499" i="1" a="1"/>
  <c r="V499" i="1" s="1"/>
  <c r="V500" i="1" a="1"/>
  <c r="V500" i="1" s="1"/>
  <c r="V501" i="1" a="1"/>
  <c r="V501" i="1" s="1"/>
  <c r="V502" i="1" a="1"/>
  <c r="V502" i="1" s="1"/>
  <c r="V503" i="1" a="1"/>
  <c r="V503" i="1" s="1"/>
  <c r="V504" i="1" a="1"/>
  <c r="V504" i="1" s="1"/>
  <c r="V505" i="1" a="1"/>
  <c r="V505" i="1" s="1"/>
  <c r="V506" i="1" a="1"/>
  <c r="V506" i="1" s="1"/>
  <c r="V507" i="1" a="1"/>
  <c r="V507" i="1" s="1"/>
  <c r="V508" i="1" a="1"/>
  <c r="V508" i="1" s="1"/>
  <c r="V509" i="1" a="1"/>
  <c r="V509" i="1" s="1"/>
  <c r="V510" i="1" a="1"/>
  <c r="V510" i="1" s="1"/>
  <c r="V511" i="1" a="1"/>
  <c r="V511" i="1" s="1"/>
  <c r="V512" i="1" a="1"/>
  <c r="V512" i="1"/>
  <c r="V513" i="1" a="1"/>
  <c r="V513" i="1"/>
  <c r="V514" i="1" a="1"/>
  <c r="V514" i="1"/>
  <c r="V515" i="1" a="1"/>
  <c r="V515" i="1" s="1"/>
  <c r="V516" i="1" a="1"/>
  <c r="V516" i="1"/>
  <c r="V517" i="1" a="1"/>
  <c r="V517" i="1"/>
  <c r="V518" i="1" a="1"/>
  <c r="V518" i="1"/>
  <c r="V519" i="1" a="1"/>
  <c r="V519" i="1"/>
  <c r="V520" i="1" a="1"/>
  <c r="V520" i="1"/>
  <c r="V521" i="1" a="1"/>
  <c r="V521" i="1" s="1"/>
  <c r="V522" i="1" a="1"/>
  <c r="V522" i="1"/>
  <c r="V523" i="1" a="1"/>
  <c r="V523" i="1"/>
  <c r="V524" i="1" a="1"/>
  <c r="V524" i="1"/>
  <c r="V525" i="1" a="1"/>
  <c r="V525" i="1"/>
  <c r="V526" i="1" a="1"/>
  <c r="V526" i="1"/>
  <c r="V527" i="1" a="1"/>
  <c r="V527" i="1" s="1"/>
  <c r="V528" i="1" a="1"/>
  <c r="V528" i="1"/>
  <c r="V529" i="1" a="1"/>
  <c r="V529" i="1"/>
  <c r="V530" i="1" a="1"/>
  <c r="V530" i="1"/>
  <c r="V531" i="1" a="1"/>
  <c r="V531" i="1"/>
  <c r="V532" i="1" a="1"/>
  <c r="V532" i="1"/>
  <c r="V533" i="1" a="1"/>
  <c r="V533" i="1" s="1"/>
  <c r="V534" i="1" a="1"/>
  <c r="V534" i="1"/>
  <c r="V535" i="1" a="1"/>
  <c r="V535" i="1"/>
  <c r="V536" i="1" a="1"/>
  <c r="V536" i="1"/>
  <c r="V537" i="1" a="1"/>
  <c r="V537" i="1"/>
  <c r="V538" i="1" a="1"/>
  <c r="V538" i="1"/>
  <c r="V539" i="1" a="1"/>
  <c r="V539" i="1" s="1"/>
  <c r="V540" i="1" a="1"/>
  <c r="V540" i="1"/>
  <c r="V541" i="1" a="1"/>
  <c r="V541" i="1"/>
  <c r="V542" i="1" a="1"/>
  <c r="V542" i="1"/>
  <c r="V543" i="1" a="1"/>
  <c r="V543" i="1"/>
  <c r="V544" i="1" a="1"/>
  <c r="V544" i="1"/>
  <c r="V545" i="1" a="1"/>
  <c r="V545" i="1" s="1"/>
  <c r="V546" i="1" a="1"/>
  <c r="V546" i="1"/>
  <c r="V547" i="1" a="1"/>
  <c r="V547" i="1"/>
  <c r="V548" i="1" a="1"/>
  <c r="V548" i="1"/>
  <c r="V549" i="1" a="1"/>
  <c r="V549" i="1"/>
  <c r="V550" i="1" a="1"/>
  <c r="V550" i="1"/>
  <c r="V551" i="1" a="1"/>
  <c r="V551" i="1" s="1"/>
  <c r="V552" i="1" a="1"/>
  <c r="V552" i="1"/>
  <c r="V553" i="1" a="1"/>
  <c r="V553" i="1"/>
  <c r="V554" i="1" a="1"/>
  <c r="V554" i="1"/>
  <c r="V555" i="1" a="1"/>
  <c r="V555" i="1"/>
  <c r="V556" i="1" a="1"/>
  <c r="V556" i="1"/>
  <c r="V557" i="1" a="1"/>
  <c r="V557" i="1" s="1"/>
  <c r="V558" i="1" a="1"/>
  <c r="V558" i="1"/>
  <c r="V559" i="1" a="1"/>
  <c r="V559" i="1"/>
  <c r="V560" i="1" a="1"/>
  <c r="V560" i="1"/>
  <c r="V561" i="1" a="1"/>
  <c r="V561" i="1"/>
  <c r="V562" i="1" a="1"/>
  <c r="V562" i="1"/>
  <c r="V563" i="1" a="1"/>
  <c r="V563" i="1" s="1"/>
  <c r="V564" i="1" a="1"/>
  <c r="V564" i="1"/>
  <c r="V565" i="1" a="1"/>
  <c r="V565" i="1"/>
  <c r="V566" i="1" a="1"/>
  <c r="V566" i="1"/>
  <c r="V567" i="1" a="1"/>
  <c r="V567" i="1"/>
  <c r="V568" i="1" a="1"/>
  <c r="V568" i="1"/>
  <c r="V569" i="1" a="1"/>
  <c r="V569" i="1" s="1"/>
  <c r="V570" i="1" a="1"/>
  <c r="V570" i="1"/>
  <c r="V571" i="1" a="1"/>
  <c r="V571" i="1"/>
  <c r="V572" i="1" a="1"/>
  <c r="V572" i="1"/>
  <c r="V573" i="1" a="1"/>
  <c r="V573" i="1"/>
  <c r="V574" i="1" a="1"/>
  <c r="V574" i="1"/>
  <c r="V575" i="1" a="1"/>
  <c r="V575" i="1" s="1"/>
  <c r="V576" i="1" a="1"/>
  <c r="V576" i="1"/>
  <c r="V577" i="1" a="1"/>
  <c r="V577" i="1"/>
  <c r="V578" i="1" a="1"/>
  <c r="V578" i="1"/>
  <c r="V579" i="1" a="1"/>
  <c r="V579" i="1"/>
  <c r="V580" i="1" a="1"/>
  <c r="V580" i="1"/>
  <c r="V581" i="1" a="1"/>
  <c r="V581" i="1" s="1"/>
  <c r="V582" i="1" a="1"/>
  <c r="V582" i="1"/>
  <c r="V583" i="1" a="1"/>
  <c r="V583" i="1"/>
  <c r="V584" i="1" a="1"/>
  <c r="V584" i="1"/>
  <c r="V585" i="1" a="1"/>
  <c r="V585" i="1"/>
  <c r="V586" i="1" a="1"/>
  <c r="V586" i="1"/>
  <c r="V587" i="1" a="1"/>
  <c r="V587" i="1" s="1"/>
  <c r="V588" i="1" a="1"/>
  <c r="V588" i="1"/>
  <c r="V589" i="1" a="1"/>
  <c r="V589" i="1"/>
  <c r="V590" i="1" a="1"/>
  <c r="V590" i="1"/>
  <c r="V591" i="1" a="1"/>
  <c r="V591" i="1"/>
  <c r="V592" i="1" a="1"/>
  <c r="V592" i="1"/>
  <c r="V593" i="1" a="1"/>
  <c r="V593" i="1" s="1"/>
  <c r="V594" i="1" a="1"/>
  <c r="V594" i="1"/>
  <c r="V595" i="1" a="1"/>
  <c r="V595" i="1"/>
  <c r="V596" i="1" a="1"/>
  <c r="V596" i="1"/>
  <c r="V597" i="1" a="1"/>
  <c r="V597" i="1"/>
  <c r="V598" i="1" a="1"/>
  <c r="V598" i="1"/>
  <c r="V599" i="1" a="1"/>
  <c r="V599" i="1" s="1"/>
  <c r="V600" i="1" a="1"/>
  <c r="V600" i="1"/>
  <c r="V601" i="1" a="1"/>
  <c r="V601" i="1"/>
  <c r="V602" i="1" a="1"/>
  <c r="V602" i="1"/>
  <c r="V603" i="1" a="1"/>
  <c r="V603" i="1"/>
  <c r="V604" i="1" a="1"/>
  <c r="V604" i="1"/>
  <c r="V605" i="1" a="1"/>
  <c r="V605" i="1" s="1"/>
  <c r="V606" i="1" a="1"/>
  <c r="V606" i="1"/>
  <c r="V607" i="1" a="1"/>
  <c r="V607" i="1"/>
  <c r="V608" i="1" a="1"/>
  <c r="V608" i="1"/>
  <c r="V609" i="1" a="1"/>
  <c r="V609" i="1"/>
  <c r="V610" i="1" a="1"/>
  <c r="V610" i="1"/>
  <c r="V611" i="1" a="1"/>
  <c r="V611" i="1" s="1"/>
  <c r="V612" i="1" a="1"/>
  <c r="V612" i="1"/>
  <c r="V613" i="1" a="1"/>
  <c r="V613" i="1"/>
  <c r="V614" i="1" a="1"/>
  <c r="V614" i="1"/>
  <c r="V615" i="1" a="1"/>
  <c r="V615" i="1"/>
  <c r="V616" i="1" a="1"/>
  <c r="V616" i="1"/>
  <c r="V617" i="1" a="1"/>
  <c r="V617" i="1" s="1"/>
  <c r="V618" i="1" a="1"/>
  <c r="V618" i="1"/>
  <c r="V619" i="1" a="1"/>
  <c r="V619" i="1"/>
  <c r="V620" i="1" a="1"/>
  <c r="V620" i="1"/>
  <c r="V621" i="1" a="1"/>
  <c r="V621" i="1"/>
  <c r="V622" i="1" a="1"/>
  <c r="V622" i="1"/>
  <c r="V623" i="1" a="1"/>
  <c r="V623" i="1" s="1"/>
  <c r="V624" i="1" a="1"/>
  <c r="V624" i="1" s="1"/>
  <c r="V625" i="1" a="1"/>
  <c r="V625" i="1"/>
  <c r="V626" i="1" a="1"/>
  <c r="V626" i="1"/>
  <c r="V627" i="1" a="1"/>
  <c r="V627" i="1"/>
  <c r="V628" i="1" a="1"/>
  <c r="V628" i="1"/>
  <c r="V629" i="1" a="1"/>
  <c r="V629" i="1" s="1"/>
  <c r="V630" i="1" a="1"/>
  <c r="V630" i="1" s="1"/>
  <c r="V631" i="1" a="1"/>
  <c r="V631" i="1"/>
  <c r="V632" i="1" a="1"/>
  <c r="V632" i="1"/>
  <c r="V633" i="1" a="1"/>
  <c r="V633" i="1"/>
  <c r="V634" i="1" a="1"/>
  <c r="V634" i="1"/>
  <c r="V635" i="1" a="1"/>
  <c r="V635" i="1" s="1"/>
  <c r="V636" i="1" a="1"/>
  <c r="V636" i="1" s="1"/>
  <c r="V637" i="1" a="1"/>
  <c r="V637" i="1"/>
  <c r="V638" i="1" a="1"/>
  <c r="V638" i="1"/>
  <c r="V639" i="1" a="1"/>
  <c r="V639" i="1"/>
  <c r="V640" i="1" a="1"/>
  <c r="V640" i="1"/>
  <c r="V641" i="1" a="1"/>
  <c r="V641" i="1" s="1"/>
  <c r="V642" i="1" a="1"/>
  <c r="V642" i="1" s="1"/>
  <c r="V643" i="1" a="1"/>
  <c r="V643" i="1"/>
  <c r="V644" i="1" a="1"/>
  <c r="V644" i="1"/>
  <c r="V645" i="1" a="1"/>
  <c r="V645" i="1"/>
  <c r="V646" i="1" a="1"/>
  <c r="V646" i="1"/>
  <c r="V647" i="1" a="1"/>
  <c r="V647" i="1" s="1"/>
  <c r="V648" i="1" a="1"/>
  <c r="V648" i="1" s="1"/>
  <c r="V649" i="1" a="1"/>
  <c r="V649" i="1"/>
  <c r="V650" i="1" a="1"/>
  <c r="V650" i="1"/>
  <c r="V651" i="1" a="1"/>
  <c r="V651" i="1"/>
  <c r="V652" i="1" a="1"/>
  <c r="V652" i="1"/>
  <c r="V653" i="1" a="1"/>
  <c r="V653" i="1" s="1"/>
  <c r="V654" i="1" a="1"/>
  <c r="V654" i="1" s="1"/>
  <c r="V655" i="1" a="1"/>
  <c r="V655" i="1"/>
  <c r="V656" i="1" a="1"/>
  <c r="V656" i="1"/>
  <c r="V657" i="1" a="1"/>
  <c r="V657" i="1"/>
  <c r="V658" i="1" a="1"/>
  <c r="V658" i="1"/>
  <c r="V659" i="1" a="1"/>
  <c r="V659" i="1" s="1"/>
  <c r="V660" i="1" a="1"/>
  <c r="V660" i="1" s="1"/>
  <c r="V661" i="1" a="1"/>
  <c r="V661" i="1"/>
  <c r="V662" i="1" a="1"/>
  <c r="V662" i="1"/>
  <c r="V663" i="1" a="1"/>
  <c r="V663" i="1"/>
  <c r="V664" i="1" a="1"/>
  <c r="V664" i="1"/>
  <c r="V665" i="1" a="1"/>
  <c r="V665" i="1" s="1"/>
  <c r="V666" i="1" a="1"/>
  <c r="V666" i="1" s="1"/>
  <c r="V667" i="1" a="1"/>
  <c r="V667" i="1"/>
  <c r="V668" i="1" a="1"/>
  <c r="V668" i="1"/>
  <c r="V669" i="1" a="1"/>
  <c r="V669" i="1"/>
  <c r="V670" i="1" a="1"/>
  <c r="V670" i="1"/>
  <c r="V671" i="1" a="1"/>
  <c r="V671" i="1" s="1"/>
  <c r="V672" i="1" a="1"/>
  <c r="V672" i="1" s="1"/>
  <c r="V673" i="1" a="1"/>
  <c r="V673" i="1"/>
  <c r="V674" i="1" a="1"/>
  <c r="V674" i="1"/>
  <c r="V675" i="1" a="1"/>
  <c r="V675" i="1"/>
  <c r="V676" i="1" a="1"/>
  <c r="V676" i="1"/>
  <c r="V677" i="1" a="1"/>
  <c r="V677" i="1" s="1"/>
  <c r="V678" i="1" a="1"/>
  <c r="V678" i="1" s="1"/>
  <c r="V679" i="1" a="1"/>
  <c r="V679" i="1"/>
  <c r="V680" i="1" a="1"/>
  <c r="V680" i="1"/>
  <c r="V681" i="1" a="1"/>
  <c r="V681" i="1"/>
  <c r="V682" i="1" a="1"/>
  <c r="V682" i="1"/>
  <c r="V683" i="1" a="1"/>
  <c r="V683" i="1" s="1"/>
  <c r="V684" i="1" a="1"/>
  <c r="V684" i="1" s="1"/>
  <c r="V685" i="1" a="1"/>
  <c r="V685" i="1"/>
  <c r="V686" i="1" a="1"/>
  <c r="V686" i="1"/>
  <c r="V687" i="1" a="1"/>
  <c r="V687" i="1"/>
  <c r="V688" i="1" a="1"/>
  <c r="V688" i="1"/>
  <c r="V689" i="1" a="1"/>
  <c r="V689" i="1" s="1"/>
  <c r="V690" i="1" a="1"/>
  <c r="V690" i="1" s="1"/>
  <c r="V691" i="1" a="1"/>
  <c r="V691" i="1"/>
  <c r="V692" i="1" a="1"/>
  <c r="V692" i="1"/>
  <c r="V693" i="1" a="1"/>
  <c r="V693" i="1"/>
  <c r="V694" i="1" a="1"/>
  <c r="V694" i="1"/>
  <c r="V695" i="1" a="1"/>
  <c r="V695" i="1" s="1"/>
  <c r="V696" i="1" a="1"/>
  <c r="V696" i="1" s="1"/>
  <c r="V697" i="1" a="1"/>
  <c r="V697" i="1"/>
  <c r="V698" i="1" a="1"/>
  <c r="V698" i="1"/>
  <c r="V699" i="1" a="1"/>
  <c r="V699" i="1"/>
  <c r="V700" i="1" a="1"/>
  <c r="V700" i="1"/>
  <c r="V701" i="1" a="1"/>
  <c r="V701" i="1" s="1"/>
  <c r="V702" i="1" a="1"/>
  <c r="V702" i="1" s="1"/>
  <c r="V703" i="1" a="1"/>
  <c r="V703" i="1"/>
  <c r="V704" i="1" a="1"/>
  <c r="V704" i="1"/>
  <c r="V705" i="1" a="1"/>
  <c r="V705" i="1"/>
  <c r="V706" i="1" a="1"/>
  <c r="V706" i="1"/>
  <c r="V707" i="1" a="1"/>
  <c r="V707" i="1" s="1"/>
  <c r="V708" i="1" a="1"/>
  <c r="V708" i="1" s="1"/>
  <c r="V709" i="1" a="1"/>
  <c r="V709" i="1"/>
  <c r="V710" i="1" a="1"/>
  <c r="V710" i="1"/>
  <c r="V711" i="1" a="1"/>
  <c r="V711" i="1"/>
  <c r="V712" i="1" a="1"/>
  <c r="V712" i="1"/>
  <c r="V713" i="1" a="1"/>
  <c r="V713" i="1" s="1"/>
  <c r="V714" i="1" a="1"/>
  <c r="V714" i="1" s="1"/>
  <c r="V715" i="1" a="1"/>
  <c r="V715" i="1"/>
  <c r="V716" i="1" a="1"/>
  <c r="V716" i="1"/>
  <c r="V717" i="1" a="1"/>
  <c r="V717" i="1"/>
  <c r="V718" i="1" a="1"/>
  <c r="V718" i="1"/>
  <c r="V719" i="1" a="1"/>
  <c r="V719" i="1" s="1"/>
  <c r="V720" i="1" a="1"/>
  <c r="V720" i="1" s="1"/>
  <c r="V721" i="1" a="1"/>
  <c r="V721" i="1"/>
  <c r="V722" i="1" a="1"/>
  <c r="V722" i="1"/>
  <c r="V723" i="1" a="1"/>
  <c r="V723" i="1"/>
  <c r="V724" i="1" a="1"/>
  <c r="V724" i="1"/>
  <c r="V725" i="1" a="1"/>
  <c r="V725" i="1" s="1"/>
  <c r="V726" i="1" a="1"/>
  <c r="V726" i="1" s="1"/>
  <c r="V727" i="1" a="1"/>
  <c r="V727" i="1"/>
  <c r="V728" i="1" a="1"/>
  <c r="V728" i="1"/>
  <c r="V729" i="1" a="1"/>
  <c r="V729" i="1"/>
  <c r="V730" i="1" a="1"/>
  <c r="V730" i="1"/>
  <c r="V731" i="1" a="1"/>
  <c r="V731" i="1" s="1"/>
  <c r="V732" i="1" a="1"/>
  <c r="V732" i="1" s="1"/>
  <c r="V733" i="1" a="1"/>
  <c r="V733" i="1"/>
  <c r="V734" i="1" a="1"/>
  <c r="V734" i="1"/>
  <c r="V735" i="1" a="1"/>
  <c r="V735" i="1"/>
  <c r="V736" i="1" a="1"/>
  <c r="V736" i="1"/>
  <c r="V737" i="1" a="1"/>
  <c r="V737" i="1" s="1"/>
  <c r="V738" i="1" a="1"/>
  <c r="V738" i="1" s="1"/>
  <c r="V739" i="1" a="1"/>
  <c r="V739" i="1"/>
  <c r="V740" i="1" a="1"/>
  <c r="V740" i="1"/>
  <c r="V741" i="1" a="1"/>
  <c r="V741" i="1"/>
  <c r="V742" i="1" a="1"/>
  <c r="V742" i="1"/>
  <c r="V743" i="1" a="1"/>
  <c r="V743" i="1" s="1"/>
  <c r="V744" i="1" a="1"/>
  <c r="V744" i="1" s="1"/>
  <c r="V745" i="1" a="1"/>
  <c r="V745" i="1"/>
  <c r="V746" i="1" a="1"/>
  <c r="V746" i="1"/>
  <c r="V747" i="1" a="1"/>
  <c r="V747" i="1"/>
  <c r="V748" i="1" a="1"/>
  <c r="V748" i="1"/>
  <c r="V749" i="1" a="1"/>
  <c r="V749" i="1" s="1"/>
  <c r="V750" i="1" a="1"/>
  <c r="V750" i="1" s="1"/>
  <c r="V751" i="1" a="1"/>
  <c r="V751" i="1"/>
  <c r="V752" i="1" a="1"/>
  <c r="V752" i="1"/>
  <c r="V753" i="1" a="1"/>
  <c r="V753" i="1"/>
  <c r="V754" i="1" a="1"/>
  <c r="V754" i="1"/>
  <c r="V755" i="1" a="1"/>
  <c r="V755" i="1" s="1"/>
  <c r="V756" i="1" a="1"/>
  <c r="V756" i="1" s="1"/>
  <c r="V757" i="1" a="1"/>
  <c r="V757" i="1"/>
  <c r="V758" i="1" a="1"/>
  <c r="V758" i="1"/>
  <c r="V759" i="1" a="1"/>
  <c r="V759" i="1"/>
  <c r="V760" i="1" a="1"/>
  <c r="V760" i="1"/>
  <c r="V761" i="1" a="1"/>
  <c r="V761" i="1" s="1"/>
  <c r="V762" i="1" a="1"/>
  <c r="V762" i="1" s="1"/>
  <c r="V763" i="1" a="1"/>
  <c r="V763" i="1"/>
  <c r="V764" i="1" a="1"/>
  <c r="V764" i="1"/>
  <c r="V765" i="1" a="1"/>
  <c r="V765" i="1"/>
  <c r="V766" i="1" a="1"/>
  <c r="V766" i="1"/>
  <c r="V767" i="1" a="1"/>
  <c r="V767" i="1" s="1"/>
  <c r="V768" i="1" a="1"/>
  <c r="V768" i="1" s="1"/>
  <c r="V769" i="1" a="1"/>
  <c r="V769" i="1"/>
  <c r="V770" i="1" a="1"/>
  <c r="V770" i="1"/>
  <c r="V771" i="1" a="1"/>
  <c r="V771" i="1"/>
  <c r="V772" i="1" a="1"/>
  <c r="V772" i="1"/>
  <c r="V773" i="1" a="1"/>
  <c r="V773" i="1" s="1"/>
  <c r="V774" i="1" a="1"/>
  <c r="V774" i="1" s="1"/>
  <c r="V775" i="1" a="1"/>
  <c r="V775" i="1"/>
  <c r="V776" i="1" a="1"/>
  <c r="V776" i="1"/>
  <c r="V777" i="1" a="1"/>
  <c r="V777" i="1"/>
  <c r="V778" i="1" a="1"/>
  <c r="V778" i="1"/>
  <c r="V779" i="1" a="1"/>
  <c r="V779" i="1" s="1"/>
  <c r="V780" i="1" a="1"/>
  <c r="V780" i="1" s="1"/>
  <c r="V781" i="1" a="1"/>
  <c r="V781" i="1"/>
  <c r="V782" i="1" a="1"/>
  <c r="V782" i="1"/>
  <c r="V783" i="1" a="1"/>
  <c r="V783" i="1"/>
  <c r="V784" i="1" a="1"/>
  <c r="V784" i="1"/>
  <c r="V785" i="1" a="1"/>
  <c r="V785" i="1" s="1"/>
  <c r="V786" i="1" a="1"/>
  <c r="V786" i="1" s="1"/>
  <c r="V787" i="1" a="1"/>
  <c r="V787" i="1"/>
  <c r="V788" i="1" a="1"/>
  <c r="V788" i="1"/>
  <c r="V789" i="1" a="1"/>
  <c r="V789" i="1"/>
  <c r="V790" i="1" a="1"/>
  <c r="V790" i="1"/>
  <c r="V791" i="1" a="1"/>
  <c r="V791" i="1" s="1"/>
  <c r="V792" i="1" a="1"/>
  <c r="V792" i="1" s="1"/>
  <c r="V793" i="1" a="1"/>
  <c r="V793" i="1"/>
  <c r="V794" i="1" a="1"/>
  <c r="V794" i="1"/>
  <c r="V795" i="1" a="1"/>
  <c r="V795" i="1"/>
  <c r="V796" i="1" a="1"/>
  <c r="V796" i="1"/>
  <c r="V797" i="1" a="1"/>
  <c r="V797" i="1" s="1"/>
  <c r="V798" i="1" a="1"/>
  <c r="V798" i="1" s="1"/>
  <c r="V799" i="1" a="1"/>
  <c r="V799" i="1"/>
  <c r="V800" i="1" a="1"/>
  <c r="V800" i="1"/>
  <c r="V801" i="1" a="1"/>
  <c r="V801" i="1"/>
  <c r="V802" i="1" a="1"/>
  <c r="V802" i="1"/>
  <c r="V803" i="1" a="1"/>
  <c r="V803" i="1" s="1"/>
  <c r="V804" i="1" a="1"/>
  <c r="V804" i="1" s="1"/>
  <c r="V805" i="1" a="1"/>
  <c r="V805" i="1"/>
  <c r="V806" i="1" a="1"/>
  <c r="V806" i="1"/>
  <c r="V807" i="1" a="1"/>
  <c r="V807" i="1"/>
  <c r="V808" i="1" a="1"/>
  <c r="V808" i="1"/>
  <c r="V809" i="1" a="1"/>
  <c r="V809" i="1" s="1"/>
  <c r="V810" i="1" a="1"/>
  <c r="V810" i="1" s="1"/>
  <c r="V811" i="1" a="1"/>
  <c r="V811" i="1"/>
  <c r="V812" i="1" a="1"/>
  <c r="V812" i="1"/>
  <c r="V813" i="1" a="1"/>
  <c r="V813" i="1"/>
  <c r="V814" i="1" a="1"/>
  <c r="V814" i="1"/>
  <c r="V815" i="1" a="1"/>
  <c r="V815" i="1" s="1"/>
  <c r="V816" i="1" a="1"/>
  <c r="V816" i="1" s="1"/>
  <c r="V817" i="1" a="1"/>
  <c r="V817" i="1"/>
  <c r="V818" i="1" a="1"/>
  <c r="V818" i="1"/>
  <c r="V819" i="1" a="1"/>
  <c r="V819" i="1"/>
  <c r="V820" i="1" a="1"/>
  <c r="V820" i="1"/>
  <c r="V821" i="1" a="1"/>
  <c r="V821" i="1" s="1"/>
  <c r="V822" i="1" a="1"/>
  <c r="V822" i="1" s="1"/>
  <c r="V823" i="1" a="1"/>
  <c r="V823" i="1"/>
  <c r="V824" i="1" a="1"/>
  <c r="V824" i="1"/>
  <c r="V825" i="1" a="1"/>
  <c r="V825" i="1"/>
  <c r="V826" i="1" a="1"/>
  <c r="V826" i="1"/>
  <c r="V827" i="1" a="1"/>
  <c r="V827" i="1" s="1"/>
  <c r="V828" i="1" a="1"/>
  <c r="V828" i="1" s="1"/>
  <c r="V829" i="1" a="1"/>
  <c r="V829" i="1"/>
  <c r="V830" i="1" a="1"/>
  <c r="V830" i="1"/>
  <c r="V831" i="1" a="1"/>
  <c r="V831" i="1"/>
  <c r="V832" i="1" a="1"/>
  <c r="V832" i="1"/>
  <c r="V833" i="1" a="1"/>
  <c r="V833" i="1" s="1"/>
  <c r="V834" i="1" a="1"/>
  <c r="V834" i="1" s="1"/>
  <c r="V835" i="1" a="1"/>
  <c r="V835" i="1"/>
  <c r="V836" i="1" a="1"/>
  <c r="V836" i="1"/>
  <c r="V837" i="1" a="1"/>
  <c r="V837" i="1"/>
  <c r="V838" i="1" a="1"/>
  <c r="V838" i="1"/>
  <c r="V839" i="1" a="1"/>
  <c r="V839" i="1" s="1"/>
  <c r="V840" i="1" a="1"/>
  <c r="V840" i="1" s="1"/>
  <c r="V841" i="1" a="1"/>
  <c r="V841" i="1"/>
  <c r="V842" i="1" a="1"/>
  <c r="V842" i="1"/>
  <c r="V843" i="1" a="1"/>
  <c r="V843" i="1"/>
  <c r="V844" i="1" a="1"/>
  <c r="V844" i="1"/>
  <c r="V845" i="1" a="1"/>
  <c r="V845" i="1" s="1"/>
  <c r="V846" i="1" a="1"/>
  <c r="V846" i="1" s="1"/>
  <c r="V847" i="1" a="1"/>
  <c r="V847" i="1"/>
  <c r="V848" i="1" a="1"/>
  <c r="V848" i="1"/>
  <c r="V849" i="1" a="1"/>
  <c r="V849" i="1"/>
  <c r="V850" i="1" a="1"/>
  <c r="V850" i="1"/>
  <c r="V851" i="1" a="1"/>
  <c r="V851" i="1" s="1"/>
  <c r="V852" i="1" a="1"/>
  <c r="V852" i="1" s="1"/>
  <c r="V853" i="1" a="1"/>
  <c r="V853" i="1"/>
  <c r="V854" i="1" a="1"/>
  <c r="V854" i="1"/>
  <c r="V855" i="1" a="1"/>
  <c r="V855" i="1"/>
  <c r="V856" i="1" a="1"/>
  <c r="V856" i="1"/>
  <c r="V857" i="1" a="1"/>
  <c r="V857" i="1" s="1"/>
  <c r="V858" i="1" a="1"/>
  <c r="V858" i="1" s="1"/>
  <c r="V859" i="1" a="1"/>
  <c r="V859" i="1"/>
  <c r="V860" i="1" a="1"/>
  <c r="V860" i="1"/>
  <c r="V861" i="1" a="1"/>
  <c r="V861" i="1"/>
  <c r="V862" i="1" a="1"/>
  <c r="V862" i="1"/>
  <c r="V863" i="1" a="1"/>
  <c r="V863" i="1" s="1"/>
  <c r="V864" i="1" a="1"/>
  <c r="V864" i="1" s="1"/>
  <c r="V865" i="1" a="1"/>
  <c r="V865" i="1"/>
  <c r="V866" i="1" a="1"/>
  <c r="V866" i="1"/>
  <c r="V867" i="1" a="1"/>
  <c r="V867" i="1"/>
  <c r="V868" i="1" a="1"/>
  <c r="V868" i="1"/>
  <c r="V869" i="1" a="1"/>
  <c r="V869" i="1" s="1"/>
  <c r="V870" i="1" a="1"/>
  <c r="V870" i="1" s="1"/>
  <c r="V871" i="1" a="1"/>
  <c r="V871" i="1"/>
  <c r="V872" i="1" a="1"/>
  <c r="V872" i="1"/>
  <c r="V873" i="1" a="1"/>
  <c r="V873" i="1"/>
  <c r="V874" i="1" a="1"/>
  <c r="V874" i="1"/>
  <c r="V875" i="1" a="1"/>
  <c r="V875" i="1" s="1"/>
  <c r="V876" i="1" a="1"/>
  <c r="V876" i="1" s="1"/>
  <c r="V877" i="1" a="1"/>
  <c r="V877" i="1"/>
  <c r="V878" i="1" a="1"/>
  <c r="V878" i="1"/>
  <c r="V879" i="1" a="1"/>
  <c r="V879" i="1"/>
  <c r="V880" i="1" a="1"/>
  <c r="V880" i="1"/>
  <c r="V881" i="1" a="1"/>
  <c r="V881" i="1" s="1"/>
  <c r="V882" i="1" a="1"/>
  <c r="V882" i="1" s="1"/>
  <c r="V883" i="1" a="1"/>
  <c r="V883" i="1"/>
  <c r="V884" i="1" a="1"/>
  <c r="V884" i="1"/>
  <c r="V885" i="1" a="1"/>
  <c r="V885" i="1"/>
  <c r="V886" i="1" a="1"/>
  <c r="V886" i="1"/>
  <c r="V887" i="1" a="1"/>
  <c r="V887" i="1" s="1"/>
  <c r="V888" i="1" a="1"/>
  <c r="V888" i="1" s="1"/>
  <c r="V889" i="1" a="1"/>
  <c r="V889" i="1"/>
  <c r="V890" i="1" a="1"/>
  <c r="V890" i="1"/>
  <c r="V891" i="1" a="1"/>
  <c r="V891" i="1"/>
  <c r="V892" i="1" a="1"/>
  <c r="V892" i="1"/>
  <c r="V893" i="1" a="1"/>
  <c r="V893" i="1" s="1"/>
  <c r="V894" i="1" a="1"/>
  <c r="V894" i="1" s="1"/>
  <c r="V895" i="1" a="1"/>
  <c r="V895" i="1"/>
  <c r="V896" i="1" a="1"/>
  <c r="V896" i="1"/>
  <c r="V897" i="1" a="1"/>
  <c r="V897" i="1"/>
  <c r="V898" i="1" a="1"/>
  <c r="V898" i="1"/>
  <c r="V899" i="1" a="1"/>
  <c r="V899" i="1" s="1"/>
  <c r="V900" i="1" a="1"/>
  <c r="V900" i="1" s="1"/>
  <c r="V901" i="1" a="1"/>
  <c r="V901" i="1"/>
  <c r="V902" i="1" a="1"/>
  <c r="V902" i="1"/>
  <c r="V903" i="1" a="1"/>
  <c r="V903" i="1"/>
  <c r="V904" i="1" a="1"/>
  <c r="V904" i="1"/>
  <c r="V905" i="1" a="1"/>
  <c r="V905" i="1" s="1"/>
  <c r="V906" i="1" a="1"/>
  <c r="V906" i="1" s="1"/>
  <c r="V907" i="1" a="1"/>
  <c r="V907" i="1"/>
  <c r="V908" i="1" a="1"/>
  <c r="V908" i="1"/>
  <c r="V909" i="1" a="1"/>
  <c r="V909" i="1"/>
  <c r="V910" i="1" a="1"/>
  <c r="V910" i="1"/>
  <c r="V911" i="1" a="1"/>
  <c r="V911" i="1" s="1"/>
  <c r="V912" i="1" a="1"/>
  <c r="V912" i="1" s="1"/>
  <c r="V913" i="1" a="1"/>
  <c r="V913" i="1"/>
  <c r="V914" i="1" a="1"/>
  <c r="V914" i="1"/>
  <c r="V915" i="1" a="1"/>
  <c r="V915" i="1"/>
  <c r="V916" i="1" a="1"/>
  <c r="V916" i="1"/>
  <c r="V917" i="1" a="1"/>
  <c r="V917" i="1" s="1"/>
  <c r="V918" i="1" a="1"/>
  <c r="V918" i="1" s="1"/>
  <c r="V919" i="1" a="1"/>
  <c r="V919" i="1"/>
  <c r="V920" i="1" a="1"/>
  <c r="V920" i="1"/>
  <c r="V921" i="1" a="1"/>
  <c r="V921" i="1"/>
  <c r="V922" i="1" a="1"/>
  <c r="V922" i="1"/>
  <c r="V923" i="1" a="1"/>
  <c r="V923" i="1" s="1"/>
  <c r="V924" i="1" a="1"/>
  <c r="V924" i="1" s="1"/>
  <c r="V925" i="1" a="1"/>
  <c r="V925" i="1"/>
  <c r="V926" i="1" a="1"/>
  <c r="V926" i="1"/>
  <c r="V927" i="1" a="1"/>
  <c r="V927" i="1"/>
  <c r="V928" i="1" a="1"/>
  <c r="V928" i="1"/>
  <c r="V929" i="1" a="1"/>
  <c r="V929" i="1" s="1"/>
  <c r="V930" i="1" a="1"/>
  <c r="V930" i="1" s="1"/>
  <c r="V931" i="1" a="1"/>
  <c r="V931" i="1"/>
  <c r="V932" i="1" a="1"/>
  <c r="V932" i="1"/>
  <c r="V933" i="1" a="1"/>
  <c r="V933" i="1"/>
  <c r="V934" i="1" a="1"/>
  <c r="V934" i="1"/>
  <c r="V935" i="1" a="1"/>
  <c r="V935" i="1" s="1"/>
  <c r="V936" i="1" a="1"/>
  <c r="V936" i="1" s="1"/>
  <c r="V937" i="1" a="1"/>
  <c r="V937" i="1"/>
  <c r="V938" i="1" a="1"/>
  <c r="V938" i="1"/>
  <c r="V939" i="1" a="1"/>
  <c r="V939" i="1"/>
  <c r="V940" i="1" a="1"/>
  <c r="V940" i="1"/>
  <c r="V941" i="1" a="1"/>
  <c r="V941" i="1" s="1"/>
  <c r="V942" i="1" a="1"/>
  <c r="V942" i="1" s="1"/>
  <c r="V943" i="1" a="1"/>
  <c r="V943" i="1"/>
  <c r="V944" i="1" a="1"/>
  <c r="V944" i="1"/>
  <c r="V945" i="1" a="1"/>
  <c r="V945" i="1"/>
  <c r="V946" i="1" a="1"/>
  <c r="V946" i="1"/>
  <c r="V947" i="1" a="1"/>
  <c r="V947" i="1" s="1"/>
  <c r="V948" i="1" a="1"/>
  <c r="V948" i="1" s="1"/>
  <c r="V949" i="1" a="1"/>
  <c r="V949" i="1"/>
  <c r="V950" i="1" a="1"/>
  <c r="V950" i="1"/>
  <c r="V951" i="1" a="1"/>
  <c r="V951" i="1"/>
  <c r="V952" i="1" a="1"/>
  <c r="V952" i="1"/>
  <c r="V953" i="1" a="1"/>
  <c r="V953" i="1" s="1"/>
  <c r="V954" i="1" a="1"/>
  <c r="V954" i="1" s="1"/>
  <c r="V955" i="1" a="1"/>
  <c r="V955" i="1"/>
  <c r="V956" i="1" a="1"/>
  <c r="V956" i="1"/>
  <c r="V957" i="1" a="1"/>
  <c r="V957" i="1"/>
  <c r="V958" i="1" a="1"/>
  <c r="V958" i="1"/>
  <c r="V959" i="1" a="1"/>
  <c r="V959" i="1" s="1"/>
  <c r="V960" i="1" a="1"/>
  <c r="V960" i="1" s="1"/>
  <c r="V961" i="1" a="1"/>
  <c r="V961" i="1"/>
  <c r="V962" i="1" a="1"/>
  <c r="V962" i="1"/>
  <c r="V963" i="1" a="1"/>
  <c r="V963" i="1"/>
  <c r="V964" i="1" a="1"/>
  <c r="V964" i="1"/>
  <c r="V965" i="1" a="1"/>
  <c r="V965" i="1" s="1"/>
  <c r="V966" i="1" a="1"/>
  <c r="V966" i="1" s="1"/>
  <c r="V967" i="1" a="1"/>
  <c r="V967" i="1"/>
  <c r="V968" i="1" a="1"/>
  <c r="V968" i="1"/>
  <c r="V969" i="1" a="1"/>
  <c r="V969" i="1"/>
  <c r="V970" i="1" a="1"/>
  <c r="V970" i="1"/>
  <c r="V971" i="1" a="1"/>
  <c r="V971" i="1" s="1"/>
  <c r="V972" i="1" a="1"/>
  <c r="V972" i="1" s="1"/>
  <c r="V973" i="1" a="1"/>
  <c r="V973" i="1"/>
  <c r="V974" i="1" a="1"/>
  <c r="V974" i="1"/>
  <c r="V975" i="1" a="1"/>
  <c r="V975" i="1"/>
  <c r="V976" i="1" a="1"/>
  <c r="V976" i="1"/>
  <c r="V977" i="1" a="1"/>
  <c r="V977" i="1" s="1"/>
  <c r="V978" i="1" a="1"/>
  <c r="V978" i="1" s="1"/>
  <c r="V979" i="1" a="1"/>
  <c r="V979" i="1"/>
  <c r="V980" i="1" a="1"/>
  <c r="V980" i="1"/>
  <c r="V981" i="1" a="1"/>
  <c r="V981" i="1"/>
  <c r="V982" i="1" a="1"/>
  <c r="V982" i="1"/>
  <c r="V983" i="1" a="1"/>
  <c r="V983" i="1" s="1"/>
  <c r="V984" i="1" a="1"/>
  <c r="V984" i="1" s="1"/>
  <c r="V985" i="1" a="1"/>
  <c r="V985" i="1"/>
  <c r="V986" i="1" a="1"/>
  <c r="V986" i="1"/>
  <c r="V987" i="1" a="1"/>
  <c r="V987" i="1"/>
  <c r="V988" i="1" a="1"/>
  <c r="V988" i="1"/>
  <c r="V989" i="1" a="1"/>
  <c r="V989" i="1" s="1"/>
  <c r="V990" i="1" a="1"/>
  <c r="V990" i="1" s="1"/>
  <c r="V991" i="1" a="1"/>
  <c r="V991" i="1"/>
  <c r="V992" i="1" a="1"/>
  <c r="V992" i="1"/>
  <c r="V993" i="1" a="1"/>
  <c r="V993" i="1"/>
  <c r="V994" i="1" a="1"/>
  <c r="V994" i="1"/>
  <c r="V995" i="1" a="1"/>
  <c r="V995" i="1" s="1"/>
  <c r="V996" i="1" a="1"/>
  <c r="V996" i="1" s="1"/>
  <c r="V997" i="1" a="1"/>
  <c r="V997" i="1"/>
  <c r="V998" i="1" a="1"/>
  <c r="V998" i="1"/>
  <c r="V999" i="1" a="1"/>
  <c r="V999" i="1"/>
  <c r="V1000" i="1" a="1"/>
  <c r="V1000" i="1"/>
  <c r="V1001" i="1" a="1"/>
  <c r="V1001" i="1" s="1"/>
  <c r="K93" i="5"/>
  <c r="L1013" i="1"/>
  <c r="G56" i="2"/>
  <c r="H91" i="5"/>
  <c r="I1010" i="1"/>
  <c r="N1030" i="1"/>
  <c r="N5" i="5"/>
  <c r="N6" i="5"/>
  <c r="N7" i="5"/>
  <c r="N8" i="5"/>
  <c r="N9" i="5"/>
  <c r="N2" i="5"/>
  <c r="N10" i="5"/>
  <c r="N3" i="5"/>
  <c r="N4"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80" i="5"/>
  <c r="N81" i="5"/>
  <c r="N82" i="5"/>
  <c r="N83" i="5"/>
  <c r="N84" i="5"/>
  <c r="N8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E46B1D-5500-4764-A81C-72F040169AB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570A15E1-220B-44A8-8829-20571688CEE6}" name="WorksheetConnection_intern data.xlsx!Client_Master" type="102" refreshedVersion="8" minRefreshableVersion="5">
    <extLst>
      <ext xmlns:x15="http://schemas.microsoft.com/office/spreadsheetml/2010/11/main" uri="{DE250136-89BD-433C-8126-D09CA5730AF9}">
        <x15:connection id="Client_Master">
          <x15:rangePr sourceName="_xlcn.WorksheetConnection_interndata.xlsxClient_Master1"/>
        </x15:connection>
      </ext>
    </extLst>
  </connection>
  <connection id="3" xr16:uid="{D373070D-A078-445F-85D3-C36932902FD4}" name="WorksheetConnection_intern data.xlsx!Estimator_Team" type="102" refreshedVersion="8" minRefreshableVersion="5">
    <extLst>
      <ext xmlns:x15="http://schemas.microsoft.com/office/spreadsheetml/2010/11/main" uri="{DE250136-89BD-433C-8126-D09CA5730AF9}">
        <x15:connection id="Estimator_Team">
          <x15:rangePr sourceName="_xlcn.WorksheetConnection_interndata.xlsxEstimator_Team1"/>
        </x15:connection>
      </ext>
    </extLst>
  </connection>
  <connection id="4" xr16:uid="{E2B427B4-2288-4C7D-98DB-23E713059A80}" name="WorksheetConnection_intern data.xlsx!Monthly_Costs" type="102" refreshedVersion="8" minRefreshableVersion="5">
    <extLst>
      <ext xmlns:x15="http://schemas.microsoft.com/office/spreadsheetml/2010/11/main" uri="{DE250136-89BD-433C-8126-D09CA5730AF9}">
        <x15:connection id="Monthly_Costs">
          <x15:rangePr sourceName="_xlcn.WorksheetConnection_interndata.xlsxMonthly_Costs1"/>
        </x15:connection>
      </ext>
    </extLst>
  </connection>
  <connection id="5" xr16:uid="{9EDE9C63-F2BD-4F42-886F-CC0827D7F44C}" name="WorksheetConnection_intern data.xlsx!Project_Master" type="102" refreshedVersion="8" minRefreshableVersion="5">
    <extLst>
      <ext xmlns:x15="http://schemas.microsoft.com/office/spreadsheetml/2010/11/main" uri="{DE250136-89BD-433C-8126-D09CA5730AF9}">
        <x15:connection id="Project_Master">
          <x15:rangePr sourceName="_xlcn.WorksheetConnection_interndata.xlsxProject_Master1"/>
        </x15:connection>
      </ext>
    </extLst>
  </connection>
  <connection id="6" xr16:uid="{FF588FBF-1FE0-48F0-8011-F414E9CC8B21}" name="WorksheetConnection_intern data.xlsx!Sales_Transactions" type="102" refreshedVersion="8" minRefreshableVersion="5">
    <extLst>
      <ext xmlns:x15="http://schemas.microsoft.com/office/spreadsheetml/2010/11/main" uri="{DE250136-89BD-433C-8126-D09CA5730AF9}">
        <x15:connection id="Sales_Transactions">
          <x15:rangePr sourceName="_xlcn.WorksheetConnection_interndata.xlsxSales_Transactions1"/>
        </x15:connection>
      </ext>
    </extLst>
  </connection>
  <connection id="7" xr16:uid="{2222A4CF-7A8A-4000-9A30-5BDAA3AC7008}" name="WorksheetConnection_intern data.xlsx!Table6" type="102" refreshedVersion="8" minRefreshableVersion="5">
    <extLst>
      <ext xmlns:x15="http://schemas.microsoft.com/office/spreadsheetml/2010/11/main" uri="{DE250136-89BD-433C-8126-D09CA5730AF9}">
        <x15:connection id="Table6">
          <x15:rangePr sourceName="_xlcn.WorksheetConnection_interndata.xlsxTable6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<sst xmlns="http://schemas.openxmlformats.org/spreadsheetml/2006/main" count="22770" uniqueCount="3338">
  <si>
    <t>Date</t>
  </si>
  <si>
    <t>ProjectID</t>
  </si>
  <si>
    <t>Region</t>
  </si>
  <si>
    <t>Country</t>
  </si>
  <si>
    <t>Client</t>
  </si>
  <si>
    <t>Discipline</t>
  </si>
  <si>
    <t>Estimator</t>
  </si>
  <si>
    <t>Probability</t>
  </si>
  <si>
    <t>Currency</t>
  </si>
  <si>
    <t>EquipmentCost</t>
  </si>
  <si>
    <t>MaterialCost</t>
  </si>
  <si>
    <t>Competitor</t>
  </si>
  <si>
    <t>BidScore</t>
  </si>
  <si>
    <t>Notes</t>
  </si>
  <si>
    <t>T100000</t>
  </si>
  <si>
    <t>P1048</t>
  </si>
  <si>
    <t>Europe</t>
  </si>
  <si>
    <t>Egypt</t>
  </si>
  <si>
    <t>NEOM</t>
  </si>
  <si>
    <t>Structural</t>
  </si>
  <si>
    <t>Ali</t>
  </si>
  <si>
    <t>Omar</t>
  </si>
  <si>
    <t>B2000</t>
  </si>
  <si>
    <t>INV-94939</t>
  </si>
  <si>
    <t>Won</t>
  </si>
  <si>
    <t>Jacobs</t>
  </si>
  <si>
    <t>Approved</t>
  </si>
  <si>
    <t>Consulting</t>
  </si>
  <si>
    <t>Scope change</t>
  </si>
  <si>
    <t>T100001</t>
  </si>
  <si>
    <t>P1009</t>
  </si>
  <si>
    <t>Water Treatment Plant</t>
  </si>
  <si>
    <t>GCC</t>
  </si>
  <si>
    <t>India</t>
  </si>
  <si>
    <t>Vinci Construction</t>
  </si>
  <si>
    <t>Mei</t>
  </si>
  <si>
    <t>B2001</t>
  </si>
  <si>
    <t>INV-44522</t>
  </si>
  <si>
    <t>Letter of Credit</t>
  </si>
  <si>
    <t>AECOM</t>
  </si>
  <si>
    <t>Construction</t>
  </si>
  <si>
    <t>T100002</t>
  </si>
  <si>
    <t>P1005</t>
  </si>
  <si>
    <t>Plant Upgrade</t>
  </si>
  <si>
    <t>LSTK</t>
  </si>
  <si>
    <t>Hana</t>
  </si>
  <si>
    <t>Jack</t>
  </si>
  <si>
    <t>B2002</t>
  </si>
  <si>
    <t>INV-14117</t>
  </si>
  <si>
    <t>Qualification</t>
  </si>
  <si>
    <t>QAR</t>
  </si>
  <si>
    <t>Rejected</t>
  </si>
  <si>
    <t>Maintenance</t>
  </si>
  <si>
    <t>T100003</t>
  </si>
  <si>
    <t>P1003</t>
  </si>
  <si>
    <t>Airport Terminal 3</t>
  </si>
  <si>
    <t>UK</t>
  </si>
  <si>
    <t>Fluor</t>
  </si>
  <si>
    <t>Piping</t>
  </si>
  <si>
    <t>James</t>
  </si>
  <si>
    <t>B2003</t>
  </si>
  <si>
    <t>INV-82845</t>
  </si>
  <si>
    <t>Cash</t>
  </si>
  <si>
    <t>Al Fara'a</t>
  </si>
  <si>
    <t>On track</t>
  </si>
  <si>
    <t>T100004</t>
  </si>
  <si>
    <t>P1036</t>
  </si>
  <si>
    <t>Middle East</t>
  </si>
  <si>
    <t>Germany</t>
  </si>
  <si>
    <t>QatarEnergy</t>
  </si>
  <si>
    <t>BOT</t>
  </si>
  <si>
    <t>Electrical</t>
  </si>
  <si>
    <t>Wei</t>
  </si>
  <si>
    <t>B2004</t>
  </si>
  <si>
    <t>INV-82692</t>
  </si>
  <si>
    <t>Bank Transfer</t>
  </si>
  <si>
    <t>USD</t>
  </si>
  <si>
    <t>WSP</t>
  </si>
  <si>
    <t>P1010</t>
  </si>
  <si>
    <t>Marina Development</t>
  </si>
  <si>
    <t>USA</t>
  </si>
  <si>
    <t>Larsen</t>
  </si>
  <si>
    <t>John</t>
  </si>
  <si>
    <t>Igor</t>
  </si>
  <si>
    <t>B2005</t>
  </si>
  <si>
    <t>unknown</t>
  </si>
  <si>
    <t>INV-63964</t>
  </si>
  <si>
    <t>Proposal</t>
  </si>
  <si>
    <t>ABB</t>
  </si>
  <si>
    <t>Parsons</t>
  </si>
  <si>
    <t>T100006</t>
  </si>
  <si>
    <t>P1021</t>
  </si>
  <si>
    <t>Industrial Park</t>
  </si>
  <si>
    <t>South Africa</t>
  </si>
  <si>
    <t>GE Infrastructure</t>
  </si>
  <si>
    <t>Unit Rate</t>
  </si>
  <si>
    <t>Instruments</t>
  </si>
  <si>
    <t>Ravi</t>
  </si>
  <si>
    <t>B2006</t>
  </si>
  <si>
    <t>INV-48752</t>
  </si>
  <si>
    <t>Cheque</t>
  </si>
  <si>
    <t>Negotiation</t>
  </si>
  <si>
    <t>Drake &amp; Scull</t>
  </si>
  <si>
    <t>Mott Mac</t>
  </si>
  <si>
    <t>Engineering</t>
  </si>
  <si>
    <t>Follow up needed</t>
  </si>
  <si>
    <t>T100007</t>
  </si>
  <si>
    <t>Rail Network Upgrade</t>
  </si>
  <si>
    <t>Saudi Arabia</t>
  </si>
  <si>
    <t>EPC</t>
  </si>
  <si>
    <t>B2007</t>
  </si>
  <si>
    <t>INV-83259</t>
  </si>
  <si>
    <t>Procurement</t>
  </si>
  <si>
    <t>Client delay</t>
  </si>
  <si>
    <t>T100008</t>
  </si>
  <si>
    <t>Metro Line Extension</t>
  </si>
  <si>
    <t>Nigeria</t>
  </si>
  <si>
    <t>ABB Group</t>
  </si>
  <si>
    <t>Priya</t>
  </si>
  <si>
    <t>B2008</t>
  </si>
  <si>
    <t>INV-91560</t>
  </si>
  <si>
    <t>P1014</t>
  </si>
  <si>
    <t>Stadium Renovation</t>
  </si>
  <si>
    <t>China</t>
  </si>
  <si>
    <t>Instrumentation</t>
  </si>
  <si>
    <t>Sandra</t>
  </si>
  <si>
    <t>B2009</t>
  </si>
  <si>
    <t>INV-49529</t>
  </si>
  <si>
    <t>On Hold</t>
  </si>
  <si>
    <t>T100010</t>
  </si>
  <si>
    <t>P1039</t>
  </si>
  <si>
    <t>L&amp;T</t>
  </si>
  <si>
    <t>Sarah</t>
  </si>
  <si>
    <t>B2010</t>
  </si>
  <si>
    <t>INV-68743</t>
  </si>
  <si>
    <t>Siemens</t>
  </si>
  <si>
    <t>T100011</t>
  </si>
  <si>
    <t>P1046</t>
  </si>
  <si>
    <t>UAE</t>
  </si>
  <si>
    <t>Process</t>
  </si>
  <si>
    <t>Fatima</t>
  </si>
  <si>
    <t>B2011</t>
  </si>
  <si>
    <t>INV-85631</t>
  </si>
  <si>
    <t>T100012</t>
  </si>
  <si>
    <t>ADNOC</t>
  </si>
  <si>
    <t>Layla</t>
  </si>
  <si>
    <t>B2012</t>
  </si>
  <si>
    <t>INV-84607</t>
  </si>
  <si>
    <t>Online</t>
  </si>
  <si>
    <t>Price escalation</t>
  </si>
  <si>
    <t>T100013</t>
  </si>
  <si>
    <t>B2013</t>
  </si>
  <si>
    <t>INV-77952</t>
  </si>
  <si>
    <t>Lost</t>
  </si>
  <si>
    <t>T100014</t>
  </si>
  <si>
    <t>P1029</t>
  </si>
  <si>
    <t>China State</t>
  </si>
  <si>
    <t>Lump Sum</t>
  </si>
  <si>
    <t>B2014</t>
  </si>
  <si>
    <t>INV-59441</t>
  </si>
  <si>
    <t>Under Review</t>
  </si>
  <si>
    <t>T100015</t>
  </si>
  <si>
    <t>Samsung C&amp;T</t>
  </si>
  <si>
    <t>B2015</t>
  </si>
  <si>
    <t>INV-29080</t>
  </si>
  <si>
    <t>THALES</t>
  </si>
  <si>
    <t>Pending</t>
  </si>
  <si>
    <t>T100016</t>
  </si>
  <si>
    <t>P1019</t>
  </si>
  <si>
    <t>Data Center Build</t>
  </si>
  <si>
    <t>B2016</t>
  </si>
  <si>
    <t>INV-96400</t>
  </si>
  <si>
    <t>T100017</t>
  </si>
  <si>
    <t>P1018</t>
  </si>
  <si>
    <t>Bridge Overhaul</t>
  </si>
  <si>
    <t>B2017</t>
  </si>
  <si>
    <t>INV-74569</t>
  </si>
  <si>
    <t xml:space="preserve"> AED</t>
  </si>
  <si>
    <t>T100018</t>
  </si>
  <si>
    <t>P1006</t>
  </si>
  <si>
    <t>B2018</t>
  </si>
  <si>
    <t>INV-32871</t>
  </si>
  <si>
    <t>T100019</t>
  </si>
  <si>
    <t>Residential Complex</t>
  </si>
  <si>
    <t>B2019</t>
  </si>
  <si>
    <t>INV-69441</t>
  </si>
  <si>
    <t>T100020</t>
  </si>
  <si>
    <t>Offshore Platform</t>
  </si>
  <si>
    <t>B2020</t>
  </si>
  <si>
    <t>INV-14018</t>
  </si>
  <si>
    <t>T100021</t>
  </si>
  <si>
    <t>P1007</t>
  </si>
  <si>
    <t xml:space="preserve">EPC </t>
  </si>
  <si>
    <t>HVAC</t>
  </si>
  <si>
    <t>B2021</t>
  </si>
  <si>
    <t>INV-85465</t>
  </si>
  <si>
    <t>T100022</t>
  </si>
  <si>
    <t>P1004</t>
  </si>
  <si>
    <t>Desalination Plant</t>
  </si>
  <si>
    <t>Mechanical</t>
  </si>
  <si>
    <t>B2022</t>
  </si>
  <si>
    <t>INV-56129</t>
  </si>
  <si>
    <t>T100023</t>
  </si>
  <si>
    <t>Tariq</t>
  </si>
  <si>
    <t>B2023</t>
  </si>
  <si>
    <t>INV-21104</t>
  </si>
  <si>
    <t>T100024</t>
  </si>
  <si>
    <t>Americas</t>
  </si>
  <si>
    <t>ClientX</t>
  </si>
  <si>
    <t>B2024</t>
  </si>
  <si>
    <t>INV-46932</t>
  </si>
  <si>
    <t>T100025</t>
  </si>
  <si>
    <t>P1028</t>
  </si>
  <si>
    <t>Smart City Hub</t>
  </si>
  <si>
    <t>Aramco</t>
  </si>
  <si>
    <t>Carlos</t>
  </si>
  <si>
    <t>B2025</t>
  </si>
  <si>
    <t>T100026</t>
  </si>
  <si>
    <t>P1023</t>
  </si>
  <si>
    <t>Tunnel Project</t>
  </si>
  <si>
    <t>Asia</t>
  </si>
  <si>
    <t>Mohamed</t>
  </si>
  <si>
    <t>B2026</t>
  </si>
  <si>
    <t>INV-56789</t>
  </si>
  <si>
    <t>PENDING</t>
  </si>
  <si>
    <t>T100027</t>
  </si>
  <si>
    <t>P1020</t>
  </si>
  <si>
    <t>B2027</t>
  </si>
  <si>
    <t>INV-99006</t>
  </si>
  <si>
    <t>T100028</t>
  </si>
  <si>
    <t>Oil Refinery Unit</t>
  </si>
  <si>
    <t>B2028</t>
  </si>
  <si>
    <t>INV-51553</t>
  </si>
  <si>
    <t>T100029</t>
  </si>
  <si>
    <t>P1017</t>
  </si>
  <si>
    <t>Bechtel</t>
  </si>
  <si>
    <t>B2029</t>
  </si>
  <si>
    <t>INV-64476</t>
  </si>
  <si>
    <t>T100030</t>
  </si>
  <si>
    <t>P1026</t>
  </si>
  <si>
    <t>B2030</t>
  </si>
  <si>
    <t>INV-84747</t>
  </si>
  <si>
    <t>EUR</t>
  </si>
  <si>
    <t>T100031</t>
  </si>
  <si>
    <t>P1045</t>
  </si>
  <si>
    <t>Cost Plus</t>
  </si>
  <si>
    <t>B2031</t>
  </si>
  <si>
    <t>INV-92447</t>
  </si>
  <si>
    <t>T100032</t>
  </si>
  <si>
    <t>P1033</t>
  </si>
  <si>
    <t>B2032</t>
  </si>
  <si>
    <t>INV-20358</t>
  </si>
  <si>
    <t>T100033</t>
  </si>
  <si>
    <t>P1035</t>
  </si>
  <si>
    <t>B2033</t>
  </si>
  <si>
    <t>INV-81211</t>
  </si>
  <si>
    <t>T100034</t>
  </si>
  <si>
    <t>P1008</t>
  </si>
  <si>
    <t>B2034</t>
  </si>
  <si>
    <t>INV-97044</t>
  </si>
  <si>
    <t>T100035</t>
  </si>
  <si>
    <t>B2035</t>
  </si>
  <si>
    <t>INV-80687</t>
  </si>
  <si>
    <t>Prospecting</t>
  </si>
  <si>
    <t xml:space="preserve">USD </t>
  </si>
  <si>
    <t>T100036</t>
  </si>
  <si>
    <t>P1002</t>
  </si>
  <si>
    <t>B2036</t>
  </si>
  <si>
    <t>INV-87550</t>
  </si>
  <si>
    <t>T100037</t>
  </si>
  <si>
    <t>B2037</t>
  </si>
  <si>
    <t>INV-41369</t>
  </si>
  <si>
    <t>B2038</t>
  </si>
  <si>
    <t>INV-58916</t>
  </si>
  <si>
    <t>T100039</t>
  </si>
  <si>
    <t>Africa</t>
  </si>
  <si>
    <t>B2039</t>
  </si>
  <si>
    <t>INV-33508</t>
  </si>
  <si>
    <t>SAR</t>
  </si>
  <si>
    <t>T100040</t>
  </si>
  <si>
    <t>B2040</t>
  </si>
  <si>
    <t>INV-68830</t>
  </si>
  <si>
    <t>T100041</t>
  </si>
  <si>
    <t>B2041</t>
  </si>
  <si>
    <t>INV-52714</t>
  </si>
  <si>
    <t>T100042</t>
  </si>
  <si>
    <t>B2042</t>
  </si>
  <si>
    <t>?</t>
  </si>
  <si>
    <t>INV-99070</t>
  </si>
  <si>
    <t>T100043</t>
  </si>
  <si>
    <t>P1001</t>
  </si>
  <si>
    <t>B2043</t>
  </si>
  <si>
    <t>INV-74157</t>
  </si>
  <si>
    <t>T100044</t>
  </si>
  <si>
    <t>P1027</t>
  </si>
  <si>
    <t>B2044</t>
  </si>
  <si>
    <t>INV-84140</t>
  </si>
  <si>
    <t>T100045</t>
  </si>
  <si>
    <t>P1013</t>
  </si>
  <si>
    <t>B2045</t>
  </si>
  <si>
    <t>INV-98635</t>
  </si>
  <si>
    <t>T100046</t>
  </si>
  <si>
    <t>Civil</t>
  </si>
  <si>
    <t>B2046</t>
  </si>
  <si>
    <t>INV-31695</t>
  </si>
  <si>
    <t>T100047</t>
  </si>
  <si>
    <t>B2047</t>
  </si>
  <si>
    <t>INV-36928</t>
  </si>
  <si>
    <t>T100048</t>
  </si>
  <si>
    <t>P1049</t>
  </si>
  <si>
    <t>B2048</t>
  </si>
  <si>
    <t>INV-89800</t>
  </si>
  <si>
    <t>T100049</t>
  </si>
  <si>
    <t>P1040</t>
  </si>
  <si>
    <t>B2049</t>
  </si>
  <si>
    <t>INV-33507</t>
  </si>
  <si>
    <t>T100050</t>
  </si>
  <si>
    <t>B2050</t>
  </si>
  <si>
    <t>INV-67014</t>
  </si>
  <si>
    <t>T100051</t>
  </si>
  <si>
    <t>Solar Farm Phase 2</t>
  </si>
  <si>
    <t>B2051</t>
  </si>
  <si>
    <t>INV-94500</t>
  </si>
  <si>
    <t>T100052</t>
  </si>
  <si>
    <t>B2052</t>
  </si>
  <si>
    <t>INV-46822</t>
  </si>
  <si>
    <t>T100053</t>
  </si>
  <si>
    <t>P1037</t>
  </si>
  <si>
    <t>B2053</t>
  </si>
  <si>
    <t>INV-49552</t>
  </si>
  <si>
    <t>T100054</t>
  </si>
  <si>
    <t>B2054</t>
  </si>
  <si>
    <t>INV-56036</t>
  </si>
  <si>
    <t>T100055</t>
  </si>
  <si>
    <t>B2055</t>
  </si>
  <si>
    <t>INV-96643</t>
  </si>
  <si>
    <t>T100056</t>
  </si>
  <si>
    <t>B2056</t>
  </si>
  <si>
    <t>INV-46202</t>
  </si>
  <si>
    <t>T100057</t>
  </si>
  <si>
    <t>B2057</t>
  </si>
  <si>
    <t>INV-77537</t>
  </si>
  <si>
    <t>T100058</t>
  </si>
  <si>
    <t>P1015</t>
  </si>
  <si>
    <t>B2058</t>
  </si>
  <si>
    <t>INV-55706</t>
  </si>
  <si>
    <t>T100059</t>
  </si>
  <si>
    <t>P1012</t>
  </si>
  <si>
    <t>B2059</t>
  </si>
  <si>
    <t>INV-83273</t>
  </si>
  <si>
    <t>T100060</t>
  </si>
  <si>
    <t>B2060</t>
  </si>
  <si>
    <t>INV-79603</t>
  </si>
  <si>
    <t>T100061</t>
  </si>
  <si>
    <t>B2061</t>
  </si>
  <si>
    <t>INV-96832</t>
  </si>
  <si>
    <t>T100062</t>
  </si>
  <si>
    <t>B2062</t>
  </si>
  <si>
    <t>INV-22183</t>
  </si>
  <si>
    <t>T100063</t>
  </si>
  <si>
    <t>B2063</t>
  </si>
  <si>
    <t>INV-31679</t>
  </si>
  <si>
    <t>T100064</t>
  </si>
  <si>
    <t>B2064</t>
  </si>
  <si>
    <t>INV-25826</t>
  </si>
  <si>
    <t>AED</t>
  </si>
  <si>
    <t>T100065</t>
  </si>
  <si>
    <t>B2065</t>
  </si>
  <si>
    <t>INV-33306</t>
  </si>
  <si>
    <t>T100066</t>
  </si>
  <si>
    <t>P1043</t>
  </si>
  <si>
    <t>B2066</t>
  </si>
  <si>
    <t>INV-89087</t>
  </si>
  <si>
    <t>T100067</t>
  </si>
  <si>
    <t>P1042</t>
  </si>
  <si>
    <t>B2067</t>
  </si>
  <si>
    <t>INV-24860</t>
  </si>
  <si>
    <t>T100068</t>
  </si>
  <si>
    <t>B2068</t>
  </si>
  <si>
    <t>INV-23911</t>
  </si>
  <si>
    <t>T100069</t>
  </si>
  <si>
    <t>B2069</t>
  </si>
  <si>
    <t>INV-40740</t>
  </si>
  <si>
    <t>T100070</t>
  </si>
  <si>
    <t>P1030</t>
  </si>
  <si>
    <t>Hospital Complex</t>
  </si>
  <si>
    <t>B2070</t>
  </si>
  <si>
    <t>INV-76900</t>
  </si>
  <si>
    <t>T100071</t>
  </si>
  <si>
    <t>B2071</t>
  </si>
  <si>
    <t>INV-40145</t>
  </si>
  <si>
    <t>T100072</t>
  </si>
  <si>
    <t>B2072</t>
  </si>
  <si>
    <t>INV-29603</t>
  </si>
  <si>
    <t>T100073</t>
  </si>
  <si>
    <t>P1022</t>
  </si>
  <si>
    <t>B2073</t>
  </si>
  <si>
    <t>INV-83080</t>
  </si>
  <si>
    <t>T100074</t>
  </si>
  <si>
    <t>B2074</t>
  </si>
  <si>
    <t>INV-46167</t>
  </si>
  <si>
    <t>T100075</t>
  </si>
  <si>
    <t>B2075</t>
  </si>
  <si>
    <t>INV-33394</t>
  </si>
  <si>
    <t>T100076</t>
  </si>
  <si>
    <t>B2076</t>
  </si>
  <si>
    <t>INV-44452</t>
  </si>
  <si>
    <t>T100077</t>
  </si>
  <si>
    <t>B2077</t>
  </si>
  <si>
    <t>INV-47304</t>
  </si>
  <si>
    <t>T100078</t>
  </si>
  <si>
    <t>B2078</t>
  </si>
  <si>
    <t>INV-47247</t>
  </si>
  <si>
    <t>T100079</t>
  </si>
  <si>
    <t>B2079</t>
  </si>
  <si>
    <t>INV-20382</t>
  </si>
  <si>
    <t>T100080</t>
  </si>
  <si>
    <t>Qatar</t>
  </si>
  <si>
    <t>B2080</t>
  </si>
  <si>
    <t>INV-42631</t>
  </si>
  <si>
    <t>T100081</t>
  </si>
  <si>
    <t>B2081</t>
  </si>
  <si>
    <t>INV-59514</t>
  </si>
  <si>
    <t>T100082</t>
  </si>
  <si>
    <t>P1024</t>
  </si>
  <si>
    <t>B2082</t>
  </si>
  <si>
    <t>INV-19289</t>
  </si>
  <si>
    <t>T100083</t>
  </si>
  <si>
    <t>B2083</t>
  </si>
  <si>
    <t>INV-68654</t>
  </si>
  <si>
    <t>T100084</t>
  </si>
  <si>
    <t>P1016</t>
  </si>
  <si>
    <t>B2084</t>
  </si>
  <si>
    <t>INV-52838</t>
  </si>
  <si>
    <t>T100085</t>
  </si>
  <si>
    <t>B2085</t>
  </si>
  <si>
    <t>INV-29356</t>
  </si>
  <si>
    <t>T100086</t>
  </si>
  <si>
    <t>P1050</t>
  </si>
  <si>
    <t>B2086</t>
  </si>
  <si>
    <t>INV-91950</t>
  </si>
  <si>
    <t>T100087</t>
  </si>
  <si>
    <t>B2087</t>
  </si>
  <si>
    <t>INV-90263</t>
  </si>
  <si>
    <t>T100088</t>
  </si>
  <si>
    <t>B2088</t>
  </si>
  <si>
    <t>INV-47475</t>
  </si>
  <si>
    <t>T100089</t>
  </si>
  <si>
    <t>P1044</t>
  </si>
  <si>
    <t>B2089</t>
  </si>
  <si>
    <t>T100090</t>
  </si>
  <si>
    <t>B2090</t>
  </si>
  <si>
    <t>INV-92441</t>
  </si>
  <si>
    <t>T100091</t>
  </si>
  <si>
    <t>B2091</t>
  </si>
  <si>
    <t>INV-30366</t>
  </si>
  <si>
    <t>T100092</t>
  </si>
  <si>
    <t>B2092</t>
  </si>
  <si>
    <t>INV-22878</t>
  </si>
  <si>
    <t>T100093</t>
  </si>
  <si>
    <t>B2093</t>
  </si>
  <si>
    <t>INV-35971</t>
  </si>
  <si>
    <t>T100094</t>
  </si>
  <si>
    <t>B2094</t>
  </si>
  <si>
    <t>INV-88128</t>
  </si>
  <si>
    <t>T100095</t>
  </si>
  <si>
    <t>B2095</t>
  </si>
  <si>
    <t>INV-82800</t>
  </si>
  <si>
    <t>T100096</t>
  </si>
  <si>
    <t>B2096</t>
  </si>
  <si>
    <t>INV-16917</t>
  </si>
  <si>
    <t>&gt;1</t>
  </si>
  <si>
    <t>T100097</t>
  </si>
  <si>
    <t>P1047</t>
  </si>
  <si>
    <t>B2097</t>
  </si>
  <si>
    <t>INV-93568</t>
  </si>
  <si>
    <t>T100098</t>
  </si>
  <si>
    <t>B2098</t>
  </si>
  <si>
    <t>T100099</t>
  </si>
  <si>
    <t>B2099</t>
  </si>
  <si>
    <t>INV-29510</t>
  </si>
  <si>
    <t>T100100</t>
  </si>
  <si>
    <t>B2100</t>
  </si>
  <si>
    <t>INV-79984</t>
  </si>
  <si>
    <t>T100101</t>
  </si>
  <si>
    <t>B2101</t>
  </si>
  <si>
    <t>INV-82536</t>
  </si>
  <si>
    <t>T100102</t>
  </si>
  <si>
    <t>B2102</t>
  </si>
  <si>
    <t>INV-47363</t>
  </si>
  <si>
    <t>T100103</t>
  </si>
  <si>
    <t>B2103</t>
  </si>
  <si>
    <t>INV-82450</t>
  </si>
  <si>
    <t>T100104</t>
  </si>
  <si>
    <t>B2104</t>
  </si>
  <si>
    <t>INV-45361</t>
  </si>
  <si>
    <t>T100105</t>
  </si>
  <si>
    <t>B2105</t>
  </si>
  <si>
    <t>INV-29392</t>
  </si>
  <si>
    <t>T100106</t>
  </si>
  <si>
    <t>B2106</t>
  </si>
  <si>
    <t>INV-55068</t>
  </si>
  <si>
    <t>T100107</t>
  </si>
  <si>
    <t>B2107</t>
  </si>
  <si>
    <t>INV-66051</t>
  </si>
  <si>
    <t>T100108</t>
  </si>
  <si>
    <t>B2108</t>
  </si>
  <si>
    <t>INV-46335</t>
  </si>
  <si>
    <t>T100109</t>
  </si>
  <si>
    <t>B2109</t>
  </si>
  <si>
    <t>INV-78898</t>
  </si>
  <si>
    <t>T100110</t>
  </si>
  <si>
    <t>B2110</t>
  </si>
  <si>
    <t>INV-75619</t>
  </si>
  <si>
    <t>T100111</t>
  </si>
  <si>
    <t>B2111</t>
  </si>
  <si>
    <t>INV-74441</t>
  </si>
  <si>
    <t>T100112</t>
  </si>
  <si>
    <t>B2112</t>
  </si>
  <si>
    <t>INV-80848</t>
  </si>
  <si>
    <t>T100113</t>
  </si>
  <si>
    <t>B2113</t>
  </si>
  <si>
    <t>INV-32253</t>
  </si>
  <si>
    <t>T100114</t>
  </si>
  <si>
    <t>B2114</t>
  </si>
  <si>
    <t>INV-91915</t>
  </si>
  <si>
    <t>T100115</t>
  </si>
  <si>
    <t>B2115</t>
  </si>
  <si>
    <t>INV-12609</t>
  </si>
  <si>
    <t>T100116</t>
  </si>
  <si>
    <t>B2116</t>
  </si>
  <si>
    <t>INV-96798</t>
  </si>
  <si>
    <t>T100117</t>
  </si>
  <si>
    <t>B2117</t>
  </si>
  <si>
    <t>INV-77681</t>
  </si>
  <si>
    <t>B2118</t>
  </si>
  <si>
    <t>INV-29129</t>
  </si>
  <si>
    <t>T100119</t>
  </si>
  <si>
    <t>B2119</t>
  </si>
  <si>
    <t>INV-44500</t>
  </si>
  <si>
    <t>T100120</t>
  </si>
  <si>
    <t>P1031</t>
  </si>
  <si>
    <t>B2120</t>
  </si>
  <si>
    <t>INV-96447</t>
  </si>
  <si>
    <t>T100121</t>
  </si>
  <si>
    <t>B2121</t>
  </si>
  <si>
    <t>INV-94833</t>
  </si>
  <si>
    <t>T100122</t>
  </si>
  <si>
    <t>B2122</t>
  </si>
  <si>
    <t>INV-96208</t>
  </si>
  <si>
    <t>T100123</t>
  </si>
  <si>
    <t>B2123</t>
  </si>
  <si>
    <t>INV-79246</t>
  </si>
  <si>
    <t>T100124</t>
  </si>
  <si>
    <t>B2124</t>
  </si>
  <si>
    <t>INV-83660</t>
  </si>
  <si>
    <t>T100125</t>
  </si>
  <si>
    <t>B2125</t>
  </si>
  <si>
    <t>INV-63648</t>
  </si>
  <si>
    <t>T100126</t>
  </si>
  <si>
    <t>B2126</t>
  </si>
  <si>
    <t>INV-13655</t>
  </si>
  <si>
    <t>T100127</t>
  </si>
  <si>
    <t>B2127</t>
  </si>
  <si>
    <t>INV-73539</t>
  </si>
  <si>
    <t>T100128</t>
  </si>
  <si>
    <t>B2128</t>
  </si>
  <si>
    <t>INV-63690</t>
  </si>
  <si>
    <t>T100129</t>
  </si>
  <si>
    <t>P1032</t>
  </si>
  <si>
    <t>B2129</t>
  </si>
  <si>
    <t>INV-17667</t>
  </si>
  <si>
    <t>T100130</t>
  </si>
  <si>
    <t>B2130</t>
  </si>
  <si>
    <t>INV-37886</t>
  </si>
  <si>
    <t>T100131</t>
  </si>
  <si>
    <t>B2131</t>
  </si>
  <si>
    <t>INV-35295</t>
  </si>
  <si>
    <t>T100132</t>
  </si>
  <si>
    <t>B2132</t>
  </si>
  <si>
    <t>INV-77797</t>
  </si>
  <si>
    <t>T100133</t>
  </si>
  <si>
    <t>B2133</t>
  </si>
  <si>
    <t>INV-59998</t>
  </si>
  <si>
    <t>T100134</t>
  </si>
  <si>
    <t>B2134</t>
  </si>
  <si>
    <t>INV-72354</t>
  </si>
  <si>
    <t>T100135</t>
  </si>
  <si>
    <t>B2135</t>
  </si>
  <si>
    <t>INV-91684</t>
  </si>
  <si>
    <t>T100136</t>
  </si>
  <si>
    <t>B2136</t>
  </si>
  <si>
    <t>INV-56081</t>
  </si>
  <si>
    <t>T100137</t>
  </si>
  <si>
    <t>B2137</t>
  </si>
  <si>
    <t>INV-51035</t>
  </si>
  <si>
    <t>T100138</t>
  </si>
  <si>
    <t>B2138</t>
  </si>
  <si>
    <t>INV-58319</t>
  </si>
  <si>
    <t>T100139</t>
  </si>
  <si>
    <t>B2139</t>
  </si>
  <si>
    <t>INV-80482</t>
  </si>
  <si>
    <t>T100140</t>
  </si>
  <si>
    <t>P1025</t>
  </si>
  <si>
    <t>B2140</t>
  </si>
  <si>
    <t>INV-16259</t>
  </si>
  <si>
    <t>T100141</t>
  </si>
  <si>
    <t>B2141</t>
  </si>
  <si>
    <t>INV-22418</t>
  </si>
  <si>
    <t>T100142</t>
  </si>
  <si>
    <t>B2142</t>
  </si>
  <si>
    <t>INV-39156</t>
  </si>
  <si>
    <t>T100143</t>
  </si>
  <si>
    <t>B2143</t>
  </si>
  <si>
    <t>INV-89432</t>
  </si>
  <si>
    <t>T100144</t>
  </si>
  <si>
    <t>B2144</t>
  </si>
  <si>
    <t>INV-20531</t>
  </si>
  <si>
    <t>T100145</t>
  </si>
  <si>
    <t>B2145</t>
  </si>
  <si>
    <t>INV-46275</t>
  </si>
  <si>
    <t>T100146</t>
  </si>
  <si>
    <t>B2146</t>
  </si>
  <si>
    <t>INV-68236</t>
  </si>
  <si>
    <t>T100147</t>
  </si>
  <si>
    <t>B2147</t>
  </si>
  <si>
    <t>INV-83649</t>
  </si>
  <si>
    <t>T100148</t>
  </si>
  <si>
    <t>B2148</t>
  </si>
  <si>
    <t>INV-39500</t>
  </si>
  <si>
    <t>T100149</t>
  </si>
  <si>
    <t>B2149</t>
  </si>
  <si>
    <t>INV-29473</t>
  </si>
  <si>
    <t>T100150</t>
  </si>
  <si>
    <t>B2150</t>
  </si>
  <si>
    <t>INV-33584</t>
  </si>
  <si>
    <t>T100151</t>
  </si>
  <si>
    <t>B2151</t>
  </si>
  <si>
    <t>INV-45310</t>
  </si>
  <si>
    <t>T100152</t>
  </si>
  <si>
    <t>B2152</t>
  </si>
  <si>
    <t>INV-26563</t>
  </si>
  <si>
    <t>T100153</t>
  </si>
  <si>
    <t>B2153</t>
  </si>
  <si>
    <t>INV-89609</t>
  </si>
  <si>
    <t>T100154</t>
  </si>
  <si>
    <t>B2154</t>
  </si>
  <si>
    <t>INV-33878</t>
  </si>
  <si>
    <t>T100155</t>
  </si>
  <si>
    <t>B2155</t>
  </si>
  <si>
    <t>INV-42421</t>
  </si>
  <si>
    <t>T100156</t>
  </si>
  <si>
    <t>B2156</t>
  </si>
  <si>
    <t>INV-27079</t>
  </si>
  <si>
    <t>T100157</t>
  </si>
  <si>
    <t>P1034</t>
  </si>
  <si>
    <t>B2157</t>
  </si>
  <si>
    <t>INV-62540</t>
  </si>
  <si>
    <t>T100158</t>
  </si>
  <si>
    <t>B2158</t>
  </si>
  <si>
    <t>INV-60067</t>
  </si>
  <si>
    <t>T100159</t>
  </si>
  <si>
    <t>B2159</t>
  </si>
  <si>
    <t>INV-54353</t>
  </si>
  <si>
    <t>T100160</t>
  </si>
  <si>
    <t>B2160</t>
  </si>
  <si>
    <t>INV-96734</t>
  </si>
  <si>
    <t>T100161</t>
  </si>
  <si>
    <t>P1038</t>
  </si>
  <si>
    <t>B2161</t>
  </si>
  <si>
    <t>INV-82286</t>
  </si>
  <si>
    <t>T100162</t>
  </si>
  <si>
    <t>B2162</t>
  </si>
  <si>
    <t>INV-38692</t>
  </si>
  <si>
    <t>T100163</t>
  </si>
  <si>
    <t>B2163</t>
  </si>
  <si>
    <t>INV-60084</t>
  </si>
  <si>
    <t>T100164</t>
  </si>
  <si>
    <t>B2164</t>
  </si>
  <si>
    <t>INV-47568</t>
  </si>
  <si>
    <t>T100165</t>
  </si>
  <si>
    <t>B2165</t>
  </si>
  <si>
    <t>INV-18178</t>
  </si>
  <si>
    <t>T100166</t>
  </si>
  <si>
    <t>B2166</t>
  </si>
  <si>
    <t>INV-26478</t>
  </si>
  <si>
    <t>T100167</t>
  </si>
  <si>
    <t>B2167</t>
  </si>
  <si>
    <t>INV-14277</t>
  </si>
  <si>
    <t>T100168</t>
  </si>
  <si>
    <t>B2168</t>
  </si>
  <si>
    <t>INV-52258</t>
  </si>
  <si>
    <t>T100169</t>
  </si>
  <si>
    <t>B2169</t>
  </si>
  <si>
    <t>INV-69097</t>
  </si>
  <si>
    <t>T100170</t>
  </si>
  <si>
    <t>B2170</t>
  </si>
  <si>
    <t>INV-51779</t>
  </si>
  <si>
    <t>T100171</t>
  </si>
  <si>
    <t>B2171</t>
  </si>
  <si>
    <t>INV-26265</t>
  </si>
  <si>
    <t>T100172</t>
  </si>
  <si>
    <t>B2172</t>
  </si>
  <si>
    <t>INV-90314</t>
  </si>
  <si>
    <t>T100173</t>
  </si>
  <si>
    <t>B2173</t>
  </si>
  <si>
    <t>INV-62455</t>
  </si>
  <si>
    <t>T100174</t>
  </si>
  <si>
    <t>B2174</t>
  </si>
  <si>
    <t>INV-45162</t>
  </si>
  <si>
    <t>T100175</t>
  </si>
  <si>
    <t>B2175</t>
  </si>
  <si>
    <t>T100176</t>
  </si>
  <si>
    <t>B2176</t>
  </si>
  <si>
    <t>T100177</t>
  </si>
  <si>
    <t>B2177</t>
  </si>
  <si>
    <t>T100178</t>
  </si>
  <si>
    <t>B2178</t>
  </si>
  <si>
    <t>INV-49311</t>
  </si>
  <si>
    <t>T100179</t>
  </si>
  <si>
    <t>B2179</t>
  </si>
  <si>
    <t>T100180</t>
  </si>
  <si>
    <t>B2180</t>
  </si>
  <si>
    <t>INV-36179</t>
  </si>
  <si>
    <t>T100181</t>
  </si>
  <si>
    <t>B2181</t>
  </si>
  <si>
    <t>INV-86385</t>
  </si>
  <si>
    <t>T100182</t>
  </si>
  <si>
    <t>B2182</t>
  </si>
  <si>
    <t>INV-67216</t>
  </si>
  <si>
    <t>T100183</t>
  </si>
  <si>
    <t>B2183</t>
  </si>
  <si>
    <t>INV-28607</t>
  </si>
  <si>
    <t>T100184</t>
  </si>
  <si>
    <t>B2184</t>
  </si>
  <si>
    <t>INV-48774</t>
  </si>
  <si>
    <t>T100185</t>
  </si>
  <si>
    <t>B2185</t>
  </si>
  <si>
    <t>INV-88719</t>
  </si>
  <si>
    <t>T100186</t>
  </si>
  <si>
    <t>B2186</t>
  </si>
  <si>
    <t>INV-53081</t>
  </si>
  <si>
    <t>T100187</t>
  </si>
  <si>
    <t>B2187</t>
  </si>
  <si>
    <t>INV-48455</t>
  </si>
  <si>
    <t>T100188</t>
  </si>
  <si>
    <t>B2188</t>
  </si>
  <si>
    <t>INV-40366</t>
  </si>
  <si>
    <t>T100189</t>
  </si>
  <si>
    <t>B2189</t>
  </si>
  <si>
    <t>INV-59310</t>
  </si>
  <si>
    <t>T100190</t>
  </si>
  <si>
    <t>B2190</t>
  </si>
  <si>
    <t>INV-40783</t>
  </si>
  <si>
    <t>T100191</t>
  </si>
  <si>
    <t>B2191</t>
  </si>
  <si>
    <t>INV-73556</t>
  </si>
  <si>
    <t>B2192</t>
  </si>
  <si>
    <t>INV-62081</t>
  </si>
  <si>
    <t>T100193</t>
  </si>
  <si>
    <t>B2193</t>
  </si>
  <si>
    <t>INV-81707</t>
  </si>
  <si>
    <t>T100194</t>
  </si>
  <si>
    <t>B2194</t>
  </si>
  <si>
    <t>INV-62857</t>
  </si>
  <si>
    <t>T100195</t>
  </si>
  <si>
    <t>B2195</t>
  </si>
  <si>
    <t>INV-42838</t>
  </si>
  <si>
    <t>B2196</t>
  </si>
  <si>
    <t>INV-18169</t>
  </si>
  <si>
    <t>T100197</t>
  </si>
  <si>
    <t>B2197</t>
  </si>
  <si>
    <t>INV-27397</t>
  </si>
  <si>
    <t>T100198</t>
  </si>
  <si>
    <t>B2198</t>
  </si>
  <si>
    <t>INV-53871</t>
  </si>
  <si>
    <t>T100199</t>
  </si>
  <si>
    <t>B2199</t>
  </si>
  <si>
    <t>INV-34195</t>
  </si>
  <si>
    <t>T100200</t>
  </si>
  <si>
    <t>B2200</t>
  </si>
  <si>
    <t>INV-73000</t>
  </si>
  <si>
    <t>T100201</t>
  </si>
  <si>
    <t>B2201</t>
  </si>
  <si>
    <t>INV-98473</t>
  </si>
  <si>
    <t>T100202</t>
  </si>
  <si>
    <t>B2202</t>
  </si>
  <si>
    <t>INV-38207</t>
  </si>
  <si>
    <t>T100203</t>
  </si>
  <si>
    <t>B2203</t>
  </si>
  <si>
    <t>INV-30434</t>
  </si>
  <si>
    <t>T100204</t>
  </si>
  <si>
    <t>B2204</t>
  </si>
  <si>
    <t>INV-91254</t>
  </si>
  <si>
    <t>T100205</t>
  </si>
  <si>
    <t>B2205</t>
  </si>
  <si>
    <t>INV-17836</t>
  </si>
  <si>
    <t>T100206</t>
  </si>
  <si>
    <t>B2206</t>
  </si>
  <si>
    <t>INV-43725</t>
  </si>
  <si>
    <t>T100207</t>
  </si>
  <si>
    <t>P1011</t>
  </si>
  <si>
    <t>B2207</t>
  </si>
  <si>
    <t>INV-17336</t>
  </si>
  <si>
    <t>T100208</t>
  </si>
  <si>
    <t>B2208</t>
  </si>
  <si>
    <t>INV-47192</t>
  </si>
  <si>
    <t>T100209</t>
  </si>
  <si>
    <t>B2209</t>
  </si>
  <si>
    <t>INV-64673</t>
  </si>
  <si>
    <t>T100210</t>
  </si>
  <si>
    <t>B2210</t>
  </si>
  <si>
    <t>INV-79602</t>
  </si>
  <si>
    <t>T100211</t>
  </si>
  <si>
    <t>B2211</t>
  </si>
  <si>
    <t>INV-33812</t>
  </si>
  <si>
    <t>T100212</t>
  </si>
  <si>
    <t>B2212</t>
  </si>
  <si>
    <t>T100213</t>
  </si>
  <si>
    <t>B2213</t>
  </si>
  <si>
    <t>INV-58719</t>
  </si>
  <si>
    <t>B2214</t>
  </si>
  <si>
    <t>INV-77467</t>
  </si>
  <si>
    <t>T100215</t>
  </si>
  <si>
    <t>B2215</t>
  </si>
  <si>
    <t>INV-73878</t>
  </si>
  <si>
    <t>T100216</t>
  </si>
  <si>
    <t>B2216</t>
  </si>
  <si>
    <t>INV-78386</t>
  </si>
  <si>
    <t>T100217</t>
  </si>
  <si>
    <t>B2217</t>
  </si>
  <si>
    <t>INV-43482</t>
  </si>
  <si>
    <t>T100218</t>
  </si>
  <si>
    <t>B2218</t>
  </si>
  <si>
    <t>INV-41275</t>
  </si>
  <si>
    <t>T100219</t>
  </si>
  <si>
    <t>B2219</t>
  </si>
  <si>
    <t>INV-91500</t>
  </si>
  <si>
    <t>T100220</t>
  </si>
  <si>
    <t>B2220</t>
  </si>
  <si>
    <t>T100221</t>
  </si>
  <si>
    <t>B2221</t>
  </si>
  <si>
    <t>INV-46187</t>
  </si>
  <si>
    <t>T100222</t>
  </si>
  <si>
    <t>B2222</t>
  </si>
  <si>
    <t>INV-36293</t>
  </si>
  <si>
    <t>T100223</t>
  </si>
  <si>
    <t>B2223</t>
  </si>
  <si>
    <t>INV-96309</t>
  </si>
  <si>
    <t>T100224</t>
  </si>
  <si>
    <t>B2224</t>
  </si>
  <si>
    <t>T100225</t>
  </si>
  <si>
    <t>B2225</t>
  </si>
  <si>
    <t>INV-11367</t>
  </si>
  <si>
    <t>T100226</t>
  </si>
  <si>
    <t>B2226</t>
  </si>
  <si>
    <t>INV-42873</t>
  </si>
  <si>
    <t>T100227</t>
  </si>
  <si>
    <t>B2227</t>
  </si>
  <si>
    <t>INV-41151</t>
  </si>
  <si>
    <t>T100228</t>
  </si>
  <si>
    <t>B2228</t>
  </si>
  <si>
    <t>INV-91735</t>
  </si>
  <si>
    <t>T100229</t>
  </si>
  <si>
    <t>B2229</t>
  </si>
  <si>
    <t>INV-79770</t>
  </si>
  <si>
    <t>T100230</t>
  </si>
  <si>
    <t>B2230</t>
  </si>
  <si>
    <t>INV-78214</t>
  </si>
  <si>
    <t>T100231</t>
  </si>
  <si>
    <t>B2231</t>
  </si>
  <si>
    <t>B2232</t>
  </si>
  <si>
    <t>INV-55188</t>
  </si>
  <si>
    <t>T100233</t>
  </si>
  <si>
    <t>B2233</t>
  </si>
  <si>
    <t>INV-12148</t>
  </si>
  <si>
    <t>T100234</t>
  </si>
  <si>
    <t>B2234</t>
  </si>
  <si>
    <t>INV-85657</t>
  </si>
  <si>
    <t>T100235</t>
  </si>
  <si>
    <t>B2235</t>
  </si>
  <si>
    <t>INV-11430</t>
  </si>
  <si>
    <t>T100236</t>
  </si>
  <si>
    <t>B2236</t>
  </si>
  <si>
    <t>INV-54323</t>
  </si>
  <si>
    <t>T100237</t>
  </si>
  <si>
    <t>B2237</t>
  </si>
  <si>
    <t>INV-91630</t>
  </si>
  <si>
    <t>T100238</t>
  </si>
  <si>
    <t>B2238</t>
  </si>
  <si>
    <t>INV-10035</t>
  </si>
  <si>
    <t>T100239</t>
  </si>
  <si>
    <t>B2239</t>
  </si>
  <si>
    <t>INV-72805</t>
  </si>
  <si>
    <t>T100240</t>
  </si>
  <si>
    <t>B2240</t>
  </si>
  <si>
    <t>INV-92928</t>
  </si>
  <si>
    <t>T100241</t>
  </si>
  <si>
    <t>B2241</t>
  </si>
  <si>
    <t>INV-43218</t>
  </si>
  <si>
    <t>T100242</t>
  </si>
  <si>
    <t>B2242</t>
  </si>
  <si>
    <t>INV-75807</t>
  </si>
  <si>
    <t>T100243</t>
  </si>
  <si>
    <t>B2243</t>
  </si>
  <si>
    <t>INV-97123</t>
  </si>
  <si>
    <t>T100244</t>
  </si>
  <si>
    <t>P1000</t>
  </si>
  <si>
    <t>B2244</t>
  </si>
  <si>
    <t>INV-66606</t>
  </si>
  <si>
    <t>T100245</t>
  </si>
  <si>
    <t>B2245</t>
  </si>
  <si>
    <t>INV-84188</t>
  </si>
  <si>
    <t>T100246</t>
  </si>
  <si>
    <t>B2246</t>
  </si>
  <si>
    <t>INV-67301</t>
  </si>
  <si>
    <t>T100247</t>
  </si>
  <si>
    <t>B2247</t>
  </si>
  <si>
    <t>INV-50434</t>
  </si>
  <si>
    <t>T100248</t>
  </si>
  <si>
    <t>B2248</t>
  </si>
  <si>
    <t>INV-45274</t>
  </si>
  <si>
    <t>T100249</t>
  </si>
  <si>
    <t>B2249</t>
  </si>
  <si>
    <t>INV-45695</t>
  </si>
  <si>
    <t>T100250</t>
  </si>
  <si>
    <t>B2250</t>
  </si>
  <si>
    <t>INV-29289</t>
  </si>
  <si>
    <t>T100251</t>
  </si>
  <si>
    <t>B2251</t>
  </si>
  <si>
    <t>INV-66807</t>
  </si>
  <si>
    <t>T100252</t>
  </si>
  <si>
    <t>B2252</t>
  </si>
  <si>
    <t>INV-87837</t>
  </si>
  <si>
    <t>T100253</t>
  </si>
  <si>
    <t>B2253</t>
  </si>
  <si>
    <t>T100254</t>
  </si>
  <si>
    <t>B2254</t>
  </si>
  <si>
    <t>INV-30344</t>
  </si>
  <si>
    <t>T100255</t>
  </si>
  <si>
    <t>P1041</t>
  </si>
  <si>
    <t>B2255</t>
  </si>
  <si>
    <t>INV-15039</t>
  </si>
  <si>
    <t>T100256</t>
  </si>
  <si>
    <t>B2256</t>
  </si>
  <si>
    <t>INV-45865</t>
  </si>
  <si>
    <t>T100257</t>
  </si>
  <si>
    <t>B2257</t>
  </si>
  <si>
    <t>INV-73077</t>
  </si>
  <si>
    <t>T100258</t>
  </si>
  <si>
    <t>B2258</t>
  </si>
  <si>
    <t>INV-21170</t>
  </si>
  <si>
    <t>T100259</t>
  </si>
  <si>
    <t>B2259</t>
  </si>
  <si>
    <t>INV-82116</t>
  </si>
  <si>
    <t>T100260</t>
  </si>
  <si>
    <t>B2260</t>
  </si>
  <si>
    <t>INV-60913</t>
  </si>
  <si>
    <t>T100261</t>
  </si>
  <si>
    <t>B2261</t>
  </si>
  <si>
    <t>INV-96809</t>
  </si>
  <si>
    <t>T100262</t>
  </si>
  <si>
    <t>B2262</t>
  </si>
  <si>
    <t>INV-43043</t>
  </si>
  <si>
    <t>T100263</t>
  </si>
  <si>
    <t>B2263</t>
  </si>
  <si>
    <t>INV-14799</t>
  </si>
  <si>
    <t>T100264</t>
  </si>
  <si>
    <t>B2264</t>
  </si>
  <si>
    <t>INV-36760</t>
  </si>
  <si>
    <t>T100265</t>
  </si>
  <si>
    <t>B2265</t>
  </si>
  <si>
    <t>INV-24832</t>
  </si>
  <si>
    <t>T100266</t>
  </si>
  <si>
    <t>B2266</t>
  </si>
  <si>
    <t>INV-22879</t>
  </si>
  <si>
    <t>T100267</t>
  </si>
  <si>
    <t>B2267</t>
  </si>
  <si>
    <t>INV-82422</t>
  </si>
  <si>
    <t>T100268</t>
  </si>
  <si>
    <t>B2268</t>
  </si>
  <si>
    <t>INV-50577</t>
  </si>
  <si>
    <t>T100269</t>
  </si>
  <si>
    <t>B2269</t>
  </si>
  <si>
    <t>INV-28535</t>
  </si>
  <si>
    <t>T100270</t>
  </si>
  <si>
    <t>B2270</t>
  </si>
  <si>
    <t>INV-64461</t>
  </si>
  <si>
    <t>T100271</t>
  </si>
  <si>
    <t>B2271</t>
  </si>
  <si>
    <t>INV-17259</t>
  </si>
  <si>
    <t>T100272</t>
  </si>
  <si>
    <t>B2272</t>
  </si>
  <si>
    <t>INV-89387</t>
  </si>
  <si>
    <t>T100273</t>
  </si>
  <si>
    <t>B2273</t>
  </si>
  <si>
    <t>INV-13009</t>
  </si>
  <si>
    <t>T100274</t>
  </si>
  <si>
    <t>B2274</t>
  </si>
  <si>
    <t>INV-45002</t>
  </si>
  <si>
    <t>T100275</t>
  </si>
  <si>
    <t>B2275</t>
  </si>
  <si>
    <t>INV-31274</t>
  </si>
  <si>
    <t>T100276</t>
  </si>
  <si>
    <t>B2276</t>
  </si>
  <si>
    <t>INV-68653</t>
  </si>
  <si>
    <t>T100277</t>
  </si>
  <si>
    <t>B2277</t>
  </si>
  <si>
    <t>T100278</t>
  </si>
  <si>
    <t>B2278</t>
  </si>
  <si>
    <t>INV-81022</t>
  </si>
  <si>
    <t>T100279</t>
  </si>
  <si>
    <t>B2279</t>
  </si>
  <si>
    <t>INV-30173</t>
  </si>
  <si>
    <t>T100280</t>
  </si>
  <si>
    <t>B2280</t>
  </si>
  <si>
    <t>INV-52975</t>
  </si>
  <si>
    <t>T100281</t>
  </si>
  <si>
    <t>B2281</t>
  </si>
  <si>
    <t>INV-24093</t>
  </si>
  <si>
    <t>T100282</t>
  </si>
  <si>
    <t>B2282</t>
  </si>
  <si>
    <t>INV-54287</t>
  </si>
  <si>
    <t>T100283</t>
  </si>
  <si>
    <t>B2283</t>
  </si>
  <si>
    <t>INV-94298</t>
  </si>
  <si>
    <t>T100284</t>
  </si>
  <si>
    <t>B2284</t>
  </si>
  <si>
    <t>INV-97789</t>
  </si>
  <si>
    <t>T100285</t>
  </si>
  <si>
    <t>B2285</t>
  </si>
  <si>
    <t>INV-43278</t>
  </si>
  <si>
    <t>T100286</t>
  </si>
  <si>
    <t>B2286</t>
  </si>
  <si>
    <t>T100287</t>
  </si>
  <si>
    <t>B2287</t>
  </si>
  <si>
    <t>INV-23697</t>
  </si>
  <si>
    <t>T100288</t>
  </si>
  <si>
    <t>B2288</t>
  </si>
  <si>
    <t>INV-10162</t>
  </si>
  <si>
    <t>T100289</t>
  </si>
  <si>
    <t>B2289</t>
  </si>
  <si>
    <t>INV-26343</t>
  </si>
  <si>
    <t>T100290</t>
  </si>
  <si>
    <t>B2290</t>
  </si>
  <si>
    <t>INV-17062</t>
  </si>
  <si>
    <t>T100291</t>
  </si>
  <si>
    <t>B2291</t>
  </si>
  <si>
    <t>INV-16629</t>
  </si>
  <si>
    <t>T100292</t>
  </si>
  <si>
    <t>B2292</t>
  </si>
  <si>
    <t>INV-47893</t>
  </si>
  <si>
    <t>T100293</t>
  </si>
  <si>
    <t>B2293</t>
  </si>
  <si>
    <t>INV-40557</t>
  </si>
  <si>
    <t>T100294</t>
  </si>
  <si>
    <t>B2294</t>
  </si>
  <si>
    <t>INV-59464</t>
  </si>
  <si>
    <t>T100295</t>
  </si>
  <si>
    <t>B2295</t>
  </si>
  <si>
    <t>INV-42543</t>
  </si>
  <si>
    <t>T100296</t>
  </si>
  <si>
    <t>B2296</t>
  </si>
  <si>
    <t>INV-20435</t>
  </si>
  <si>
    <t>T100297</t>
  </si>
  <si>
    <t>B2297</t>
  </si>
  <si>
    <t>INV-94884</t>
  </si>
  <si>
    <t>T100298</t>
  </si>
  <si>
    <t>B2298</t>
  </si>
  <si>
    <t>INV-17103</t>
  </si>
  <si>
    <t>T100299</t>
  </si>
  <si>
    <t>B2299</t>
  </si>
  <si>
    <t>INV-19979</t>
  </si>
  <si>
    <t>T100300</t>
  </si>
  <si>
    <t>B2300</t>
  </si>
  <si>
    <t>INV-48465</t>
  </si>
  <si>
    <t>T100301</t>
  </si>
  <si>
    <t>B2301</t>
  </si>
  <si>
    <t>INV-57399</t>
  </si>
  <si>
    <t>T100302</t>
  </si>
  <si>
    <t>B2302</t>
  </si>
  <si>
    <t>INV-24775</t>
  </si>
  <si>
    <t>T100303</t>
  </si>
  <si>
    <t>B2303</t>
  </si>
  <si>
    <t>INV-63564</t>
  </si>
  <si>
    <t>T100304</t>
  </si>
  <si>
    <t>B2304</t>
  </si>
  <si>
    <t>INV-79200</t>
  </si>
  <si>
    <t>B2305</t>
  </si>
  <si>
    <t>INV-87623</t>
  </si>
  <si>
    <t>T100306</t>
  </si>
  <si>
    <t>B2306</t>
  </si>
  <si>
    <t>INV-44316</t>
  </si>
  <si>
    <t>T100307</t>
  </si>
  <si>
    <t>B2307</t>
  </si>
  <si>
    <t>INV-87738</t>
  </si>
  <si>
    <t>T100308</t>
  </si>
  <si>
    <t>B2308</t>
  </si>
  <si>
    <t>INV-80804</t>
  </si>
  <si>
    <t>T100309</t>
  </si>
  <si>
    <t>B2309</t>
  </si>
  <si>
    <t>INV-33886</t>
  </si>
  <si>
    <t>T100310</t>
  </si>
  <si>
    <t>B2310</t>
  </si>
  <si>
    <t>INV-92163</t>
  </si>
  <si>
    <t>T100311</t>
  </si>
  <si>
    <t>B2311</t>
  </si>
  <si>
    <t>INV-70211</t>
  </si>
  <si>
    <t>T100312</t>
  </si>
  <si>
    <t>B2312</t>
  </si>
  <si>
    <t>INV-33485</t>
  </si>
  <si>
    <t>T100313</t>
  </si>
  <si>
    <t>B2313</t>
  </si>
  <si>
    <t>INV-89150</t>
  </si>
  <si>
    <t>T100314</t>
  </si>
  <si>
    <t>B2314</t>
  </si>
  <si>
    <t>INV-27115</t>
  </si>
  <si>
    <t>T100315</t>
  </si>
  <si>
    <t>B2315</t>
  </si>
  <si>
    <t>INV-11833</t>
  </si>
  <si>
    <t>T100316</t>
  </si>
  <si>
    <t>B2316</t>
  </si>
  <si>
    <t>INV-87872</t>
  </si>
  <si>
    <t>T100317</t>
  </si>
  <si>
    <t>B2317</t>
  </si>
  <si>
    <t>INV-87941</t>
  </si>
  <si>
    <t>T100318</t>
  </si>
  <si>
    <t>B2318</t>
  </si>
  <si>
    <t>INV-99216</t>
  </si>
  <si>
    <t>T100319</t>
  </si>
  <si>
    <t>B2319</t>
  </si>
  <si>
    <t>INV-96282</t>
  </si>
  <si>
    <t>T100320</t>
  </si>
  <si>
    <t>B2320</t>
  </si>
  <si>
    <t>INV-39705</t>
  </si>
  <si>
    <t>T100321</t>
  </si>
  <si>
    <t>B2321</t>
  </si>
  <si>
    <t>INV-97864</t>
  </si>
  <si>
    <t>T100322</t>
  </si>
  <si>
    <t>B2322</t>
  </si>
  <si>
    <t>INV-96466</t>
  </si>
  <si>
    <t>T100323</t>
  </si>
  <si>
    <t>B2323</t>
  </si>
  <si>
    <t>INV-61039</t>
  </si>
  <si>
    <t>T100324</t>
  </si>
  <si>
    <t>B2324</t>
  </si>
  <si>
    <t>INV-60548</t>
  </si>
  <si>
    <t>T100325</t>
  </si>
  <si>
    <t>B2325</t>
  </si>
  <si>
    <t>INV-19567</t>
  </si>
  <si>
    <t>T100326</t>
  </si>
  <si>
    <t>B2326</t>
  </si>
  <si>
    <t>INV-66732</t>
  </si>
  <si>
    <t>T100327</t>
  </si>
  <si>
    <t>B2327</t>
  </si>
  <si>
    <t>INV-85949</t>
  </si>
  <si>
    <t>T100328</t>
  </si>
  <si>
    <t>B2328</t>
  </si>
  <si>
    <t>INV-43244</t>
  </si>
  <si>
    <t>T100329</t>
  </si>
  <si>
    <t>B2329</t>
  </si>
  <si>
    <t>INV-23315</t>
  </si>
  <si>
    <t>T100330</t>
  </si>
  <si>
    <t>B2330</t>
  </si>
  <si>
    <t>INV-14725</t>
  </si>
  <si>
    <t>T100331</t>
  </si>
  <si>
    <t>B2331</t>
  </si>
  <si>
    <t>INV-68745</t>
  </si>
  <si>
    <t>B2332</t>
  </si>
  <si>
    <t>INV-77419</t>
  </si>
  <si>
    <t>T100333</t>
  </si>
  <si>
    <t>B2333</t>
  </si>
  <si>
    <t>INV-62336</t>
  </si>
  <si>
    <t>T100334</t>
  </si>
  <si>
    <t>B2334</t>
  </si>
  <si>
    <t>INV-22630</t>
  </si>
  <si>
    <t>T100335</t>
  </si>
  <si>
    <t>B2335</t>
  </si>
  <si>
    <t>INV-30558</t>
  </si>
  <si>
    <t>T100336</t>
  </si>
  <si>
    <t>B2336</t>
  </si>
  <si>
    <t>INV-32389</t>
  </si>
  <si>
    <t>T100337</t>
  </si>
  <si>
    <t>B2337</t>
  </si>
  <si>
    <t>INV-92564</t>
  </si>
  <si>
    <t>T100338</t>
  </si>
  <si>
    <t>B2338</t>
  </si>
  <si>
    <t>INV-16192</t>
  </si>
  <si>
    <t>T100339</t>
  </si>
  <si>
    <t>B2339</t>
  </si>
  <si>
    <t>INV-15061</t>
  </si>
  <si>
    <t>T100340</t>
  </si>
  <si>
    <t>B2340</t>
  </si>
  <si>
    <t>INV-93898</t>
  </si>
  <si>
    <t>T100341</t>
  </si>
  <si>
    <t>B2341</t>
  </si>
  <si>
    <t>INV-80033</t>
  </si>
  <si>
    <t>T100342</t>
  </si>
  <si>
    <t>B2342</t>
  </si>
  <si>
    <t>INV-39423</t>
  </si>
  <si>
    <t>T100343</t>
  </si>
  <si>
    <t>B2343</t>
  </si>
  <si>
    <t>INV-70654</t>
  </si>
  <si>
    <t>T100344</t>
  </si>
  <si>
    <t>B2344</t>
  </si>
  <si>
    <t>INV-65735</t>
  </si>
  <si>
    <t>T100345</t>
  </si>
  <si>
    <t>B2345</t>
  </si>
  <si>
    <t>INV-56298</t>
  </si>
  <si>
    <t>T100346</t>
  </si>
  <si>
    <t>B2346</t>
  </si>
  <si>
    <t>INV-53877</t>
  </si>
  <si>
    <t>T100347</t>
  </si>
  <si>
    <t>B2347</t>
  </si>
  <si>
    <t>INV-65681</t>
  </si>
  <si>
    <t>T100348</t>
  </si>
  <si>
    <t>B2348</t>
  </si>
  <si>
    <t>INV-18688</t>
  </si>
  <si>
    <t>B2349</t>
  </si>
  <si>
    <t>INV-29850</t>
  </si>
  <si>
    <t>B2350</t>
  </si>
  <si>
    <t>INV-49522</t>
  </si>
  <si>
    <t>T100351</t>
  </si>
  <si>
    <t>B2351</t>
  </si>
  <si>
    <t>INV-43462</t>
  </si>
  <si>
    <t>T100352</t>
  </si>
  <si>
    <t>B2352</t>
  </si>
  <si>
    <t>INV-53103</t>
  </si>
  <si>
    <t>T100353</t>
  </si>
  <si>
    <t>B2353</t>
  </si>
  <si>
    <t>INV-38720</t>
  </si>
  <si>
    <t>T100354</t>
  </si>
  <si>
    <t>B2354</t>
  </si>
  <si>
    <t>INV-79583</t>
  </si>
  <si>
    <t>T100355</t>
  </si>
  <si>
    <t>B2355</t>
  </si>
  <si>
    <t>INV-26396</t>
  </si>
  <si>
    <t>T100356</t>
  </si>
  <si>
    <t>B2356</t>
  </si>
  <si>
    <t>INV-20038</t>
  </si>
  <si>
    <t>T100357</t>
  </si>
  <si>
    <t>B2357</t>
  </si>
  <si>
    <t>INV-10330</t>
  </si>
  <si>
    <t>T100358</t>
  </si>
  <si>
    <t>B2358</t>
  </si>
  <si>
    <t>INV-16487</t>
  </si>
  <si>
    <t>T100359</t>
  </si>
  <si>
    <t>B2359</t>
  </si>
  <si>
    <t>INV-82420</t>
  </si>
  <si>
    <t>T100360</t>
  </si>
  <si>
    <t>B2360</t>
  </si>
  <si>
    <t>INV-25518</t>
  </si>
  <si>
    <t>T100361</t>
  </si>
  <si>
    <t>B2361</t>
  </si>
  <si>
    <t>T100362</t>
  </si>
  <si>
    <t>B2362</t>
  </si>
  <si>
    <t>INV-60367</t>
  </si>
  <si>
    <t>T100363</t>
  </si>
  <si>
    <t>B2363</t>
  </si>
  <si>
    <t>INV-76053</t>
  </si>
  <si>
    <t>T100364</t>
  </si>
  <si>
    <t>B2364</t>
  </si>
  <si>
    <t>INV-23538</t>
  </si>
  <si>
    <t>T100365</t>
  </si>
  <si>
    <t>B2365</t>
  </si>
  <si>
    <t>INV-34215</t>
  </si>
  <si>
    <t>T100366</t>
  </si>
  <si>
    <t>B2366</t>
  </si>
  <si>
    <t>INV-44704</t>
  </si>
  <si>
    <t>T100367</t>
  </si>
  <si>
    <t>B2367</t>
  </si>
  <si>
    <t>INV-99515</t>
  </si>
  <si>
    <t>T100368</t>
  </si>
  <si>
    <t>B2368</t>
  </si>
  <si>
    <t>INV-61842</t>
  </si>
  <si>
    <t>T100369</t>
  </si>
  <si>
    <t>B2369</t>
  </si>
  <si>
    <t>INV-59068</t>
  </si>
  <si>
    <t>T100370</t>
  </si>
  <si>
    <t>B2370</t>
  </si>
  <si>
    <t>INV-96305</t>
  </si>
  <si>
    <t>T100371</t>
  </si>
  <si>
    <t>B2371</t>
  </si>
  <si>
    <t>INV-12459</t>
  </si>
  <si>
    <t>T100372</t>
  </si>
  <si>
    <t>B2372</t>
  </si>
  <si>
    <t>INV-22994</t>
  </si>
  <si>
    <t>T100373</t>
  </si>
  <si>
    <t>B2373</t>
  </si>
  <si>
    <t>INV-39542</t>
  </si>
  <si>
    <t>T100374</t>
  </si>
  <si>
    <t>B2374</t>
  </si>
  <si>
    <t>INV-60816</t>
  </si>
  <si>
    <t>T100375</t>
  </si>
  <si>
    <t>B2375</t>
  </si>
  <si>
    <t>INV-69260</t>
  </si>
  <si>
    <t>T100376</t>
  </si>
  <si>
    <t>B2376</t>
  </si>
  <si>
    <t>INV-84271</t>
  </si>
  <si>
    <t>T100377</t>
  </si>
  <si>
    <t>B2377</t>
  </si>
  <si>
    <t>INV-96335</t>
  </si>
  <si>
    <t>T100378</t>
  </si>
  <si>
    <t>B2378</t>
  </si>
  <si>
    <t>INV-48795</t>
  </si>
  <si>
    <t>T100379</t>
  </si>
  <si>
    <t>B2379</t>
  </si>
  <si>
    <t>INV-59012</t>
  </si>
  <si>
    <t>T100380</t>
  </si>
  <si>
    <t>B2380</t>
  </si>
  <si>
    <t>INV-86215</t>
  </si>
  <si>
    <t>T100381</t>
  </si>
  <si>
    <t>B2381</t>
  </si>
  <si>
    <t>INV-13844</t>
  </si>
  <si>
    <t>T100382</t>
  </si>
  <si>
    <t>B2382</t>
  </si>
  <si>
    <t>INV-14450</t>
  </si>
  <si>
    <t>T100383</t>
  </si>
  <si>
    <t>B2383</t>
  </si>
  <si>
    <t>INV-35346</t>
  </si>
  <si>
    <t>T100384</t>
  </si>
  <si>
    <t>B2384</t>
  </si>
  <si>
    <t>INV-69230</t>
  </si>
  <si>
    <t>T100385</t>
  </si>
  <si>
    <t>B2385</t>
  </si>
  <si>
    <t>INV-64725</t>
  </si>
  <si>
    <t>T100386</t>
  </si>
  <si>
    <t>B2386</t>
  </si>
  <si>
    <t>INV-17432</t>
  </si>
  <si>
    <t>T100387</t>
  </si>
  <si>
    <t>B2387</t>
  </si>
  <si>
    <t>INV-87642</t>
  </si>
  <si>
    <t>T100388</t>
  </si>
  <si>
    <t>B2388</t>
  </si>
  <si>
    <t>INV-88265</t>
  </si>
  <si>
    <t>T100389</t>
  </si>
  <si>
    <t>B2389</t>
  </si>
  <si>
    <t>INV-51926</t>
  </si>
  <si>
    <t>T100390</t>
  </si>
  <si>
    <t>B2390</t>
  </si>
  <si>
    <t>INV-99471</t>
  </si>
  <si>
    <t>T100391</t>
  </si>
  <si>
    <t>B2391</t>
  </si>
  <si>
    <t>INV-82235</t>
  </si>
  <si>
    <t>T100392</t>
  </si>
  <si>
    <t>B2392</t>
  </si>
  <si>
    <t>T100393</t>
  </si>
  <si>
    <t>B2393</t>
  </si>
  <si>
    <t>INV-23674</t>
  </si>
  <si>
    <t>T100394</t>
  </si>
  <si>
    <t>B2394</t>
  </si>
  <si>
    <t>INV-60701</t>
  </si>
  <si>
    <t>T100395</t>
  </si>
  <si>
    <t>B2395</t>
  </si>
  <si>
    <t>INV-77147</t>
  </si>
  <si>
    <t>T100396</t>
  </si>
  <si>
    <t>B2396</t>
  </si>
  <si>
    <t>INV-15536</t>
  </si>
  <si>
    <t>T100397</t>
  </si>
  <si>
    <t>B2397</t>
  </si>
  <si>
    <t>INV-10484</t>
  </si>
  <si>
    <t>T100398</t>
  </si>
  <si>
    <t>B2398</t>
  </si>
  <si>
    <t>INV-40876</t>
  </si>
  <si>
    <t>T100399</t>
  </si>
  <si>
    <t>B2399</t>
  </si>
  <si>
    <t>INV-30388</t>
  </si>
  <si>
    <t>T100400</t>
  </si>
  <si>
    <t>B2400</t>
  </si>
  <si>
    <t>INV-77969</t>
  </si>
  <si>
    <t>T100401</t>
  </si>
  <si>
    <t>B2401</t>
  </si>
  <si>
    <t>INV-14911</t>
  </si>
  <si>
    <t>T100402</t>
  </si>
  <si>
    <t>B2402</t>
  </si>
  <si>
    <t>INV-59271</t>
  </si>
  <si>
    <t>T100403</t>
  </si>
  <si>
    <t>B2403</t>
  </si>
  <si>
    <t>INV-97089</t>
  </si>
  <si>
    <t>T100404</t>
  </si>
  <si>
    <t>B2404</t>
  </si>
  <si>
    <t>INV-29624</t>
  </si>
  <si>
    <t>T100405</t>
  </si>
  <si>
    <t>B2405</t>
  </si>
  <si>
    <t>INV-43530</t>
  </si>
  <si>
    <t>T100406</t>
  </si>
  <si>
    <t>B2406</t>
  </si>
  <si>
    <t>INV-11937</t>
  </si>
  <si>
    <t>T100407</t>
  </si>
  <si>
    <t>B2407</t>
  </si>
  <si>
    <t>INV-36975</t>
  </si>
  <si>
    <t>T100408</t>
  </si>
  <si>
    <t>B2408</t>
  </si>
  <si>
    <t>INV-56741</t>
  </si>
  <si>
    <t>T100409</t>
  </si>
  <si>
    <t>B2409</t>
  </si>
  <si>
    <t>INV-42747</t>
  </si>
  <si>
    <t>T100410</t>
  </si>
  <si>
    <t>B2410</t>
  </si>
  <si>
    <t>INV-60672</t>
  </si>
  <si>
    <t>T100411</t>
  </si>
  <si>
    <t>B2411</t>
  </si>
  <si>
    <t>INV-84870</t>
  </si>
  <si>
    <t>T100412</t>
  </si>
  <si>
    <t>B2412</t>
  </si>
  <si>
    <t>INV-88934</t>
  </si>
  <si>
    <t>T100413</t>
  </si>
  <si>
    <t>B2413</t>
  </si>
  <si>
    <t>INV-19841</t>
  </si>
  <si>
    <t>T100414</t>
  </si>
  <si>
    <t>B2414</t>
  </si>
  <si>
    <t>INV-89234</t>
  </si>
  <si>
    <t>T100415</t>
  </si>
  <si>
    <t>B2415</t>
  </si>
  <si>
    <t>INV-23145</t>
  </si>
  <si>
    <t>T100416</t>
  </si>
  <si>
    <t>B2416</t>
  </si>
  <si>
    <t>INV-88485</t>
  </si>
  <si>
    <t>T100417</t>
  </si>
  <si>
    <t>B2417</t>
  </si>
  <si>
    <t>INV-50116</t>
  </si>
  <si>
    <t>T100418</t>
  </si>
  <si>
    <t>B2418</t>
  </si>
  <si>
    <t>INV-34141</t>
  </si>
  <si>
    <t>T100419</t>
  </si>
  <si>
    <t>B2419</t>
  </si>
  <si>
    <t>INV-30700</t>
  </si>
  <si>
    <t>T100420</t>
  </si>
  <si>
    <t>B2420</t>
  </si>
  <si>
    <t>INV-98737</t>
  </si>
  <si>
    <t>T100421</t>
  </si>
  <si>
    <t>B2421</t>
  </si>
  <si>
    <t>INV-21343</t>
  </si>
  <si>
    <t>T100422</t>
  </si>
  <si>
    <t>B2422</t>
  </si>
  <si>
    <t>INV-92099</t>
  </si>
  <si>
    <t>T100423</t>
  </si>
  <si>
    <t>B2423</t>
  </si>
  <si>
    <t>T100424</t>
  </si>
  <si>
    <t>B2424</t>
  </si>
  <si>
    <t>INV-70156</t>
  </si>
  <si>
    <t>T100425</t>
  </si>
  <si>
    <t>B2425</t>
  </si>
  <si>
    <t>INV-76782</t>
  </si>
  <si>
    <t>T100426</t>
  </si>
  <si>
    <t>B2426</t>
  </si>
  <si>
    <t>INV-63171</t>
  </si>
  <si>
    <t>T100427</t>
  </si>
  <si>
    <t>B2427</t>
  </si>
  <si>
    <t>INV-52054</t>
  </si>
  <si>
    <t>T100428</t>
  </si>
  <si>
    <t>B2428</t>
  </si>
  <si>
    <t>INV-77876</t>
  </si>
  <si>
    <t>T100429</t>
  </si>
  <si>
    <t>B2429</t>
  </si>
  <si>
    <t>INV-86357</t>
  </si>
  <si>
    <t>T100430</t>
  </si>
  <si>
    <t>B2430</t>
  </si>
  <si>
    <t>INV-27635</t>
  </si>
  <si>
    <t>T100431</t>
  </si>
  <si>
    <t>B2431</t>
  </si>
  <si>
    <t>INV-28513</t>
  </si>
  <si>
    <t>T100432</t>
  </si>
  <si>
    <t>B2432</t>
  </si>
  <si>
    <t>INV-16628</t>
  </si>
  <si>
    <t>T100433</t>
  </si>
  <si>
    <t>B2433</t>
  </si>
  <si>
    <t>INV-56658</t>
  </si>
  <si>
    <t>T100434</t>
  </si>
  <si>
    <t>B2434</t>
  </si>
  <si>
    <t>INV-81964</t>
  </si>
  <si>
    <t>T100435</t>
  </si>
  <si>
    <t>B2435</t>
  </si>
  <si>
    <t>T100436</t>
  </si>
  <si>
    <t>B2436</t>
  </si>
  <si>
    <t>INV-96856</t>
  </si>
  <si>
    <t>T100437</t>
  </si>
  <si>
    <t>B2437</t>
  </si>
  <si>
    <t>INV-46747</t>
  </si>
  <si>
    <t>T100438</t>
  </si>
  <si>
    <t>B2438</t>
  </si>
  <si>
    <t>INV-70387</t>
  </si>
  <si>
    <t>T100439</t>
  </si>
  <si>
    <t>B2439</t>
  </si>
  <si>
    <t>INV-76999</t>
  </si>
  <si>
    <t>T100440</t>
  </si>
  <si>
    <t>B2440</t>
  </si>
  <si>
    <t>INV-34222</t>
  </si>
  <si>
    <t>T100441</t>
  </si>
  <si>
    <t>B2441</t>
  </si>
  <si>
    <t>INV-13526</t>
  </si>
  <si>
    <t>T100442</t>
  </si>
  <si>
    <t>B2442</t>
  </si>
  <si>
    <t>INV-32612</t>
  </si>
  <si>
    <t>T100443</t>
  </si>
  <si>
    <t>B2443</t>
  </si>
  <si>
    <t>INV-33632</t>
  </si>
  <si>
    <t>T100444</t>
  </si>
  <si>
    <t>B2444</t>
  </si>
  <si>
    <t>INV-47839</t>
  </si>
  <si>
    <t>T100445</t>
  </si>
  <si>
    <t>B2445</t>
  </si>
  <si>
    <t>INV-87838</t>
  </si>
  <si>
    <t>B2446</t>
  </si>
  <si>
    <t>INV-99746</t>
  </si>
  <si>
    <t>T100447</t>
  </si>
  <si>
    <t>B2447</t>
  </si>
  <si>
    <t>INV-17377</t>
  </si>
  <si>
    <t>T100448</t>
  </si>
  <si>
    <t>B2448</t>
  </si>
  <si>
    <t>INV-96701</t>
  </si>
  <si>
    <t>T100449</t>
  </si>
  <si>
    <t>B2449</t>
  </si>
  <si>
    <t>INV-11889</t>
  </si>
  <si>
    <t>T100450</t>
  </si>
  <si>
    <t>B2450</t>
  </si>
  <si>
    <t>INV-51880</t>
  </si>
  <si>
    <t>T100451</t>
  </si>
  <si>
    <t>B2451</t>
  </si>
  <si>
    <t>INV-42648</t>
  </si>
  <si>
    <t>T100452</t>
  </si>
  <si>
    <t>B2452</t>
  </si>
  <si>
    <t>INV-69975</t>
  </si>
  <si>
    <t>T100453</t>
  </si>
  <si>
    <t>B2453</t>
  </si>
  <si>
    <t>INV-66968</t>
  </si>
  <si>
    <t>T100454</t>
  </si>
  <si>
    <t>B2454</t>
  </si>
  <si>
    <t>INV-59289</t>
  </si>
  <si>
    <t>T100455</t>
  </si>
  <si>
    <t>B2455</t>
  </si>
  <si>
    <t>INV-53815</t>
  </si>
  <si>
    <t>T100456</t>
  </si>
  <si>
    <t>B2456</t>
  </si>
  <si>
    <t>INV-97963</t>
  </si>
  <si>
    <t>T100457</t>
  </si>
  <si>
    <t>B2457</t>
  </si>
  <si>
    <t>INV-85268</t>
  </si>
  <si>
    <t>T100458</t>
  </si>
  <si>
    <t>B2458</t>
  </si>
  <si>
    <t>INV-58033</t>
  </si>
  <si>
    <t>T100459</t>
  </si>
  <si>
    <t>B2459</t>
  </si>
  <si>
    <t>INV-23473</t>
  </si>
  <si>
    <t>T100460</t>
  </si>
  <si>
    <t>B2460</t>
  </si>
  <si>
    <t>INV-90461</t>
  </si>
  <si>
    <t>T100461</t>
  </si>
  <si>
    <t>B2461</t>
  </si>
  <si>
    <t>T100462</t>
  </si>
  <si>
    <t>B2462</t>
  </si>
  <si>
    <t>INV-66546</t>
  </si>
  <si>
    <t>T100463</t>
  </si>
  <si>
    <t>B2463</t>
  </si>
  <si>
    <t>INV-67737</t>
  </si>
  <si>
    <t>T100464</t>
  </si>
  <si>
    <t>B2464</t>
  </si>
  <si>
    <t>INV-52657</t>
  </si>
  <si>
    <t>T100465</t>
  </si>
  <si>
    <t>B2465</t>
  </si>
  <si>
    <t>INV-21254</t>
  </si>
  <si>
    <t>T100466</t>
  </si>
  <si>
    <t>B2466</t>
  </si>
  <si>
    <t>INV-74981</t>
  </si>
  <si>
    <t>T100467</t>
  </si>
  <si>
    <t>B2467</t>
  </si>
  <si>
    <t>INV-98812</t>
  </si>
  <si>
    <t>T100468</t>
  </si>
  <si>
    <t>B2468</t>
  </si>
  <si>
    <t>INV-94338</t>
  </si>
  <si>
    <t>T100469</t>
  </si>
  <si>
    <t>B2469</t>
  </si>
  <si>
    <t>INV-37971</t>
  </si>
  <si>
    <t>T100470</t>
  </si>
  <si>
    <t>B2470</t>
  </si>
  <si>
    <t>INV-62149</t>
  </si>
  <si>
    <t>T100471</t>
  </si>
  <si>
    <t>B2471</t>
  </si>
  <si>
    <t>INV-69805</t>
  </si>
  <si>
    <t>T100472</t>
  </si>
  <si>
    <t>B2472</t>
  </si>
  <si>
    <t>T100473</t>
  </si>
  <si>
    <t>B2473</t>
  </si>
  <si>
    <t>INV-73329</t>
  </si>
  <si>
    <t>T100474</t>
  </si>
  <si>
    <t>B2474</t>
  </si>
  <si>
    <t>INV-26172</t>
  </si>
  <si>
    <t>T100475</t>
  </si>
  <si>
    <t>B2475</t>
  </si>
  <si>
    <t>T100476</t>
  </si>
  <si>
    <t>B2476</t>
  </si>
  <si>
    <t>INV-95990</t>
  </si>
  <si>
    <t>T100477</t>
  </si>
  <si>
    <t>B2477</t>
  </si>
  <si>
    <t>INV-77074</t>
  </si>
  <si>
    <t>T100478</t>
  </si>
  <si>
    <t>B2478</t>
  </si>
  <si>
    <t>INV-32595</t>
  </si>
  <si>
    <t>T100479</t>
  </si>
  <si>
    <t>B2479</t>
  </si>
  <si>
    <t>INV-55883</t>
  </si>
  <si>
    <t>T100480</t>
  </si>
  <si>
    <t>B2480</t>
  </si>
  <si>
    <t>INV-40730</t>
  </si>
  <si>
    <t>T100481</t>
  </si>
  <si>
    <t>B2481</t>
  </si>
  <si>
    <t>INV-62153</t>
  </si>
  <si>
    <t>T100482</t>
  </si>
  <si>
    <t>B2482</t>
  </si>
  <si>
    <t>INV-37657</t>
  </si>
  <si>
    <t>T100483</t>
  </si>
  <si>
    <t>B2483</t>
  </si>
  <si>
    <t>INV-94880</t>
  </si>
  <si>
    <t>T100484</t>
  </si>
  <si>
    <t>B2484</t>
  </si>
  <si>
    <t>INV-43898</t>
  </si>
  <si>
    <t>T100485</t>
  </si>
  <si>
    <t>B2485</t>
  </si>
  <si>
    <t>INV-74079</t>
  </si>
  <si>
    <t>T100486</t>
  </si>
  <si>
    <t>B2486</t>
  </si>
  <si>
    <t>INV-80612</t>
  </si>
  <si>
    <t>T100487</t>
  </si>
  <si>
    <t>B2487</t>
  </si>
  <si>
    <t>INV-24427</t>
  </si>
  <si>
    <t>T100488</t>
  </si>
  <si>
    <t>B2488</t>
  </si>
  <si>
    <t>INV-64735</t>
  </si>
  <si>
    <t>T100489</t>
  </si>
  <si>
    <t>B2489</t>
  </si>
  <si>
    <t>INV-62473</t>
  </si>
  <si>
    <t>T100490</t>
  </si>
  <si>
    <t>B2490</t>
  </si>
  <si>
    <t>T100491</t>
  </si>
  <si>
    <t>B2491</t>
  </si>
  <si>
    <t>INV-84467</t>
  </si>
  <si>
    <t>T100492</t>
  </si>
  <si>
    <t>B2492</t>
  </si>
  <si>
    <t>INV-14409</t>
  </si>
  <si>
    <t>T100493</t>
  </si>
  <si>
    <t>B2493</t>
  </si>
  <si>
    <t>INV-28745</t>
  </si>
  <si>
    <t>T100494</t>
  </si>
  <si>
    <t>B2494</t>
  </si>
  <si>
    <t>INV-17163</t>
  </si>
  <si>
    <t>T100495</t>
  </si>
  <si>
    <t>B2495</t>
  </si>
  <si>
    <t>INV-83587</t>
  </si>
  <si>
    <t>T100496</t>
  </si>
  <si>
    <t>B2496</t>
  </si>
  <si>
    <t>INV-39990</t>
  </si>
  <si>
    <t>T100497</t>
  </si>
  <si>
    <t>B2497</t>
  </si>
  <si>
    <t>INV-66416</t>
  </si>
  <si>
    <t>B2498</t>
  </si>
  <si>
    <t>INV-70250</t>
  </si>
  <si>
    <t>T100499</t>
  </si>
  <si>
    <t>B2499</t>
  </si>
  <si>
    <t>INV-64193</t>
  </si>
  <si>
    <t>T100500</t>
  </si>
  <si>
    <t>B2500</t>
  </si>
  <si>
    <t>T100501</t>
  </si>
  <si>
    <t>B2501</t>
  </si>
  <si>
    <t>INV-55384</t>
  </si>
  <si>
    <t>T100502</t>
  </si>
  <si>
    <t>B2502</t>
  </si>
  <si>
    <t>INV-34103</t>
  </si>
  <si>
    <t>T100503</t>
  </si>
  <si>
    <t>B2503</t>
  </si>
  <si>
    <t>INV-36831</t>
  </si>
  <si>
    <t>T100504</t>
  </si>
  <si>
    <t>B2504</t>
  </si>
  <si>
    <t>INV-53439</t>
  </si>
  <si>
    <t>T100505</t>
  </si>
  <si>
    <t>B2505</t>
  </si>
  <si>
    <t>INV-66592</t>
  </si>
  <si>
    <t>T100506</t>
  </si>
  <si>
    <t>B2506</t>
  </si>
  <si>
    <t>T100507</t>
  </si>
  <si>
    <t>B2507</t>
  </si>
  <si>
    <t>INV-90179</t>
  </si>
  <si>
    <t>T100508</t>
  </si>
  <si>
    <t>B2508</t>
  </si>
  <si>
    <t>T100509</t>
  </si>
  <si>
    <t>B2509</t>
  </si>
  <si>
    <t>INV-86698</t>
  </si>
  <si>
    <t>T100510</t>
  </si>
  <si>
    <t>B2510</t>
  </si>
  <si>
    <t>INV-37819</t>
  </si>
  <si>
    <t>B2511</t>
  </si>
  <si>
    <t>INV-88529</t>
  </si>
  <si>
    <t>B2512</t>
  </si>
  <si>
    <t>T100513</t>
  </si>
  <si>
    <t>B2513</t>
  </si>
  <si>
    <t>INV-94397</t>
  </si>
  <si>
    <t>T100514</t>
  </si>
  <si>
    <t>B2514</t>
  </si>
  <si>
    <t>T100515</t>
  </si>
  <si>
    <t>B2515</t>
  </si>
  <si>
    <t>INV-87988</t>
  </si>
  <si>
    <t>T100516</t>
  </si>
  <si>
    <t>B2516</t>
  </si>
  <si>
    <t>INV-15915</t>
  </si>
  <si>
    <t>T100517</t>
  </si>
  <si>
    <t>B2517</t>
  </si>
  <si>
    <t>INV-48863</t>
  </si>
  <si>
    <t>T100518</t>
  </si>
  <si>
    <t>B2518</t>
  </si>
  <si>
    <t>INV-25144</t>
  </si>
  <si>
    <t>T100519</t>
  </si>
  <si>
    <t>B2519</t>
  </si>
  <si>
    <t>INV-33102</t>
  </si>
  <si>
    <t>T100520</t>
  </si>
  <si>
    <t>B2520</t>
  </si>
  <si>
    <t>INV-30489</t>
  </si>
  <si>
    <t>T100521</t>
  </si>
  <si>
    <t>B2521</t>
  </si>
  <si>
    <t>INV-65742</t>
  </si>
  <si>
    <t>T100522</t>
  </si>
  <si>
    <t>B2522</t>
  </si>
  <si>
    <t>INV-48931</t>
  </si>
  <si>
    <t>T100523</t>
  </si>
  <si>
    <t>B2523</t>
  </si>
  <si>
    <t>INV-12216</t>
  </si>
  <si>
    <t>T100524</t>
  </si>
  <si>
    <t>B2524</t>
  </si>
  <si>
    <t>INV-19739</t>
  </si>
  <si>
    <t>T100525</t>
  </si>
  <si>
    <t>B2525</t>
  </si>
  <si>
    <t>INV-84472</t>
  </si>
  <si>
    <t>T100526</t>
  </si>
  <si>
    <t>B2526</t>
  </si>
  <si>
    <t>INV-59787</t>
  </si>
  <si>
    <t>T100527</t>
  </si>
  <si>
    <t>B2527</t>
  </si>
  <si>
    <t>INV-72226</t>
  </si>
  <si>
    <t>T100528</t>
  </si>
  <si>
    <t>B2528</t>
  </si>
  <si>
    <t>INV-18611</t>
  </si>
  <si>
    <t>T100529</t>
  </si>
  <si>
    <t>B2529</t>
  </si>
  <si>
    <t>INV-43467</t>
  </si>
  <si>
    <t>T100530</t>
  </si>
  <si>
    <t>B2530</t>
  </si>
  <si>
    <t>INV-75637</t>
  </si>
  <si>
    <t>B2531</t>
  </si>
  <si>
    <t>INV-21145</t>
  </si>
  <si>
    <t>T100532</t>
  </si>
  <si>
    <t>B2532</t>
  </si>
  <si>
    <t>INV-36829</t>
  </si>
  <si>
    <t>T100533</t>
  </si>
  <si>
    <t>B2533</t>
  </si>
  <si>
    <t>INV-37278</t>
  </si>
  <si>
    <t>T100534</t>
  </si>
  <si>
    <t>B2534</t>
  </si>
  <si>
    <t>INV-74956</t>
  </si>
  <si>
    <t>T100535</t>
  </si>
  <si>
    <t>B2535</t>
  </si>
  <si>
    <t>INV-14795</t>
  </si>
  <si>
    <t>T100536</t>
  </si>
  <si>
    <t>B2536</t>
  </si>
  <si>
    <t>INV-11325</t>
  </si>
  <si>
    <t>T100537</t>
  </si>
  <si>
    <t>B2537</t>
  </si>
  <si>
    <t>INV-16973</t>
  </si>
  <si>
    <t>T100538</t>
  </si>
  <si>
    <t>B2538</t>
  </si>
  <si>
    <t>INV-57534</t>
  </si>
  <si>
    <t>T100539</t>
  </si>
  <si>
    <t>B2539</t>
  </si>
  <si>
    <t>INV-50687</t>
  </si>
  <si>
    <t>T100540</t>
  </si>
  <si>
    <t>B2540</t>
  </si>
  <si>
    <t>INV-38026</t>
  </si>
  <si>
    <t>T100541</t>
  </si>
  <si>
    <t>B2541</t>
  </si>
  <si>
    <t>INV-40645</t>
  </si>
  <si>
    <t>T100542</t>
  </si>
  <si>
    <t>B2542</t>
  </si>
  <si>
    <t>INV-15899</t>
  </si>
  <si>
    <t>T100543</t>
  </si>
  <si>
    <t>B2543</t>
  </si>
  <si>
    <t>INV-11515</t>
  </si>
  <si>
    <t>T100544</t>
  </si>
  <si>
    <t>B2544</t>
  </si>
  <si>
    <t>INV-38836</t>
  </si>
  <si>
    <t>T100545</t>
  </si>
  <si>
    <t>B2545</t>
  </si>
  <si>
    <t>INV-76580</t>
  </si>
  <si>
    <t>T100546</t>
  </si>
  <si>
    <t>B2546</t>
  </si>
  <si>
    <t>INV-56189</t>
  </si>
  <si>
    <t>T100547</t>
  </si>
  <si>
    <t>B2547</t>
  </si>
  <si>
    <t>INV-11877</t>
  </si>
  <si>
    <t>T100548</t>
  </si>
  <si>
    <t>B2548</t>
  </si>
  <si>
    <t>INV-39840</t>
  </si>
  <si>
    <t>T100549</t>
  </si>
  <si>
    <t>B2549</t>
  </si>
  <si>
    <t>INV-95608</t>
  </si>
  <si>
    <t>T100550</t>
  </si>
  <si>
    <t>B2550</t>
  </si>
  <si>
    <t>INV-59766</t>
  </si>
  <si>
    <t>T100551</t>
  </si>
  <si>
    <t>B2551</t>
  </si>
  <si>
    <t>INV-99591</t>
  </si>
  <si>
    <t>T100552</t>
  </si>
  <si>
    <t>B2552</t>
  </si>
  <si>
    <t>INV-78860</t>
  </si>
  <si>
    <t>T100553</t>
  </si>
  <si>
    <t>B2553</t>
  </si>
  <si>
    <t>INV-78295</t>
  </si>
  <si>
    <t>T100554</t>
  </si>
  <si>
    <t>B2554</t>
  </si>
  <si>
    <t>INV-50448</t>
  </si>
  <si>
    <t>T100555</t>
  </si>
  <si>
    <t>B2555</t>
  </si>
  <si>
    <t>T100556</t>
  </si>
  <si>
    <t>B2556</t>
  </si>
  <si>
    <t>INV-14578</t>
  </si>
  <si>
    <t>T100557</t>
  </si>
  <si>
    <t>B2557</t>
  </si>
  <si>
    <t>INV-99027</t>
  </si>
  <si>
    <t>T100558</t>
  </si>
  <si>
    <t>B2558</t>
  </si>
  <si>
    <t>INV-61716</t>
  </si>
  <si>
    <t>T100559</t>
  </si>
  <si>
    <t>B2559</t>
  </si>
  <si>
    <t>INV-94060</t>
  </si>
  <si>
    <t>T100560</t>
  </si>
  <si>
    <t>B2560</t>
  </si>
  <si>
    <t>INV-45245</t>
  </si>
  <si>
    <t>T100561</t>
  </si>
  <si>
    <t>B2561</t>
  </si>
  <si>
    <t>INV-88396</t>
  </si>
  <si>
    <t>T100562</t>
  </si>
  <si>
    <t>B2562</t>
  </si>
  <si>
    <t>INV-68757</t>
  </si>
  <si>
    <t>T100563</t>
  </si>
  <si>
    <t>B2563</t>
  </si>
  <si>
    <t>T100564</t>
  </si>
  <si>
    <t>B2564</t>
  </si>
  <si>
    <t>INV-35883</t>
  </si>
  <si>
    <t>T100565</t>
  </si>
  <si>
    <t>B2565</t>
  </si>
  <si>
    <t>INV-83464</t>
  </si>
  <si>
    <t>T100566</t>
  </si>
  <si>
    <t>B2566</t>
  </si>
  <si>
    <t>INV-40959</t>
  </si>
  <si>
    <t>T100567</t>
  </si>
  <si>
    <t>B2567</t>
  </si>
  <si>
    <t>INV-84584</t>
  </si>
  <si>
    <t>T100568</t>
  </si>
  <si>
    <t>B2568</t>
  </si>
  <si>
    <t>INV-52670</t>
  </si>
  <si>
    <t>T100569</t>
  </si>
  <si>
    <t>B2569</t>
  </si>
  <si>
    <t>INV-92227</t>
  </si>
  <si>
    <t>T100570</t>
  </si>
  <si>
    <t>B2570</t>
  </si>
  <si>
    <t>INV-38255</t>
  </si>
  <si>
    <t>T100571</t>
  </si>
  <si>
    <t>B2571</t>
  </si>
  <si>
    <t>INV-69597</t>
  </si>
  <si>
    <t>T100572</t>
  </si>
  <si>
    <t>B2572</t>
  </si>
  <si>
    <t>INV-14524</t>
  </si>
  <si>
    <t>T100573</t>
  </si>
  <si>
    <t>B2573</t>
  </si>
  <si>
    <t>INV-89315</t>
  </si>
  <si>
    <t>T100574</t>
  </si>
  <si>
    <t>B2574</t>
  </si>
  <si>
    <t>INV-30986</t>
  </si>
  <si>
    <t>T100575</t>
  </si>
  <si>
    <t>B2575</t>
  </si>
  <si>
    <t>INV-83784</t>
  </si>
  <si>
    <t>T100576</t>
  </si>
  <si>
    <t>B2576</t>
  </si>
  <si>
    <t>INV-20519</t>
  </si>
  <si>
    <t>T100577</t>
  </si>
  <si>
    <t>B2577</t>
  </si>
  <si>
    <t>INV-20840</t>
  </si>
  <si>
    <t>T100578</t>
  </si>
  <si>
    <t>B2578</t>
  </si>
  <si>
    <t>INV-80233</t>
  </si>
  <si>
    <t>T100579</t>
  </si>
  <si>
    <t>B2579</t>
  </si>
  <si>
    <t>INV-31151</t>
  </si>
  <si>
    <t>T100580</t>
  </si>
  <si>
    <t>B2580</t>
  </si>
  <si>
    <t>INV-97091</t>
  </si>
  <si>
    <t>T100581</t>
  </si>
  <si>
    <t>B2581</t>
  </si>
  <si>
    <t>INV-14001</t>
  </si>
  <si>
    <t>T100582</t>
  </si>
  <si>
    <t>B2582</t>
  </si>
  <si>
    <t>INV-20705</t>
  </si>
  <si>
    <t>T100583</t>
  </si>
  <si>
    <t>B2583</t>
  </si>
  <si>
    <t>INV-66657</t>
  </si>
  <si>
    <t>T100584</t>
  </si>
  <si>
    <t>B2584</t>
  </si>
  <si>
    <t>INV-10803</t>
  </si>
  <si>
    <t>T100585</t>
  </si>
  <si>
    <t>B2585</t>
  </si>
  <si>
    <t>INV-11286</t>
  </si>
  <si>
    <t>T100586</t>
  </si>
  <si>
    <t>B2586</t>
  </si>
  <si>
    <t>INV-86213</t>
  </si>
  <si>
    <t>B2587</t>
  </si>
  <si>
    <t>INV-54070</t>
  </si>
  <si>
    <t>T100588</t>
  </si>
  <si>
    <t>B2588</t>
  </si>
  <si>
    <t>INV-82813</t>
  </si>
  <si>
    <t>T100589</t>
  </si>
  <si>
    <t>B2589</t>
  </si>
  <si>
    <t>INV-98805</t>
  </si>
  <si>
    <t>T100590</t>
  </si>
  <si>
    <t>B2590</t>
  </si>
  <si>
    <t>INV-52768</t>
  </si>
  <si>
    <t>T100591</t>
  </si>
  <si>
    <t>B2591</t>
  </si>
  <si>
    <t>INV-42208</t>
  </si>
  <si>
    <t>T100592</t>
  </si>
  <si>
    <t>B2592</t>
  </si>
  <si>
    <t>INV-50774</t>
  </si>
  <si>
    <t>T100593</t>
  </si>
  <si>
    <t>B2593</t>
  </si>
  <si>
    <t>INV-86978</t>
  </si>
  <si>
    <t>T100594</t>
  </si>
  <si>
    <t>B2594</t>
  </si>
  <si>
    <t>INV-36383</t>
  </si>
  <si>
    <t>T100595</t>
  </si>
  <si>
    <t>B2595</t>
  </si>
  <si>
    <t>INV-70511</t>
  </si>
  <si>
    <t>T100596</t>
  </si>
  <si>
    <t>B2596</t>
  </si>
  <si>
    <t>INV-10185</t>
  </si>
  <si>
    <t>T100597</t>
  </si>
  <si>
    <t>B2597</t>
  </si>
  <si>
    <t>INV-71875</t>
  </si>
  <si>
    <t>T100598</t>
  </si>
  <si>
    <t>B2598</t>
  </si>
  <si>
    <t>INV-80937</t>
  </si>
  <si>
    <t>T100599</t>
  </si>
  <si>
    <t>B2599</t>
  </si>
  <si>
    <t>INV-45485</t>
  </si>
  <si>
    <t>T100600</t>
  </si>
  <si>
    <t>B2600</t>
  </si>
  <si>
    <t>INV-61038</t>
  </si>
  <si>
    <t>T100601</t>
  </si>
  <si>
    <t>B2601</t>
  </si>
  <si>
    <t>INV-42443</t>
  </si>
  <si>
    <t>T100602</t>
  </si>
  <si>
    <t>B2602</t>
  </si>
  <si>
    <t>INV-78701</t>
  </si>
  <si>
    <t>T100603</t>
  </si>
  <si>
    <t>B2603</t>
  </si>
  <si>
    <t>INV-18129</t>
  </si>
  <si>
    <t>T100604</t>
  </si>
  <si>
    <t>B2604</t>
  </si>
  <si>
    <t>INV-75767</t>
  </si>
  <si>
    <t>T100605</t>
  </si>
  <si>
    <t>B2605</t>
  </si>
  <si>
    <t>INV-71672</t>
  </si>
  <si>
    <t>T100606</t>
  </si>
  <si>
    <t>B2606</t>
  </si>
  <si>
    <t>INV-98881</t>
  </si>
  <si>
    <t>T100607</t>
  </si>
  <si>
    <t>B2607</t>
  </si>
  <si>
    <t>INV-43718</t>
  </si>
  <si>
    <t>T100608</t>
  </si>
  <si>
    <t>B2608</t>
  </si>
  <si>
    <t>INV-88710</t>
  </si>
  <si>
    <t>T100609</t>
  </si>
  <si>
    <t>B2609</t>
  </si>
  <si>
    <t>INV-34688</t>
  </si>
  <si>
    <t>T100610</t>
  </si>
  <si>
    <t>B2610</t>
  </si>
  <si>
    <t>INV-63980</t>
  </si>
  <si>
    <t>T100611</t>
  </si>
  <si>
    <t>B2611</t>
  </si>
  <si>
    <t>INV-98304</t>
  </si>
  <si>
    <t>T100612</t>
  </si>
  <si>
    <t>B2612</t>
  </si>
  <si>
    <t>INV-30819</t>
  </si>
  <si>
    <t>T100613</t>
  </si>
  <si>
    <t>B2613</t>
  </si>
  <si>
    <t>INV-39865</t>
  </si>
  <si>
    <t>T100614</t>
  </si>
  <si>
    <t>B2614</t>
  </si>
  <si>
    <t>INV-89219</t>
  </si>
  <si>
    <t>T100615</t>
  </si>
  <si>
    <t>B2615</t>
  </si>
  <si>
    <t>INV-36856</t>
  </si>
  <si>
    <t>T100616</t>
  </si>
  <si>
    <t>B2616</t>
  </si>
  <si>
    <t>INV-90581</t>
  </si>
  <si>
    <t>T100617</t>
  </si>
  <si>
    <t>B2617</t>
  </si>
  <si>
    <t>INV-25440</t>
  </si>
  <si>
    <t>T100618</t>
  </si>
  <si>
    <t>B2618</t>
  </si>
  <si>
    <t>INV-75516</t>
  </si>
  <si>
    <t>T100619</t>
  </si>
  <si>
    <t>B2619</t>
  </si>
  <si>
    <t>INV-13933</t>
  </si>
  <si>
    <t>T100620</t>
  </si>
  <si>
    <t>B2620</t>
  </si>
  <si>
    <t>INV-79229</t>
  </si>
  <si>
    <t>T100621</t>
  </si>
  <si>
    <t>B2621</t>
  </si>
  <si>
    <t>INV-94560</t>
  </si>
  <si>
    <t>T100622</t>
  </si>
  <si>
    <t>B2622</t>
  </si>
  <si>
    <t>INV-92421</t>
  </si>
  <si>
    <t>T100623</t>
  </si>
  <si>
    <t>B2623</t>
  </si>
  <si>
    <t>INV-45348</t>
  </si>
  <si>
    <t>T100624</t>
  </si>
  <si>
    <t>B2624</t>
  </si>
  <si>
    <t>INV-92932</t>
  </si>
  <si>
    <t>T100625</t>
  </si>
  <si>
    <t>B2625</t>
  </si>
  <si>
    <t>INV-53379</t>
  </si>
  <si>
    <t>T100626</t>
  </si>
  <si>
    <t>B2626</t>
  </si>
  <si>
    <t>INV-31105</t>
  </si>
  <si>
    <t>T100627</t>
  </si>
  <si>
    <t>B2627</t>
  </si>
  <si>
    <t>INV-80816</t>
  </si>
  <si>
    <t>T100628</t>
  </si>
  <si>
    <t>B2628</t>
  </si>
  <si>
    <t>INV-13734</t>
  </si>
  <si>
    <t>T100629</t>
  </si>
  <si>
    <t>B2629</t>
  </si>
  <si>
    <t>INV-87262</t>
  </si>
  <si>
    <t>T100630</t>
  </si>
  <si>
    <t>B2630</t>
  </si>
  <si>
    <t>INV-20055</t>
  </si>
  <si>
    <t>T100631</t>
  </si>
  <si>
    <t>B2631</t>
  </si>
  <si>
    <t>INV-93784</t>
  </si>
  <si>
    <t>T100632</t>
  </si>
  <si>
    <t>B2632</t>
  </si>
  <si>
    <t>INV-11308</t>
  </si>
  <si>
    <t>T100633</t>
  </si>
  <si>
    <t>B2633</t>
  </si>
  <si>
    <t>INV-29824</t>
  </si>
  <si>
    <t>T100634</t>
  </si>
  <si>
    <t>B2634</t>
  </si>
  <si>
    <t>INV-42890</t>
  </si>
  <si>
    <t>T100635</t>
  </si>
  <si>
    <t>B2635</t>
  </si>
  <si>
    <t>T100636</t>
  </si>
  <si>
    <t>B2636</t>
  </si>
  <si>
    <t>INV-82165</t>
  </si>
  <si>
    <t>T100637</t>
  </si>
  <si>
    <t>B2637</t>
  </si>
  <si>
    <t>INV-53321</t>
  </si>
  <si>
    <t>T100638</t>
  </si>
  <si>
    <t>B2638</t>
  </si>
  <si>
    <t>INV-26495</t>
  </si>
  <si>
    <t>T100639</t>
  </si>
  <si>
    <t>B2639</t>
  </si>
  <si>
    <t>INV-63407</t>
  </si>
  <si>
    <t>T100640</t>
  </si>
  <si>
    <t>B2640</t>
  </si>
  <si>
    <t>INV-71885</t>
  </si>
  <si>
    <t>T100641</t>
  </si>
  <si>
    <t>B2641</t>
  </si>
  <si>
    <t>INV-18875</t>
  </si>
  <si>
    <t>T100642</t>
  </si>
  <si>
    <t>B2642</t>
  </si>
  <si>
    <t>INV-37409</t>
  </si>
  <si>
    <t>T100643</t>
  </si>
  <si>
    <t>B2643</t>
  </si>
  <si>
    <t>INV-49683</t>
  </si>
  <si>
    <t>T100644</t>
  </si>
  <si>
    <t>B2644</t>
  </si>
  <si>
    <t>INV-47222</t>
  </si>
  <si>
    <t>T100645</t>
  </si>
  <si>
    <t>B2645</t>
  </si>
  <si>
    <t>INV-59772</t>
  </si>
  <si>
    <t>T100646</t>
  </si>
  <si>
    <t>B2646</t>
  </si>
  <si>
    <t>INV-85889</t>
  </si>
  <si>
    <t>T100647</t>
  </si>
  <si>
    <t>B2647</t>
  </si>
  <si>
    <t>INV-56501</t>
  </si>
  <si>
    <t>T100648</t>
  </si>
  <si>
    <t>B2648</t>
  </si>
  <si>
    <t>INV-76076</t>
  </si>
  <si>
    <t>T100649</t>
  </si>
  <si>
    <t>B2649</t>
  </si>
  <si>
    <t>INV-94872</t>
  </si>
  <si>
    <t>T100650</t>
  </si>
  <si>
    <t>B2650</t>
  </si>
  <si>
    <t>INV-69076</t>
  </si>
  <si>
    <t>T100651</t>
  </si>
  <si>
    <t>B2651</t>
  </si>
  <si>
    <t>INV-86919</t>
  </si>
  <si>
    <t>T100652</t>
  </si>
  <si>
    <t>B2652</t>
  </si>
  <si>
    <t>INV-86586</t>
  </si>
  <si>
    <t>T100653</t>
  </si>
  <si>
    <t>B2653</t>
  </si>
  <si>
    <t>INV-30683</t>
  </si>
  <si>
    <t>T100654</t>
  </si>
  <si>
    <t>B2654</t>
  </si>
  <si>
    <t>INV-77157</t>
  </si>
  <si>
    <t>T100655</t>
  </si>
  <si>
    <t>B2655</t>
  </si>
  <si>
    <t>INV-39304</t>
  </si>
  <si>
    <t>T100656</t>
  </si>
  <si>
    <t>B2656</t>
  </si>
  <si>
    <t>INV-45011</t>
  </si>
  <si>
    <t>T100657</t>
  </si>
  <si>
    <t>B2657</t>
  </si>
  <si>
    <t>INV-81020</t>
  </si>
  <si>
    <t>T100658</t>
  </si>
  <si>
    <t>B2658</t>
  </si>
  <si>
    <t>INV-52078</t>
  </si>
  <si>
    <t>T100659</t>
  </si>
  <si>
    <t>B2659</t>
  </si>
  <si>
    <t>INV-81314</t>
  </si>
  <si>
    <t>T100660</t>
  </si>
  <si>
    <t>B2660</t>
  </si>
  <si>
    <t>T100661</t>
  </si>
  <si>
    <t>B2661</t>
  </si>
  <si>
    <t>INV-72348</t>
  </si>
  <si>
    <t>T100662</t>
  </si>
  <si>
    <t>B2662</t>
  </si>
  <si>
    <t>INV-85527</t>
  </si>
  <si>
    <t>T100663</t>
  </si>
  <si>
    <t>B2663</t>
  </si>
  <si>
    <t>INV-83757</t>
  </si>
  <si>
    <t>T100664</t>
  </si>
  <si>
    <t>B2664</t>
  </si>
  <si>
    <t>INV-26291</t>
  </si>
  <si>
    <t>T100665</t>
  </si>
  <si>
    <t>B2665</t>
  </si>
  <si>
    <t>INV-21809</t>
  </si>
  <si>
    <t>T100666</t>
  </si>
  <si>
    <t>B2666</t>
  </si>
  <si>
    <t>INV-89318</t>
  </si>
  <si>
    <t>T100667</t>
  </si>
  <si>
    <t>B2667</t>
  </si>
  <si>
    <t>INV-33996</t>
  </si>
  <si>
    <t>T100668</t>
  </si>
  <si>
    <t>B2668</t>
  </si>
  <si>
    <t>INV-81194</t>
  </si>
  <si>
    <t>T100669</t>
  </si>
  <si>
    <t>B2669</t>
  </si>
  <si>
    <t>INV-60344</t>
  </si>
  <si>
    <t>T100670</t>
  </si>
  <si>
    <t>B2670</t>
  </si>
  <si>
    <t>INV-82961</t>
  </si>
  <si>
    <t>T100671</t>
  </si>
  <si>
    <t>B2671</t>
  </si>
  <si>
    <t>T100672</t>
  </si>
  <si>
    <t>B2672</t>
  </si>
  <si>
    <t>INV-65695</t>
  </si>
  <si>
    <t>T100673</t>
  </si>
  <si>
    <t>B2673</t>
  </si>
  <si>
    <t>INV-93559</t>
  </si>
  <si>
    <t>T100674</t>
  </si>
  <si>
    <t>B2674</t>
  </si>
  <si>
    <t>INV-72841</t>
  </si>
  <si>
    <t>T100675</t>
  </si>
  <si>
    <t>B2675</t>
  </si>
  <si>
    <t>INV-73495</t>
  </si>
  <si>
    <t>T100676</t>
  </si>
  <si>
    <t>B2676</t>
  </si>
  <si>
    <t>INV-39525</t>
  </si>
  <si>
    <t>T100677</t>
  </si>
  <si>
    <t>B2677</t>
  </si>
  <si>
    <t>INV-23454</t>
  </si>
  <si>
    <t>T100678</t>
  </si>
  <si>
    <t>B2678</t>
  </si>
  <si>
    <t>INV-23734</t>
  </si>
  <si>
    <t>T100679</t>
  </si>
  <si>
    <t>B2679</t>
  </si>
  <si>
    <t>INV-43532</t>
  </si>
  <si>
    <t>T100680</t>
  </si>
  <si>
    <t>B2680</t>
  </si>
  <si>
    <t>INV-85389</t>
  </si>
  <si>
    <t>T100681</t>
  </si>
  <si>
    <t>B2681</t>
  </si>
  <si>
    <t>INV-35421</t>
  </si>
  <si>
    <t>T100682</t>
  </si>
  <si>
    <t>B2682</t>
  </si>
  <si>
    <t>INV-12314</t>
  </si>
  <si>
    <t>T100683</t>
  </si>
  <si>
    <t>B2683</t>
  </si>
  <si>
    <t>INV-18272</t>
  </si>
  <si>
    <t>T100684</t>
  </si>
  <si>
    <t>B2684</t>
  </si>
  <si>
    <t>INV-70918</t>
  </si>
  <si>
    <t>T100685</t>
  </si>
  <si>
    <t>B2685</t>
  </si>
  <si>
    <t>INV-68835</t>
  </si>
  <si>
    <t>T100686</t>
  </si>
  <si>
    <t>B2686</t>
  </si>
  <si>
    <t>INV-86018</t>
  </si>
  <si>
    <t>T100687</t>
  </si>
  <si>
    <t>B2687</t>
  </si>
  <si>
    <t>INV-51612</t>
  </si>
  <si>
    <t>T100688</t>
  </si>
  <si>
    <t>B2688</t>
  </si>
  <si>
    <t>INV-19137</t>
  </si>
  <si>
    <t>T100689</t>
  </si>
  <si>
    <t>B2689</t>
  </si>
  <si>
    <t>INV-93986</t>
  </si>
  <si>
    <t>T100690</t>
  </si>
  <si>
    <t>B2690</t>
  </si>
  <si>
    <t>INV-52922</t>
  </si>
  <si>
    <t>T100691</t>
  </si>
  <si>
    <t>B2691</t>
  </si>
  <si>
    <t>INV-30996</t>
  </si>
  <si>
    <t>T100692</t>
  </si>
  <si>
    <t>B2692</t>
  </si>
  <si>
    <t>INV-99636</t>
  </si>
  <si>
    <t>T100693</t>
  </si>
  <si>
    <t>B2693</t>
  </si>
  <si>
    <t>INV-85434</t>
  </si>
  <si>
    <t>T100694</t>
  </si>
  <si>
    <t>B2694</t>
  </si>
  <si>
    <t>INV-76545</t>
  </si>
  <si>
    <t>T100695</t>
  </si>
  <si>
    <t>B2695</t>
  </si>
  <si>
    <t>INV-87983</t>
  </si>
  <si>
    <t>T100696</t>
  </si>
  <si>
    <t>B2696</t>
  </si>
  <si>
    <t>INV-91447</t>
  </si>
  <si>
    <t>T100697</t>
  </si>
  <si>
    <t>B2697</t>
  </si>
  <si>
    <t>INV-43402</t>
  </si>
  <si>
    <t>T100698</t>
  </si>
  <si>
    <t>B2698</t>
  </si>
  <si>
    <t>INV-19258</t>
  </si>
  <si>
    <t>T100699</t>
  </si>
  <si>
    <t>B2699</t>
  </si>
  <si>
    <t>INV-85326</t>
  </si>
  <si>
    <t>T100700</t>
  </si>
  <si>
    <t>B2700</t>
  </si>
  <si>
    <t>INV-57812</t>
  </si>
  <si>
    <t>T100701</t>
  </si>
  <si>
    <t>B2701</t>
  </si>
  <si>
    <t>INV-52437</t>
  </si>
  <si>
    <t>T100702</t>
  </si>
  <si>
    <t>B2702</t>
  </si>
  <si>
    <t>INV-94072</t>
  </si>
  <si>
    <t>T100703</t>
  </si>
  <si>
    <t>B2703</t>
  </si>
  <si>
    <t>INV-33014</t>
  </si>
  <si>
    <t>T100704</t>
  </si>
  <si>
    <t>B2704</t>
  </si>
  <si>
    <t>T100705</t>
  </si>
  <si>
    <t>B2705</t>
  </si>
  <si>
    <t>INV-73711</t>
  </si>
  <si>
    <t>T100706</t>
  </si>
  <si>
    <t>B2706</t>
  </si>
  <si>
    <t>INV-23586</t>
  </si>
  <si>
    <t>T100707</t>
  </si>
  <si>
    <t>B2707</t>
  </si>
  <si>
    <t>INV-29805</t>
  </si>
  <si>
    <t>T100708</t>
  </si>
  <si>
    <t>B2708</t>
  </si>
  <si>
    <t>INV-44426</t>
  </si>
  <si>
    <t>T100709</t>
  </si>
  <si>
    <t>B2709</t>
  </si>
  <si>
    <t>INV-23732</t>
  </si>
  <si>
    <t>T100710</t>
  </si>
  <si>
    <t>B2710</t>
  </si>
  <si>
    <t>INV-70799</t>
  </si>
  <si>
    <t>T100711</t>
  </si>
  <si>
    <t>B2711</t>
  </si>
  <si>
    <t>INV-17123</t>
  </si>
  <si>
    <t>T100712</t>
  </si>
  <si>
    <t>B2712</t>
  </si>
  <si>
    <t>INV-84086</t>
  </si>
  <si>
    <t>T100713</t>
  </si>
  <si>
    <t>B2713</t>
  </si>
  <si>
    <t>INV-43147</t>
  </si>
  <si>
    <t>T100714</t>
  </si>
  <si>
    <t>B2714</t>
  </si>
  <si>
    <t>INV-15946</t>
  </si>
  <si>
    <t>T100715</t>
  </si>
  <si>
    <t>B2715</t>
  </si>
  <si>
    <t>INV-77914</t>
  </si>
  <si>
    <t>T100716</t>
  </si>
  <si>
    <t>B2716</t>
  </si>
  <si>
    <t>INV-83851</t>
  </si>
  <si>
    <t>T100717</t>
  </si>
  <si>
    <t>B2717</t>
  </si>
  <si>
    <t>INV-15836</t>
  </si>
  <si>
    <t>T100718</t>
  </si>
  <si>
    <t>B2718</t>
  </si>
  <si>
    <t>INV-28025</t>
  </si>
  <si>
    <t>T100719</t>
  </si>
  <si>
    <t>B2719</t>
  </si>
  <si>
    <t>T100720</t>
  </si>
  <si>
    <t>B2720</t>
  </si>
  <si>
    <t>INV-93453</t>
  </si>
  <si>
    <t>T100721</t>
  </si>
  <si>
    <t>B2721</t>
  </si>
  <si>
    <t>INV-97680</t>
  </si>
  <si>
    <t>T100722</t>
  </si>
  <si>
    <t>B2722</t>
  </si>
  <si>
    <t>T100723</t>
  </si>
  <si>
    <t>B2723</t>
  </si>
  <si>
    <t>INV-25873</t>
  </si>
  <si>
    <t>T100724</t>
  </si>
  <si>
    <t>B2724</t>
  </si>
  <si>
    <t>INV-19354</t>
  </si>
  <si>
    <t>T100725</t>
  </si>
  <si>
    <t>B2725</t>
  </si>
  <si>
    <t>INV-24265</t>
  </si>
  <si>
    <t>T100726</t>
  </si>
  <si>
    <t>B2726</t>
  </si>
  <si>
    <t>INV-79251</t>
  </si>
  <si>
    <t>T100727</t>
  </si>
  <si>
    <t>B2727</t>
  </si>
  <si>
    <t>INV-45082</t>
  </si>
  <si>
    <t>T100728</t>
  </si>
  <si>
    <t>B2728</t>
  </si>
  <si>
    <t>INV-10132</t>
  </si>
  <si>
    <t>T100729</t>
  </si>
  <si>
    <t>B2729</t>
  </si>
  <si>
    <t>INV-59523</t>
  </si>
  <si>
    <t>T100730</t>
  </si>
  <si>
    <t>B2730</t>
  </si>
  <si>
    <t>INV-33195</t>
  </si>
  <si>
    <t>T100731</t>
  </si>
  <si>
    <t>B2731</t>
  </si>
  <si>
    <t>INV-19772</t>
  </si>
  <si>
    <t>T100732</t>
  </si>
  <si>
    <t>B2732</t>
  </si>
  <si>
    <t>INV-55172</t>
  </si>
  <si>
    <t>T100733</t>
  </si>
  <si>
    <t>B2733</t>
  </si>
  <si>
    <t>INV-40774</t>
  </si>
  <si>
    <t>T100734</t>
  </si>
  <si>
    <t>B2734</t>
  </si>
  <si>
    <t>T100735</t>
  </si>
  <si>
    <t>B2735</t>
  </si>
  <si>
    <t>INV-47433</t>
  </si>
  <si>
    <t>T100736</t>
  </si>
  <si>
    <t>B2736</t>
  </si>
  <si>
    <t>INV-60678</t>
  </si>
  <si>
    <t>T100737</t>
  </si>
  <si>
    <t>B2737</t>
  </si>
  <si>
    <t>INV-10219</t>
  </si>
  <si>
    <t>T100738</t>
  </si>
  <si>
    <t>B2738</t>
  </si>
  <si>
    <t>INV-44265</t>
  </si>
  <si>
    <t>T100739</t>
  </si>
  <si>
    <t>B2739</t>
  </si>
  <si>
    <t>T100740</t>
  </si>
  <si>
    <t>B2740</t>
  </si>
  <si>
    <t>T100741</t>
  </si>
  <si>
    <t>B2741</t>
  </si>
  <si>
    <t>INV-10712</t>
  </si>
  <si>
    <t>T100742</t>
  </si>
  <si>
    <t>B2742</t>
  </si>
  <si>
    <t>INV-31583</t>
  </si>
  <si>
    <t>T100743</t>
  </si>
  <si>
    <t>B2743</t>
  </si>
  <si>
    <t>INV-48945</t>
  </si>
  <si>
    <t>T100744</t>
  </si>
  <si>
    <t>B2744</t>
  </si>
  <si>
    <t>INV-27906</t>
  </si>
  <si>
    <t>T100745</t>
  </si>
  <si>
    <t>B2745</t>
  </si>
  <si>
    <t>T100746</t>
  </si>
  <si>
    <t>B2746</t>
  </si>
  <si>
    <t>INV-64152</t>
  </si>
  <si>
    <t>T100747</t>
  </si>
  <si>
    <t>B2747</t>
  </si>
  <si>
    <t>INV-96715</t>
  </si>
  <si>
    <t>T100748</t>
  </si>
  <si>
    <t>B2748</t>
  </si>
  <si>
    <t>INV-26328</t>
  </si>
  <si>
    <t>T100749</t>
  </si>
  <si>
    <t>B2749</t>
  </si>
  <si>
    <t>INV-34238</t>
  </si>
  <si>
    <t>T100750</t>
  </si>
  <si>
    <t>B2750</t>
  </si>
  <si>
    <t>INV-39018</t>
  </si>
  <si>
    <t>T100751</t>
  </si>
  <si>
    <t>B2751</t>
  </si>
  <si>
    <t>INV-68515</t>
  </si>
  <si>
    <t>T100752</t>
  </si>
  <si>
    <t>B2752</t>
  </si>
  <si>
    <t>INV-99278</t>
  </si>
  <si>
    <t>T100753</t>
  </si>
  <si>
    <t>B2753</t>
  </si>
  <si>
    <t>INV-70623</t>
  </si>
  <si>
    <t>T100754</t>
  </si>
  <si>
    <t>B2754</t>
  </si>
  <si>
    <t>INV-48256</t>
  </si>
  <si>
    <t>T100755</t>
  </si>
  <si>
    <t>B2755</t>
  </si>
  <si>
    <t>INV-88729</t>
  </si>
  <si>
    <t>T100756</t>
  </si>
  <si>
    <t>B2756</t>
  </si>
  <si>
    <t>INV-27325</t>
  </si>
  <si>
    <t>T100757</t>
  </si>
  <si>
    <t>B2757</t>
  </si>
  <si>
    <t>INV-43101</t>
  </si>
  <si>
    <t>T100758</t>
  </si>
  <si>
    <t>B2758</t>
  </si>
  <si>
    <t>INV-40465</t>
  </si>
  <si>
    <t>T100759</t>
  </si>
  <si>
    <t>B2759</t>
  </si>
  <si>
    <t>INV-78765</t>
  </si>
  <si>
    <t>T100760</t>
  </si>
  <si>
    <t>B2760</t>
  </si>
  <si>
    <t>INV-95275</t>
  </si>
  <si>
    <t>T100761</t>
  </si>
  <si>
    <t>B2761</t>
  </si>
  <si>
    <t>INV-42094</t>
  </si>
  <si>
    <t>T100762</t>
  </si>
  <si>
    <t>B2762</t>
  </si>
  <si>
    <t>INV-16269</t>
  </si>
  <si>
    <t>T100763</t>
  </si>
  <si>
    <t>B2763</t>
  </si>
  <si>
    <t>INV-11588</t>
  </si>
  <si>
    <t>T100764</t>
  </si>
  <si>
    <t>B2764</t>
  </si>
  <si>
    <t>T100765</t>
  </si>
  <si>
    <t>B2765</t>
  </si>
  <si>
    <t>INV-60224</t>
  </si>
  <si>
    <t>T100766</t>
  </si>
  <si>
    <t>B2766</t>
  </si>
  <si>
    <t>INV-57796</t>
  </si>
  <si>
    <t>T100767</t>
  </si>
  <si>
    <t>B2767</t>
  </si>
  <si>
    <t>INV-28489</t>
  </si>
  <si>
    <t>T100768</t>
  </si>
  <si>
    <t>B2768</t>
  </si>
  <si>
    <t>INV-69244</t>
  </si>
  <si>
    <t>T100769</t>
  </si>
  <si>
    <t>B2769</t>
  </si>
  <si>
    <t>INV-59804</t>
  </si>
  <si>
    <t>T100770</t>
  </si>
  <si>
    <t>B2770</t>
  </si>
  <si>
    <t>INV-44155</t>
  </si>
  <si>
    <t>B2771</t>
  </si>
  <si>
    <t>INV-33868</t>
  </si>
  <si>
    <t>T100772</t>
  </si>
  <si>
    <t>B2772</t>
  </si>
  <si>
    <t>INV-12027</t>
  </si>
  <si>
    <t>T100773</t>
  </si>
  <si>
    <t>B2773</t>
  </si>
  <si>
    <t>INV-30968</t>
  </si>
  <si>
    <t>T100774</t>
  </si>
  <si>
    <t>B2774</t>
  </si>
  <si>
    <t>INV-65587</t>
  </si>
  <si>
    <t>T100775</t>
  </si>
  <si>
    <t>B2775</t>
  </si>
  <si>
    <t>INV-20701</t>
  </si>
  <si>
    <t>T100776</t>
  </si>
  <si>
    <t>B2776</t>
  </si>
  <si>
    <t>INV-83065</t>
  </si>
  <si>
    <t>T100777</t>
  </si>
  <si>
    <t>B2777</t>
  </si>
  <si>
    <t>INV-79816</t>
  </si>
  <si>
    <t>T100778</t>
  </si>
  <si>
    <t>B2778</t>
  </si>
  <si>
    <t>INV-60399</t>
  </si>
  <si>
    <t>T100779</t>
  </si>
  <si>
    <t>B2779</t>
  </si>
  <si>
    <t>INV-94893</t>
  </si>
  <si>
    <t>T100780</t>
  </si>
  <si>
    <t>B2780</t>
  </si>
  <si>
    <t>T100781</t>
  </si>
  <si>
    <t>B2781</t>
  </si>
  <si>
    <t>INV-53639</t>
  </si>
  <si>
    <t>T100782</t>
  </si>
  <si>
    <t>B2782</t>
  </si>
  <si>
    <t>INV-44503</t>
  </si>
  <si>
    <t>T100783</t>
  </si>
  <si>
    <t>B2783</t>
  </si>
  <si>
    <t>INV-61058</t>
  </si>
  <si>
    <t>T100784</t>
  </si>
  <si>
    <t>B2784</t>
  </si>
  <si>
    <t>INV-21915</t>
  </si>
  <si>
    <t>T100785</t>
  </si>
  <si>
    <t>B2785</t>
  </si>
  <si>
    <t>INV-59263</t>
  </si>
  <si>
    <t>T100786</t>
  </si>
  <si>
    <t>B2786</t>
  </si>
  <si>
    <t>INV-52654</t>
  </si>
  <si>
    <t>T100787</t>
  </si>
  <si>
    <t>B2787</t>
  </si>
  <si>
    <t>INV-85930</t>
  </si>
  <si>
    <t>T100788</t>
  </si>
  <si>
    <t>B2788</t>
  </si>
  <si>
    <t>INV-58228</t>
  </si>
  <si>
    <t>T100789</t>
  </si>
  <si>
    <t>B2789</t>
  </si>
  <si>
    <t>INV-31421</t>
  </si>
  <si>
    <t>T100790</t>
  </si>
  <si>
    <t>B2790</t>
  </si>
  <si>
    <t>INV-12133</t>
  </si>
  <si>
    <t>T100791</t>
  </si>
  <si>
    <t>B2791</t>
  </si>
  <si>
    <t>INV-65294</t>
  </si>
  <si>
    <t>T100792</t>
  </si>
  <si>
    <t>B2792</t>
  </si>
  <si>
    <t>INV-94264</t>
  </si>
  <si>
    <t>T100793</t>
  </si>
  <si>
    <t>B2793</t>
  </si>
  <si>
    <t>INV-38702</t>
  </si>
  <si>
    <t>T100794</t>
  </si>
  <si>
    <t>B2794</t>
  </si>
  <si>
    <t>INV-54612</t>
  </si>
  <si>
    <t>T100795</t>
  </si>
  <si>
    <t>B2795</t>
  </si>
  <si>
    <t>INV-83857</t>
  </si>
  <si>
    <t>T100796</t>
  </si>
  <si>
    <t>B2796</t>
  </si>
  <si>
    <t>T100797</t>
  </si>
  <si>
    <t>B2797</t>
  </si>
  <si>
    <t>INV-87037</t>
  </si>
  <si>
    <t>T100798</t>
  </si>
  <si>
    <t>B2798</t>
  </si>
  <si>
    <t>INV-30925</t>
  </si>
  <si>
    <t>T100799</t>
  </si>
  <si>
    <t>B2799</t>
  </si>
  <si>
    <t>INV-39220</t>
  </si>
  <si>
    <t>T100800</t>
  </si>
  <si>
    <t>B2800</t>
  </si>
  <si>
    <t>T100801</t>
  </si>
  <si>
    <t>B2801</t>
  </si>
  <si>
    <t>INV-76945</t>
  </si>
  <si>
    <t>T100802</t>
  </si>
  <si>
    <t>B2802</t>
  </si>
  <si>
    <t>INV-14407</t>
  </si>
  <si>
    <t>T100803</t>
  </si>
  <si>
    <t>B2803</t>
  </si>
  <si>
    <t>INV-92291</t>
  </si>
  <si>
    <t>T100804</t>
  </si>
  <si>
    <t>B2804</t>
  </si>
  <si>
    <t>INV-92466</t>
  </si>
  <si>
    <t>T100805</t>
  </si>
  <si>
    <t>B2805</t>
  </si>
  <si>
    <t>INV-95610</t>
  </si>
  <si>
    <t>T100806</t>
  </si>
  <si>
    <t>B2806</t>
  </si>
  <si>
    <t>INV-40205</t>
  </si>
  <si>
    <t>T100807</t>
  </si>
  <si>
    <t>B2807</t>
  </si>
  <si>
    <t>INV-10338</t>
  </si>
  <si>
    <t>T100808</t>
  </si>
  <si>
    <t>B2808</t>
  </si>
  <si>
    <t>INV-48376</t>
  </si>
  <si>
    <t>T100809</t>
  </si>
  <si>
    <t>B2809</t>
  </si>
  <si>
    <t>INV-94785</t>
  </si>
  <si>
    <t>T100810</t>
  </si>
  <si>
    <t>B2810</t>
  </si>
  <si>
    <t>INV-86935</t>
  </si>
  <si>
    <t>T100811</t>
  </si>
  <si>
    <t>B2811</t>
  </si>
  <si>
    <t>T100812</t>
  </si>
  <si>
    <t>B2812</t>
  </si>
  <si>
    <t>INV-37136</t>
  </si>
  <si>
    <t>T100813</t>
  </si>
  <si>
    <t>B2813</t>
  </si>
  <si>
    <t>INV-85047</t>
  </si>
  <si>
    <t>T100814</t>
  </si>
  <si>
    <t>B2814</t>
  </si>
  <si>
    <t>INV-18639</t>
  </si>
  <si>
    <t>T100815</t>
  </si>
  <si>
    <t>B2815</t>
  </si>
  <si>
    <t>INV-56685</t>
  </si>
  <si>
    <t>T100816</t>
  </si>
  <si>
    <t>B2816</t>
  </si>
  <si>
    <t>INV-37555</t>
  </si>
  <si>
    <t>T100817</t>
  </si>
  <si>
    <t>B2817</t>
  </si>
  <si>
    <t>INV-64738</t>
  </si>
  <si>
    <t>T100818</t>
  </si>
  <si>
    <t>B2818</t>
  </si>
  <si>
    <t>INV-23710</t>
  </si>
  <si>
    <t>B2819</t>
  </si>
  <si>
    <t>INV-54014</t>
  </si>
  <si>
    <t>T100820</t>
  </si>
  <si>
    <t>B2820</t>
  </si>
  <si>
    <t>INV-84240</t>
  </si>
  <si>
    <t>T100821</t>
  </si>
  <si>
    <t>B2821</t>
  </si>
  <si>
    <t>INV-25829</t>
  </si>
  <si>
    <t>T100822</t>
  </si>
  <si>
    <t>B2822</t>
  </si>
  <si>
    <t>INV-76673</t>
  </si>
  <si>
    <t>T100823</t>
  </si>
  <si>
    <t>B2823</t>
  </si>
  <si>
    <t>INV-58394</t>
  </si>
  <si>
    <t>T100824</t>
  </si>
  <si>
    <t>B2824</t>
  </si>
  <si>
    <t>INV-97434</t>
  </si>
  <si>
    <t>T100825</t>
  </si>
  <si>
    <t>B2825</t>
  </si>
  <si>
    <t>INV-48819</t>
  </si>
  <si>
    <t>T100826</t>
  </si>
  <si>
    <t>B2826</t>
  </si>
  <si>
    <t>INV-34088</t>
  </si>
  <si>
    <t>T100827</t>
  </si>
  <si>
    <t>B2827</t>
  </si>
  <si>
    <t>INV-49114</t>
  </si>
  <si>
    <t>T100828</t>
  </si>
  <si>
    <t>B2828</t>
  </si>
  <si>
    <t>INV-77400</t>
  </si>
  <si>
    <t>T100829</t>
  </si>
  <si>
    <t>B2829</t>
  </si>
  <si>
    <t>INV-82694</t>
  </si>
  <si>
    <t>T100830</t>
  </si>
  <si>
    <t>B2830</t>
  </si>
  <si>
    <t>INV-76465</t>
  </si>
  <si>
    <t>T100831</t>
  </si>
  <si>
    <t>B2831</t>
  </si>
  <si>
    <t>INV-64133</t>
  </si>
  <si>
    <t>T100832</t>
  </si>
  <si>
    <t>B2832</t>
  </si>
  <si>
    <t>INV-20081</t>
  </si>
  <si>
    <t>T100833</t>
  </si>
  <si>
    <t>B2833</t>
  </si>
  <si>
    <t>INV-81327</t>
  </si>
  <si>
    <t>T100834</t>
  </si>
  <si>
    <t>B2834</t>
  </si>
  <si>
    <t>INV-79640</t>
  </si>
  <si>
    <t>T100835</t>
  </si>
  <si>
    <t>B2835</t>
  </si>
  <si>
    <t>INV-19216</t>
  </si>
  <si>
    <t>B2836</t>
  </si>
  <si>
    <t>INV-23742</t>
  </si>
  <si>
    <t>B2837</t>
  </si>
  <si>
    <t>INV-31526</t>
  </si>
  <si>
    <t>T100838</t>
  </si>
  <si>
    <t>B2838</t>
  </si>
  <si>
    <t>INV-86794</t>
  </si>
  <si>
    <t>T100839</t>
  </si>
  <si>
    <t>B2839</t>
  </si>
  <si>
    <t>INV-97866</t>
  </si>
  <si>
    <t>T100840</t>
  </si>
  <si>
    <t>B2840</t>
  </si>
  <si>
    <t>T100841</t>
  </si>
  <si>
    <t>B2841</t>
  </si>
  <si>
    <t>INV-44413</t>
  </si>
  <si>
    <t>T100842</t>
  </si>
  <si>
    <t>B2842</t>
  </si>
  <si>
    <t>INV-77097</t>
  </si>
  <si>
    <t>T100843</t>
  </si>
  <si>
    <t>B2843</t>
  </si>
  <si>
    <t>INV-43477</t>
  </si>
  <si>
    <t>T100844</t>
  </si>
  <si>
    <t>B2844</t>
  </si>
  <si>
    <t>INV-11139</t>
  </si>
  <si>
    <t>T100845</t>
  </si>
  <si>
    <t>B2845</t>
  </si>
  <si>
    <t>T100846</t>
  </si>
  <si>
    <t>B2846</t>
  </si>
  <si>
    <t>INV-79082</t>
  </si>
  <si>
    <t>T100847</t>
  </si>
  <si>
    <t>B2847</t>
  </si>
  <si>
    <t>INV-23069</t>
  </si>
  <si>
    <t>T100848</t>
  </si>
  <si>
    <t>B2848</t>
  </si>
  <si>
    <t>INV-27742</t>
  </si>
  <si>
    <t>T100849</t>
  </si>
  <si>
    <t>B2849</t>
  </si>
  <si>
    <t>T100850</t>
  </si>
  <si>
    <t>B2850</t>
  </si>
  <si>
    <t>INV-29976</t>
  </si>
  <si>
    <t>T100851</t>
  </si>
  <si>
    <t>B2851</t>
  </si>
  <si>
    <t>INV-34778</t>
  </si>
  <si>
    <t>T100852</t>
  </si>
  <si>
    <t>B2852</t>
  </si>
  <si>
    <t>INV-31964</t>
  </si>
  <si>
    <t>T100853</t>
  </si>
  <si>
    <t>B2853</t>
  </si>
  <si>
    <t>INV-58003</t>
  </si>
  <si>
    <t>T100854</t>
  </si>
  <si>
    <t>B2854</t>
  </si>
  <si>
    <t>INV-16200</t>
  </si>
  <si>
    <t>B2855</t>
  </si>
  <si>
    <t>T100856</t>
  </si>
  <si>
    <t>B2856</t>
  </si>
  <si>
    <t>INV-59125</t>
  </si>
  <si>
    <t>T100857</t>
  </si>
  <si>
    <t>B2857</t>
  </si>
  <si>
    <t>INV-49033</t>
  </si>
  <si>
    <t>T100858</t>
  </si>
  <si>
    <t>B2858</t>
  </si>
  <si>
    <t>INV-36377</t>
  </si>
  <si>
    <t>T100859</t>
  </si>
  <si>
    <t>B2859</t>
  </si>
  <si>
    <t>T100860</t>
  </si>
  <si>
    <t>B2860</t>
  </si>
  <si>
    <t>INV-48251</t>
  </si>
  <si>
    <t>T100861</t>
  </si>
  <si>
    <t>B2861</t>
  </si>
  <si>
    <t>INV-46669</t>
  </si>
  <si>
    <t>T100862</t>
  </si>
  <si>
    <t>B2862</t>
  </si>
  <si>
    <t>INV-54158</t>
  </si>
  <si>
    <t>T100863</t>
  </si>
  <si>
    <t>B2863</t>
  </si>
  <si>
    <t>INV-56362</t>
  </si>
  <si>
    <t>T100864</t>
  </si>
  <si>
    <t>B2864</t>
  </si>
  <si>
    <t>INV-45513</t>
  </si>
  <si>
    <t>T100865</t>
  </si>
  <si>
    <t>B2865</t>
  </si>
  <si>
    <t>INV-63707</t>
  </si>
  <si>
    <t>T100866</t>
  </si>
  <si>
    <t>B2866</t>
  </si>
  <si>
    <t>INV-78147</t>
  </si>
  <si>
    <t>T100867</t>
  </si>
  <si>
    <t>B2867</t>
  </si>
  <si>
    <t>INV-43008</t>
  </si>
  <si>
    <t>T100868</t>
  </si>
  <si>
    <t>B2868</t>
  </si>
  <si>
    <t>INV-38723</t>
  </si>
  <si>
    <t>T100869</t>
  </si>
  <si>
    <t>B2869</t>
  </si>
  <si>
    <t>INV-76996</t>
  </si>
  <si>
    <t>T100870</t>
  </si>
  <si>
    <t>B2870</t>
  </si>
  <si>
    <t>INV-97898</t>
  </si>
  <si>
    <t>T100871</t>
  </si>
  <si>
    <t>B2871</t>
  </si>
  <si>
    <t>INV-29967</t>
  </si>
  <si>
    <t>T100872</t>
  </si>
  <si>
    <t>B2872</t>
  </si>
  <si>
    <t>INV-71479</t>
  </si>
  <si>
    <t>T100873</t>
  </si>
  <si>
    <t>B2873</t>
  </si>
  <si>
    <t>INV-35555</t>
  </si>
  <si>
    <t>T100874</t>
  </si>
  <si>
    <t>B2874</t>
  </si>
  <si>
    <t>INV-37134</t>
  </si>
  <si>
    <t>T100875</t>
  </si>
  <si>
    <t>B2875</t>
  </si>
  <si>
    <t>T100876</t>
  </si>
  <si>
    <t>B2876</t>
  </si>
  <si>
    <t>INV-97411</t>
  </si>
  <si>
    <t>T100877</t>
  </si>
  <si>
    <t>B2877</t>
  </si>
  <si>
    <t>INV-63589</t>
  </si>
  <si>
    <t>T100878</t>
  </si>
  <si>
    <t>B2878</t>
  </si>
  <si>
    <t>INV-73874</t>
  </si>
  <si>
    <t>T100879</t>
  </si>
  <si>
    <t>B2879</t>
  </si>
  <si>
    <t>INV-55402</t>
  </si>
  <si>
    <t>T100880</t>
  </si>
  <si>
    <t>B2880</t>
  </si>
  <si>
    <t>INV-79516</t>
  </si>
  <si>
    <t>T100881</t>
  </si>
  <si>
    <t>B2881</t>
  </si>
  <si>
    <t>INV-71856</t>
  </si>
  <si>
    <t>T100882</t>
  </si>
  <si>
    <t>B2882</t>
  </si>
  <si>
    <t>INV-84255</t>
  </si>
  <si>
    <t>T100883</t>
  </si>
  <si>
    <t>B2883</t>
  </si>
  <si>
    <t>T100884</t>
  </si>
  <si>
    <t>B2884</t>
  </si>
  <si>
    <t>INV-75048</t>
  </si>
  <si>
    <t>T100885</t>
  </si>
  <si>
    <t>B2885</t>
  </si>
  <si>
    <t>INV-19980</t>
  </si>
  <si>
    <t>T100886</t>
  </si>
  <si>
    <t>B2886</t>
  </si>
  <si>
    <t>INV-21420</t>
  </si>
  <si>
    <t>T100887</t>
  </si>
  <si>
    <t>B2887</t>
  </si>
  <si>
    <t>INV-37876</t>
  </si>
  <si>
    <t>T100888</t>
  </si>
  <si>
    <t>B2888</t>
  </si>
  <si>
    <t>INV-75043</t>
  </si>
  <si>
    <t>T100889</t>
  </si>
  <si>
    <t>B2889</t>
  </si>
  <si>
    <t>INV-58127</t>
  </si>
  <si>
    <t>T100890</t>
  </si>
  <si>
    <t>B2890</t>
  </si>
  <si>
    <t>INV-42163</t>
  </si>
  <si>
    <t>T100891</t>
  </si>
  <si>
    <t>B2891</t>
  </si>
  <si>
    <t>T100892</t>
  </si>
  <si>
    <t>B2892</t>
  </si>
  <si>
    <t>INV-45221</t>
  </si>
  <si>
    <t>T100893</t>
  </si>
  <si>
    <t>B2893</t>
  </si>
  <si>
    <t>INV-92269</t>
  </si>
  <si>
    <t>T100894</t>
  </si>
  <si>
    <t>B2894</t>
  </si>
  <si>
    <t>T100895</t>
  </si>
  <si>
    <t>B2895</t>
  </si>
  <si>
    <t>INV-72809</t>
  </si>
  <si>
    <t>T100896</t>
  </si>
  <si>
    <t>B2896</t>
  </si>
  <si>
    <t>T100897</t>
  </si>
  <si>
    <t>B2897</t>
  </si>
  <si>
    <t>INV-39727</t>
  </si>
  <si>
    <t>T100898</t>
  </si>
  <si>
    <t>B2898</t>
  </si>
  <si>
    <t>INV-94057</t>
  </si>
  <si>
    <t>B2899</t>
  </si>
  <si>
    <t>INV-61100</t>
  </si>
  <si>
    <t>T100900</t>
  </si>
  <si>
    <t>B2900</t>
  </si>
  <si>
    <t>INV-58314</t>
  </si>
  <si>
    <t>T100901</t>
  </si>
  <si>
    <t>B2901</t>
  </si>
  <si>
    <t>INV-71550</t>
  </si>
  <si>
    <t>T100902</t>
  </si>
  <si>
    <t>B2902</t>
  </si>
  <si>
    <t>INV-63767</t>
  </si>
  <si>
    <t>T100903</t>
  </si>
  <si>
    <t>B2903</t>
  </si>
  <si>
    <t>INV-80000</t>
  </si>
  <si>
    <t>T100904</t>
  </si>
  <si>
    <t>B2904</t>
  </si>
  <si>
    <t>INV-60141</t>
  </si>
  <si>
    <t>T100905</t>
  </si>
  <si>
    <t>B2905</t>
  </si>
  <si>
    <t>INV-38975</t>
  </si>
  <si>
    <t>T100906</t>
  </si>
  <si>
    <t>B2906</t>
  </si>
  <si>
    <t>INV-35694</t>
  </si>
  <si>
    <t>T100907</t>
  </si>
  <si>
    <t>B2907</t>
  </si>
  <si>
    <t>INV-24696</t>
  </si>
  <si>
    <t>T100908</t>
  </si>
  <si>
    <t>B2908</t>
  </si>
  <si>
    <t>INV-18460</t>
  </si>
  <si>
    <t>T100909</t>
  </si>
  <si>
    <t>B2909</t>
  </si>
  <si>
    <t>INV-69990</t>
  </si>
  <si>
    <t>T100910</t>
  </si>
  <si>
    <t>B2910</t>
  </si>
  <si>
    <t>INV-20576</t>
  </si>
  <si>
    <t>T100911</t>
  </si>
  <si>
    <t>B2911</t>
  </si>
  <si>
    <t>INV-85090</t>
  </si>
  <si>
    <t>T100912</t>
  </si>
  <si>
    <t>B2912</t>
  </si>
  <si>
    <t>INV-83578</t>
  </si>
  <si>
    <t>T100913</t>
  </si>
  <si>
    <t>B2913</t>
  </si>
  <si>
    <t>INV-68778</t>
  </si>
  <si>
    <t>T100914</t>
  </si>
  <si>
    <t>B2914</t>
  </si>
  <si>
    <t>INV-13985</t>
  </si>
  <si>
    <t>T100915</t>
  </si>
  <si>
    <t>B2915</t>
  </si>
  <si>
    <t>INV-96257</t>
  </si>
  <si>
    <t>T100916</t>
  </si>
  <si>
    <t>B2916</t>
  </si>
  <si>
    <t>INV-75175</t>
  </si>
  <si>
    <t>T100917</t>
  </si>
  <si>
    <t>B2917</t>
  </si>
  <si>
    <t>INV-33811</t>
  </si>
  <si>
    <t>T100918</t>
  </si>
  <si>
    <t>B2918</t>
  </si>
  <si>
    <t>INV-91391</t>
  </si>
  <si>
    <t>T100919</t>
  </si>
  <si>
    <t>B2919</t>
  </si>
  <si>
    <t>INV-51588</t>
  </si>
  <si>
    <t>T100920</t>
  </si>
  <si>
    <t>B2920</t>
  </si>
  <si>
    <t>INV-41415</t>
  </si>
  <si>
    <t>T100921</t>
  </si>
  <si>
    <t>B2921</t>
  </si>
  <si>
    <t>INV-57849</t>
  </si>
  <si>
    <t>T100922</t>
  </si>
  <si>
    <t>B2922</t>
  </si>
  <si>
    <t>INV-33369</t>
  </si>
  <si>
    <t>T100923</t>
  </si>
  <si>
    <t>B2923</t>
  </si>
  <si>
    <t>INV-54363</t>
  </si>
  <si>
    <t>T100924</t>
  </si>
  <si>
    <t>B2924</t>
  </si>
  <si>
    <t>INV-14989</t>
  </si>
  <si>
    <t>T100925</t>
  </si>
  <si>
    <t>B2925</t>
  </si>
  <si>
    <t>INV-87524</t>
  </si>
  <si>
    <t>T100926</t>
  </si>
  <si>
    <t>B2926</t>
  </si>
  <si>
    <t>INV-22293</t>
  </si>
  <si>
    <t>T100927</t>
  </si>
  <si>
    <t>B2927</t>
  </si>
  <si>
    <t>INV-22931</t>
  </si>
  <si>
    <t>T100928</t>
  </si>
  <si>
    <t>B2928</t>
  </si>
  <si>
    <t>INV-96980</t>
  </si>
  <si>
    <t>T100929</t>
  </si>
  <si>
    <t>B2929</t>
  </si>
  <si>
    <t>INV-55418</t>
  </si>
  <si>
    <t>T100930</t>
  </si>
  <si>
    <t>B2930</t>
  </si>
  <si>
    <t>INV-31489</t>
  </si>
  <si>
    <t>T100931</t>
  </si>
  <si>
    <t>B2931</t>
  </si>
  <si>
    <t>INV-19829</t>
  </si>
  <si>
    <t>T100932</t>
  </si>
  <si>
    <t>B2932</t>
  </si>
  <si>
    <t>INV-78253</t>
  </si>
  <si>
    <t>T100933</t>
  </si>
  <si>
    <t>B2933</t>
  </si>
  <si>
    <t>INV-76959</t>
  </si>
  <si>
    <t>B2934</t>
  </si>
  <si>
    <t>INV-79711</t>
  </si>
  <si>
    <t>T100935</t>
  </si>
  <si>
    <t>B2935</t>
  </si>
  <si>
    <t>INV-55848</t>
  </si>
  <si>
    <t>T100936</t>
  </si>
  <si>
    <t>B2936</t>
  </si>
  <si>
    <t>INV-65702</t>
  </si>
  <si>
    <t>T100937</t>
  </si>
  <si>
    <t>B2937</t>
  </si>
  <si>
    <t>INV-14449</t>
  </si>
  <si>
    <t>T100938</t>
  </si>
  <si>
    <t>B2938</t>
  </si>
  <si>
    <t>INV-88931</t>
  </si>
  <si>
    <t>T100939</t>
  </si>
  <si>
    <t>B2939</t>
  </si>
  <si>
    <t>INV-97386</t>
  </si>
  <si>
    <t>T100940</t>
  </si>
  <si>
    <t>B2940</t>
  </si>
  <si>
    <t>INV-52695</t>
  </si>
  <si>
    <t>T100941</t>
  </si>
  <si>
    <t>B2941</t>
  </si>
  <si>
    <t>INV-52734</t>
  </si>
  <si>
    <t>T100942</t>
  </si>
  <si>
    <t>B2942</t>
  </si>
  <si>
    <t>INV-64869</t>
  </si>
  <si>
    <t>T100943</t>
  </si>
  <si>
    <t>B2943</t>
  </si>
  <si>
    <t>INV-98208</t>
  </si>
  <si>
    <t>T100944</t>
  </si>
  <si>
    <t>B2944</t>
  </si>
  <si>
    <t>INV-95941</t>
  </si>
  <si>
    <t>T100945</t>
  </si>
  <si>
    <t>B2945</t>
  </si>
  <si>
    <t>INV-18274</t>
  </si>
  <si>
    <t>T100946</t>
  </si>
  <si>
    <t>B2946</t>
  </si>
  <si>
    <t>INV-92845</t>
  </si>
  <si>
    <t>T100947</t>
  </si>
  <si>
    <t>B2947</t>
  </si>
  <si>
    <t>T100948</t>
  </si>
  <si>
    <t>B2948</t>
  </si>
  <si>
    <t>INV-76752</t>
  </si>
  <si>
    <t>T100949</t>
  </si>
  <si>
    <t>B2949</t>
  </si>
  <si>
    <t>INV-67855</t>
  </si>
  <si>
    <t>T100950</t>
  </si>
  <si>
    <t>B2950</t>
  </si>
  <si>
    <t>INV-40152</t>
  </si>
  <si>
    <t>T100951</t>
  </si>
  <si>
    <t>B2951</t>
  </si>
  <si>
    <t>INV-87610</t>
  </si>
  <si>
    <t>T100952</t>
  </si>
  <si>
    <t>B2952</t>
  </si>
  <si>
    <t>T100953</t>
  </si>
  <si>
    <t>B2953</t>
  </si>
  <si>
    <t>INV-12341</t>
  </si>
  <si>
    <t>T100954</t>
  </si>
  <si>
    <t>B2954</t>
  </si>
  <si>
    <t>INV-14439</t>
  </si>
  <si>
    <t>T100955</t>
  </si>
  <si>
    <t>B2955</t>
  </si>
  <si>
    <t>INV-74777</t>
  </si>
  <si>
    <t>T100956</t>
  </si>
  <si>
    <t>B2956</t>
  </si>
  <si>
    <t>T100957</t>
  </si>
  <si>
    <t>B2957</t>
  </si>
  <si>
    <t>INV-46503</t>
  </si>
  <si>
    <t>T100958</t>
  </si>
  <si>
    <t>B2958</t>
  </si>
  <si>
    <t>INV-51975</t>
  </si>
  <si>
    <t>T100959</t>
  </si>
  <si>
    <t>B2959</t>
  </si>
  <si>
    <t>INV-93494</t>
  </si>
  <si>
    <t>T100960</t>
  </si>
  <si>
    <t>B2960</t>
  </si>
  <si>
    <t>INV-67254</t>
  </si>
  <si>
    <t>T100961</t>
  </si>
  <si>
    <t>B2961</t>
  </si>
  <si>
    <t>INV-73989</t>
  </si>
  <si>
    <t>T100962</t>
  </si>
  <si>
    <t>B2962</t>
  </si>
  <si>
    <t>INV-33254</t>
  </si>
  <si>
    <t>T100963</t>
  </si>
  <si>
    <t>B2963</t>
  </si>
  <si>
    <t>T100964</t>
  </si>
  <si>
    <t>B2964</t>
  </si>
  <si>
    <t>INV-48048</t>
  </si>
  <si>
    <t>T100965</t>
  </si>
  <si>
    <t>B2965</t>
  </si>
  <si>
    <t>INV-67406</t>
  </si>
  <si>
    <t>T100966</t>
  </si>
  <si>
    <t>B2966</t>
  </si>
  <si>
    <t>INV-51539</t>
  </si>
  <si>
    <t>T100967</t>
  </si>
  <si>
    <t>B2967</t>
  </si>
  <si>
    <t>INV-52773</t>
  </si>
  <si>
    <t>T100968</t>
  </si>
  <si>
    <t>B2968</t>
  </si>
  <si>
    <t>T100969</t>
  </si>
  <si>
    <t>B2969</t>
  </si>
  <si>
    <t>T100970</t>
  </si>
  <si>
    <t>B2970</t>
  </si>
  <si>
    <t>INV-93223</t>
  </si>
  <si>
    <t>T100971</t>
  </si>
  <si>
    <t>B2971</t>
  </si>
  <si>
    <t>T100972</t>
  </si>
  <si>
    <t>B2972</t>
  </si>
  <si>
    <t>INV-63654</t>
  </si>
  <si>
    <t>T100973</t>
  </si>
  <si>
    <t>B2973</t>
  </si>
  <si>
    <t>INV-83285</t>
  </si>
  <si>
    <t>T100974</t>
  </si>
  <si>
    <t>B2974</t>
  </si>
  <si>
    <t>INV-98702</t>
  </si>
  <si>
    <t>T100975</t>
  </si>
  <si>
    <t>B2975</t>
  </si>
  <si>
    <t>INV-55488</t>
  </si>
  <si>
    <t>T100976</t>
  </si>
  <si>
    <t>B2976</t>
  </si>
  <si>
    <t>INV-30445</t>
  </si>
  <si>
    <t>T100977</t>
  </si>
  <si>
    <t>B2977</t>
  </si>
  <si>
    <t>INV-73011</t>
  </si>
  <si>
    <t>T100978</t>
  </si>
  <si>
    <t>B2978</t>
  </si>
  <si>
    <t>INV-37937</t>
  </si>
  <si>
    <t>T100979</t>
  </si>
  <si>
    <t>B2979</t>
  </si>
  <si>
    <t>INV-22697</t>
  </si>
  <si>
    <t>T100980</t>
  </si>
  <si>
    <t>B2980</t>
  </si>
  <si>
    <t>INV-72107</t>
  </si>
  <si>
    <t>T100981</t>
  </si>
  <si>
    <t>B2981</t>
  </si>
  <si>
    <t>INV-23543</t>
  </si>
  <si>
    <t>T100982</t>
  </si>
  <si>
    <t>B2982</t>
  </si>
  <si>
    <t>INV-15012</t>
  </si>
  <si>
    <t>T100983</t>
  </si>
  <si>
    <t>B2983</t>
  </si>
  <si>
    <t>INV-74763</t>
  </si>
  <si>
    <t>T100984</t>
  </si>
  <si>
    <t>B2984</t>
  </si>
  <si>
    <t>INV-31182</t>
  </si>
  <si>
    <t>T100985</t>
  </si>
  <si>
    <t>B2985</t>
  </si>
  <si>
    <t>INV-57932</t>
  </si>
  <si>
    <t>T100986</t>
  </si>
  <si>
    <t>B2986</t>
  </si>
  <si>
    <t>INV-44593</t>
  </si>
  <si>
    <t>T100987</t>
  </si>
  <si>
    <t>B2987</t>
  </si>
  <si>
    <t>INV-83346</t>
  </si>
  <si>
    <t>T100988</t>
  </si>
  <si>
    <t>B2988</t>
  </si>
  <si>
    <t>INV-91657</t>
  </si>
  <si>
    <t>T100989</t>
  </si>
  <si>
    <t>B2989</t>
  </si>
  <si>
    <t>INV-26040</t>
  </si>
  <si>
    <t>T100990</t>
  </si>
  <si>
    <t>B2990</t>
  </si>
  <si>
    <t>INV-60524</t>
  </si>
  <si>
    <t>T100991</t>
  </si>
  <si>
    <t>B2991</t>
  </si>
  <si>
    <t>INV-52185</t>
  </si>
  <si>
    <t>T100992</t>
  </si>
  <si>
    <t>B2992</t>
  </si>
  <si>
    <t>INV-40927</t>
  </si>
  <si>
    <t>T100993</t>
  </si>
  <si>
    <t>B2993</t>
  </si>
  <si>
    <t>INV-18618</t>
  </si>
  <si>
    <t>T100994</t>
  </si>
  <si>
    <t>B2994</t>
  </si>
  <si>
    <t>T100995</t>
  </si>
  <si>
    <t>B2995</t>
  </si>
  <si>
    <t>INV-17813</t>
  </si>
  <si>
    <t>T100996</t>
  </si>
  <si>
    <t>B2996</t>
  </si>
  <si>
    <t>T100997</t>
  </si>
  <si>
    <t>B2997</t>
  </si>
  <si>
    <t>INV-10726</t>
  </si>
  <si>
    <t>T100998</t>
  </si>
  <si>
    <t>B2998</t>
  </si>
  <si>
    <t>INV-97946</t>
  </si>
  <si>
    <t>T100999</t>
  </si>
  <si>
    <t>B2999</t>
  </si>
  <si>
    <t>INV-38900</t>
  </si>
  <si>
    <t>Budget</t>
  </si>
  <si>
    <t>Priority</t>
  </si>
  <si>
    <t>Active</t>
  </si>
  <si>
    <t>High</t>
  </si>
  <si>
    <t>Low</t>
  </si>
  <si>
    <t>Medium</t>
  </si>
  <si>
    <t>Completed</t>
  </si>
  <si>
    <t>Cancelled</t>
  </si>
  <si>
    <t>Risk of scope change</t>
  </si>
  <si>
    <t>Delayed</t>
  </si>
  <si>
    <t>ClientName</t>
  </si>
  <si>
    <t>ClientID</t>
  </si>
  <si>
    <t>Industry</t>
  </si>
  <si>
    <t>ContactPerson</t>
  </si>
  <si>
    <t>Email</t>
  </si>
  <si>
    <t>Phone</t>
  </si>
  <si>
    <t>CreditLimit</t>
  </si>
  <si>
    <t>PaymentTerms</t>
  </si>
  <si>
    <t>ClientRating</t>
  </si>
  <si>
    <t>ActiveSince</t>
  </si>
  <si>
    <t>LastTransactionDate</t>
  </si>
  <si>
    <t>TotalContractValue</t>
  </si>
  <si>
    <t>OutstandingBalance</t>
  </si>
  <si>
    <t>CL430</t>
  </si>
  <si>
    <t>Real Estate</t>
  </si>
  <si>
    <t>Wei Zhang</t>
  </si>
  <si>
    <t>AA</t>
  </si>
  <si>
    <t>Under review</t>
  </si>
  <si>
    <t>CL640</t>
  </si>
  <si>
    <t>Energy</t>
  </si>
  <si>
    <t>A</t>
  </si>
  <si>
    <t>VIP Client</t>
  </si>
  <si>
    <t>CL453</t>
  </si>
  <si>
    <t>Infrastructure</t>
  </si>
  <si>
    <t>+971-50-1309975</t>
  </si>
  <si>
    <t>CL325</t>
  </si>
  <si>
    <t>CL702</t>
  </si>
  <si>
    <t>Oil &amp; Gas</t>
  </si>
  <si>
    <t>contact@adnoc.com</t>
  </si>
  <si>
    <t>+971-50-5170544</t>
  </si>
  <si>
    <t>Slow payer</t>
  </si>
  <si>
    <t>CL597</t>
  </si>
  <si>
    <t>contact@bechtel.com</t>
  </si>
  <si>
    <t>+971-50-2880387</t>
  </si>
  <si>
    <t>CL814</t>
  </si>
  <si>
    <t>+971-50-9959880</t>
  </si>
  <si>
    <t>CL749</t>
  </si>
  <si>
    <t>+971-50-7606164</t>
  </si>
  <si>
    <t>CL390</t>
  </si>
  <si>
    <t>John Smith</t>
  </si>
  <si>
    <t>contact@chinastate.com</t>
  </si>
  <si>
    <t>Preferred vendor</t>
  </si>
  <si>
    <t>CL473</t>
  </si>
  <si>
    <t>contact@samsungc&amp;t.com</t>
  </si>
  <si>
    <t>+971-50-5215475</t>
  </si>
  <si>
    <t>CL724</t>
  </si>
  <si>
    <t>contact@larsen.com</t>
  </si>
  <si>
    <t>+971-50-3528325</t>
  </si>
  <si>
    <t>CL692</t>
  </si>
  <si>
    <t>+971-50-1557509</t>
  </si>
  <si>
    <t>CL232</t>
  </si>
  <si>
    <t>contact@siemens.com</t>
  </si>
  <si>
    <t>C</t>
  </si>
  <si>
    <t>CL244</t>
  </si>
  <si>
    <t>CL260</t>
  </si>
  <si>
    <t>B</t>
  </si>
  <si>
    <t>EstimatorName</t>
  </si>
  <si>
    <t>EmployeeID</t>
  </si>
  <si>
    <t>Department</t>
  </si>
  <si>
    <t>Designation</t>
  </si>
  <si>
    <t>JoiningDate</t>
  </si>
  <si>
    <t>AnnualTarget</t>
  </si>
  <si>
    <t>Q1_2025_Achieved</t>
  </si>
  <si>
    <t>Q2_2025_Achieved</t>
  </si>
  <si>
    <t>Q3_2025_Achieved</t>
  </si>
  <si>
    <t>Q4_2025_Achieved</t>
  </si>
  <si>
    <t>Q1_2026_Achieved</t>
  </si>
  <si>
    <t>WinRate</t>
  </si>
  <si>
    <t>AvgBidValue</t>
  </si>
  <si>
    <t>TotalBids</t>
  </si>
  <si>
    <t>BidsWon</t>
  </si>
  <si>
    <t>Salary</t>
  </si>
  <si>
    <t>EMP1329</t>
  </si>
  <si>
    <t>Estimation</t>
  </si>
  <si>
    <t>Manager</t>
  </si>
  <si>
    <t>fatima@constructco.com</t>
  </si>
  <si>
    <t>High performer</t>
  </si>
  <si>
    <t>EMP6553</t>
  </si>
  <si>
    <t>Business Dev</t>
  </si>
  <si>
    <t>Senior Estimator</t>
  </si>
  <si>
    <t>wei@constructco.com</t>
  </si>
  <si>
    <t>Remote</t>
  </si>
  <si>
    <t>EMP1897</t>
  </si>
  <si>
    <t>ali@constructco.com</t>
  </si>
  <si>
    <t>EMP7164</t>
  </si>
  <si>
    <t>john@constructco.com</t>
  </si>
  <si>
    <t>EMP7990</t>
  </si>
  <si>
    <t>Pre-Sales</t>
  </si>
  <si>
    <t>sarah@constructco.com</t>
  </si>
  <si>
    <t>EMP2478</t>
  </si>
  <si>
    <t>mohamed@constructco.com</t>
  </si>
  <si>
    <t>Training needed</t>
  </si>
  <si>
    <t>EMP4182</t>
  </si>
  <si>
    <t>priya@constructco.com</t>
  </si>
  <si>
    <t>EMP3473</t>
  </si>
  <si>
    <t>james@constructco.com</t>
  </si>
  <si>
    <t>EMP3665</t>
  </si>
  <si>
    <t>hana@constructco.com</t>
  </si>
  <si>
    <t>EMP7117</t>
  </si>
  <si>
    <t>carlos@constructco.com</t>
  </si>
  <si>
    <t>Month</t>
  </si>
  <si>
    <t>OverheadCost</t>
  </si>
  <si>
    <t>LaborCost</t>
  </si>
  <si>
    <t>SubcontractorCost</t>
  </si>
  <si>
    <t>TravelCost</t>
  </si>
  <si>
    <t>MiscCost</t>
  </si>
  <si>
    <t>PlannedBudget</t>
  </si>
  <si>
    <t>ActualSpend</t>
  </si>
  <si>
    <t>CostVariance</t>
  </si>
  <si>
    <t>ApprovedBy</t>
  </si>
  <si>
    <t>2025-01</t>
  </si>
  <si>
    <t>CFO</t>
  </si>
  <si>
    <t>Management</t>
  </si>
  <si>
    <t>Final</t>
  </si>
  <si>
    <t>2025-02</t>
  </si>
  <si>
    <t>Draft</t>
  </si>
  <si>
    <t>Finance Dept</t>
  </si>
  <si>
    <t>2025-03</t>
  </si>
  <si>
    <t>2025-04</t>
  </si>
  <si>
    <t>Escalation applied</t>
  </si>
  <si>
    <t>2025-05</t>
  </si>
  <si>
    <t>2025-06</t>
  </si>
  <si>
    <t>2025-07</t>
  </si>
  <si>
    <t>2025-08</t>
  </si>
  <si>
    <t>2025-09</t>
  </si>
  <si>
    <t>Sep-2025</t>
  </si>
  <si>
    <t>2025-10</t>
  </si>
  <si>
    <t>2025-11</t>
  </si>
  <si>
    <t>2025-12</t>
  </si>
  <si>
    <t>2026-01</t>
  </si>
  <si>
    <t>2026-02</t>
  </si>
  <si>
    <t xml:space="preserve">HQ Tower </t>
  </si>
  <si>
    <t>HQ Tower</t>
  </si>
  <si>
    <t>Highway</t>
  </si>
  <si>
    <t xml:space="preserve">Highway </t>
  </si>
  <si>
    <t xml:space="preserve">Cost Plus </t>
  </si>
  <si>
    <t>Hvac</t>
  </si>
  <si>
    <t xml:space="preserve">Mechanical </t>
  </si>
  <si>
    <t>Transaction ID</t>
  </si>
  <si>
    <t>Project ID</t>
  </si>
  <si>
    <t>Project Name</t>
  </si>
  <si>
    <t>Contract Type</t>
  </si>
  <si>
    <t>Project Manager</t>
  </si>
  <si>
    <t>Bid ID</t>
  </si>
  <si>
    <t>Bid Submission Date</t>
  </si>
  <si>
    <t>Award Date</t>
  </si>
  <si>
    <t>Project Start Date</t>
  </si>
  <si>
    <t>Project Duration Months</t>
  </si>
  <si>
    <t>Tender Value</t>
  </si>
  <si>
    <t>Discount Pct</t>
  </si>
  <si>
    <t>Variation Pct</t>
  </si>
  <si>
    <t>Contract Value</t>
  </si>
  <si>
    <t>Cost Estimate</t>
  </si>
  <si>
    <t>Gross Margin Pct</t>
  </si>
  <si>
    <t>Overhead Pct</t>
  </si>
  <si>
    <t>Invoice Number</t>
  </si>
  <si>
    <t>Invoice Value</t>
  </si>
  <si>
    <t>Collected Amount</t>
  </si>
  <si>
    <t>Payment Terms Days</t>
  </si>
  <si>
    <t>Days To Collect</t>
  </si>
  <si>
    <t>Payment Method</t>
  </si>
  <si>
    <t>Sales Stage</t>
  </si>
  <si>
    <t>VAT Pct</t>
  </si>
  <si>
    <t>Retention Pct</t>
  </si>
  <si>
    <t>Change Orders Count</t>
  </si>
  <si>
    <t>Revenue Category</t>
  </si>
  <si>
    <t>Approval Status</t>
  </si>
  <si>
    <t>Warranty Months</t>
  </si>
  <si>
    <t>Sub Contractor</t>
  </si>
  <si>
    <t>Material Cost</t>
  </si>
  <si>
    <t>Equipment Cost</t>
  </si>
  <si>
    <t>Labor Count</t>
  </si>
  <si>
    <t>Uae</t>
  </si>
  <si>
    <t>Usa</t>
  </si>
  <si>
    <t>Project Status</t>
  </si>
  <si>
    <t>Critical</t>
  </si>
  <si>
    <t>Start Date</t>
  </si>
  <si>
    <t>Planned End Date</t>
  </si>
  <si>
    <t>Actual Cost</t>
  </si>
  <si>
    <t>Risk Level</t>
  </si>
  <si>
    <t>Unknown</t>
  </si>
  <si>
    <t>T101000</t>
  </si>
  <si>
    <t>T101001</t>
  </si>
  <si>
    <t>T101002</t>
  </si>
  <si>
    <t>T101003</t>
  </si>
  <si>
    <t>T101004</t>
  </si>
  <si>
    <t>T101005</t>
  </si>
  <si>
    <t>T101006</t>
  </si>
  <si>
    <t>T101007</t>
  </si>
  <si>
    <t>T101008</t>
  </si>
  <si>
    <t>T101009</t>
  </si>
  <si>
    <t>T101010</t>
  </si>
  <si>
    <t>T101011</t>
  </si>
  <si>
    <t>T101012</t>
  </si>
  <si>
    <t>T101013</t>
  </si>
  <si>
    <t>T101014</t>
  </si>
  <si>
    <t>T101015</t>
  </si>
  <si>
    <t>T101016</t>
  </si>
  <si>
    <t>T101017</t>
  </si>
  <si>
    <t>T101018</t>
  </si>
  <si>
    <t>T101019</t>
  </si>
  <si>
    <t>T101020</t>
  </si>
  <si>
    <t>T101021</t>
  </si>
  <si>
    <t>T101022</t>
  </si>
  <si>
    <t>T101023</t>
  </si>
  <si>
    <t>T101024</t>
  </si>
  <si>
    <t>New Cost Variance</t>
  </si>
  <si>
    <t>Row Labels</t>
  </si>
  <si>
    <t>Grand Total</t>
  </si>
  <si>
    <t>Sum of Contract Value</t>
  </si>
  <si>
    <t>Count of ProjectID</t>
  </si>
  <si>
    <t>Sum of ActualSpend</t>
  </si>
  <si>
    <t>Count of Sales Stage</t>
  </si>
  <si>
    <t>Column Labels</t>
  </si>
  <si>
    <t>Count of Transaction ID</t>
  </si>
  <si>
    <t>Sum of Invoice Value</t>
  </si>
  <si>
    <t>Sum of Collected Amount</t>
  </si>
  <si>
    <t>(All)</t>
  </si>
  <si>
    <t>TBD</t>
  </si>
  <si>
    <t>Contract Value USD</t>
  </si>
  <si>
    <t>Actual Spend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</si>
</sst>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 #,##0,,&quot;M&quot;"/>
    <numFmt numFmtId="165" formatCode="[$$-409]#,##0.00"/>
    <numFmt numFmtId="166" formatCode="\$#,##0.0,,\ &quot;M&quot;"/>
    <numFmt numFmtId="167" formatCode="\$#,##0.0,,,\ &quot;B&quot;"/>
  </numFmts>
  <fonts count="4" x14ac:knownFonts="1">
    <font>
      <sz val="11"/>
      <color theme="1"/>
      <name val="Calibri"/>
      <family val="2"/>
      <scheme val="minor"/>
    </font>
    <font>
      <b/>
      <sz val="10"/>
      <color rgb="FFFFFFFF"/>
      <name val="Arial"/>
      <family val="2"/>
    </font>
    <font>
      <sz val="9"/>
      <name val="Arial"/>
      <family val="2"/>
    </font>
    <font>
      <sz val="8"/>
      <name val="Calibri"/>
      <family val="2"/>
      <scheme val="minor"/>
    </font>
  </fonts>
  <fills count="4">
    <fill>
      <patternFill patternType="none"/>
    </fill>
    <fill>
      <patternFill patternType="gray125"/>
    </fill>
    <fill>
      <patternFill patternType="solid">
        <fgColor rgb="FF1F3864"/>
      </patternFill>
    </fill>
    <fill>
      <patternFill patternType="solid">
        <fgColor rgb="FFDCE6F1"/>
      </patternFill>
    </fill>
  </fills>
  <borders count="1">
    <border>
      <left/>
      <right/>
      <top/>
      <bottom/>
      <diagonal/>
    </border>
  </borders>
  <cellStyleXfs count="1">
    <xf numFmtId="0" fontId="0" fillId="0" borderId="0"/>
  </cellStyleXfs>
  <cellXfs count="25">
    <xf numFmtId="0" fontId="0" fillId="0" borderId="0" xfId="0"/>
    <xf numFmtId="0" fontId="1" fillId="2" borderId="0" xfId="0" applyFont="1" applyFill="1" applyAlignment="1">
      <alignment horizontal="center" vertical="center" wrapText="1"/>
    </xf>
    <xf numFmtId="0" fontId="2" fillId="3" borderId="0" xfId="0" applyFont="1" applyFill="1"/>
    <xf numFmtId="0" fontId="2" fillId="0" borderId="0" xfId="0" applyFont="1"/>
    <xf numFmtId="14" fontId="2" fillId="3" borderId="0" xfId="0" applyNumberFormat="1" applyFont="1" applyFill="1"/>
    <xf numFmtId="14" fontId="2" fillId="0" borderId="0" xfId="0" applyNumberFormat="1" applyFont="1"/>
    <xf numFmtId="14" fontId="1" fillId="2" borderId="0" xfId="0" applyNumberFormat="1" applyFont="1" applyFill="1" applyAlignment="1">
      <alignment horizontal="center" vertical="center"/>
    </xf>
    <xf numFmtId="14" fontId="0" fillId="0" borderId="0" xfId="0" applyNumberFormat="1"/>
    <xf numFmtId="14" fontId="1" fillId="2" borderId="0" xfId="0" applyNumberFormat="1" applyFont="1" applyFill="1" applyAlignment="1">
      <alignment horizontal="center" vertical="center" wrapText="1"/>
    </xf>
    <xf numFmtId="49" fontId="0" fillId="0" borderId="0" xfId="0" applyNumberFormat="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9" fontId="0" fillId="0" borderId="0" xfId="0" applyNumberFormat="1"/>
    <xf numFmtId="2" fontId="1" fillId="2" borderId="0" xfId="0" applyNumberFormat="1" applyFont="1" applyFill="1" applyAlignment="1">
      <alignment horizontal="center" vertical="center" wrapText="1"/>
    </xf>
    <xf numFmtId="2" fontId="2" fillId="3" borderId="0" xfId="0" applyNumberFormat="1" applyFont="1" applyFill="1"/>
    <xf numFmtId="2" fontId="2" fillId="0" borderId="0" xfId="0" applyNumberFormat="1" applyFont="1"/>
    <xf numFmtId="2" fontId="0" fillId="0" borderId="0" xfId="0" applyNumberFormat="1"/>
    <xf numFmtId="165" fontId="1" fillId="2" borderId="0" xfId="0" applyNumberFormat="1" applyFont="1" applyFill="1" applyAlignment="1">
      <alignment horizontal="center" vertical="center" wrapText="1"/>
    </xf>
    <xf numFmtId="165" fontId="2" fillId="3" borderId="0" xfId="0" applyNumberFormat="1" applyFont="1" applyFill="1"/>
    <xf numFmtId="165" fontId="2" fillId="0" borderId="0" xfId="0" applyNumberFormat="1" applyFont="1"/>
    <xf numFmtId="165" fontId="0" fillId="0" borderId="0" xfId="0" applyNumberFormat="1"/>
    <xf numFmtId="166" fontId="0" fillId="0" borderId="0" xfId="0" applyNumberFormat="1"/>
    <xf numFmtId="167" fontId="0" fillId="0" borderId="0" xfId="0" applyNumberFormat="1"/>
  </cellXfs>
  <cellStyles count="1">
    <cellStyle name="Normal" xfId="0" builtinId="0"/>
  </cellStyles>
  <dxfs count="130">
    <dxf>
      <font>
        <color rgb="FF9C0006"/>
      </font>
      <fill>
        <patternFill>
          <bgColor rgb="FFFFC7CE"/>
        </patternFill>
      </fill>
    </dxf>
    <dxf>
      <fill>
        <patternFill>
          <bgColor rgb="FFFFC7CE"/>
        </patternFill>
      </fill>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fill>
        <patternFill patternType="solid">
          <fgColor indexed="64"/>
          <bgColor rgb="FFDCE6F1"/>
        </patternFill>
      </fill>
    </dxf>
    <dxf>
      <font>
        <b val="0"/>
        <i val="0"/>
        <strike val="0"/>
        <condense val="0"/>
        <extend val="0"/>
        <outline val="0"/>
        <shadow val="0"/>
        <u val="none"/>
        <vertAlign val="baseline"/>
        <sz val="9"/>
        <color auto="1"/>
        <name val="Arial"/>
        <family val="2"/>
        <scheme val="none"/>
      </font>
      <numFmt numFmtId="165" formatCode="[$$-409]#,##0.00"/>
    </dxf>
    <dxf>
      <font>
        <b val="0"/>
        <i val="0"/>
        <strike val="0"/>
        <condense val="0"/>
        <extend val="0"/>
        <outline val="0"/>
        <shadow val="0"/>
        <u val="none"/>
        <vertAlign val="baseline"/>
        <sz val="9"/>
        <color auto="1"/>
        <name val="Arial"/>
        <family val="2"/>
        <scheme val="none"/>
      </font>
      <numFmt numFmtId="2" formatCode="0.00"/>
    </dxf>
    <dxf>
      <font>
        <b val="0"/>
        <i val="0"/>
        <strike val="0"/>
        <condense val="0"/>
        <extend val="0"/>
        <outline val="0"/>
        <shadow val="0"/>
        <u val="none"/>
        <vertAlign val="baseline"/>
        <sz val="9"/>
        <color auto="1"/>
        <name val="Arial"/>
        <family val="2"/>
        <scheme val="none"/>
      </font>
      <numFmt numFmtId="2" formatCode="0.00"/>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i val="0"/>
        <strike val="0"/>
        <condense val="0"/>
        <extend val="0"/>
        <outline val="0"/>
        <shadow val="0"/>
        <u val="none"/>
        <vertAlign val="baseline"/>
        <sz val="10"/>
        <color rgb="FFFFFFFF"/>
        <name val="Arial"/>
        <family val="2"/>
        <scheme val="none"/>
      </font>
      <fill>
        <patternFill patternType="solid">
          <fgColor indexed="64"/>
          <bgColor rgb="FF1F3864"/>
        </patternFill>
      </fill>
      <alignment horizontal="center" vertical="center" textRotation="0" wrapText="1" indent="0" justifyLastLine="0" shrinkToFit="0" readingOrder="0"/>
    </dxf>
    <dxf>
      <numFmt numFmtId="164" formatCode="&quot;₹&quot;\ #,##0,,&quot;M&quo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numFmt numFmtId="19" formatCode="dd/mm/yyyy"/>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i val="0"/>
        <strike val="0"/>
        <condense val="0"/>
        <extend val="0"/>
        <outline val="0"/>
        <shadow val="0"/>
        <u val="none"/>
        <vertAlign val="baseline"/>
        <sz val="10"/>
        <color rgb="FFFFFFFF"/>
        <name val="Arial"/>
        <family val="2"/>
        <scheme val="none"/>
      </font>
      <fill>
        <patternFill patternType="solid">
          <fgColor indexed="64"/>
          <bgColor rgb="FF1F3864"/>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Arial"/>
        <family val="2"/>
        <scheme val="none"/>
      </font>
      <fill>
        <patternFill patternType="solid">
          <fgColor indexed="64"/>
          <bgColor rgb="FFDCE6F1"/>
        </patternFill>
      </fill>
    </dxf>
    <dxf>
      <font>
        <b val="0"/>
        <i val="0"/>
        <strike val="0"/>
        <condense val="0"/>
        <extend val="0"/>
        <outline val="0"/>
        <shadow val="0"/>
        <u val="none"/>
        <vertAlign val="baseline"/>
        <sz val="9"/>
        <color auto="1"/>
        <name val="Arial"/>
        <family val="2"/>
        <scheme val="none"/>
      </font>
      <fill>
        <patternFill patternType="solid">
          <fgColor indexed="64"/>
          <bgColor rgb="FFDCE6F1"/>
        </patternFill>
      </fill>
    </dxf>
    <dxf>
      <font>
        <b val="0"/>
        <i val="0"/>
        <strike val="0"/>
        <condense val="0"/>
        <extend val="0"/>
        <outline val="0"/>
        <shadow val="0"/>
        <u val="none"/>
        <vertAlign val="baseline"/>
        <sz val="9"/>
        <color auto="1"/>
        <name val="Arial"/>
        <family val="2"/>
        <scheme val="none"/>
      </font>
      <fill>
        <patternFill patternType="solid">
          <fgColor indexed="64"/>
          <bgColor rgb="FFDCE6F1"/>
        </patternFill>
      </fill>
    </dxf>
    <dxf>
      <font>
        <b val="0"/>
        <i val="0"/>
        <strike val="0"/>
        <condense val="0"/>
        <extend val="0"/>
        <outline val="0"/>
        <shadow val="0"/>
        <u val="none"/>
        <vertAlign val="baseline"/>
        <sz val="9"/>
        <color auto="1"/>
        <name val="Arial"/>
        <family val="2"/>
        <scheme val="none"/>
      </font>
      <numFmt numFmtId="19" formatCode="dd/mm/yyyy"/>
      <fill>
        <patternFill patternType="solid">
          <fgColor indexed="64"/>
          <bgColor rgb="FFDCE6F1"/>
        </patternFill>
      </fill>
    </dxf>
    <dxf>
      <font>
        <b val="0"/>
        <i val="0"/>
        <strike val="0"/>
        <condense val="0"/>
        <extend val="0"/>
        <outline val="0"/>
        <shadow val="0"/>
        <u val="none"/>
        <vertAlign val="baseline"/>
        <sz val="9"/>
        <color auto="1"/>
        <name val="Arial"/>
        <family val="2"/>
        <scheme val="none"/>
      </font>
      <numFmt numFmtId="19" formatCode="dd/mm/yyyy"/>
      <fill>
        <patternFill patternType="solid">
          <fgColor indexed="64"/>
          <bgColor rgb="FFDCE6F1"/>
        </patternFill>
      </fill>
    </dxf>
    <dxf>
      <font>
        <b val="0"/>
        <i val="0"/>
        <strike val="0"/>
        <condense val="0"/>
        <extend val="0"/>
        <outline val="0"/>
        <shadow val="0"/>
        <u val="none"/>
        <vertAlign val="baseline"/>
        <sz val="9"/>
        <color auto="1"/>
        <name val="Arial"/>
        <family val="2"/>
        <scheme val="none"/>
      </font>
      <fill>
        <patternFill patternType="solid">
          <fgColor indexed="64"/>
          <bgColor rgb="FFDCE6F1"/>
        </patternFill>
      </fill>
    </dxf>
    <dxf>
      <font>
        <b val="0"/>
        <i val="0"/>
        <strike val="0"/>
        <condense val="0"/>
        <extend val="0"/>
        <outline val="0"/>
        <shadow val="0"/>
        <u val="none"/>
        <vertAlign val="baseline"/>
        <sz val="9"/>
        <color auto="1"/>
        <name val="Arial"/>
        <family val="2"/>
        <scheme val="none"/>
      </font>
      <fill>
        <patternFill patternType="solid">
          <fgColor indexed="64"/>
          <bgColor rgb="FFDCE6F1"/>
        </patternFill>
      </fill>
    </dxf>
    <dxf>
      <font>
        <b val="0"/>
        <i val="0"/>
        <strike val="0"/>
        <condense val="0"/>
        <extend val="0"/>
        <outline val="0"/>
        <shadow val="0"/>
        <u val="none"/>
        <vertAlign val="baseline"/>
        <sz val="9"/>
        <color auto="1"/>
        <name val="Arial"/>
        <family val="2"/>
        <scheme val="none"/>
      </font>
      <fill>
        <patternFill patternType="solid">
          <fgColor indexed="64"/>
          <bgColor rgb="FFDCE6F1"/>
        </patternFill>
      </fill>
    </dxf>
    <dxf>
      <font>
        <b val="0"/>
        <i val="0"/>
        <strike val="0"/>
        <condense val="0"/>
        <extend val="0"/>
        <outline val="0"/>
        <shadow val="0"/>
        <u val="none"/>
        <vertAlign val="baseline"/>
        <sz val="9"/>
        <color auto="1"/>
        <name val="Arial"/>
        <family val="2"/>
        <scheme val="none"/>
      </font>
      <fill>
        <patternFill patternType="solid">
          <fgColor indexed="64"/>
          <bgColor rgb="FFDCE6F1"/>
        </patternFill>
      </fill>
    </dxf>
    <dxf>
      <font>
        <b val="0"/>
        <i val="0"/>
        <strike val="0"/>
        <condense val="0"/>
        <extend val="0"/>
        <outline val="0"/>
        <shadow val="0"/>
        <u val="none"/>
        <vertAlign val="baseline"/>
        <sz val="9"/>
        <color auto="1"/>
        <name val="Arial"/>
        <family val="2"/>
        <scheme val="none"/>
      </font>
      <fill>
        <patternFill patternType="solid">
          <fgColor indexed="64"/>
          <bgColor rgb="FFDCE6F1"/>
        </patternFill>
      </fill>
    </dxf>
    <dxf>
      <font>
        <b val="0"/>
        <i val="0"/>
        <strike val="0"/>
        <condense val="0"/>
        <extend val="0"/>
        <outline val="0"/>
        <shadow val="0"/>
        <u val="none"/>
        <vertAlign val="baseline"/>
        <sz val="9"/>
        <color auto="1"/>
        <name val="Arial"/>
        <family val="2"/>
        <scheme val="none"/>
      </font>
      <fill>
        <patternFill patternType="solid">
          <fgColor indexed="64"/>
          <bgColor rgb="FFDCE6F1"/>
        </patternFill>
      </fill>
    </dxf>
    <dxf>
      <font>
        <b val="0"/>
        <i val="0"/>
        <strike val="0"/>
        <condense val="0"/>
        <extend val="0"/>
        <outline val="0"/>
        <shadow val="0"/>
        <u val="none"/>
        <vertAlign val="baseline"/>
        <sz val="9"/>
        <color auto="1"/>
        <name val="Arial"/>
        <family val="2"/>
        <scheme val="none"/>
      </font>
      <fill>
        <patternFill patternType="solid">
          <fgColor indexed="64"/>
          <bgColor rgb="FFDCE6F1"/>
        </patternFill>
      </fill>
    </dxf>
    <dxf>
      <font>
        <b val="0"/>
        <i val="0"/>
        <strike val="0"/>
        <condense val="0"/>
        <extend val="0"/>
        <outline val="0"/>
        <shadow val="0"/>
        <u val="none"/>
        <vertAlign val="baseline"/>
        <sz val="9"/>
        <color auto="1"/>
        <name val="Arial"/>
        <family val="2"/>
        <scheme val="none"/>
      </font>
      <fill>
        <patternFill patternType="solid">
          <fgColor indexed="64"/>
          <bgColor rgb="FFDCE6F1"/>
        </patternFill>
      </fill>
    </dxf>
    <dxf>
      <font>
        <b val="0"/>
        <i val="0"/>
        <strike val="0"/>
        <condense val="0"/>
        <extend val="0"/>
        <outline val="0"/>
        <shadow val="0"/>
        <u val="none"/>
        <vertAlign val="baseline"/>
        <sz val="9"/>
        <color auto="1"/>
        <name val="Arial"/>
        <family val="2"/>
        <scheme val="none"/>
      </font>
      <fill>
        <patternFill patternType="solid">
          <fgColor indexed="64"/>
          <bgColor rgb="FFDCE6F1"/>
        </patternFill>
      </fill>
    </dxf>
    <dxf>
      <font>
        <b val="0"/>
        <i val="0"/>
        <strike val="0"/>
        <condense val="0"/>
        <extend val="0"/>
        <outline val="0"/>
        <shadow val="0"/>
        <u val="none"/>
        <vertAlign val="baseline"/>
        <sz val="9"/>
        <color auto="1"/>
        <name val="Arial"/>
        <family val="2"/>
        <scheme val="none"/>
      </font>
      <fill>
        <patternFill patternType="solid">
          <fgColor indexed="64"/>
          <bgColor rgb="FFDCE6F1"/>
        </patternFill>
      </fill>
    </dxf>
    <dxf>
      <font>
        <b val="0"/>
        <i val="0"/>
        <strike val="0"/>
        <condense val="0"/>
        <extend val="0"/>
        <outline val="0"/>
        <shadow val="0"/>
        <u val="none"/>
        <vertAlign val="baseline"/>
        <sz val="9"/>
        <color auto="1"/>
        <name val="Arial"/>
        <family val="2"/>
        <scheme val="none"/>
      </font>
      <fill>
        <patternFill patternType="solid">
          <fgColor indexed="64"/>
          <bgColor rgb="FFDCE6F1"/>
        </patternFill>
      </fill>
    </dxf>
    <dxf>
      <font>
        <b val="0"/>
        <i val="0"/>
        <strike val="0"/>
        <condense val="0"/>
        <extend val="0"/>
        <outline val="0"/>
        <shadow val="0"/>
        <u val="none"/>
        <vertAlign val="baseline"/>
        <sz val="9"/>
        <color auto="1"/>
        <name val="Arial"/>
        <family val="2"/>
        <scheme val="none"/>
      </font>
      <fill>
        <patternFill patternType="solid">
          <fgColor indexed="64"/>
          <bgColor rgb="FFDCE6F1"/>
        </patternFill>
      </fill>
    </dxf>
    <dxf>
      <font>
        <b/>
        <i val="0"/>
        <strike val="0"/>
        <condense val="0"/>
        <extend val="0"/>
        <outline val="0"/>
        <shadow val="0"/>
        <u val="none"/>
        <vertAlign val="baseline"/>
        <sz val="10"/>
        <color rgb="FFFFFFFF"/>
        <name val="Arial"/>
        <family val="2"/>
        <scheme val="none"/>
      </font>
      <fill>
        <patternFill patternType="solid">
          <fgColor indexed="64"/>
          <bgColor rgb="FF1F3864"/>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Arial"/>
        <family val="2"/>
        <scheme val="none"/>
      </font>
      <fill>
        <patternFill patternType="solid">
          <fgColor indexed="64"/>
          <bgColor rgb="FFDCE6F1"/>
        </patternFill>
      </fill>
    </dxf>
    <dxf>
      <font>
        <b val="0"/>
        <i val="0"/>
        <strike val="0"/>
        <condense val="0"/>
        <extend val="0"/>
        <outline val="0"/>
        <shadow val="0"/>
        <u val="none"/>
        <vertAlign val="baseline"/>
        <sz val="9"/>
        <color auto="1"/>
        <name val="Arial"/>
        <family val="2"/>
        <scheme val="none"/>
      </font>
      <fill>
        <patternFill patternType="solid">
          <fgColor indexed="64"/>
          <bgColor rgb="FFDCE6F1"/>
        </patternFill>
      </fill>
    </dxf>
    <dxf>
      <font>
        <b val="0"/>
        <i val="0"/>
        <strike val="0"/>
        <condense val="0"/>
        <extend val="0"/>
        <outline val="0"/>
        <shadow val="0"/>
        <u val="none"/>
        <vertAlign val="baseline"/>
        <sz val="9"/>
        <color auto="1"/>
        <name val="Arial"/>
        <family val="2"/>
        <scheme val="none"/>
      </font>
      <fill>
        <patternFill patternType="solid">
          <fgColor indexed="64"/>
          <bgColor rgb="FFDCE6F1"/>
        </patternFill>
      </fill>
    </dxf>
    <dxf>
      <font>
        <b val="0"/>
        <i val="0"/>
        <strike val="0"/>
        <condense val="0"/>
        <extend val="0"/>
        <outline val="0"/>
        <shadow val="0"/>
        <u val="none"/>
        <vertAlign val="baseline"/>
        <sz val="9"/>
        <color auto="1"/>
        <name val="Arial"/>
        <family val="2"/>
        <scheme val="none"/>
      </font>
      <fill>
        <patternFill patternType="solid">
          <fgColor indexed="64"/>
          <bgColor rgb="FFDCE6F1"/>
        </patternFill>
      </fill>
    </dxf>
    <dxf>
      <font>
        <b val="0"/>
        <i val="0"/>
        <strike val="0"/>
        <condense val="0"/>
        <extend val="0"/>
        <outline val="0"/>
        <shadow val="0"/>
        <u val="none"/>
        <vertAlign val="baseline"/>
        <sz val="9"/>
        <color auto="1"/>
        <name val="Arial"/>
        <family val="2"/>
        <scheme val="none"/>
      </font>
      <fill>
        <patternFill patternType="solid">
          <fgColor indexed="64"/>
          <bgColor rgb="FFDCE6F1"/>
        </patternFill>
      </fill>
    </dxf>
    <dxf>
      <font>
        <b val="0"/>
        <i val="0"/>
        <strike val="0"/>
        <condense val="0"/>
        <extend val="0"/>
        <outline val="0"/>
        <shadow val="0"/>
        <u val="none"/>
        <vertAlign val="baseline"/>
        <sz val="9"/>
        <color auto="1"/>
        <name val="Arial"/>
        <family val="2"/>
        <scheme val="none"/>
      </font>
      <fill>
        <patternFill patternType="solid">
          <fgColor indexed="64"/>
          <bgColor rgb="FFDCE6F1"/>
        </patternFill>
      </fill>
    </dxf>
    <dxf>
      <font>
        <b val="0"/>
        <i val="0"/>
        <strike val="0"/>
        <condense val="0"/>
        <extend val="0"/>
        <outline val="0"/>
        <shadow val="0"/>
        <u val="none"/>
        <vertAlign val="baseline"/>
        <sz val="9"/>
        <color auto="1"/>
        <name val="Arial"/>
        <family val="2"/>
        <scheme val="none"/>
      </font>
      <fill>
        <patternFill patternType="solid">
          <fgColor indexed="64"/>
          <bgColor rgb="FFDCE6F1"/>
        </patternFill>
      </fill>
    </dxf>
    <dxf>
      <font>
        <b val="0"/>
        <i val="0"/>
        <strike val="0"/>
        <condense val="0"/>
        <extend val="0"/>
        <outline val="0"/>
        <shadow val="0"/>
        <u val="none"/>
        <vertAlign val="baseline"/>
        <sz val="9"/>
        <color auto="1"/>
        <name val="Arial"/>
        <family val="2"/>
        <scheme val="none"/>
      </font>
      <numFmt numFmtId="19" formatCode="dd/mm/yyyy"/>
      <fill>
        <patternFill patternType="solid">
          <fgColor indexed="64"/>
          <bgColor rgb="FFDCE6F1"/>
        </patternFill>
      </fill>
    </dxf>
    <dxf>
      <font>
        <b val="0"/>
        <i val="0"/>
        <strike val="0"/>
        <condense val="0"/>
        <extend val="0"/>
        <outline val="0"/>
        <shadow val="0"/>
        <u val="none"/>
        <vertAlign val="baseline"/>
        <sz val="9"/>
        <color auto="1"/>
        <name val="Arial"/>
        <family val="2"/>
        <scheme val="none"/>
      </font>
      <numFmt numFmtId="19" formatCode="dd/mm/yyyy"/>
      <fill>
        <patternFill patternType="solid">
          <fgColor indexed="64"/>
          <bgColor rgb="FFDCE6F1"/>
        </patternFill>
      </fill>
    </dxf>
    <dxf>
      <font>
        <b val="0"/>
        <i val="0"/>
        <strike val="0"/>
        <condense val="0"/>
        <extend val="0"/>
        <outline val="0"/>
        <shadow val="0"/>
        <u val="none"/>
        <vertAlign val="baseline"/>
        <sz val="9"/>
        <color auto="1"/>
        <name val="Arial"/>
        <family val="2"/>
        <scheme val="none"/>
      </font>
      <fill>
        <patternFill patternType="solid">
          <fgColor indexed="64"/>
          <bgColor rgb="FFDCE6F1"/>
        </patternFill>
      </fill>
    </dxf>
    <dxf>
      <font>
        <b val="0"/>
        <i val="0"/>
        <strike val="0"/>
        <condense val="0"/>
        <extend val="0"/>
        <outline val="0"/>
        <shadow val="0"/>
        <u val="none"/>
        <vertAlign val="baseline"/>
        <sz val="9"/>
        <color auto="1"/>
        <name val="Arial"/>
        <family val="2"/>
        <scheme val="none"/>
      </font>
      <fill>
        <patternFill patternType="solid">
          <fgColor indexed="64"/>
          <bgColor rgb="FFDCE6F1"/>
        </patternFill>
      </fill>
    </dxf>
    <dxf>
      <font>
        <b val="0"/>
        <i val="0"/>
        <strike val="0"/>
        <condense val="0"/>
        <extend val="0"/>
        <outline val="0"/>
        <shadow val="0"/>
        <u val="none"/>
        <vertAlign val="baseline"/>
        <sz val="9"/>
        <color auto="1"/>
        <name val="Arial"/>
        <family val="2"/>
        <scheme val="none"/>
      </font>
      <fill>
        <patternFill patternType="solid">
          <fgColor indexed="64"/>
          <bgColor rgb="FFDCE6F1"/>
        </patternFill>
      </fill>
    </dxf>
    <dxf>
      <font>
        <b val="0"/>
        <i val="0"/>
        <strike val="0"/>
        <condense val="0"/>
        <extend val="0"/>
        <outline val="0"/>
        <shadow val="0"/>
        <u val="none"/>
        <vertAlign val="baseline"/>
        <sz val="9"/>
        <color auto="1"/>
        <name val="Arial"/>
        <family val="2"/>
        <scheme val="none"/>
      </font>
      <fill>
        <patternFill patternType="solid">
          <fgColor indexed="64"/>
          <bgColor rgb="FFDCE6F1"/>
        </patternFill>
      </fill>
    </dxf>
    <dxf>
      <font>
        <b val="0"/>
        <i val="0"/>
        <strike val="0"/>
        <condense val="0"/>
        <extend val="0"/>
        <outline val="0"/>
        <shadow val="0"/>
        <u val="none"/>
        <vertAlign val="baseline"/>
        <sz val="9"/>
        <color auto="1"/>
        <name val="Arial"/>
        <family val="2"/>
        <scheme val="none"/>
      </font>
      <fill>
        <patternFill patternType="solid">
          <fgColor indexed="64"/>
          <bgColor rgb="FFDCE6F1"/>
        </patternFill>
      </fill>
    </dxf>
    <dxf>
      <font>
        <b val="0"/>
        <i val="0"/>
        <strike val="0"/>
        <condense val="0"/>
        <extend val="0"/>
        <outline val="0"/>
        <shadow val="0"/>
        <u val="none"/>
        <vertAlign val="baseline"/>
        <sz val="9"/>
        <color auto="1"/>
        <name val="Arial"/>
        <family val="2"/>
        <scheme val="none"/>
      </font>
      <fill>
        <patternFill patternType="solid">
          <fgColor indexed="64"/>
          <bgColor rgb="FFDCE6F1"/>
        </patternFill>
      </fill>
    </dxf>
    <dxf>
      <font>
        <b val="0"/>
        <i val="0"/>
        <strike val="0"/>
        <condense val="0"/>
        <extend val="0"/>
        <outline val="0"/>
        <shadow val="0"/>
        <u val="none"/>
        <vertAlign val="baseline"/>
        <sz val="9"/>
        <color auto="1"/>
        <name val="Arial"/>
        <family val="2"/>
        <scheme val="none"/>
      </font>
      <fill>
        <patternFill patternType="solid">
          <fgColor indexed="64"/>
          <bgColor rgb="FFDCE6F1"/>
        </patternFill>
      </fill>
    </dxf>
    <dxf>
      <font>
        <b val="0"/>
        <i val="0"/>
        <strike val="0"/>
        <condense val="0"/>
        <extend val="0"/>
        <outline val="0"/>
        <shadow val="0"/>
        <u val="none"/>
        <vertAlign val="baseline"/>
        <sz val="9"/>
        <color auto="1"/>
        <name val="Arial"/>
        <family val="2"/>
        <scheme val="none"/>
      </font>
      <fill>
        <patternFill patternType="solid">
          <fgColor indexed="64"/>
          <bgColor rgb="FFDCE6F1"/>
        </patternFill>
      </fill>
    </dxf>
    <dxf>
      <font>
        <b val="0"/>
        <i val="0"/>
        <strike val="0"/>
        <condense val="0"/>
        <extend val="0"/>
        <outline val="0"/>
        <shadow val="0"/>
        <u val="none"/>
        <vertAlign val="baseline"/>
        <sz val="9"/>
        <color auto="1"/>
        <name val="Arial"/>
        <family val="2"/>
        <scheme val="none"/>
      </font>
      <fill>
        <patternFill patternType="solid">
          <fgColor indexed="64"/>
          <bgColor rgb="FFDCE6F1"/>
        </patternFill>
      </fill>
    </dxf>
    <dxf>
      <font>
        <b val="0"/>
        <i val="0"/>
        <strike val="0"/>
        <condense val="0"/>
        <extend val="0"/>
        <outline val="0"/>
        <shadow val="0"/>
        <u val="none"/>
        <vertAlign val="baseline"/>
        <sz val="9"/>
        <color auto="1"/>
        <name val="Arial"/>
        <family val="2"/>
        <scheme val="none"/>
      </font>
      <fill>
        <patternFill patternType="solid">
          <fgColor indexed="64"/>
          <bgColor rgb="FFDCE6F1"/>
        </patternFill>
      </fill>
    </dxf>
    <dxf>
      <font>
        <b/>
        <i val="0"/>
        <strike val="0"/>
        <condense val="0"/>
        <extend val="0"/>
        <outline val="0"/>
        <shadow val="0"/>
        <u val="none"/>
        <vertAlign val="baseline"/>
        <sz val="10"/>
        <color rgb="FFFFFFFF"/>
        <name val="Arial"/>
        <family val="2"/>
        <scheme val="none"/>
      </font>
      <fill>
        <patternFill patternType="solid">
          <fgColor indexed="64"/>
          <bgColor rgb="FF1F3864"/>
        </patternFill>
      </fill>
      <alignment horizontal="center" vertical="center" textRotation="0" wrapText="1" indent="0" justifyLastLine="0" shrinkToFit="0" readingOrder="0"/>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numFmt numFmtId="165" formatCode="[$$-409]#,##0.00"/>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numFmt numFmtId="19" formatCode="dd/mm/yyyy"/>
    </dxf>
    <dxf>
      <font>
        <b val="0"/>
        <i val="0"/>
        <strike val="0"/>
        <condense val="0"/>
        <extend val="0"/>
        <outline val="0"/>
        <shadow val="0"/>
        <u val="none"/>
        <vertAlign val="baseline"/>
        <sz val="9"/>
        <color auto="1"/>
        <name val="Arial"/>
        <family val="2"/>
        <scheme val="none"/>
      </font>
      <numFmt numFmtId="19" formatCode="dd/mm/yyyy"/>
    </dxf>
    <dxf>
      <font>
        <b val="0"/>
        <i val="0"/>
        <strike val="0"/>
        <condense val="0"/>
        <extend val="0"/>
        <outline val="0"/>
        <shadow val="0"/>
        <u val="none"/>
        <vertAlign val="baseline"/>
        <sz val="9"/>
        <color auto="1"/>
        <name val="Arial"/>
        <family val="2"/>
        <scheme val="none"/>
      </font>
      <numFmt numFmtId="19" formatCode="dd/mm/yyyy"/>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numFmt numFmtId="19" formatCode="dd/mm/yyyy"/>
    </dxf>
    <dxf>
      <font>
        <b val="0"/>
        <i val="0"/>
        <strike val="0"/>
        <condense val="0"/>
        <extend val="0"/>
        <outline val="0"/>
        <shadow val="0"/>
        <u val="none"/>
        <vertAlign val="baseline"/>
        <sz val="9"/>
        <color auto="1"/>
        <name val="Arial"/>
        <family val="2"/>
        <scheme val="none"/>
      </font>
    </dxf>
    <dxf>
      <font>
        <b val="0"/>
        <i val="0"/>
        <strike val="0"/>
        <condense val="0"/>
        <extend val="0"/>
        <outline val="0"/>
        <shadow val="0"/>
        <u val="none"/>
        <vertAlign val="baseline"/>
        <sz val="9"/>
        <color auto="1"/>
        <name val="Arial"/>
        <family val="2"/>
        <scheme val="none"/>
      </font>
    </dxf>
    <dxf>
      <font>
        <b/>
        <i val="0"/>
        <strike val="0"/>
        <condense val="0"/>
        <extend val="0"/>
        <outline val="0"/>
        <shadow val="0"/>
        <u val="none"/>
        <vertAlign val="baseline"/>
        <sz val="10"/>
        <color rgb="FFFFFFFF"/>
        <name val="Arial"/>
        <family val="2"/>
        <scheme val="none"/>
      </font>
      <fill>
        <patternFill patternType="solid">
          <fgColor indexed="64"/>
          <bgColor rgb="FF1F3864"/>
        </patternFill>
      </fill>
      <alignment horizontal="center" vertical="center" textRotation="0" wrapText="1" indent="0" justifyLastLine="0" shrinkToFit="0" readingOrder="0"/>
    </dxf>
    <dxf>
      <numFmt numFmtId="164" formatCode="&quot;₹&quot;\ #,##0,,&quot;M&quo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pivotCacheDefinition" Target="pivotCache/pivotCacheDefinition8.xml"/><Relationship Id="rId26" Type="http://schemas.openxmlformats.org/officeDocument/2006/relationships/sharedStrings" Target="sharedStrings.xml"/><Relationship Id="rId39" Type="http://schemas.openxmlformats.org/officeDocument/2006/relationships/customXml" Target="../customXml/item10.xml"/><Relationship Id="rId21" Type="http://schemas.openxmlformats.org/officeDocument/2006/relationships/pivotTable" Target="pivotTables/pivotTable3.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calcChain" Target="calcChain.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theme" Target="theme/theme1.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pivotCacheDefinition" Target="pivotCache/pivotCacheDefinition3.xml"/><Relationship Id="rId19" Type="http://schemas.openxmlformats.org/officeDocument/2006/relationships/pivotTable" Target="pivotTables/pivotTable1.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3.xml"/><Relationship Id="rId22" Type="http://schemas.openxmlformats.org/officeDocument/2006/relationships/pivotTable" Target="pivotTables/pivotTable4.xml"/><Relationship Id="rId27" Type="http://schemas.openxmlformats.org/officeDocument/2006/relationships/sheetMetadata" Target="metadata.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pivotCacheDefinition" Target="pivotCache/pivotCacheDefinition7.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Table" Target="pivotTables/pivotTable2.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b="1" i="0" u="none" strike="noStrike" kern="1200" baseline="0">
                <a:solidFill>
                  <a:srgbClr val="1F497D"/>
                </a:solidFill>
                <a:effectLst/>
              </a:rPr>
              <a:t>Regional Revenue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Lit>
              <c:ptCount val="7"/>
              <c:pt idx="0">
                <c:v>Africa</c:v>
              </c:pt>
              <c:pt idx="1">
                <c:v>Americas</c:v>
              </c:pt>
              <c:pt idx="2">
                <c:v>Asia</c:v>
              </c:pt>
              <c:pt idx="3">
                <c:v>Europe</c:v>
              </c:pt>
              <c:pt idx="4">
                <c:v>GCC</c:v>
              </c:pt>
              <c:pt idx="5">
                <c:v>Middle East</c:v>
              </c:pt>
              <c:pt idx="6">
                <c:v>TBD</c:v>
              </c:pt>
            </c:strLit>
          </c:cat>
          <c:val>
            <c:numLit>
              <c:formatCode>General</c:formatCode>
              <c:ptCount val="7"/>
              <c:pt idx="0">
                <c:v>3457379583.6180754</c:v>
              </c:pt>
              <c:pt idx="1">
                <c:v>1526566440.9742038</c:v>
              </c:pt>
              <c:pt idx="2">
                <c:v>2469815065.2583022</c:v>
              </c:pt>
              <c:pt idx="3">
                <c:v>2691148183.0855455</c:v>
              </c:pt>
              <c:pt idx="4">
                <c:v>3332564073.8605356</c:v>
              </c:pt>
              <c:pt idx="5">
                <c:v>301474344.38789123</c:v>
              </c:pt>
              <c:pt idx="6">
                <c:v>2032190379.2869139</c:v>
              </c:pt>
            </c:numLit>
          </c:val>
          <c:extLst>
            <c:ext xmlns:c16="http://schemas.microsoft.com/office/drawing/2014/chart" uri="{C3380CC4-5D6E-409C-BE32-E72D297353CC}">
              <c16:uniqueId val="{00000000-D375-4BB2-B448-95A940FDBE2E}"/>
            </c:ext>
          </c:extLst>
        </c:ser>
        <c:dLbls>
          <c:showLegendKey val="0"/>
          <c:showVal val="0"/>
          <c:showCatName val="0"/>
          <c:showSerName val="0"/>
          <c:showPercent val="0"/>
          <c:showBubbleSize val="0"/>
        </c:dLbls>
        <c:gapWidth val="100"/>
        <c:axId val="571157615"/>
        <c:axId val="571158095"/>
      </c:barChart>
      <c:catAx>
        <c:axId val="571157615"/>
        <c:scaling>
          <c:orientation val="minMax"/>
        </c:scaling>
        <c:delete val="0"/>
        <c:axPos val="l"/>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71158095"/>
        <c:crosses val="autoZero"/>
        <c:auto val="1"/>
        <c:lblAlgn val="ctr"/>
        <c:lblOffset val="100"/>
        <c:noMultiLvlLbl val="0"/>
        <c:extLst>
          <c:ext xmlns:c15="http://schemas.microsoft.com/office/drawing/2012/chart" uri="{F40574EE-89B7-4290-83BB-5DA773EAF853}">
            <c15:numFmt c:formatCode="General" c:sourceLinked="1"/>
          </c:ext>
        </c:extLst>
      </c:catAx>
      <c:valAx>
        <c:axId val="571158095"/>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71157615"/>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outerShdw blurRad="50800" dist="50800" dir="5400000" algn="ctr" rotWithShape="0">
        <a:srgbClr val="000000">
          <a:alpha val="40000"/>
        </a:srgbClr>
      </a:outerShdw>
    </a:effectLst>
  </c:spPr>
  <c:txPr>
    <a:bodyPr/>
    <a:lstStyle/>
    <a:p>
      <a:pPr>
        <a:defRPr/>
      </a:pPr>
      <a:endParaRPr lang="en-US"/>
    </a:p>
  </c:txPr>
  <c:extLst>
    <c:ext xmlns:c15="http://schemas.microsoft.com/office/drawing/2012/chart" uri="{723BEF56-08C2-4564-9609-F4CBC75E7E54}">
      <c15:pivotSource>
        <c15:name>[Construction Dashboard.xlsx]PivotChartTable5</c15:name>
        <c15:fmtId val="21"/>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1F497D"/>
                </a:solidFill>
                <a:latin typeface="+mn-lt"/>
                <a:ea typeface="+mn-ea"/>
                <a:cs typeface="+mn-cs"/>
              </a:defRPr>
            </a:pPr>
            <a:r>
              <a:rPr lang="en-IN" sz="1600" b="1" i="0" u="none" strike="noStrike" kern="1200" baseline="0">
                <a:solidFill>
                  <a:srgbClr val="1F497D"/>
                </a:solidFill>
              </a:rPr>
              <a:t>Total Operational Spend by Region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1F497D"/>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3">
                  <a:shade val="47000"/>
                  <a:shade val="51000"/>
                  <a:satMod val="130000"/>
                </a:schemeClr>
              </a:gs>
              <a:gs pos="80000">
                <a:schemeClr val="accent3">
                  <a:shade val="47000"/>
                  <a:shade val="93000"/>
                  <a:satMod val="130000"/>
                </a:schemeClr>
              </a:gs>
              <a:gs pos="100000">
                <a:schemeClr val="accent3">
                  <a:shade val="47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7"/>
        <c:spPr>
          <a:gradFill rotWithShape="1">
            <a:gsLst>
              <a:gs pos="0">
                <a:schemeClr val="accent3">
                  <a:shade val="65000"/>
                  <a:shade val="51000"/>
                  <a:satMod val="130000"/>
                </a:schemeClr>
              </a:gs>
              <a:gs pos="80000">
                <a:schemeClr val="accent3">
                  <a:shade val="65000"/>
                  <a:shade val="93000"/>
                  <a:satMod val="130000"/>
                </a:schemeClr>
              </a:gs>
              <a:gs pos="100000">
                <a:schemeClr val="accent3">
                  <a:shade val="65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8"/>
        <c:spPr>
          <a:gradFill rotWithShape="1">
            <a:gsLst>
              <a:gs pos="0">
                <a:schemeClr val="accent3">
                  <a:shade val="82000"/>
                  <a:shade val="51000"/>
                  <a:satMod val="130000"/>
                </a:schemeClr>
              </a:gs>
              <a:gs pos="80000">
                <a:schemeClr val="accent3">
                  <a:shade val="82000"/>
                  <a:shade val="93000"/>
                  <a:satMod val="130000"/>
                </a:schemeClr>
              </a:gs>
              <a:gs pos="100000">
                <a:schemeClr val="accent3">
                  <a:shade val="82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gradFill rotWithShape="1">
            <a:gsLst>
              <a:gs pos="0">
                <a:schemeClr val="accent3">
                  <a:tint val="83000"/>
                  <a:shade val="51000"/>
                  <a:satMod val="130000"/>
                </a:schemeClr>
              </a:gs>
              <a:gs pos="80000">
                <a:schemeClr val="accent3">
                  <a:tint val="83000"/>
                  <a:shade val="93000"/>
                  <a:satMod val="130000"/>
                </a:schemeClr>
              </a:gs>
              <a:gs pos="100000">
                <a:schemeClr val="accent3">
                  <a:tint val="83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1"/>
        <c:spPr>
          <a:gradFill rotWithShape="1">
            <a:gsLst>
              <a:gs pos="0">
                <a:schemeClr val="accent3">
                  <a:tint val="65000"/>
                  <a:shade val="51000"/>
                  <a:satMod val="130000"/>
                </a:schemeClr>
              </a:gs>
              <a:gs pos="80000">
                <a:schemeClr val="accent3">
                  <a:tint val="65000"/>
                  <a:shade val="93000"/>
                  <a:satMod val="130000"/>
                </a:schemeClr>
              </a:gs>
              <a:gs pos="100000">
                <a:schemeClr val="accent3">
                  <a:tint val="65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2"/>
        <c:spPr>
          <a:gradFill rotWithShape="1">
            <a:gsLst>
              <a:gs pos="0">
                <a:schemeClr val="accent3">
                  <a:tint val="48000"/>
                  <a:shade val="51000"/>
                  <a:satMod val="130000"/>
                </a:schemeClr>
              </a:gs>
              <a:gs pos="80000">
                <a:schemeClr val="accent3">
                  <a:tint val="48000"/>
                  <a:shade val="93000"/>
                  <a:satMod val="130000"/>
                </a:schemeClr>
              </a:gs>
              <a:gs pos="100000">
                <a:schemeClr val="accent3">
                  <a:tint val="48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3">
                  <a:shade val="47000"/>
                  <a:shade val="51000"/>
                  <a:satMod val="130000"/>
                </a:schemeClr>
              </a:gs>
              <a:gs pos="80000">
                <a:schemeClr val="accent3">
                  <a:shade val="47000"/>
                  <a:shade val="93000"/>
                  <a:satMod val="130000"/>
                </a:schemeClr>
              </a:gs>
              <a:gs pos="100000">
                <a:schemeClr val="accent3">
                  <a:shade val="47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5"/>
        <c:spPr>
          <a:gradFill rotWithShape="1">
            <a:gsLst>
              <a:gs pos="0">
                <a:schemeClr val="accent3">
                  <a:shade val="65000"/>
                  <a:shade val="51000"/>
                  <a:satMod val="130000"/>
                </a:schemeClr>
              </a:gs>
              <a:gs pos="80000">
                <a:schemeClr val="accent3">
                  <a:shade val="65000"/>
                  <a:shade val="93000"/>
                  <a:satMod val="130000"/>
                </a:schemeClr>
              </a:gs>
              <a:gs pos="100000">
                <a:schemeClr val="accent3">
                  <a:shade val="65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6"/>
        <c:spPr>
          <a:gradFill rotWithShape="1">
            <a:gsLst>
              <a:gs pos="0">
                <a:schemeClr val="accent3">
                  <a:shade val="82000"/>
                  <a:shade val="51000"/>
                  <a:satMod val="130000"/>
                </a:schemeClr>
              </a:gs>
              <a:gs pos="80000">
                <a:schemeClr val="accent3">
                  <a:shade val="82000"/>
                  <a:shade val="93000"/>
                  <a:satMod val="130000"/>
                </a:schemeClr>
              </a:gs>
              <a:gs pos="100000">
                <a:schemeClr val="accent3">
                  <a:shade val="82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pivotFmt>
      <c:pivotFmt>
        <c:idx val="18"/>
        <c:spPr>
          <a:gradFill rotWithShape="1">
            <a:gsLst>
              <a:gs pos="0">
                <a:schemeClr val="accent3">
                  <a:tint val="83000"/>
                  <a:shade val="51000"/>
                  <a:satMod val="130000"/>
                </a:schemeClr>
              </a:gs>
              <a:gs pos="80000">
                <a:schemeClr val="accent3">
                  <a:tint val="83000"/>
                  <a:shade val="93000"/>
                  <a:satMod val="130000"/>
                </a:schemeClr>
              </a:gs>
              <a:gs pos="100000">
                <a:schemeClr val="accent3">
                  <a:tint val="83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19"/>
        <c:spPr>
          <a:gradFill rotWithShape="1">
            <a:gsLst>
              <a:gs pos="0">
                <a:schemeClr val="accent3">
                  <a:tint val="65000"/>
                  <a:shade val="51000"/>
                  <a:satMod val="130000"/>
                </a:schemeClr>
              </a:gs>
              <a:gs pos="80000">
                <a:schemeClr val="accent3">
                  <a:tint val="65000"/>
                  <a:shade val="93000"/>
                  <a:satMod val="130000"/>
                </a:schemeClr>
              </a:gs>
              <a:gs pos="100000">
                <a:schemeClr val="accent3">
                  <a:tint val="65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20"/>
        <c:spPr>
          <a:gradFill rotWithShape="1">
            <a:gsLst>
              <a:gs pos="0">
                <a:schemeClr val="accent3">
                  <a:tint val="48000"/>
                  <a:shade val="51000"/>
                  <a:satMod val="130000"/>
                </a:schemeClr>
              </a:gs>
              <a:gs pos="80000">
                <a:schemeClr val="accent3">
                  <a:tint val="48000"/>
                  <a:shade val="93000"/>
                  <a:satMod val="130000"/>
                </a:schemeClr>
              </a:gs>
              <a:gs pos="100000">
                <a:schemeClr val="accent3">
                  <a:tint val="48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2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gradFill rotWithShape="1">
            <a:gsLst>
              <a:gs pos="0">
                <a:schemeClr val="accent3">
                  <a:shade val="47000"/>
                  <a:shade val="51000"/>
                  <a:satMod val="130000"/>
                </a:schemeClr>
              </a:gs>
              <a:gs pos="80000">
                <a:schemeClr val="accent3">
                  <a:shade val="47000"/>
                  <a:shade val="93000"/>
                  <a:satMod val="130000"/>
                </a:schemeClr>
              </a:gs>
              <a:gs pos="100000">
                <a:schemeClr val="accent3">
                  <a:shade val="47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23"/>
        <c:spPr>
          <a:gradFill rotWithShape="1">
            <a:gsLst>
              <a:gs pos="0">
                <a:schemeClr val="accent3">
                  <a:shade val="65000"/>
                  <a:shade val="51000"/>
                  <a:satMod val="130000"/>
                </a:schemeClr>
              </a:gs>
              <a:gs pos="80000">
                <a:schemeClr val="accent3">
                  <a:shade val="65000"/>
                  <a:shade val="93000"/>
                  <a:satMod val="130000"/>
                </a:schemeClr>
              </a:gs>
              <a:gs pos="100000">
                <a:schemeClr val="accent3">
                  <a:shade val="65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24"/>
        <c:spPr>
          <a:gradFill rotWithShape="1">
            <a:gsLst>
              <a:gs pos="0">
                <a:schemeClr val="accent3">
                  <a:shade val="82000"/>
                  <a:shade val="51000"/>
                  <a:satMod val="130000"/>
                </a:schemeClr>
              </a:gs>
              <a:gs pos="80000">
                <a:schemeClr val="accent3">
                  <a:shade val="82000"/>
                  <a:shade val="93000"/>
                  <a:satMod val="130000"/>
                </a:schemeClr>
              </a:gs>
              <a:gs pos="100000">
                <a:schemeClr val="accent3">
                  <a:shade val="82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2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pivotFmt>
      <c:pivotFmt>
        <c:idx val="26"/>
        <c:spPr>
          <a:gradFill rotWithShape="1">
            <a:gsLst>
              <a:gs pos="0">
                <a:schemeClr val="accent3">
                  <a:tint val="83000"/>
                  <a:shade val="51000"/>
                  <a:satMod val="130000"/>
                </a:schemeClr>
              </a:gs>
              <a:gs pos="80000">
                <a:schemeClr val="accent3">
                  <a:tint val="83000"/>
                  <a:shade val="93000"/>
                  <a:satMod val="130000"/>
                </a:schemeClr>
              </a:gs>
              <a:gs pos="100000">
                <a:schemeClr val="accent3">
                  <a:tint val="83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27"/>
        <c:spPr>
          <a:gradFill rotWithShape="1">
            <a:gsLst>
              <a:gs pos="0">
                <a:schemeClr val="accent3">
                  <a:tint val="65000"/>
                  <a:shade val="51000"/>
                  <a:satMod val="130000"/>
                </a:schemeClr>
              </a:gs>
              <a:gs pos="80000">
                <a:schemeClr val="accent3">
                  <a:tint val="65000"/>
                  <a:shade val="93000"/>
                  <a:satMod val="130000"/>
                </a:schemeClr>
              </a:gs>
              <a:gs pos="100000">
                <a:schemeClr val="accent3">
                  <a:tint val="65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28"/>
        <c:spPr>
          <a:gradFill rotWithShape="1">
            <a:gsLst>
              <a:gs pos="0">
                <a:schemeClr val="accent3">
                  <a:tint val="48000"/>
                  <a:shade val="51000"/>
                  <a:satMod val="130000"/>
                </a:schemeClr>
              </a:gs>
              <a:gs pos="80000">
                <a:schemeClr val="accent3">
                  <a:tint val="48000"/>
                  <a:shade val="93000"/>
                  <a:satMod val="130000"/>
                </a:schemeClr>
              </a:gs>
              <a:gs pos="100000">
                <a:schemeClr val="accent3">
                  <a:tint val="48000"/>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pieChart>
        <c:varyColors val="1"/>
        <c:ser>
          <c:idx val="0"/>
          <c:order val="0"/>
          <c:tx>
            <c:v>Total</c:v>
          </c:tx>
          <c:dPt>
            <c:idx val="0"/>
            <c:bubble3D val="0"/>
            <c:spPr>
              <a:gradFill rotWithShape="1">
                <a:gsLst>
                  <a:gs pos="0">
                    <a:schemeClr val="accent3">
                      <a:shade val="47000"/>
                      <a:shade val="51000"/>
                      <a:satMod val="130000"/>
                    </a:schemeClr>
                  </a:gs>
                  <a:gs pos="80000">
                    <a:schemeClr val="accent3">
                      <a:shade val="47000"/>
                      <a:shade val="93000"/>
                      <a:satMod val="130000"/>
                    </a:schemeClr>
                  </a:gs>
                  <a:gs pos="100000">
                    <a:schemeClr val="accent3">
                      <a:shade val="47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87A4-488D-9F60-BBE612AB4E9C}"/>
              </c:ext>
            </c:extLst>
          </c:dPt>
          <c:dPt>
            <c:idx val="1"/>
            <c:bubble3D val="0"/>
            <c:spPr>
              <a:gradFill rotWithShape="1">
                <a:gsLst>
                  <a:gs pos="0">
                    <a:schemeClr val="accent3">
                      <a:shade val="65000"/>
                      <a:shade val="51000"/>
                      <a:satMod val="130000"/>
                    </a:schemeClr>
                  </a:gs>
                  <a:gs pos="80000">
                    <a:schemeClr val="accent3">
                      <a:shade val="65000"/>
                      <a:shade val="93000"/>
                      <a:satMod val="130000"/>
                    </a:schemeClr>
                  </a:gs>
                  <a:gs pos="100000">
                    <a:schemeClr val="accent3">
                      <a:shade val="65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87A4-488D-9F60-BBE612AB4E9C}"/>
              </c:ext>
            </c:extLst>
          </c:dPt>
          <c:dPt>
            <c:idx val="2"/>
            <c:bubble3D val="0"/>
            <c:spPr>
              <a:gradFill rotWithShape="1">
                <a:gsLst>
                  <a:gs pos="0">
                    <a:schemeClr val="accent3">
                      <a:shade val="82000"/>
                      <a:shade val="51000"/>
                      <a:satMod val="130000"/>
                    </a:schemeClr>
                  </a:gs>
                  <a:gs pos="80000">
                    <a:schemeClr val="accent3">
                      <a:shade val="82000"/>
                      <a:shade val="93000"/>
                      <a:satMod val="130000"/>
                    </a:schemeClr>
                  </a:gs>
                  <a:gs pos="100000">
                    <a:schemeClr val="accent3">
                      <a:shade val="82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87A4-488D-9F60-BBE612AB4E9C}"/>
              </c:ext>
            </c:extLst>
          </c:dPt>
          <c:dPt>
            <c:idx val="3"/>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87A4-488D-9F60-BBE612AB4E9C}"/>
              </c:ext>
            </c:extLst>
          </c:dPt>
          <c:dPt>
            <c:idx val="4"/>
            <c:bubble3D val="0"/>
            <c:spPr>
              <a:gradFill rotWithShape="1">
                <a:gsLst>
                  <a:gs pos="0">
                    <a:schemeClr val="accent3">
                      <a:tint val="83000"/>
                      <a:shade val="51000"/>
                      <a:satMod val="130000"/>
                    </a:schemeClr>
                  </a:gs>
                  <a:gs pos="80000">
                    <a:schemeClr val="accent3">
                      <a:tint val="83000"/>
                      <a:shade val="93000"/>
                      <a:satMod val="130000"/>
                    </a:schemeClr>
                  </a:gs>
                  <a:gs pos="100000">
                    <a:schemeClr val="accent3">
                      <a:tint val="83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87A4-488D-9F60-BBE612AB4E9C}"/>
              </c:ext>
            </c:extLst>
          </c:dPt>
          <c:dPt>
            <c:idx val="5"/>
            <c:bubble3D val="0"/>
            <c:spPr>
              <a:gradFill rotWithShape="1">
                <a:gsLst>
                  <a:gs pos="0">
                    <a:schemeClr val="accent3">
                      <a:tint val="65000"/>
                      <a:shade val="51000"/>
                      <a:satMod val="130000"/>
                    </a:schemeClr>
                  </a:gs>
                  <a:gs pos="80000">
                    <a:schemeClr val="accent3">
                      <a:tint val="65000"/>
                      <a:shade val="93000"/>
                      <a:satMod val="130000"/>
                    </a:schemeClr>
                  </a:gs>
                  <a:gs pos="100000">
                    <a:schemeClr val="accent3">
                      <a:tint val="65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B-87A4-488D-9F60-BBE612AB4E9C}"/>
              </c:ext>
            </c:extLst>
          </c:dPt>
          <c:dPt>
            <c:idx val="6"/>
            <c:bubble3D val="0"/>
            <c:spPr>
              <a:gradFill rotWithShape="1">
                <a:gsLst>
                  <a:gs pos="0">
                    <a:schemeClr val="accent3">
                      <a:tint val="48000"/>
                      <a:shade val="51000"/>
                      <a:satMod val="130000"/>
                    </a:schemeClr>
                  </a:gs>
                  <a:gs pos="80000">
                    <a:schemeClr val="accent3">
                      <a:tint val="48000"/>
                      <a:shade val="93000"/>
                      <a:satMod val="130000"/>
                    </a:schemeClr>
                  </a:gs>
                  <a:gs pos="100000">
                    <a:schemeClr val="accent3">
                      <a:tint val="48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D-87A4-488D-9F60-BBE612AB4E9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7"/>
              <c:pt idx="0">
                <c:v>Africa</c:v>
              </c:pt>
              <c:pt idx="1">
                <c:v>Americas</c:v>
              </c:pt>
              <c:pt idx="2">
                <c:v>Asia</c:v>
              </c:pt>
              <c:pt idx="3">
                <c:v>Europe</c:v>
              </c:pt>
              <c:pt idx="4">
                <c:v>GCC</c:v>
              </c:pt>
              <c:pt idx="5">
                <c:v>Middle East</c:v>
              </c:pt>
              <c:pt idx="6">
                <c:v>TBD</c:v>
              </c:pt>
            </c:strLit>
          </c:cat>
          <c:val>
            <c:numLit>
              <c:formatCode>General</c:formatCode>
              <c:ptCount val="7"/>
              <c:pt idx="0">
                <c:v>256750012.29978865</c:v>
              </c:pt>
              <c:pt idx="1">
                <c:v>256750012.29978865</c:v>
              </c:pt>
              <c:pt idx="2">
                <c:v>256750012.29978865</c:v>
              </c:pt>
              <c:pt idx="3">
                <c:v>256750012.29978865</c:v>
              </c:pt>
              <c:pt idx="4">
                <c:v>256750012.29978865</c:v>
              </c:pt>
              <c:pt idx="5">
                <c:v>256750012.29978865</c:v>
              </c:pt>
              <c:pt idx="6">
                <c:v>256750012.29978865</c:v>
              </c:pt>
            </c:numLit>
          </c:val>
          <c:extLst>
            <c:ext xmlns:c16="http://schemas.microsoft.com/office/drawing/2014/chart" uri="{C3380CC4-5D6E-409C-BE32-E72D297353CC}">
              <c16:uniqueId val="{0000000E-1419-48A4-B4CC-F945278D094F}"/>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outerShdw blurRad="50800" dist="50800" dir="5400000" algn="ctr" rotWithShape="0">
        <a:srgbClr val="000000">
          <a:alpha val="40000"/>
        </a:srgbClr>
      </a:outerShdw>
    </a:effectLst>
  </c:spPr>
  <c:txPr>
    <a:bodyPr/>
    <a:lstStyle/>
    <a:p>
      <a:pPr>
        <a:defRPr/>
      </a:pPr>
      <a:endParaRPr lang="en-US"/>
    </a:p>
  </c:txPr>
  <c:extLst>
    <c:ext xmlns:c15="http://schemas.microsoft.com/office/drawing/2012/chart" uri="{723BEF56-08C2-4564-9609-F4CBC75E7E54}">
      <c15:pivotSource>
        <c15:name>[Construction Dashboard.xlsx]PivotChartTable6</c15:name>
        <c15:fmtId val="17"/>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600" b="1" i="0" u="none" strike="noStrike" kern="1200" baseline="0">
                <a:solidFill>
                  <a:srgbClr val="1F497D"/>
                </a:solidFill>
              </a:rPr>
              <a:t>Project Pipeline Overview</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dLbl>
          <c:idx val="0"/>
          <c:showLegendKey val="0"/>
          <c:showVal val="0"/>
          <c:showCatName val="1"/>
          <c:showSerName val="0"/>
          <c:showPercent val="1"/>
          <c:showBubbleSize val="0"/>
          <c:extLst>
            <c:ext xmlns:c15="http://schemas.microsoft.com/office/drawing/2012/chart" uri="{CE6537A1-D6FC-4f65-9D91-7224C49458BB}"/>
          </c:extLst>
        </c:dLbl>
      </c:pivotFmt>
      <c:pivotFmt>
        <c:idx val="5"/>
        <c:dLbl>
          <c:idx val="0"/>
          <c:showLegendKey val="0"/>
          <c:showVal val="0"/>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pivotFmt>
      <c:pivotFmt>
        <c:idx val="11"/>
      </c:pivotFmt>
      <c:pivotFmt>
        <c:idx val="12"/>
      </c:pivotFmt>
      <c:pivotFmt>
        <c:idx val="13"/>
        <c:dLbl>
          <c:idx val="0"/>
          <c:showLegendKey val="0"/>
          <c:showVal val="0"/>
          <c:showCatName val="1"/>
          <c:showSerName val="0"/>
          <c:showPercent val="1"/>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pivotFmt>
      <c:pivotFmt>
        <c:idx val="20"/>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3">
                  <a:shade val="53000"/>
                  <a:shade val="51000"/>
                  <a:satMod val="130000"/>
                </a:schemeClr>
              </a:gs>
              <a:gs pos="80000">
                <a:schemeClr val="accent3">
                  <a:shade val="53000"/>
                  <a:shade val="93000"/>
                  <a:satMod val="130000"/>
                </a:schemeClr>
              </a:gs>
              <a:gs pos="100000">
                <a:schemeClr val="accent3">
                  <a:shade val="53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25"/>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2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pivotFmt>
      <c:pivotFmt>
        <c:idx val="27"/>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28"/>
        <c:spPr>
          <a:gradFill rotWithShape="1">
            <a:gsLst>
              <a:gs pos="0">
                <a:schemeClr val="accent3">
                  <a:tint val="54000"/>
                  <a:shade val="51000"/>
                  <a:satMod val="130000"/>
                </a:schemeClr>
              </a:gs>
              <a:gs pos="80000">
                <a:schemeClr val="accent3">
                  <a:tint val="54000"/>
                  <a:shade val="93000"/>
                  <a:satMod val="130000"/>
                </a:schemeClr>
              </a:gs>
              <a:gs pos="100000">
                <a:schemeClr val="accent3">
                  <a:tint val="54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2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3">
                  <a:shade val="53000"/>
                  <a:shade val="51000"/>
                  <a:satMod val="130000"/>
                </a:schemeClr>
              </a:gs>
              <a:gs pos="80000">
                <a:schemeClr val="accent3">
                  <a:shade val="53000"/>
                  <a:shade val="93000"/>
                  <a:satMod val="130000"/>
                </a:schemeClr>
              </a:gs>
              <a:gs pos="100000">
                <a:schemeClr val="accent3">
                  <a:shade val="53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31"/>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3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pivotFmt>
      <c:pivotFmt>
        <c:idx val="33"/>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34"/>
        <c:spPr>
          <a:gradFill rotWithShape="1">
            <a:gsLst>
              <a:gs pos="0">
                <a:schemeClr val="accent3">
                  <a:tint val="54000"/>
                  <a:shade val="51000"/>
                  <a:satMod val="130000"/>
                </a:schemeClr>
              </a:gs>
              <a:gs pos="80000">
                <a:schemeClr val="accent3">
                  <a:tint val="54000"/>
                  <a:shade val="93000"/>
                  <a:satMod val="130000"/>
                </a:schemeClr>
              </a:gs>
              <a:gs pos="100000">
                <a:schemeClr val="accent3">
                  <a:tint val="54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3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3">
                  <a:shade val="53000"/>
                  <a:shade val="51000"/>
                  <a:satMod val="130000"/>
                </a:schemeClr>
              </a:gs>
              <a:gs pos="80000">
                <a:schemeClr val="accent3">
                  <a:shade val="53000"/>
                  <a:shade val="93000"/>
                  <a:satMod val="130000"/>
                </a:schemeClr>
              </a:gs>
              <a:gs pos="100000">
                <a:schemeClr val="accent3">
                  <a:shade val="53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37"/>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38"/>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pivotFmt>
      <c:pivotFmt>
        <c:idx val="39"/>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a:noFill/>
          </a:ln>
          <a:effectLst>
            <a:outerShdw blurRad="40000" dist="23000" dir="5400000" rotWithShape="0">
              <a:srgbClr val="000000">
                <a:alpha val="35000"/>
              </a:srgbClr>
            </a:outerShdw>
          </a:effectLst>
        </c:spPr>
      </c:pivotFmt>
      <c:pivotFmt>
        <c:idx val="40"/>
        <c:spPr>
          <a:gradFill rotWithShape="1">
            <a:gsLst>
              <a:gs pos="0">
                <a:schemeClr val="accent3">
                  <a:tint val="54000"/>
                  <a:shade val="51000"/>
                  <a:satMod val="130000"/>
                </a:schemeClr>
              </a:gs>
              <a:gs pos="80000">
                <a:schemeClr val="accent3">
                  <a:tint val="54000"/>
                  <a:shade val="93000"/>
                  <a:satMod val="130000"/>
                </a:schemeClr>
              </a:gs>
              <a:gs pos="100000">
                <a:schemeClr val="accent3">
                  <a:tint val="54000"/>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doughnutChart>
        <c:varyColors val="1"/>
        <c:ser>
          <c:idx val="0"/>
          <c:order val="0"/>
          <c:tx>
            <c:v>Total</c:v>
          </c:tx>
          <c:dPt>
            <c:idx val="0"/>
            <c:bubble3D val="0"/>
            <c:spPr>
              <a:gradFill rotWithShape="1">
                <a:gsLst>
                  <a:gs pos="0">
                    <a:schemeClr val="accent3">
                      <a:shade val="53000"/>
                      <a:shade val="51000"/>
                      <a:satMod val="130000"/>
                    </a:schemeClr>
                  </a:gs>
                  <a:gs pos="80000">
                    <a:schemeClr val="accent3">
                      <a:shade val="53000"/>
                      <a:shade val="93000"/>
                      <a:satMod val="130000"/>
                    </a:schemeClr>
                  </a:gs>
                  <a:gs pos="100000">
                    <a:schemeClr val="accent3">
                      <a:shade val="53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5BF8-4300-A993-29BB2525F264}"/>
              </c:ext>
            </c:extLst>
          </c:dPt>
          <c:dPt>
            <c:idx val="1"/>
            <c:bubble3D val="0"/>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5BF8-4300-A993-29BB2525F26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5BF8-4300-A993-29BB2525F264}"/>
              </c:ext>
            </c:extLst>
          </c:dPt>
          <c:dPt>
            <c:idx val="3"/>
            <c:bubble3D val="0"/>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5BF8-4300-A993-29BB2525F264}"/>
              </c:ext>
            </c:extLst>
          </c:dPt>
          <c:dPt>
            <c:idx val="4"/>
            <c:bubble3D val="0"/>
            <c:spPr>
              <a:gradFill rotWithShape="1">
                <a:gsLst>
                  <a:gs pos="0">
                    <a:schemeClr val="accent3">
                      <a:tint val="54000"/>
                      <a:shade val="51000"/>
                      <a:satMod val="130000"/>
                    </a:schemeClr>
                  </a:gs>
                  <a:gs pos="80000">
                    <a:schemeClr val="accent3">
                      <a:tint val="54000"/>
                      <a:shade val="93000"/>
                      <a:satMod val="130000"/>
                    </a:schemeClr>
                  </a:gs>
                  <a:gs pos="100000">
                    <a:schemeClr val="accent3">
                      <a:tint val="54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5BF8-4300-A993-29BB2525F2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Lit>
              <c:ptCount val="5"/>
              <c:pt idx="0">
                <c:v>Active</c:v>
              </c:pt>
              <c:pt idx="1">
                <c:v>Cancelled</c:v>
              </c:pt>
              <c:pt idx="2">
                <c:v>Completed</c:v>
              </c:pt>
              <c:pt idx="3">
                <c:v>On Hold</c:v>
              </c:pt>
              <c:pt idx="4">
                <c:v>TBD</c:v>
              </c:pt>
            </c:strLit>
          </c:cat>
          <c:val>
            <c:numLit>
              <c:formatCode>General</c:formatCode>
              <c:ptCount val="5"/>
              <c:pt idx="0">
                <c:v>19</c:v>
              </c:pt>
              <c:pt idx="1">
                <c:v>6</c:v>
              </c:pt>
              <c:pt idx="2">
                <c:v>18</c:v>
              </c:pt>
              <c:pt idx="3">
                <c:v>5</c:v>
              </c:pt>
              <c:pt idx="4">
                <c:v>3</c:v>
              </c:pt>
            </c:numLit>
          </c:val>
          <c:extLst>
            <c:ext xmlns:c16="http://schemas.microsoft.com/office/drawing/2014/chart" uri="{C3380CC4-5D6E-409C-BE32-E72D297353CC}">
              <c16:uniqueId val="{0000000A-5BF8-4300-A993-29BB2525F26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outerShdw blurRad="50800" dist="50800" dir="5400000" algn="ctr" rotWithShape="0">
        <a:srgbClr val="000000">
          <a:alpha val="40000"/>
        </a:srgbClr>
      </a:outerShdw>
    </a:effectLst>
  </c:spPr>
  <c:txPr>
    <a:bodyPr/>
    <a:lstStyle/>
    <a:p>
      <a:pPr>
        <a:defRPr/>
      </a:pPr>
      <a:endParaRPr lang="en-US"/>
    </a:p>
  </c:txPr>
  <c:extLst>
    <c:ext xmlns:c15="http://schemas.microsoft.com/office/drawing/2012/chart" uri="{723BEF56-08C2-4564-9609-F4CBC75E7E54}">
      <c15:pivotSource>
        <c15:name>[Construction Dashboard.xlsx]PivotChartTable7</c15:name>
        <c15:fmtId val="23"/>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1F497D"/>
                </a:solidFill>
                <a:latin typeface="+mn-lt"/>
                <a:ea typeface="+mn-ea"/>
                <a:cs typeface="+mn-cs"/>
              </a:defRPr>
            </a:pPr>
            <a:r>
              <a:rPr lang="en-IN" sz="1600" b="1" i="0" u="none" strike="noStrike" kern="1200" baseline="0">
                <a:solidFill>
                  <a:srgbClr val="1F497D"/>
                </a:solidFill>
              </a:rPr>
              <a:t>Estimator Win Rate Analysis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1F497D"/>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dLbl>
          <c:idx val="0"/>
          <c:showLegendKey val="0"/>
          <c:showVal val="0"/>
          <c:showCatName val="1"/>
          <c:showSerName val="0"/>
          <c:showPercent val="1"/>
          <c:showBubbleSize val="0"/>
          <c:extLst>
            <c:ext xmlns:c15="http://schemas.microsoft.com/office/drawing/2012/chart" uri="{CE6537A1-D6FC-4f65-9D91-7224C49458BB}"/>
          </c:extLst>
        </c:dLbl>
      </c:pivotFmt>
      <c:pivotFmt>
        <c:idx val="5"/>
        <c:dLbl>
          <c:idx val="0"/>
          <c:showLegendKey val="0"/>
          <c:showVal val="0"/>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pivotFmt>
      <c:pivotFmt>
        <c:idx val="11"/>
      </c:pivotFmt>
      <c:pivotFmt>
        <c:idx val="12"/>
      </c:pivotFmt>
      <c:pivotFmt>
        <c:idx val="13"/>
        <c:dLbl>
          <c:idx val="0"/>
          <c:showLegendKey val="0"/>
          <c:showVal val="0"/>
          <c:showCatName val="1"/>
          <c:showSerName val="0"/>
          <c:showPercent val="1"/>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pivotFmt>
      <c:pivotFmt>
        <c:idx val="20"/>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showLegendKey val="0"/>
          <c:showVal val="1"/>
          <c:showCatName val="0"/>
          <c:showSerName val="0"/>
          <c:showPercent val="0"/>
          <c:showBubbleSize val="0"/>
          <c:extLst>
            <c:ext xmlns:c15="http://schemas.microsoft.com/office/drawing/2012/chart" uri="{CE6537A1-D6FC-4f65-9D91-7224C49458BB}"/>
          </c:extLst>
        </c:dLbl>
      </c:pivotFmt>
      <c:pivotFmt>
        <c:idx val="24"/>
      </c:pivotFmt>
      <c:pivotFmt>
        <c:idx val="25"/>
      </c:pivotFmt>
      <c:pivotFmt>
        <c:idx val="26"/>
      </c:pivotFmt>
      <c:pivotFmt>
        <c:idx val="27"/>
      </c:pivotFmt>
      <c:pivotFmt>
        <c:idx val="28"/>
      </c:pivotFmt>
      <c:pivotFmt>
        <c:idx val="29"/>
        <c:dLbl>
          <c:idx val="0"/>
          <c:showLegendKey val="0"/>
          <c:showVal val="1"/>
          <c:showCatName val="0"/>
          <c:showSerName val="0"/>
          <c:showPercent val="0"/>
          <c:showBubbleSize val="0"/>
          <c:extLst>
            <c:ext xmlns:c15="http://schemas.microsoft.com/office/drawing/2012/chart" uri="{CE6537A1-D6FC-4f65-9D91-7224C49458BB}"/>
          </c:extLst>
        </c:dLbl>
      </c:pivotFmt>
      <c:pivotFmt>
        <c:idx val="30"/>
      </c:pivotFmt>
      <c:pivotFmt>
        <c:idx val="31"/>
      </c:pivotFmt>
      <c:pivotFmt>
        <c:idx val="32"/>
      </c:pivotFmt>
      <c:pivotFmt>
        <c:idx val="33"/>
      </c:pivotFmt>
      <c:pivotFmt>
        <c:idx val="34"/>
      </c:pivotFmt>
      <c:pivotFmt>
        <c:idx val="3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Lit>
              <c:ptCount val="10"/>
              <c:pt idx="0">
                <c:v>Ali</c:v>
              </c:pt>
              <c:pt idx="1">
                <c:v>Carlos</c:v>
              </c:pt>
              <c:pt idx="2">
                <c:v>Fatima</c:v>
              </c:pt>
              <c:pt idx="3">
                <c:v>Hana</c:v>
              </c:pt>
              <c:pt idx="4">
                <c:v>James</c:v>
              </c:pt>
              <c:pt idx="5">
                <c:v>John</c:v>
              </c:pt>
              <c:pt idx="6">
                <c:v>Mohamed</c:v>
              </c:pt>
              <c:pt idx="7">
                <c:v>Priya</c:v>
              </c:pt>
              <c:pt idx="8">
                <c:v>Sarah</c:v>
              </c:pt>
              <c:pt idx="9">
                <c:v>Wei</c:v>
              </c:pt>
            </c:strLit>
          </c:cat>
          <c:val>
            <c:numLit>
              <c:formatCode>General</c:formatCode>
              <c:ptCount val="10"/>
              <c:pt idx="0">
                <c:v>7</c:v>
              </c:pt>
              <c:pt idx="1">
                <c:v>44</c:v>
              </c:pt>
              <c:pt idx="2">
                <c:v>15</c:v>
              </c:pt>
              <c:pt idx="3">
                <c:v>9</c:v>
              </c:pt>
              <c:pt idx="4">
                <c:v>19</c:v>
              </c:pt>
              <c:pt idx="5">
                <c:v>25</c:v>
              </c:pt>
              <c:pt idx="6">
                <c:v>8</c:v>
              </c:pt>
              <c:pt idx="7">
                <c:v>4</c:v>
              </c:pt>
              <c:pt idx="8">
                <c:v>5</c:v>
              </c:pt>
              <c:pt idx="9">
                <c:v>19</c:v>
              </c:pt>
            </c:numLit>
          </c:val>
          <c:extLst>
            <c:ext xmlns:c16="http://schemas.microsoft.com/office/drawing/2014/chart" uri="{C3380CC4-5D6E-409C-BE32-E72D297353CC}">
              <c16:uniqueId val="{00000000-C482-4DBF-ADF8-13B31758F18C}"/>
            </c:ext>
          </c:extLst>
        </c:ser>
        <c:dLbls>
          <c:showLegendKey val="0"/>
          <c:showVal val="0"/>
          <c:showCatName val="0"/>
          <c:showSerName val="0"/>
          <c:showPercent val="0"/>
          <c:showBubbleSize val="0"/>
        </c:dLbls>
        <c:gapWidth val="100"/>
        <c:overlap val="-24"/>
        <c:axId val="571161935"/>
        <c:axId val="571149935"/>
      </c:barChart>
      <c:catAx>
        <c:axId val="571161935"/>
        <c:scaling>
          <c:orientation val="minMax"/>
        </c:scaling>
        <c:delete val="0"/>
        <c:axPos val="b"/>
        <c:numFmt formatCode="General" sourceLinked="0"/>
        <c:majorTickMark val="out"/>
        <c:minorTickMark val="none"/>
        <c:tickLblPos val="nextTo"/>
        <c:spPr>
          <a:noFill/>
          <a:ln w="9525" cap="flat" cmpd="sng" algn="ctr">
            <a:solidFill>
              <a:schemeClr val="tx2">
                <a:lumMod val="15000"/>
                <a:lumOff val="85000"/>
              </a:schemeClr>
            </a:solidFill>
            <a:round/>
          </a:ln>
          <a:effectLst/>
        </c:spPr>
        <c:txPr>
          <a:bodyPr rot="-5400000" spcFirstLastPara="1" vertOverflow="ellipsis" wrap="square" anchor="b" anchorCtr="0"/>
          <a:lstStyle/>
          <a:p>
            <a:pPr>
              <a:defRPr sz="900" b="0" i="0" u="none" strike="noStrike" kern="1200" baseline="0">
                <a:solidFill>
                  <a:schemeClr val="tx2"/>
                </a:solidFill>
                <a:latin typeface="+mn-lt"/>
                <a:ea typeface="+mn-ea"/>
                <a:cs typeface="+mn-cs"/>
              </a:defRPr>
            </a:pPr>
            <a:endParaRPr lang="en-US"/>
          </a:p>
        </c:txPr>
        <c:crossAx val="571149935"/>
        <c:crosses val="autoZero"/>
        <c:auto val="1"/>
        <c:lblAlgn val="ctr"/>
        <c:lblOffset val="100"/>
        <c:noMultiLvlLbl val="0"/>
        <c:extLst>
          <c:ext xmlns:c15="http://schemas.microsoft.com/office/drawing/2012/chart" uri="{F40574EE-89B7-4290-83BB-5DA773EAF853}">
            <c15:numFmt c:formatCode="General" c:sourceLinked="1"/>
          </c:ext>
        </c:extLst>
      </c:catAx>
      <c:valAx>
        <c:axId val="571149935"/>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71161935"/>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outerShdw blurRad="50800" dist="50800" dir="5400000" algn="ctr" rotWithShape="0">
        <a:srgbClr val="000000">
          <a:alpha val="40000"/>
        </a:srgbClr>
      </a:outerShdw>
    </a:effectLst>
  </c:spPr>
  <c:txPr>
    <a:bodyPr rot="5400000" vert="horz"/>
    <a:lstStyle/>
    <a:p>
      <a:pPr>
        <a:defRPr/>
      </a:pPr>
      <a:endParaRPr lang="en-US"/>
    </a:p>
  </c:txPr>
  <c:extLst>
    <c:ext xmlns:c15="http://schemas.microsoft.com/office/drawing/2012/chart" uri="{723BEF56-08C2-4564-9609-F4CBC75E7E54}">
      <c15:pivotSource>
        <c15:name>[Construction Dashboard.xlsx]PivotChartTable8</c15:name>
        <c15:fmtId val="29"/>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195035</xdr:colOff>
      <xdr:row>5</xdr:row>
      <xdr:rowOff>32657</xdr:rowOff>
    </xdr:from>
    <xdr:to>
      <xdr:col>5</xdr:col>
      <xdr:colOff>27327</xdr:colOff>
      <xdr:row>8</xdr:row>
      <xdr:rowOff>117665</xdr:rowOff>
    </xdr:to>
    <xdr:grpSp>
      <xdr:nvGrpSpPr>
        <xdr:cNvPr id="45" name="Group 44">
          <a:extLst>
            <a:ext uri="{FF2B5EF4-FFF2-40B4-BE49-F238E27FC236}">
              <a16:creationId xmlns:a16="http://schemas.microsoft.com/office/drawing/2014/main" id="{42C9D1E0-B120-EB02-AAAE-8D707F43B2BA}"/>
            </a:ext>
          </a:extLst>
        </xdr:cNvPr>
        <xdr:cNvGrpSpPr/>
      </xdr:nvGrpSpPr>
      <xdr:grpSpPr>
        <a:xfrm>
          <a:off x="1408317" y="957414"/>
          <a:ext cx="1652214" cy="639863"/>
          <a:chOff x="1407308" y="941862"/>
          <a:chExt cx="1650701" cy="630530"/>
        </a:xfrm>
      </xdr:grpSpPr>
      <xdr:sp macro="" textlink="">
        <xdr:nvSpPr>
          <xdr:cNvPr id="3" name="Rectangle: Rounded Corners 2">
            <a:extLst>
              <a:ext uri="{FF2B5EF4-FFF2-40B4-BE49-F238E27FC236}">
                <a16:creationId xmlns:a16="http://schemas.microsoft.com/office/drawing/2014/main" id="{9BB98C98-95EC-1E1F-ABF4-F54D2E70271E}"/>
              </a:ext>
            </a:extLst>
          </xdr:cNvPr>
          <xdr:cNvSpPr/>
        </xdr:nvSpPr>
        <xdr:spPr>
          <a:xfrm>
            <a:off x="1407308" y="941862"/>
            <a:ext cx="1650701" cy="630530"/>
          </a:xfrm>
          <a:prstGeom prst="roundRect">
            <a:avLst/>
          </a:prstGeom>
          <a:solidFill>
            <a:schemeClr val="bg1"/>
          </a:solidFill>
          <a:ln>
            <a:noFill/>
          </a:ln>
          <a:effectLst>
            <a:outerShdw blurRad="50800" dist="50800" dir="5400000" algn="ctr" rotWithShape="0">
              <a:srgbClr val="0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sp macro="" textlink="">
        <xdr:nvSpPr>
          <xdr:cNvPr id="7" name="TextBox 6">
            <a:extLst>
              <a:ext uri="{FF2B5EF4-FFF2-40B4-BE49-F238E27FC236}">
                <a16:creationId xmlns:a16="http://schemas.microsoft.com/office/drawing/2014/main" id="{DCCDCDEC-DEF2-DFB4-8C7C-2CACED6B56EB}"/>
              </a:ext>
            </a:extLst>
          </xdr:cNvPr>
          <xdr:cNvSpPr txBox="1"/>
        </xdr:nvSpPr>
        <xdr:spPr>
          <a:xfrm>
            <a:off x="1554547" y="955109"/>
            <a:ext cx="1302882" cy="2403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t>OVERALL WIN RATE</a:t>
            </a:r>
          </a:p>
        </xdr:txBody>
      </xdr:sp>
      <xdr:sp macro="" textlink="Sales_Transactions!N1030">
        <xdr:nvSpPr>
          <xdr:cNvPr id="8" name="TextBox 7">
            <a:extLst>
              <a:ext uri="{FF2B5EF4-FFF2-40B4-BE49-F238E27FC236}">
                <a16:creationId xmlns:a16="http://schemas.microsoft.com/office/drawing/2014/main" id="{9F778A22-EC73-456B-48CD-7A3CBA43A3EE}"/>
              </a:ext>
            </a:extLst>
          </xdr:cNvPr>
          <xdr:cNvSpPr txBox="1"/>
        </xdr:nvSpPr>
        <xdr:spPr>
          <a:xfrm>
            <a:off x="1644930" y="1126917"/>
            <a:ext cx="1094671" cy="3239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055264-D6F4-4460-ADE3-EC4E9B5E4AB5}" type="TxLink">
              <a:rPr lang="en-US" sz="2000" b="1" i="0" u="none" strike="noStrike">
                <a:solidFill>
                  <a:srgbClr val="000000"/>
                </a:solidFill>
                <a:latin typeface="Calibri"/>
                <a:ea typeface="Calibri"/>
                <a:cs typeface="Calibri"/>
              </a:rPr>
              <a:pPr algn="ctr"/>
              <a:t>15.50%</a:t>
            </a:fld>
            <a:endParaRPr lang="en-IN" sz="2000" b="1"/>
          </a:p>
        </xdr:txBody>
      </xdr:sp>
    </xdr:grpSp>
    <xdr:clientData/>
  </xdr:twoCellAnchor>
  <xdr:twoCellAnchor>
    <xdr:from>
      <xdr:col>8</xdr:col>
      <xdr:colOff>158929</xdr:colOff>
      <xdr:row>5</xdr:row>
      <xdr:rowOff>47897</xdr:rowOff>
    </xdr:from>
    <xdr:to>
      <xdr:col>10</xdr:col>
      <xdr:colOff>593604</xdr:colOff>
      <xdr:row>8</xdr:row>
      <xdr:rowOff>132905</xdr:rowOff>
    </xdr:to>
    <xdr:grpSp>
      <xdr:nvGrpSpPr>
        <xdr:cNvPr id="6" name="Group 5">
          <a:extLst>
            <a:ext uri="{FF2B5EF4-FFF2-40B4-BE49-F238E27FC236}">
              <a16:creationId xmlns:a16="http://schemas.microsoft.com/office/drawing/2014/main" id="{AEC67A96-F78A-B8CE-F356-BB85BBA88457}"/>
            </a:ext>
          </a:extLst>
        </xdr:cNvPr>
        <xdr:cNvGrpSpPr/>
      </xdr:nvGrpSpPr>
      <xdr:grpSpPr>
        <a:xfrm>
          <a:off x="5012055" y="972654"/>
          <a:ext cx="1647957" cy="639863"/>
          <a:chOff x="5012055" y="972654"/>
          <a:chExt cx="1647957" cy="639863"/>
        </a:xfrm>
      </xdr:grpSpPr>
      <xdr:sp macro="" textlink="">
        <xdr:nvSpPr>
          <xdr:cNvPr id="12" name="Rectangle: Rounded Corners 11">
            <a:extLst>
              <a:ext uri="{FF2B5EF4-FFF2-40B4-BE49-F238E27FC236}">
                <a16:creationId xmlns:a16="http://schemas.microsoft.com/office/drawing/2014/main" id="{5BE2372F-A6DC-467D-E2AE-497F6E3B5F3F}"/>
              </a:ext>
            </a:extLst>
          </xdr:cNvPr>
          <xdr:cNvSpPr/>
        </xdr:nvSpPr>
        <xdr:spPr>
          <a:xfrm>
            <a:off x="5012055" y="972654"/>
            <a:ext cx="1647957" cy="639863"/>
          </a:xfrm>
          <a:prstGeom prst="roundRect">
            <a:avLst/>
          </a:prstGeom>
          <a:solidFill>
            <a:schemeClr val="bg1"/>
          </a:solidFill>
          <a:ln>
            <a:noFill/>
          </a:ln>
          <a:effectLst>
            <a:outerShdw blurRad="50800" dist="50800" dir="5400000" algn="ctr" rotWithShape="0">
              <a:srgbClr val="0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sp macro="" textlink="">
        <xdr:nvSpPr>
          <xdr:cNvPr id="13" name="TextBox 12">
            <a:extLst>
              <a:ext uri="{FF2B5EF4-FFF2-40B4-BE49-F238E27FC236}">
                <a16:creationId xmlns:a16="http://schemas.microsoft.com/office/drawing/2014/main" id="{6CCCC16C-1BDF-7790-E1F7-F5D30A4BE015}"/>
              </a:ext>
            </a:extLst>
          </xdr:cNvPr>
          <xdr:cNvSpPr txBox="1"/>
        </xdr:nvSpPr>
        <xdr:spPr>
          <a:xfrm>
            <a:off x="5156661" y="986174"/>
            <a:ext cx="1392710" cy="2592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t>TOTAL ACTUAL SPEND</a:t>
            </a:r>
          </a:p>
        </xdr:txBody>
      </xdr:sp>
      <xdr:sp macro="" textlink="Monthly_Costs!M88">
        <xdr:nvSpPr>
          <xdr:cNvPr id="14" name="TextBox 13">
            <a:extLst>
              <a:ext uri="{FF2B5EF4-FFF2-40B4-BE49-F238E27FC236}">
                <a16:creationId xmlns:a16="http://schemas.microsoft.com/office/drawing/2014/main" id="{6FEAF8D6-97B8-CBD9-23B1-44D2E9F8BCF3}"/>
              </a:ext>
            </a:extLst>
          </xdr:cNvPr>
          <xdr:cNvSpPr txBox="1"/>
        </xdr:nvSpPr>
        <xdr:spPr>
          <a:xfrm>
            <a:off x="5220774" y="1171066"/>
            <a:ext cx="1178547" cy="3270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A58F91-173B-4F30-AD3D-FABE53448E45}" type="TxLink">
              <a:rPr lang="en-US" sz="2000" b="1" i="0" u="none" strike="noStrike">
                <a:solidFill>
                  <a:srgbClr val="000000"/>
                </a:solidFill>
                <a:latin typeface="Calibri"/>
                <a:ea typeface="Calibri"/>
                <a:cs typeface="Calibri"/>
              </a:rPr>
              <a:pPr algn="ctr"/>
              <a:t>$256.8 M</a:t>
            </a:fld>
            <a:endParaRPr lang="en-IN" sz="2000" b="1"/>
          </a:p>
        </xdr:txBody>
      </xdr:sp>
    </xdr:grpSp>
    <xdr:clientData/>
  </xdr:twoCellAnchor>
  <xdr:twoCellAnchor>
    <xdr:from>
      <xdr:col>5</xdr:col>
      <xdr:colOff>155359</xdr:colOff>
      <xdr:row>5</xdr:row>
      <xdr:rowOff>40277</xdr:rowOff>
    </xdr:from>
    <xdr:to>
      <xdr:col>8</xdr:col>
      <xdr:colOff>32252</xdr:colOff>
      <xdr:row>8</xdr:row>
      <xdr:rowOff>125285</xdr:rowOff>
    </xdr:to>
    <xdr:grpSp>
      <xdr:nvGrpSpPr>
        <xdr:cNvPr id="5" name="Group 4">
          <a:extLst>
            <a:ext uri="{FF2B5EF4-FFF2-40B4-BE49-F238E27FC236}">
              <a16:creationId xmlns:a16="http://schemas.microsoft.com/office/drawing/2014/main" id="{E319FF95-8AAE-5423-0527-96D4A5D0D08F}"/>
            </a:ext>
          </a:extLst>
        </xdr:cNvPr>
        <xdr:cNvGrpSpPr/>
      </xdr:nvGrpSpPr>
      <xdr:grpSpPr>
        <a:xfrm>
          <a:off x="3188563" y="965034"/>
          <a:ext cx="1696815" cy="639863"/>
          <a:chOff x="3188563" y="965034"/>
          <a:chExt cx="1696815" cy="639863"/>
        </a:xfrm>
      </xdr:grpSpPr>
      <xdr:sp macro="" textlink="">
        <xdr:nvSpPr>
          <xdr:cNvPr id="9" name="Rectangle: Rounded Corners 8">
            <a:extLst>
              <a:ext uri="{FF2B5EF4-FFF2-40B4-BE49-F238E27FC236}">
                <a16:creationId xmlns:a16="http://schemas.microsoft.com/office/drawing/2014/main" id="{92FD558C-FFEE-9EF0-5D92-DF920CB49AF8}"/>
              </a:ext>
            </a:extLst>
          </xdr:cNvPr>
          <xdr:cNvSpPr/>
        </xdr:nvSpPr>
        <xdr:spPr>
          <a:xfrm>
            <a:off x="3233205" y="965034"/>
            <a:ext cx="1652173" cy="639863"/>
          </a:xfrm>
          <a:prstGeom prst="roundRect">
            <a:avLst/>
          </a:prstGeom>
          <a:solidFill>
            <a:schemeClr val="bg1"/>
          </a:solidFill>
          <a:ln>
            <a:noFill/>
          </a:ln>
          <a:effectLst>
            <a:outerShdw blurRad="50800" dist="50800" dir="5400000" algn="ctr" rotWithShape="0">
              <a:srgbClr val="0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sp macro="" textlink="">
        <xdr:nvSpPr>
          <xdr:cNvPr id="10" name="TextBox 9">
            <a:extLst>
              <a:ext uri="{FF2B5EF4-FFF2-40B4-BE49-F238E27FC236}">
                <a16:creationId xmlns:a16="http://schemas.microsoft.com/office/drawing/2014/main" id="{D6587D56-BE69-7ECB-A0C6-0FD4EA7495E9}"/>
              </a:ext>
            </a:extLst>
          </xdr:cNvPr>
          <xdr:cNvSpPr txBox="1"/>
        </xdr:nvSpPr>
        <xdr:spPr>
          <a:xfrm>
            <a:off x="3380575" y="978477"/>
            <a:ext cx="1304044" cy="2439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t>TOTAL REVENUE</a:t>
            </a:r>
          </a:p>
        </xdr:txBody>
      </xdr:sp>
      <xdr:sp macro="" textlink="Sales_Transactions!O1009">
        <xdr:nvSpPr>
          <xdr:cNvPr id="11" name="TextBox 10">
            <a:extLst>
              <a:ext uri="{FF2B5EF4-FFF2-40B4-BE49-F238E27FC236}">
                <a16:creationId xmlns:a16="http://schemas.microsoft.com/office/drawing/2014/main" id="{02701A24-84CA-767E-DFBC-5DAC3927B16B}"/>
              </a:ext>
            </a:extLst>
          </xdr:cNvPr>
          <xdr:cNvSpPr txBox="1"/>
        </xdr:nvSpPr>
        <xdr:spPr>
          <a:xfrm>
            <a:off x="3188563" y="1163446"/>
            <a:ext cx="1658914" cy="327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A86DDD-1524-4F15-B928-453ED4B5F691}" type="TxLink">
              <a:rPr lang="en-US" sz="2000" b="1" i="0" u="none" strike="noStrike">
                <a:solidFill>
                  <a:srgbClr val="000000"/>
                </a:solidFill>
                <a:latin typeface="Calibri"/>
                <a:ea typeface="Calibri"/>
                <a:cs typeface="Calibri"/>
              </a:rPr>
              <a:pPr algn="ctr"/>
              <a:t>$15.8 B</a:t>
            </a:fld>
            <a:endParaRPr lang="en-US" sz="2000" b="1" i="0" u="none" strike="noStrike">
              <a:solidFill>
                <a:srgbClr val="000000"/>
              </a:solidFill>
              <a:latin typeface="Calibri"/>
              <a:ea typeface="Calibri"/>
              <a:cs typeface="Calibri"/>
            </a:endParaRPr>
          </a:p>
        </xdr:txBody>
      </xdr:sp>
    </xdr:grpSp>
    <xdr:clientData/>
  </xdr:twoCellAnchor>
  <xdr:twoCellAnchor>
    <xdr:from>
      <xdr:col>11</xdr:col>
      <xdr:colOff>114145</xdr:colOff>
      <xdr:row>5</xdr:row>
      <xdr:rowOff>40277</xdr:rowOff>
    </xdr:from>
    <xdr:to>
      <xdr:col>13</xdr:col>
      <xdr:colOff>552572</xdr:colOff>
      <xdr:row>8</xdr:row>
      <xdr:rowOff>125285</xdr:rowOff>
    </xdr:to>
    <xdr:grpSp>
      <xdr:nvGrpSpPr>
        <xdr:cNvPr id="50" name="Group 49">
          <a:extLst>
            <a:ext uri="{FF2B5EF4-FFF2-40B4-BE49-F238E27FC236}">
              <a16:creationId xmlns:a16="http://schemas.microsoft.com/office/drawing/2014/main" id="{A211DA11-A781-D363-0D98-8EB67A6BB057}"/>
            </a:ext>
          </a:extLst>
        </xdr:cNvPr>
        <xdr:cNvGrpSpPr/>
      </xdr:nvGrpSpPr>
      <xdr:grpSpPr>
        <a:xfrm>
          <a:off x="6787194" y="965034"/>
          <a:ext cx="1651708" cy="639863"/>
          <a:chOff x="6839675" y="949482"/>
          <a:chExt cx="1650700" cy="630530"/>
        </a:xfrm>
      </xdr:grpSpPr>
      <xdr:sp macro="" textlink="">
        <xdr:nvSpPr>
          <xdr:cNvPr id="15" name="Rectangle: Rounded Corners 14">
            <a:extLst>
              <a:ext uri="{FF2B5EF4-FFF2-40B4-BE49-F238E27FC236}">
                <a16:creationId xmlns:a16="http://schemas.microsoft.com/office/drawing/2014/main" id="{5A6D5569-0F89-F2ED-3F9A-909E33D4C7C2}"/>
              </a:ext>
            </a:extLst>
          </xdr:cNvPr>
          <xdr:cNvSpPr/>
        </xdr:nvSpPr>
        <xdr:spPr>
          <a:xfrm>
            <a:off x="6839675" y="949482"/>
            <a:ext cx="1650700" cy="630530"/>
          </a:xfrm>
          <a:prstGeom prst="roundRect">
            <a:avLst/>
          </a:prstGeom>
          <a:solidFill>
            <a:schemeClr val="bg1"/>
          </a:solidFill>
          <a:ln>
            <a:noFill/>
          </a:ln>
          <a:effectLst>
            <a:outerShdw blurRad="50800" dist="50800" dir="5400000" algn="ctr" rotWithShape="0">
              <a:srgbClr val="0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sp macro="" textlink="">
        <xdr:nvSpPr>
          <xdr:cNvPr id="16" name="TextBox 15">
            <a:extLst>
              <a:ext uri="{FF2B5EF4-FFF2-40B4-BE49-F238E27FC236}">
                <a16:creationId xmlns:a16="http://schemas.microsoft.com/office/drawing/2014/main" id="{1A771CA1-AF01-55B8-8150-7DAB6F57BDD7}"/>
              </a:ext>
            </a:extLst>
          </xdr:cNvPr>
          <xdr:cNvSpPr txBox="1"/>
        </xdr:nvSpPr>
        <xdr:spPr>
          <a:xfrm>
            <a:off x="6986915" y="962729"/>
            <a:ext cx="1302881" cy="24035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t>ACTIVE PROJECTS</a:t>
            </a:r>
          </a:p>
        </xdr:txBody>
      </xdr:sp>
      <xdr:sp macro="" textlink="Project_Master!G56">
        <xdr:nvSpPr>
          <xdr:cNvPr id="17" name="TextBox 16">
            <a:extLst>
              <a:ext uri="{FF2B5EF4-FFF2-40B4-BE49-F238E27FC236}">
                <a16:creationId xmlns:a16="http://schemas.microsoft.com/office/drawing/2014/main" id="{5E114123-1523-F182-8ABF-CA342548CDA0}"/>
              </a:ext>
            </a:extLst>
          </xdr:cNvPr>
          <xdr:cNvSpPr txBox="1"/>
        </xdr:nvSpPr>
        <xdr:spPr>
          <a:xfrm>
            <a:off x="7132044" y="1145000"/>
            <a:ext cx="1027863" cy="322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F8F109-4828-4C63-BFA5-C89DDA2D74C6}" type="TxLink">
              <a:rPr lang="en-US" sz="2000" b="1" i="0" u="none" strike="noStrike">
                <a:solidFill>
                  <a:srgbClr val="000000"/>
                </a:solidFill>
                <a:latin typeface="Calibri"/>
                <a:ea typeface="Calibri"/>
                <a:cs typeface="Calibri"/>
              </a:rPr>
              <a:pPr algn="ctr"/>
              <a:t>51</a:t>
            </a:fld>
            <a:endParaRPr lang="en-IN" sz="4000" b="1"/>
          </a:p>
        </xdr:txBody>
      </xdr:sp>
    </xdr:grpSp>
    <xdr:clientData/>
  </xdr:twoCellAnchor>
  <xdr:twoCellAnchor>
    <xdr:from>
      <xdr:col>14</xdr:col>
      <xdr:colOff>73115</xdr:colOff>
      <xdr:row>5</xdr:row>
      <xdr:rowOff>30891</xdr:rowOff>
    </xdr:from>
    <xdr:to>
      <xdr:col>16</xdr:col>
      <xdr:colOff>511542</xdr:colOff>
      <xdr:row>8</xdr:row>
      <xdr:rowOff>125285</xdr:rowOff>
    </xdr:to>
    <xdr:grpSp>
      <xdr:nvGrpSpPr>
        <xdr:cNvPr id="51" name="Group 50">
          <a:extLst>
            <a:ext uri="{FF2B5EF4-FFF2-40B4-BE49-F238E27FC236}">
              <a16:creationId xmlns:a16="http://schemas.microsoft.com/office/drawing/2014/main" id="{C2DDDB24-70C3-B528-6F2C-1AE1BA8CEF84}"/>
            </a:ext>
          </a:extLst>
        </xdr:cNvPr>
        <xdr:cNvGrpSpPr/>
      </xdr:nvGrpSpPr>
      <xdr:grpSpPr>
        <a:xfrm>
          <a:off x="8566086" y="955648"/>
          <a:ext cx="1651708" cy="649249"/>
          <a:chOff x="8559024" y="940096"/>
          <a:chExt cx="1650700" cy="639916"/>
        </a:xfrm>
      </xdr:grpSpPr>
      <xdr:sp macro="" textlink="">
        <xdr:nvSpPr>
          <xdr:cNvPr id="18" name="Rectangle: Rounded Corners 17">
            <a:extLst>
              <a:ext uri="{FF2B5EF4-FFF2-40B4-BE49-F238E27FC236}">
                <a16:creationId xmlns:a16="http://schemas.microsoft.com/office/drawing/2014/main" id="{4DFF2381-4305-8723-236E-46C1FE03EC66}"/>
              </a:ext>
            </a:extLst>
          </xdr:cNvPr>
          <xdr:cNvSpPr/>
        </xdr:nvSpPr>
        <xdr:spPr>
          <a:xfrm>
            <a:off x="8559024" y="949482"/>
            <a:ext cx="1650700" cy="630530"/>
          </a:xfrm>
          <a:prstGeom prst="roundRect">
            <a:avLst/>
          </a:prstGeom>
          <a:solidFill>
            <a:schemeClr val="bg1"/>
          </a:solidFill>
          <a:ln>
            <a:noFill/>
          </a:ln>
          <a:effectLst>
            <a:outerShdw blurRad="50800" dist="50800" dir="5400000" algn="ctr" rotWithShape="0">
              <a:srgbClr val="000000">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sp macro="" textlink="">
        <xdr:nvSpPr>
          <xdr:cNvPr id="19" name="TextBox 18">
            <a:extLst>
              <a:ext uri="{FF2B5EF4-FFF2-40B4-BE49-F238E27FC236}">
                <a16:creationId xmlns:a16="http://schemas.microsoft.com/office/drawing/2014/main" id="{65D84A27-5B4E-A4B8-C173-839B1DC98533}"/>
              </a:ext>
            </a:extLst>
          </xdr:cNvPr>
          <xdr:cNvSpPr txBox="1"/>
        </xdr:nvSpPr>
        <xdr:spPr>
          <a:xfrm>
            <a:off x="8648470" y="940096"/>
            <a:ext cx="1456568" cy="285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1"/>
              <a:t>COLLECTION EFFICIENCY</a:t>
            </a:r>
          </a:p>
        </xdr:txBody>
      </xdr:sp>
      <xdr:sp macro="" textlink="Sales_Transactions!L1013">
        <xdr:nvSpPr>
          <xdr:cNvPr id="20" name="TextBox 19">
            <a:extLst>
              <a:ext uri="{FF2B5EF4-FFF2-40B4-BE49-F238E27FC236}">
                <a16:creationId xmlns:a16="http://schemas.microsoft.com/office/drawing/2014/main" id="{1688E135-E083-6293-F9E3-2D314FE96B39}"/>
              </a:ext>
            </a:extLst>
          </xdr:cNvPr>
          <xdr:cNvSpPr txBox="1"/>
        </xdr:nvSpPr>
        <xdr:spPr>
          <a:xfrm>
            <a:off x="8897113" y="1137380"/>
            <a:ext cx="1027863" cy="322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A0EF43-01F9-436D-AE7D-E0927D0E5B00}" type="TxLink">
              <a:rPr lang="en-US" sz="2000" b="1" i="0" u="none" strike="noStrike">
                <a:solidFill>
                  <a:srgbClr val="000000"/>
                </a:solidFill>
                <a:latin typeface="Calibri"/>
                <a:ea typeface="Calibri"/>
                <a:cs typeface="Calibri"/>
              </a:rPr>
              <a:pPr algn="ctr"/>
              <a:t>70%</a:t>
            </a:fld>
            <a:endParaRPr lang="en-IN" sz="4000" b="1"/>
          </a:p>
        </xdr:txBody>
      </xdr:sp>
    </xdr:grpSp>
    <xdr:clientData/>
  </xdr:twoCellAnchor>
  <xdr:twoCellAnchor>
    <xdr:from>
      <xdr:col>0</xdr:col>
      <xdr:colOff>571500</xdr:colOff>
      <xdr:row>0</xdr:row>
      <xdr:rowOff>159328</xdr:rowOff>
    </xdr:from>
    <xdr:to>
      <xdr:col>17</xdr:col>
      <xdr:colOff>426720</xdr:colOff>
      <xdr:row>4</xdr:row>
      <xdr:rowOff>15587</xdr:rowOff>
    </xdr:to>
    <xdr:sp macro="" textlink="">
      <xdr:nvSpPr>
        <xdr:cNvPr id="44" name="TextBox 43">
          <a:extLst>
            <a:ext uri="{FF2B5EF4-FFF2-40B4-BE49-F238E27FC236}">
              <a16:creationId xmlns:a16="http://schemas.microsoft.com/office/drawing/2014/main" id="{63F5FE9F-B94C-D927-0F55-14103A2C846A}"/>
            </a:ext>
          </a:extLst>
        </xdr:cNvPr>
        <xdr:cNvSpPr txBox="1"/>
      </xdr:nvSpPr>
      <xdr:spPr>
        <a:xfrm>
          <a:off x="571500" y="159328"/>
          <a:ext cx="10159538" cy="583623"/>
        </a:xfrm>
        <a:prstGeom prst="rect">
          <a:avLst/>
        </a:prstGeom>
        <a:noFill/>
        <a:ln w="9525" cmpd="sng">
          <a:solidFill>
            <a:schemeClr val="lt1">
              <a:shade val="50000"/>
            </a:schemeClr>
          </a:solidFill>
        </a:ln>
        <a:effectLst>
          <a:outerShdw blurRad="50800" dist="50800" dir="5400000" algn="ctr" rotWithShape="0">
            <a:srgbClr val="000000">
              <a:alpha val="40000"/>
            </a:srgbClr>
          </a:outerShdw>
          <a:softEdge rad="1270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t>Construction Division: 2025-2026 Strategic Performance Dashboard</a:t>
          </a:r>
        </a:p>
      </xdr:txBody>
    </xdr:sp>
    <xdr:clientData/>
  </xdr:twoCellAnchor>
  <xdr:twoCellAnchor>
    <xdr:from>
      <xdr:col>17</xdr:col>
      <xdr:colOff>597476</xdr:colOff>
      <xdr:row>5</xdr:row>
      <xdr:rowOff>34636</xdr:rowOff>
    </xdr:from>
    <xdr:to>
      <xdr:col>21</xdr:col>
      <xdr:colOff>25975</xdr:colOff>
      <xdr:row>41</xdr:row>
      <xdr:rowOff>0</xdr:rowOff>
    </xdr:to>
    <xdr:sp macro="" textlink="">
      <xdr:nvSpPr>
        <xdr:cNvPr id="59" name="Rectangle: Rounded Corners 58">
          <a:extLst>
            <a:ext uri="{FF2B5EF4-FFF2-40B4-BE49-F238E27FC236}">
              <a16:creationId xmlns:a16="http://schemas.microsoft.com/office/drawing/2014/main" id="{E73B4B92-FFD5-EC69-A5AE-49145308266E}"/>
            </a:ext>
          </a:extLst>
        </xdr:cNvPr>
        <xdr:cNvSpPr/>
      </xdr:nvSpPr>
      <xdr:spPr>
        <a:xfrm>
          <a:off x="10901794" y="943841"/>
          <a:ext cx="1853045" cy="6511636"/>
        </a:xfrm>
        <a:prstGeom prst="roundRect">
          <a:avLst>
            <a:gd name="adj" fmla="val 3116"/>
          </a:avLst>
        </a:prstGeom>
        <a:solidFill>
          <a:schemeClr val="bg1"/>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7951</xdr:colOff>
      <xdr:row>9</xdr:row>
      <xdr:rowOff>182552</xdr:rowOff>
    </xdr:from>
    <xdr:to>
      <xdr:col>8</xdr:col>
      <xdr:colOff>492139</xdr:colOff>
      <xdr:row>25</xdr:row>
      <xdr:rowOff>7292</xdr:rowOff>
    </xdr:to>
    <xdr:graphicFrame macro="">
      <xdr:nvGraphicFramePr>
        <xdr:cNvPr id="21" name="Chart 20">
          <a:extLst>
            <a:ext uri="{FF2B5EF4-FFF2-40B4-BE49-F238E27FC236}">
              <a16:creationId xmlns:a16="http://schemas.microsoft.com/office/drawing/2014/main" id="{69D4424F-940D-410D-942C-BCBA317729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484182</xdr:colOff>
      <xdr:row>10</xdr:row>
      <xdr:rowOff>0</xdr:rowOff>
    </xdr:from>
    <xdr:to>
      <xdr:col>17</xdr:col>
      <xdr:colOff>372422</xdr:colOff>
      <xdr:row>25</xdr:row>
      <xdr:rowOff>0</xdr:rowOff>
    </xdr:to>
    <xdr:graphicFrame macro="">
      <xdr:nvGraphicFramePr>
        <xdr:cNvPr id="22" name="Chart 21">
          <a:extLst>
            <a:ext uri="{FF2B5EF4-FFF2-40B4-BE49-F238E27FC236}">
              <a16:creationId xmlns:a16="http://schemas.microsoft.com/office/drawing/2014/main" id="{1A5FCB78-A165-485D-859C-E587517501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23814</xdr:colOff>
      <xdr:row>26</xdr:row>
      <xdr:rowOff>79371</xdr:rowOff>
    </xdr:from>
    <xdr:to>
      <xdr:col>8</xdr:col>
      <xdr:colOff>508002</xdr:colOff>
      <xdr:row>41</xdr:row>
      <xdr:rowOff>39687</xdr:rowOff>
    </xdr:to>
    <xdr:graphicFrame macro="">
      <xdr:nvGraphicFramePr>
        <xdr:cNvPr id="24" name="Chart 23">
          <a:extLst>
            <a:ext uri="{FF2B5EF4-FFF2-40B4-BE49-F238E27FC236}">
              <a16:creationId xmlns:a16="http://schemas.microsoft.com/office/drawing/2014/main" id="{AAC2BD53-54C5-48AA-B5B7-A8AFF2D947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476241</xdr:colOff>
      <xdr:row>26</xdr:row>
      <xdr:rowOff>111122</xdr:rowOff>
    </xdr:from>
    <xdr:to>
      <xdr:col>17</xdr:col>
      <xdr:colOff>408523</xdr:colOff>
      <xdr:row>41</xdr:row>
      <xdr:rowOff>57689</xdr:rowOff>
    </xdr:to>
    <xdr:graphicFrame macro="">
      <xdr:nvGraphicFramePr>
        <xdr:cNvPr id="25" name="Chart 24">
          <a:extLst>
            <a:ext uri="{FF2B5EF4-FFF2-40B4-BE49-F238E27FC236}">
              <a16:creationId xmlns:a16="http://schemas.microsoft.com/office/drawing/2014/main" id="{A116BF8B-0DA0-4137-8BB6-1DFE80B953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33476</xdr:colOff>
      <xdr:row>33</xdr:row>
      <xdr:rowOff>76836</xdr:rowOff>
    </xdr:from>
    <xdr:to>
      <xdr:col>21</xdr:col>
      <xdr:colOff>28713</xdr:colOff>
      <xdr:row>41</xdr:row>
      <xdr:rowOff>28737</xdr:rowOff>
    </xdr:to>
    <mc:AlternateContent xmlns:mc="http://schemas.openxmlformats.org/markup-compatibility/2006" xmlns:a14="http://schemas.microsoft.com/office/drawing/2010/main">
      <mc:Choice Requires="a14">
        <xdr:graphicFrame macro="">
          <xdr:nvGraphicFramePr>
            <xdr:cNvPr id="28" name="Project Status 1">
              <a:extLst>
                <a:ext uri="{FF2B5EF4-FFF2-40B4-BE49-F238E27FC236}">
                  <a16:creationId xmlns:a16="http://schemas.microsoft.com/office/drawing/2014/main" id="{70B8111A-2ECF-5672-C8F3-1A6A7829DEB8}"/>
                </a:ext>
              </a:extLst>
            </xdr:cNvPr>
            <xdr:cNvGraphicFramePr/>
          </xdr:nvGraphicFramePr>
          <xdr:xfrm>
            <a:off x="0" y="0"/>
            <a:ext cx="0" cy="0"/>
          </xdr:xfrm>
          <a:graphic>
            <a:graphicData uri="http://schemas.microsoft.com/office/drawing/2010/slicer">
              <sle:slicer xmlns:sle="http://schemas.microsoft.com/office/drawing/2010/slicer" name="Project Status 1"/>
            </a:graphicData>
          </a:graphic>
        </xdr:graphicFrame>
      </mc:Choice>
      <mc:Fallback xmlns="">
        <xdr:sp macro="" textlink="">
          <xdr:nvSpPr>
            <xdr:cNvPr id="0" name=""/>
            <xdr:cNvSpPr>
              <a:spLocks noTextEdit="1"/>
            </xdr:cNvSpPr>
          </xdr:nvSpPr>
          <xdr:spPr>
            <a:xfrm>
              <a:off x="10953010" y="6180234"/>
              <a:ext cx="1815159" cy="14315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33352</xdr:colOff>
      <xdr:row>16</xdr:row>
      <xdr:rowOff>86337</xdr:rowOff>
    </xdr:from>
    <xdr:to>
      <xdr:col>21</xdr:col>
      <xdr:colOff>39978</xdr:colOff>
      <xdr:row>32</xdr:row>
      <xdr:rowOff>156151</xdr:rowOff>
    </xdr:to>
    <mc:AlternateContent xmlns:mc="http://schemas.openxmlformats.org/markup-compatibility/2006" xmlns:a14="http://schemas.microsoft.com/office/drawing/2010/main">
      <mc:Choice Requires="a14">
        <xdr:graphicFrame macro="">
          <xdr:nvGraphicFramePr>
            <xdr:cNvPr id="36" name="Estimator">
              <a:extLst>
                <a:ext uri="{FF2B5EF4-FFF2-40B4-BE49-F238E27FC236}">
                  <a16:creationId xmlns:a16="http://schemas.microsoft.com/office/drawing/2014/main" id="{0D5FEB7F-D3B1-0ACD-526F-69F4980CCA5C}"/>
                </a:ext>
              </a:extLst>
            </xdr:cNvPr>
            <xdr:cNvGraphicFramePr/>
          </xdr:nvGraphicFramePr>
          <xdr:xfrm>
            <a:off x="0" y="0"/>
            <a:ext cx="0" cy="0"/>
          </xdr:xfrm>
          <a:graphic>
            <a:graphicData uri="http://schemas.microsoft.com/office/drawing/2010/slicer">
              <sle:slicer xmlns:sle="http://schemas.microsoft.com/office/drawing/2010/slicer" name="Estimator"/>
            </a:graphicData>
          </a:graphic>
        </xdr:graphicFrame>
      </mc:Choice>
      <mc:Fallback xmlns="">
        <xdr:sp macro="" textlink="">
          <xdr:nvSpPr>
            <xdr:cNvPr id="0" name=""/>
            <xdr:cNvSpPr>
              <a:spLocks noTextEdit="1"/>
            </xdr:cNvSpPr>
          </xdr:nvSpPr>
          <xdr:spPr>
            <a:xfrm>
              <a:off x="10952886" y="3045560"/>
              <a:ext cx="1826548" cy="30290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34787</xdr:colOff>
      <xdr:row>5</xdr:row>
      <xdr:rowOff>124903</xdr:rowOff>
    </xdr:from>
    <xdr:to>
      <xdr:col>21</xdr:col>
      <xdr:colOff>41413</xdr:colOff>
      <xdr:row>15</xdr:row>
      <xdr:rowOff>165652</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20F36F6C-C274-2EA1-70E6-545022CB6D3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954321" y="1049660"/>
              <a:ext cx="1826548" cy="18902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1.08930428241" createdVersion="8" refreshedVersion="8" minRefreshableVersion="3" recordCount="1000" xr:uid="{4C5F5534-FA34-4AE5-A3F8-7659564ABA00}">
  <cacheSource type="worksheet">
    <worksheetSource name="Sales_Transactions"/>
  </cacheSource>
  <cacheFields count="46">
    <cacheField name="Transaction ID" numFmtId="0">
      <sharedItems/>
    </cacheField>
    <cacheField name="Date" numFmtId="14">
      <sharedItems containsSemiMixedTypes="0" containsNonDate="0" containsDate="1" containsString="0" minDate="1945-07-01T00:00:00" maxDate="2026-10-02T00:00:00"/>
    </cacheField>
    <cacheField name="Project ID" numFmtId="0">
      <sharedItems/>
    </cacheField>
    <cacheField name="Project Name" numFmtId="0">
      <sharedItems/>
    </cacheField>
    <cacheField name="Region" numFmtId="0">
      <sharedItems count="8">
        <s v="Africa"/>
        <s v="Asia"/>
        <s v="Europe"/>
        <s v="TBD"/>
        <s v="GCC"/>
        <s v="Americas"/>
        <s v="Middle East"/>
        <s v="Unknown" u="1"/>
      </sharedItems>
    </cacheField>
    <cacheField name="Country" numFmtId="0">
      <sharedItems/>
    </cacheField>
    <cacheField name="Client" numFmtId="0">
      <sharedItems/>
    </cacheField>
    <cacheField name="Contract Type" numFmtId="0">
      <sharedItems/>
    </cacheField>
    <cacheField name="Discipline" numFmtId="0">
      <sharedItems/>
    </cacheField>
    <cacheField name="Estimator" numFmtId="0">
      <sharedItems count="10">
        <s v="James"/>
        <s v="Mohamed"/>
        <s v="Wei"/>
        <s v="John"/>
        <s v="Carlos"/>
        <s v="Priya"/>
        <s v="Sarah"/>
        <s v="Ali"/>
        <s v="Hana"/>
        <s v="Fatima"/>
      </sharedItems>
    </cacheField>
    <cacheField name="Project Manager" numFmtId="0">
      <sharedItems/>
    </cacheField>
    <cacheField name="Bid ID" numFmtId="0">
      <sharedItems/>
    </cacheField>
    <cacheField name="Bid Submission Date" numFmtId="14">
      <sharedItems containsSemiMixedTypes="0" containsNonDate="0" containsDate="1" containsString="0" minDate="2024-01-11T00:00:00" maxDate="2026-12-02T00:00:00"/>
    </cacheField>
    <cacheField name="Award Date" numFmtId="14">
      <sharedItems containsDate="1" containsMixedTypes="1" minDate="2025-01-02T00:00:00" maxDate="2026-12-03T00:00:00"/>
    </cacheField>
    <cacheField name="Project Start Date" numFmtId="14">
      <sharedItems containsDate="1" containsMixedTypes="1" minDate="2025-01-03T00:00:00" maxDate="2026-12-05T00:00:00"/>
    </cacheField>
    <cacheField name="Project Duration Months" numFmtId="0">
      <sharedItems containsMixedTypes="1" containsNumber="1" containsInteger="1" minValue="3" maxValue="60"/>
    </cacheField>
    <cacheField name="Tender Value" numFmtId="0">
      <sharedItems containsMixedTypes="1" containsNumber="1" containsInteger="1" minValue="200636" maxValue="49874143"/>
    </cacheField>
    <cacheField name="Discount Pct" numFmtId="0">
      <sharedItems containsMixedTypes="1" containsNumber="1" minValue="0.01" maxValue="0.35"/>
    </cacheField>
    <cacheField name="Variation Pct" numFmtId="0">
      <sharedItems containsSemiMixedTypes="0" containsString="0" containsNumber="1" minValue="-0.05" maxValue="0.2"/>
    </cacheField>
    <cacheField name="Contract Value" numFmtId="0">
      <sharedItems containsSemiMixedTypes="0" containsString="0" containsNumber="1" minValue="144334.57" maxValue="56370460.880000003"/>
    </cacheField>
    <cacheField name="Currency" numFmtId="0">
      <sharedItems/>
    </cacheField>
    <cacheField name="Contract Value USD" numFmtId="165">
      <sharedItems containsSemiMixedTypes="0" containsString="0" containsNumber="1" minValue="51088.376021798365" maxValue="59429810.315217391"/>
    </cacheField>
    <cacheField name="Cost Estimate" numFmtId="0">
      <sharedItems containsMixedTypes="1" containsNumber="1" minValue="116056.21" maxValue="44794420.280000001"/>
    </cacheField>
    <cacheField name="Gross Margin Pct" numFmtId="0">
      <sharedItems containsMixedTypes="1" containsNumber="1" minValue="0.05" maxValue="0.4"/>
    </cacheField>
    <cacheField name="Overhead Pct" numFmtId="0">
      <sharedItems containsSemiMixedTypes="0" containsString="0" containsNumber="1" minValue="0.05" maxValue="0.2"/>
    </cacheField>
    <cacheField name="Invoice Number" numFmtId="0">
      <sharedItems/>
    </cacheField>
    <cacheField name="Invoice Value" numFmtId="0">
      <sharedItems containsMixedTypes="1" containsNumber="1" minValue="8016.12" maxValue="43508259.950000003"/>
    </cacheField>
    <cacheField name="Collected Amount" numFmtId="0">
      <sharedItems containsMixedTypes="1" containsNumber="1" minValue="5183.01" maxValue="40661876.609999999"/>
    </cacheField>
    <cacheField name="Payment Terms Days" numFmtId="0">
      <sharedItems containsSemiMixedTypes="0" containsString="0" containsNumber="1" containsInteger="1" minValue="30" maxValue="120"/>
    </cacheField>
    <cacheField name="Days To Collect" numFmtId="0">
      <sharedItems containsSemiMixedTypes="0" containsString="0" containsNumber="1" containsInteger="1" minValue="1" maxValue="180"/>
    </cacheField>
    <cacheField name="Payment Method" numFmtId="0">
      <sharedItems/>
    </cacheField>
    <cacheField name="Sales Stage" numFmtId="0">
      <sharedItems count="7">
        <s v="Won"/>
        <s v="Qualification"/>
        <s v="Proposal"/>
        <s v="Negotiation"/>
        <s v="On Hold"/>
        <s v="Lost"/>
        <s v="Prospecting"/>
      </sharedItems>
    </cacheField>
    <cacheField name="Probability" numFmtId="0">
      <sharedItems containsMixedTypes="1" containsNumber="1" minValue="0.05" maxValue="0.99"/>
    </cacheField>
    <cacheField name="VAT Pct" numFmtId="0">
      <sharedItems containsSemiMixedTypes="0" containsString="0" containsNumber="1" minValue="0.05" maxValue="0.15"/>
    </cacheField>
    <cacheField name="Retention Pct" numFmtId="0">
      <sharedItems containsSemiMixedTypes="0" containsString="0" containsNumber="1" minValue="0.01" maxValue="0.1"/>
    </cacheField>
    <cacheField name="Change Orders Count" numFmtId="0">
      <sharedItems containsSemiMixedTypes="0" containsString="0" containsNumber="1" containsInteger="1" minValue="0" maxValue="15"/>
    </cacheField>
    <cacheField name="Labor Count" numFmtId="0">
      <sharedItems containsMixedTypes="1" containsNumber="1" containsInteger="1" minValue="14" maxValue="4990"/>
    </cacheField>
    <cacheField name="Equipment Cost" numFmtId="0">
      <sharedItems containsMixedTypes="1" containsNumber="1" minValue="16813.53" maxValue="12713980.779999999"/>
    </cacheField>
    <cacheField name="Material Cost" numFmtId="0">
      <sharedItems containsMixedTypes="1" containsNumber="1" minValue="26830.04" maxValue="25050745.859999999"/>
    </cacheField>
    <cacheField name="Sub Contractor" numFmtId="0">
      <sharedItems/>
    </cacheField>
    <cacheField name="Competitor" numFmtId="0">
      <sharedItems/>
    </cacheField>
    <cacheField name="BidScore" numFmtId="0">
      <sharedItems containsMixedTypes="1" containsNumber="1" minValue="50" maxValue="100"/>
    </cacheField>
    <cacheField name="Warranty Months" numFmtId="0">
      <sharedItems containsMixedTypes="1" containsNumber="1" containsInteger="1" minValue="12" maxValue="60"/>
    </cacheField>
    <cacheField name="Approval Status" numFmtId="0">
      <sharedItems/>
    </cacheField>
    <cacheField name="Revenue Category" numFmtId="0">
      <sharedItems/>
    </cacheField>
    <cacheField name="Notes" numFmtId="0">
      <sharedItems/>
    </cacheField>
  </cacheFields>
  <extLst>
    <ext xmlns:x14="http://schemas.microsoft.com/office/spreadsheetml/2009/9/main" uri="{725AE2AE-9491-48be-B2B4-4EB974FC3084}">
      <x14:pivotCacheDefinition pivotCacheId="133999198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1.089304976849" createdVersion="8" refreshedVersion="8" minRefreshableVersion="3" recordCount="51" xr:uid="{48BD6099-7567-438D-A96C-FFFA60100DD4}">
  <cacheSource type="worksheet">
    <worksheetSource name="Project_Master"/>
  </cacheSource>
  <cacheFields count="18">
    <cacheField name="ProjectID" numFmtId="0">
      <sharedItems/>
    </cacheField>
    <cacheField name="Project Name" numFmtId="0">
      <sharedItems/>
    </cacheField>
    <cacheField name="Client" numFmtId="0">
      <sharedItems/>
    </cacheField>
    <cacheField name="Region" numFmtId="0">
      <sharedItems/>
    </cacheField>
    <cacheField name="Country" numFmtId="0">
      <sharedItems/>
    </cacheField>
    <cacheField name="Contract Type" numFmtId="0">
      <sharedItems/>
    </cacheField>
    <cacheField name="Discipline" numFmtId="0">
      <sharedItems/>
    </cacheField>
    <cacheField name="Project Manager" numFmtId="0">
      <sharedItems/>
    </cacheField>
    <cacheField name="Project Status" numFmtId="0">
      <sharedItems count="6">
        <s v="Active"/>
        <s v="TBD"/>
        <s v="Completed"/>
        <s v="Cancelled"/>
        <s v="On Hold"/>
        <s v="Unknown" u="1"/>
      </sharedItems>
    </cacheField>
    <cacheField name="Start Date" numFmtId="14">
      <sharedItems containsSemiMixedTypes="0" containsNonDate="0" containsDate="1" containsString="0" minDate="2025-01-21T00:00:00" maxDate="2026-09-03T00:00:00"/>
    </cacheField>
    <cacheField name="Planned End Date" numFmtId="14">
      <sharedItems containsSemiMixedTypes="0" containsNonDate="0" containsDate="1" containsString="0" minDate="2025-01-11T00:00:00" maxDate="2027-12-20T00:00:00"/>
    </cacheField>
    <cacheField name="Budget" numFmtId="0">
      <sharedItems containsSemiMixedTypes="0" containsString="0" containsNumber="1" containsInteger="1" minValue="2000221" maxValue="99751876"/>
    </cacheField>
    <cacheField name="Actual Cost" numFmtId="0">
      <sharedItems containsMixedTypes="1" containsNumber="1" containsInteger="1" minValue="5390530" maxValue="96557719"/>
    </cacheField>
    <cacheField name="Contract Value" numFmtId="0">
      <sharedItems containsSemiMixedTypes="0" containsString="0" containsNumber="1" containsInteger="1" minValue="4573468" maxValue="119626949"/>
    </cacheField>
    <cacheField name="Revenue Category" numFmtId="0">
      <sharedItems/>
    </cacheField>
    <cacheField name="Priority" numFmtId="0">
      <sharedItems/>
    </cacheField>
    <cacheField name="Risk Level" numFmtId="0">
      <sharedItems/>
    </cacheField>
    <cacheField name="Notes" numFmtId="0">
      <sharedItems/>
    </cacheField>
  </cacheFields>
  <extLst>
    <ext xmlns:x14="http://schemas.microsoft.com/office/spreadsheetml/2009/9/main" uri="{725AE2AE-9491-48be-B2B4-4EB974FC3084}">
      <x14:pivotCacheDefinition pivotCacheId="89800841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1.089305439818" createdVersion="8" refreshedVersion="8" minRefreshableVersion="3" recordCount="84" xr:uid="{2FAF7C4F-CBE7-4D48-9023-13B2C997A66F}">
  <cacheSource type="worksheet">
    <worksheetSource name="Monthly_Costs"/>
  </cacheSource>
  <cacheFields count="17">
    <cacheField name="Month" numFmtId="0">
      <sharedItems/>
    </cacheField>
    <cacheField name="Region" numFmtId="0">
      <sharedItems count="6">
        <s v="Middle East"/>
        <s v="Africa"/>
        <s v="Asia"/>
        <s v="Europe"/>
        <s v="GCC"/>
        <s v="Americas"/>
      </sharedItems>
    </cacheField>
    <cacheField name="OverheadCost" numFmtId="0">
      <sharedItems containsMixedTypes="1" containsNumber="1" containsInteger="1" minValue="53615" maxValue="496342"/>
    </cacheField>
    <cacheField name="LaborCost" numFmtId="0">
      <sharedItems containsMixedTypes="1" containsNumber="1" containsInteger="1" minValue="110263" maxValue="1992689"/>
    </cacheField>
    <cacheField name="MaterialCost" numFmtId="0">
      <sharedItems containsSemiMixedTypes="0" containsString="0" containsNumber="1" containsInteger="1" minValue="212198" maxValue="4905138"/>
    </cacheField>
    <cacheField name="EquipmentCost" numFmtId="0">
      <sharedItems containsMixedTypes="1" containsNumber="1" containsInteger="1" minValue="65166" maxValue="968234"/>
    </cacheField>
    <cacheField name="SubcontractorCost" numFmtId="0">
      <sharedItems containsMixedTypes="1" containsNumber="1" containsInteger="1" minValue="9476" maxValue="2948081"/>
    </cacheField>
    <cacheField name="TravelCost" numFmtId="0">
      <sharedItems containsSemiMixedTypes="0" containsString="0" containsNumber="1" containsInteger="1" minValue="7192" maxValue="99589"/>
    </cacheField>
    <cacheField name="MiscCost" numFmtId="0">
      <sharedItems containsMixedTypes="1" containsNumber="1" containsInteger="1" minValue="1065" maxValue="49150"/>
    </cacheField>
    <cacheField name="PlannedBudget" numFmtId="0">
      <sharedItems containsSemiMixedTypes="0" containsString="0" containsNumber="1" containsInteger="1" minValue="526741" maxValue="7937232"/>
    </cacheField>
    <cacheField name="ActualSpend" numFmtId="2">
      <sharedItems containsSemiMixedTypes="0" containsString="0" containsNumber="1" minValue="629433" maxValue="8777761"/>
    </cacheField>
    <cacheField name="Currency" numFmtId="0">
      <sharedItems/>
    </cacheField>
    <cacheField name="Actual Spend USD" numFmtId="165">
      <sharedItems containsSemiMixedTypes="0" containsString="0" containsNumber="1" minValue="171507.62942779291" maxValue="8764029.347826086"/>
    </cacheField>
    <cacheField name="New Cost Variance" numFmtId="0">
      <sharedItems containsMixedTypes="1" containsNumber="1" minValue="-0.88374829623482354" maxValue="9.2284055387175368"/>
    </cacheField>
    <cacheField name="CostVariance" numFmtId="0">
      <sharedItems containsMixedTypes="1" containsNumber="1" minValue="-0.187" maxValue="0.19900000000000001"/>
    </cacheField>
    <cacheField name="ApprovedBy" numFmtId="0">
      <sharedItems/>
    </cacheField>
    <cacheField name="Notes"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1.089287152776" createdVersion="3" refreshedVersion="8" minRefreshableVersion="3" recordCount="0" supportSubquery="1" supportAdvancedDrill="1" xr:uid="{28C4EA35-B99E-400D-934E-0FFDA3D67049}">
  <cacheSource type="external" connectionId="1">
    <extLst>
      <ext xmlns:x14="http://schemas.microsoft.com/office/spreadsheetml/2009/9/main" uri="{F057638F-6D5F-4e77-A914-E7F072B9BCA8}">
        <x14:sourceConnection name="ThisWorkbookDataModel"/>
      </ext>
    </extLst>
  </cacheSource>
  <cacheFields count="0"/>
  <cacheHierarchies count="133">
    <cacheHierarchy uniqueName="[Client_Master].[ClientName]" caption="ClientName" attribute="1" defaultMemberUniqueName="[Client_Master].[ClientName].[All]" allUniqueName="[Client_Master].[ClientName].[All]" dimensionUniqueName="[Client_Master]" displayFolder="" count="0" memberValueDatatype="130" unbalanced="0"/>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0" memberValueDatatype="130" unbalanced="0"/>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13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13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13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130" unbalanced="0"/>
    <cacheHierarchy uniqueName="[Estimator_Team].[WinRate]" caption="WinRate" attribute="1" defaultMemberUniqueName="[Estimator_Team].[WinRate].[All]" allUniqueName="[Estimator_Team].[WinRate].[All]" dimensionUniqueName="[Estimator_Team]" displayFolder="" count="0" memberValueDatatype="130"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Monthly_Costs].[Month]" caption="Month" attribute="1" defaultMemberUniqueName="[Monthly_Costs].[Month].[All]" allUniqueName="[Monthly_Costs].[Month].[All]" dimensionUniqueName="[Monthly_Costs]" displayFolder="" count="0" memberValueDatatype="130"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130" unbalanced="0"/>
    <cacheHierarchy uniqueName="[Monthly_Costs].[LaborCost]" caption="LaborCost" attribute="1" defaultMemberUniqueName="[Monthly_Costs].[LaborCost].[All]" allUniqueName="[Monthly_Costs].[LaborCost].[All]" dimensionUniqueName="[Monthly_Costs]" displayFolder="" count="0" memberValueDatatype="130"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EquipmentCost]" caption="EquipmentCost" attribute="1" defaultMemberUniqueName="[Monthly_Costs].[EquipmentCost].[All]" allUniqueName="[Monthly_Costs].[EquipmentCost].[All]" dimensionUniqueName="[Monthly_Costs]" displayFolder="" count="0" memberValueDatatype="130"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130"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MiscCost]" caption="MiscCost" attribute="1" defaultMemberUniqueName="[Monthly_Costs].[MiscCost].[All]" allUniqueName="[Monthly_Costs].[MiscCost].[All]" dimensionUniqueName="[Monthly_Costs]" displayFolder="" count="0" memberValueDatatype="130"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ActualSpend]" caption="ActualSpend" attribute="1" defaultMemberUniqueName="[Monthly_Costs].[ActualSpend].[All]" allUniqueName="[Monthly_Costs].[ActualSpend].[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ctual Spend USD]" caption="Actual Spend USD" attribute="1" defaultMemberUniqueName="[Monthly_Costs].[Actual Spend USD].[All]" allUniqueName="[Monthly_Costs].[Actual Spend USD].[All]" dimensionUniqueName="[Monthly_Costs]" displayFolder="" count="0" memberValueDatatype="5" unbalanced="0"/>
    <cacheHierarchy uniqueName="[Monthly_Costs].[New Cost Variance]" caption="New Cost Variance" attribute="1" defaultMemberUniqueName="[Monthly_Costs].[New Cost Variance].[All]" allUniqueName="[Monthly_Costs].[New Cost Variance].[All]" dimensionUniqueName="[Monthly_Costs]" displayFolder="" count="0" memberValueDatatype="130" unbalanced="0"/>
    <cacheHierarchy uniqueName="[Monthly_Costs].[CostVariance]" caption="CostVariance" attribute="1" defaultMemberUniqueName="[Monthly_Costs].[CostVariance].[All]" allUniqueName="[Monthly_Costs].[CostVariance].[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 Name]" caption="Project Name" attribute="1" defaultMemberUniqueName="[Project_Master].[Project Name].[All]" allUniqueName="[Project_Master].[Project 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0" memberValueDatatype="130" unbalanced="0"/>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 Type]" caption="Contract Type" attribute="1" defaultMemberUniqueName="[Project_Master].[Contract Type].[All]" allUniqueName="[Project_Master].[Contract 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 Manager]" caption="Project Manager" attribute="1" defaultMemberUniqueName="[Project_Master].[Project Manager].[All]" allUniqueName="[Project_Master].[Project Manager].[All]" dimensionUniqueName="[Project_Master]" displayFolder="" count="0" memberValueDatatype="130" unbalanced="0"/>
    <cacheHierarchy uniqueName="[Project_Master].[Project Status]" caption="Project Status" attribute="1" defaultMemberUniqueName="[Project_Master].[Project Status].[All]" allUniqueName="[Project_Master].[Project Status].[All]" dimensionUniqueName="[Project_Master]" displayFolder="" count="2" memberValueDatatype="130" unbalanced="0"/>
    <cacheHierarchy uniqueName="[Project_Master].[Start Date]" caption="Start Date" attribute="1" time="1" defaultMemberUniqueName="[Project_Master].[Start Date].[All]" allUniqueName="[Project_Master].[Start Date].[All]" dimensionUniqueName="[Project_Master]" displayFolder="" count="0" memberValueDatatype="7" unbalanced="0"/>
    <cacheHierarchy uniqueName="[Project_Master].[Planned End Date]" caption="Planned End Date" attribute="1" time="1" defaultMemberUniqueName="[Project_Master].[Planned End Date].[All]" allUniqueName="[Project_Master].[Planned End 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 Cost]" caption="Actual Cost" attribute="1" defaultMemberUniqueName="[Project_Master].[Actual Cost].[All]" allUniqueName="[Project_Master].[Actual Cost].[All]" dimensionUniqueName="[Project_Master]" displayFolder="" count="0" memberValueDatatype="130" unbalanced="0"/>
    <cacheHierarchy uniqueName="[Project_Master].[Contract Value]" caption="Contract Value" attribute="1" defaultMemberUniqueName="[Project_Master].[Contract Value].[All]" allUniqueName="[Project_Master].[Contract Value].[All]" dimensionUniqueName="[Project_Master]" displayFolder="" count="0" memberValueDatatype="20" unbalanced="0"/>
    <cacheHierarchy uniqueName="[Project_Master].[Revenue Category]" caption="Revenue Category" attribute="1" defaultMemberUniqueName="[Project_Master].[Revenue Category].[All]" allUniqueName="[Project_Master].[Revenue 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 Level]" caption="Risk Level" attribute="1" defaultMemberUniqueName="[Project_Master].[Risk Level].[All]" allUniqueName="[Project_Master].[Risk 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Sales_Transactions].[Transaction ID]" caption="Transaction ID" attribute="1" defaultMemberUniqueName="[Sales_Transactions].[Transaction ID].[All]" allUniqueName="[Sales_Transactions].[Transaction 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 ID]" caption="Project ID" attribute="1" defaultMemberUniqueName="[Sales_Transactions].[Project ID].[All]" allUniqueName="[Sales_Transactions].[Project ID].[All]" dimensionUniqueName="[Sales_Transactions]" displayFolder="" count="0" memberValueDatatype="130" unbalanced="0"/>
    <cacheHierarchy uniqueName="[Sales_Transactions].[Project Name]" caption="Project Name" attribute="1" defaultMemberUniqueName="[Sales_Transactions].[Project Name].[All]" allUniqueName="[Sales_Transactions].[Project 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 Type]" caption="Contract Type" attribute="1" defaultMemberUniqueName="[Sales_Transactions].[Contract Type].[All]" allUniqueName="[Sales_Transactions].[Contract 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2" memberValueDatatype="130" unbalanced="0"/>
    <cacheHierarchy uniqueName="[Sales_Transactions].[Project Manager]" caption="Project Manager" attribute="1" defaultMemberUniqueName="[Sales_Transactions].[Project Manager].[All]" allUniqueName="[Sales_Transactions].[Project Manager].[All]" dimensionUniqueName="[Sales_Transactions]" displayFolder="" count="0" memberValueDatatype="130" unbalanced="0"/>
    <cacheHierarchy uniqueName="[Sales_Transactions].[Bid ID]" caption="Bid ID" attribute="1" defaultMemberUniqueName="[Sales_Transactions].[Bid ID].[All]" allUniqueName="[Sales_Transactions].[Bid ID].[All]" dimensionUniqueName="[Sales_Transactions]" displayFolder="" count="0" memberValueDatatype="130" unbalanced="0"/>
    <cacheHierarchy uniqueName="[Sales_Transactions].[Bid Submission Date]" caption="Bid Submission Date" attribute="1" time="1" defaultMemberUniqueName="[Sales_Transactions].[Bid Submission Date].[All]" allUniqueName="[Sales_Transactions].[Bid Submission Date].[All]" dimensionUniqueName="[Sales_Transactions]" displayFolder="" count="0" memberValueDatatype="7" unbalanced="0"/>
    <cacheHierarchy uniqueName="[Sales_Transactions].[Award Date]" caption="Award Date" attribute="1" defaultMemberUniqueName="[Sales_Transactions].[Award Date].[All]" allUniqueName="[Sales_Transactions].[Award Date].[All]" dimensionUniqueName="[Sales_Transactions]" displayFolder="" count="0" memberValueDatatype="130" unbalanced="0"/>
    <cacheHierarchy uniqueName="[Sales_Transactions].[Project Start Date]" caption="Project Start Date" attribute="1" defaultMemberUniqueName="[Sales_Transactions].[Project Start Date].[All]" allUniqueName="[Sales_Transactions].[Project Start Date].[All]" dimensionUniqueName="[Sales_Transactions]" displayFolder="" count="0" memberValueDatatype="130" unbalanced="0"/>
    <cacheHierarchy uniqueName="[Sales_Transactions].[Project Duration Months]" caption="Project Duration Months" attribute="1" defaultMemberUniqueName="[Sales_Transactions].[Project Duration Months].[All]" allUniqueName="[Sales_Transactions].[Project Duration Months].[All]" dimensionUniqueName="[Sales_Transactions]" displayFolder="" count="0" memberValueDatatype="130" unbalanced="0"/>
    <cacheHierarchy uniqueName="[Sales_Transactions].[Tender Value]" caption="Tender Value" attribute="1" defaultMemberUniqueName="[Sales_Transactions].[Tender Value].[All]" allUniqueName="[Sales_Transactions].[Tender Value].[All]" dimensionUniqueName="[Sales_Transactions]" displayFolder="" count="0" memberValueDatatype="130" unbalanced="0"/>
    <cacheHierarchy uniqueName="[Sales_Transactions].[Discount Pct]" caption="Discount Pct" attribute="1" defaultMemberUniqueName="[Sales_Transactions].[Discount Pct].[All]" allUniqueName="[Sales_Transactions].[Discount Pct].[All]" dimensionUniqueName="[Sales_Transactions]" displayFolder="" count="0" memberValueDatatype="130" unbalanced="0"/>
    <cacheHierarchy uniqueName="[Sales_Transactions].[Variation Pct]" caption="Variation Pct" attribute="1" defaultMemberUniqueName="[Sales_Transactions].[Variation Pct].[All]" allUniqueName="[Sales_Transactions].[Variation Pct].[All]" dimensionUniqueName="[Sales_Transactions]" displayFolder="" count="0" memberValueDatatype="5" unbalanced="0"/>
    <cacheHierarchy uniqueName="[Sales_Transactions].[Contract Value]" caption="Contract Value" attribute="1" defaultMemberUniqueName="[Sales_Transactions].[Contract Value].[All]" allUniqueName="[Sales_Transactions].[Contract Value].[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 Estimate]" caption="Cost Estimate" attribute="1" defaultMemberUniqueName="[Sales_Transactions].[Cost Estimate].[All]" allUniqueName="[Sales_Transactions].[Cost Estimate].[All]" dimensionUniqueName="[Sales_Transactions]" displayFolder="" count="0" memberValueDatatype="130" unbalanced="0"/>
    <cacheHierarchy uniqueName="[Sales_Transactions].[Gross Margin Pct]" caption="Gross Margin Pct" attribute="1" defaultMemberUniqueName="[Sales_Transactions].[Gross Margin Pct].[All]" allUniqueName="[Sales_Transactions].[Gross Margin Pct].[All]" dimensionUniqueName="[Sales_Transactions]" displayFolder="" count="0" memberValueDatatype="130" unbalanced="0"/>
    <cacheHierarchy uniqueName="[Sales_Transactions].[Overhead Pct]" caption="Overhead Pct" attribute="1" defaultMemberUniqueName="[Sales_Transactions].[Overhead Pct].[All]" allUniqueName="[Sales_Transactions].[Overhead Pct].[All]" dimensionUniqueName="[Sales_Transactions]" displayFolder="" count="0" memberValueDatatype="5" unbalanced="0"/>
    <cacheHierarchy uniqueName="[Sales_Transactions].[Invoice Number]" caption="Invoice Number" attribute="1" defaultMemberUniqueName="[Sales_Transactions].[Invoice Number].[All]" allUniqueName="[Sales_Transactions].[Invoice Number].[All]" dimensionUniqueName="[Sales_Transactions]" displayFolder="" count="0" memberValueDatatype="130" unbalanced="0"/>
    <cacheHierarchy uniqueName="[Sales_Transactions].[Invoice Value]" caption="Invoice Value" attribute="1" defaultMemberUniqueName="[Sales_Transactions].[Invoice Value].[All]" allUniqueName="[Sales_Transactions].[Invoice Value].[All]" dimensionUniqueName="[Sales_Transactions]" displayFolder="" count="0" memberValueDatatype="130" unbalanced="0"/>
    <cacheHierarchy uniqueName="[Sales_Transactions].[Collected Amount]" caption="Collected Amount" attribute="1" defaultMemberUniqueName="[Sales_Transactions].[Collected Amount].[All]" allUniqueName="[Sales_Transactions].[Collected Amount].[All]" dimensionUniqueName="[Sales_Transactions]" displayFolder="" count="0" memberValueDatatype="130" unbalanced="0"/>
    <cacheHierarchy uniqueName="[Sales_Transactions].[Payment Terms Days]" caption="Payment Terms Days" attribute="1" defaultMemberUniqueName="[Sales_Transactions].[Payment Terms Days].[All]" allUniqueName="[Sales_Transactions].[Payment Terms Days].[All]" dimensionUniqueName="[Sales_Transactions]" displayFolder="" count="0" memberValueDatatype="20" unbalanced="0"/>
    <cacheHierarchy uniqueName="[Sales_Transactions].[Days To Collect]" caption="Days To Collect" attribute="1" defaultMemberUniqueName="[Sales_Transactions].[Days To Collect].[All]" allUniqueName="[Sales_Transactions].[Days To Collect].[All]" dimensionUniqueName="[Sales_Transactions]" displayFolder="" count="0" memberValueDatatype="20" unbalanced="0"/>
    <cacheHierarchy uniqueName="[Sales_Transactions].[Payment Method]" caption="Payment Method" attribute="1" defaultMemberUniqueName="[Sales_Transactions].[Payment Method].[All]" allUniqueName="[Sales_Transactions].[Payment Method].[All]" dimensionUniqueName="[Sales_Transactions]" displayFolder="" count="0" memberValueDatatype="130" unbalanced="0"/>
    <cacheHierarchy uniqueName="[Sales_Transactions].[Sales Stage]" caption="Sales Stage" attribute="1" defaultMemberUniqueName="[Sales_Transactions].[Sales Stage].[All]" allUniqueName="[Sales_Transactions].[Sales Stage].[All]" dimensionUniqueName="[Sales_Transactions]" displayFolder="" count="0" memberValueDatatype="130" unbalanced="0"/>
    <cacheHierarchy uniqueName="[Sales_Transactions].[Probability]" caption="Probability" attribute="1" defaultMemberUniqueName="[Sales_Transactions].[Probability].[All]" allUniqueName="[Sales_Transactions].[Probability].[All]" dimensionUniqueName="[Sales_Transactions]" displayFolder="" count="0" memberValueDatatype="130" unbalanced="0"/>
    <cacheHierarchy uniqueName="[Sales_Transactions].[VAT Pct]" caption="VAT Pct" attribute="1" defaultMemberUniqueName="[Sales_Transactions].[VAT Pct].[All]" allUniqueName="[Sales_Transactions].[VAT Pct].[All]" dimensionUniqueName="[Sales_Transactions]" displayFolder="" count="0" memberValueDatatype="5" unbalanced="0"/>
    <cacheHierarchy uniqueName="[Sales_Transactions].[Retention Pct]" caption="Retention Pct" attribute="1" defaultMemberUniqueName="[Sales_Transactions].[Retention Pct].[All]" allUniqueName="[Sales_Transactions].[Retention Pct].[All]" dimensionUniqueName="[Sales_Transactions]" displayFolder="" count="0" memberValueDatatype="5" unbalanced="0"/>
    <cacheHierarchy uniqueName="[Sales_Transactions].[Change Orders Count]" caption="Change Orders Count" attribute="1" defaultMemberUniqueName="[Sales_Transactions].[Change Orders Count].[All]" allUniqueName="[Sales_Transactions].[Change Orders Count].[All]" dimensionUniqueName="[Sales_Transactions]" displayFolder="" count="0" memberValueDatatype="20" unbalanced="0"/>
    <cacheHierarchy uniqueName="[Sales_Transactions].[Labor Count]" caption="Labor Count" attribute="1" defaultMemberUniqueName="[Sales_Transactions].[Labor Count].[All]" allUniqueName="[Sales_Transactions].[Labor Count].[All]" dimensionUniqueName="[Sales_Transactions]" displayFolder="" count="0" memberValueDatatype="130" unbalanced="0"/>
    <cacheHierarchy uniqueName="[Sales_Transactions].[Equipment Cost]" caption="Equipment Cost" attribute="1" defaultMemberUniqueName="[Sales_Transactions].[Equipment Cost].[All]" allUniqueName="[Sales_Transactions].[Equipment Cost].[All]" dimensionUniqueName="[Sales_Transactions]" displayFolder="" count="0" memberValueDatatype="130" unbalanced="0"/>
    <cacheHierarchy uniqueName="[Sales_Transactions].[Material Cost]" caption="Material Cost" attribute="1" defaultMemberUniqueName="[Sales_Transactions].[Material Cost].[All]" allUniqueName="[Sales_Transactions].[Material Cost].[All]" dimensionUniqueName="[Sales_Transactions]" displayFolder="" count="0" memberValueDatatype="130" unbalanced="0"/>
    <cacheHierarchy uniqueName="[Sales_Transactions].[Sub Contractor]" caption="Sub Contractor" attribute="1" defaultMemberUniqueName="[Sales_Transactions].[Sub Contractor].[All]" allUniqueName="[Sales_Transactions].[Sub 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130" unbalanced="0"/>
    <cacheHierarchy uniqueName="[Sales_Transactions].[Warranty Months]" caption="Warranty Months" attribute="1" defaultMemberUniqueName="[Sales_Transactions].[Warranty Months].[All]" allUniqueName="[Sales_Transactions].[Warranty Months].[All]" dimensionUniqueName="[Sales_Transactions]" displayFolder="" count="0" memberValueDatatype="130" unbalanced="0"/>
    <cacheHierarchy uniqueName="[Sales_Transactions].[Approval Status]" caption="Approval Status" attribute="1" defaultMemberUniqueName="[Sales_Transactions].[Approval Status].[All]" allUniqueName="[Sales_Transactions].[Approval Status].[All]" dimensionUniqueName="[Sales_Transactions]" displayFolder="" count="0" memberValueDatatype="130" unbalanced="0"/>
    <cacheHierarchy uniqueName="[Sales_Transactions].[Revenue Category]" caption="Revenue Category" attribute="1" defaultMemberUniqueName="[Sales_Transactions].[Revenue Category].[All]" allUniqueName="[Sales_Transactions].[Revenue 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Table6].[Region]" caption="Region" attribute="1" defaultMemberUniqueName="[Table6].[Region].[All]" allUniqueName="[Table6].[Region].[All]" dimensionUniqueName="[Table6]" displayFolder="" count="2" memberValueDatatype="130" unbalanced="0"/>
    <cacheHierarchy uniqueName="[Measures].[Total Projects]" caption="Total Projects" measure="1" displayFolder="" measureGroup="Sales_Transactions" count="0"/>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Sum of Contract Value]" caption="Sum of Contract Value" measure="1" displayFolder="" measureGroup="Sales_Transactions" count="0" hidden="1">
      <extLst>
        <ext xmlns:x15="http://schemas.microsoft.com/office/spreadsheetml/2010/11/main" uri="{B97F6D7D-B522-45F9-BDA1-12C45D357490}">
          <x15:cacheHierarchy aggregatedColumn="89"/>
        </ext>
      </extLst>
    </cacheHierarchy>
    <cacheHierarchy uniqueName="[Measures].[Count of ActualSpend]" caption="Count of ActualSpend" measure="1" displayFolder="" measureGroup="Monthly_Costs" count="0" hidden="1">
      <extLst>
        <ext xmlns:x15="http://schemas.microsoft.com/office/spreadsheetml/2010/11/main" uri="{B97F6D7D-B522-45F9-BDA1-12C45D357490}">
          <x15:cacheHierarchy aggregatedColumn="45"/>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45"/>
        </ext>
      </extLst>
    </cacheHierarchy>
    <cacheHierarchy uniqueName="[Measures].[Count of Project Status]" caption="Count of Project Status" measure="1" displayFolder="" measureGroup="Project_Master" count="0" hidden="1">
      <extLst>
        <ext xmlns:x15="http://schemas.microsoft.com/office/spreadsheetml/2010/11/main" uri="{B97F6D7D-B522-45F9-BDA1-12C45D357490}">
          <x15:cacheHierarchy aggregatedColumn="60"/>
        </ext>
      </extLst>
    </cacheHierarchy>
    <cacheHierarchy uniqueName="[Measures].[Count of Project ID]" caption="Count of Project ID" measure="1" displayFolder="" measureGroup="Sales_Transactions" count="0" hidden="1">
      <extLst>
        <ext xmlns:x15="http://schemas.microsoft.com/office/spreadsheetml/2010/11/main" uri="{B97F6D7D-B522-45F9-BDA1-12C45D357490}">
          <x15:cacheHierarchy aggregatedColumn="72"/>
        </ext>
      </extLst>
    </cacheHierarchy>
    <cacheHierarchy uniqueName="[Measures].[Count of Sales Stage]" caption="Count of Sales Stage" measure="1" displayFolder="" measureGroup="Sales_Transactions" count="0" hidden="1">
      <extLst>
        <ext xmlns:x15="http://schemas.microsoft.com/office/spreadsheetml/2010/11/main" uri="{B97F6D7D-B522-45F9-BDA1-12C45D357490}">
          <x15:cacheHierarchy aggregatedColumn="101"/>
        </ext>
      </extLst>
    </cacheHierarchy>
    <cacheHierarchy uniqueName="[Measures].[Count of ProjectID]" caption="Count of ProjectID" measure="1" displayFolder="" measureGroup="Project_Master" count="0" hidden="1">
      <extLst>
        <ext xmlns:x15="http://schemas.microsoft.com/office/spreadsheetml/2010/11/main" uri="{B97F6D7D-B522-45F9-BDA1-12C45D357490}">
          <x15:cacheHierarchy aggregatedColumn="52"/>
        </ext>
      </extLst>
    </cacheHierarchy>
    <cacheHierarchy uniqueName="[Measures].[Sum of Contract Value USD]" caption="Sum of Contract Value USD" measure="1" displayFolder="" measureGroup="Sales_Transactions" count="0" hidden="1">
      <extLst>
        <ext xmlns:x15="http://schemas.microsoft.com/office/spreadsheetml/2010/11/main" uri="{B97F6D7D-B522-45F9-BDA1-12C45D357490}">
          <x15:cacheHierarchy aggregatedColumn="91"/>
        </ext>
      </extLst>
    </cacheHierarchy>
  </cacheHierarchies>
  <kpis count="0"/>
  <extLst>
    <ext xmlns:x14="http://schemas.microsoft.com/office/spreadsheetml/2009/9/main" uri="{725AE2AE-9491-48be-B2B4-4EB974FC3084}">
      <x14:pivotCacheDefinition slicerData="1" pivotCacheId="499993342"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1.559299189816" createdVersion="5" refreshedVersion="8" minRefreshableVersion="3" recordCount="0" supportSubquery="1" supportAdvancedDrill="1" xr:uid="{59EC8A3B-790B-47A1-8C77-C49819A54FFE}">
  <cacheSource type="external" connectionId="1">
    <extLst>
      <ext xmlns:x14="http://schemas.microsoft.com/office/spreadsheetml/2009/9/main" uri="{F057638F-6D5F-4e77-A914-E7F072B9BCA8}">
        <x14:sourceConnection name="ThisWorkbookDataModel"/>
      </ext>
    </extLst>
  </cacheSource>
  <cacheFields count="4">
    <cacheField name="[Sales_Transactions].[Region].[Region]" caption="Region" numFmtId="0" hierarchy="74" level="1">
      <sharedItems count="7">
        <s v="Africa"/>
        <s v="Americas"/>
        <s v="Asia"/>
        <s v="Europe"/>
        <s v="GCC"/>
        <s v="Middle East"/>
        <s v="TBD"/>
      </sharedItems>
    </cacheField>
    <cacheField name="[Project_Master].[Region].[Region]" caption="Region" numFmtId="0" hierarchy="55" level="1">
      <sharedItems containsSemiMixedTypes="0" containsNonDate="0" containsString="0"/>
    </cacheField>
    <cacheField name="[Measures].[Sum of Actual Spend USD]" caption="Sum of Actual Spend USD" numFmtId="0" hierarchy="133" level="32767"/>
    <cacheField name="[Table6].[Region].[Region]" caption="Region" numFmtId="0" hierarchy="116" level="1">
      <sharedItems containsSemiMixedTypes="0" containsNonDate="0" containsString="0"/>
    </cacheField>
  </cacheFields>
  <cacheHierarchies count="134">
    <cacheHierarchy uniqueName="[Client_Master].[ClientName]" caption="ClientName" attribute="1" defaultMemberUniqueName="[Client_Master].[ClientName].[All]" allUniqueName="[Client_Master].[ClientName].[All]" dimensionUniqueName="[Client_Master]" displayFolder="" count="0" memberValueDatatype="130" unbalanced="0"/>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0" memberValueDatatype="130" unbalanced="0"/>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13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13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13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130" unbalanced="0"/>
    <cacheHierarchy uniqueName="[Estimator_Team].[WinRate]" caption="WinRate" attribute="1" defaultMemberUniqueName="[Estimator_Team].[WinRate].[All]" allUniqueName="[Estimator_Team].[WinRate].[All]" dimensionUniqueName="[Estimator_Team]" displayFolder="" count="0" memberValueDatatype="130"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Monthly_Costs].[Month]" caption="Month" attribute="1" defaultMemberUniqueName="[Monthly_Costs].[Month].[All]" allUniqueName="[Monthly_Costs].[Month].[All]" dimensionUniqueName="[Monthly_Costs]" displayFolder="" count="0" memberValueDatatype="130"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130" unbalanced="0"/>
    <cacheHierarchy uniqueName="[Monthly_Costs].[LaborCost]" caption="LaborCost" attribute="1" defaultMemberUniqueName="[Monthly_Costs].[LaborCost].[All]" allUniqueName="[Monthly_Costs].[LaborCost].[All]" dimensionUniqueName="[Monthly_Costs]" displayFolder="" count="0" memberValueDatatype="130"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EquipmentCost]" caption="EquipmentCost" attribute="1" defaultMemberUniqueName="[Monthly_Costs].[EquipmentCost].[All]" allUniqueName="[Monthly_Costs].[EquipmentCost].[All]" dimensionUniqueName="[Monthly_Costs]" displayFolder="" count="0" memberValueDatatype="130"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130"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MiscCost]" caption="MiscCost" attribute="1" defaultMemberUniqueName="[Monthly_Costs].[MiscCost].[All]" allUniqueName="[Monthly_Costs].[MiscCost].[All]" dimensionUniqueName="[Monthly_Costs]" displayFolder="" count="0" memberValueDatatype="130"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ActualSpend]" caption="ActualSpend" attribute="1" defaultMemberUniqueName="[Monthly_Costs].[ActualSpend].[All]" allUniqueName="[Monthly_Costs].[ActualSpend].[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ctual Spend USD]" caption="Actual Spend USD" attribute="1" defaultMemberUniqueName="[Monthly_Costs].[Actual Spend USD].[All]" allUniqueName="[Monthly_Costs].[Actual Spend USD].[All]" dimensionUniqueName="[Monthly_Costs]" displayFolder="" count="0" memberValueDatatype="5" unbalanced="0"/>
    <cacheHierarchy uniqueName="[Monthly_Costs].[New Cost Variance]" caption="New Cost Variance" attribute="1" defaultMemberUniqueName="[Monthly_Costs].[New Cost Variance].[All]" allUniqueName="[Monthly_Costs].[New Cost Variance].[All]" dimensionUniqueName="[Monthly_Costs]" displayFolder="" count="0" memberValueDatatype="130" unbalanced="0"/>
    <cacheHierarchy uniqueName="[Monthly_Costs].[CostVariance]" caption="CostVariance" attribute="1" defaultMemberUniqueName="[Monthly_Costs].[CostVariance].[All]" allUniqueName="[Monthly_Costs].[CostVariance].[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 Name]" caption="Project Name" attribute="1" defaultMemberUniqueName="[Project_Master].[Project Name].[All]" allUniqueName="[Project_Master].[Project 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2" memberValueDatatype="130" unbalanced="0">
      <fieldsUsage count="2">
        <fieldUsage x="-1"/>
        <fieldUsage x="1"/>
      </fieldsUsage>
    </cacheHierarchy>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 Type]" caption="Contract Type" attribute="1" defaultMemberUniqueName="[Project_Master].[Contract Type].[All]" allUniqueName="[Project_Master].[Contract 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 Manager]" caption="Project Manager" attribute="1" defaultMemberUniqueName="[Project_Master].[Project Manager].[All]" allUniqueName="[Project_Master].[Project Manager].[All]" dimensionUniqueName="[Project_Master]" displayFolder="" count="0" memberValueDatatype="130" unbalanced="0"/>
    <cacheHierarchy uniqueName="[Project_Master].[Project Status]" caption="Project Status" attribute="1" defaultMemberUniqueName="[Project_Master].[Project Status].[All]" allUniqueName="[Project_Master].[Project Status].[All]" dimensionUniqueName="[Project_Master]" displayFolder="" count="2" memberValueDatatype="130" unbalanced="0"/>
    <cacheHierarchy uniqueName="[Project_Master].[Start Date]" caption="Start Date" attribute="1" time="1" defaultMemberUniqueName="[Project_Master].[Start Date].[All]" allUniqueName="[Project_Master].[Start Date].[All]" dimensionUniqueName="[Project_Master]" displayFolder="" count="0" memberValueDatatype="7" unbalanced="0"/>
    <cacheHierarchy uniqueName="[Project_Master].[Planned End Date]" caption="Planned End Date" attribute="1" time="1" defaultMemberUniqueName="[Project_Master].[Planned End Date].[All]" allUniqueName="[Project_Master].[Planned End 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 Cost]" caption="Actual Cost" attribute="1" defaultMemberUniqueName="[Project_Master].[Actual Cost].[All]" allUniqueName="[Project_Master].[Actual Cost].[All]" dimensionUniqueName="[Project_Master]" displayFolder="" count="0" memberValueDatatype="130" unbalanced="0"/>
    <cacheHierarchy uniqueName="[Project_Master].[Contract Value]" caption="Contract Value" attribute="1" defaultMemberUniqueName="[Project_Master].[Contract Value].[All]" allUniqueName="[Project_Master].[Contract Value].[All]" dimensionUniqueName="[Project_Master]" displayFolder="" count="0" memberValueDatatype="20" unbalanced="0"/>
    <cacheHierarchy uniqueName="[Project_Master].[Revenue Category]" caption="Revenue Category" attribute="1" defaultMemberUniqueName="[Project_Master].[Revenue Category].[All]" allUniqueName="[Project_Master].[Revenue 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 Level]" caption="Risk Level" attribute="1" defaultMemberUniqueName="[Project_Master].[Risk Level].[All]" allUniqueName="[Project_Master].[Risk 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Sales_Transactions].[Transaction ID]" caption="Transaction ID" attribute="1" defaultMemberUniqueName="[Sales_Transactions].[Transaction ID].[All]" allUniqueName="[Sales_Transactions].[Transaction 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 ID]" caption="Project ID" attribute="1" defaultMemberUniqueName="[Sales_Transactions].[Project ID].[All]" allUniqueName="[Sales_Transactions].[Project ID].[All]" dimensionUniqueName="[Sales_Transactions]" displayFolder="" count="0" memberValueDatatype="130" unbalanced="0"/>
    <cacheHierarchy uniqueName="[Sales_Transactions].[Project Name]" caption="Project Name" attribute="1" defaultMemberUniqueName="[Sales_Transactions].[Project Name].[All]" allUniqueName="[Sales_Transactions].[Project 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2" memberValueDatatype="130" unbalanced="0">
      <fieldsUsage count="2">
        <fieldUsage x="-1"/>
        <fieldUsage x="0"/>
      </fieldsUsage>
    </cacheHierarchy>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 Type]" caption="Contract Type" attribute="1" defaultMemberUniqueName="[Sales_Transactions].[Contract Type].[All]" allUniqueName="[Sales_Transactions].[Contract 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2" memberValueDatatype="130" unbalanced="0"/>
    <cacheHierarchy uniqueName="[Sales_Transactions].[Project Manager]" caption="Project Manager" attribute="1" defaultMemberUniqueName="[Sales_Transactions].[Project Manager].[All]" allUniqueName="[Sales_Transactions].[Project Manager].[All]" dimensionUniqueName="[Sales_Transactions]" displayFolder="" count="0" memberValueDatatype="130" unbalanced="0"/>
    <cacheHierarchy uniqueName="[Sales_Transactions].[Bid ID]" caption="Bid ID" attribute="1" defaultMemberUniqueName="[Sales_Transactions].[Bid ID].[All]" allUniqueName="[Sales_Transactions].[Bid ID].[All]" dimensionUniqueName="[Sales_Transactions]" displayFolder="" count="0" memberValueDatatype="130" unbalanced="0"/>
    <cacheHierarchy uniqueName="[Sales_Transactions].[Bid Submission Date]" caption="Bid Submission Date" attribute="1" time="1" defaultMemberUniqueName="[Sales_Transactions].[Bid Submission Date].[All]" allUniqueName="[Sales_Transactions].[Bid Submission Date].[All]" dimensionUniqueName="[Sales_Transactions]" displayFolder="" count="0" memberValueDatatype="7" unbalanced="0"/>
    <cacheHierarchy uniqueName="[Sales_Transactions].[Award Date]" caption="Award Date" attribute="1" defaultMemberUniqueName="[Sales_Transactions].[Award Date].[All]" allUniqueName="[Sales_Transactions].[Award Date].[All]" dimensionUniqueName="[Sales_Transactions]" displayFolder="" count="0" memberValueDatatype="130" unbalanced="0"/>
    <cacheHierarchy uniqueName="[Sales_Transactions].[Project Start Date]" caption="Project Start Date" attribute="1" defaultMemberUniqueName="[Sales_Transactions].[Project Start Date].[All]" allUniqueName="[Sales_Transactions].[Project Start Date].[All]" dimensionUniqueName="[Sales_Transactions]" displayFolder="" count="0" memberValueDatatype="130" unbalanced="0"/>
    <cacheHierarchy uniqueName="[Sales_Transactions].[Project Duration Months]" caption="Project Duration Months" attribute="1" defaultMemberUniqueName="[Sales_Transactions].[Project Duration Months].[All]" allUniqueName="[Sales_Transactions].[Project Duration Months].[All]" dimensionUniqueName="[Sales_Transactions]" displayFolder="" count="0" memberValueDatatype="130" unbalanced="0"/>
    <cacheHierarchy uniqueName="[Sales_Transactions].[Tender Value]" caption="Tender Value" attribute="1" defaultMemberUniqueName="[Sales_Transactions].[Tender Value].[All]" allUniqueName="[Sales_Transactions].[Tender Value].[All]" dimensionUniqueName="[Sales_Transactions]" displayFolder="" count="0" memberValueDatatype="130" unbalanced="0"/>
    <cacheHierarchy uniqueName="[Sales_Transactions].[Discount Pct]" caption="Discount Pct" attribute="1" defaultMemberUniqueName="[Sales_Transactions].[Discount Pct].[All]" allUniqueName="[Sales_Transactions].[Discount Pct].[All]" dimensionUniqueName="[Sales_Transactions]" displayFolder="" count="0" memberValueDatatype="130" unbalanced="0"/>
    <cacheHierarchy uniqueName="[Sales_Transactions].[Variation Pct]" caption="Variation Pct" attribute="1" defaultMemberUniqueName="[Sales_Transactions].[Variation Pct].[All]" allUniqueName="[Sales_Transactions].[Variation Pct].[All]" dimensionUniqueName="[Sales_Transactions]" displayFolder="" count="0" memberValueDatatype="5" unbalanced="0"/>
    <cacheHierarchy uniqueName="[Sales_Transactions].[Contract Value]" caption="Contract Value" attribute="1" defaultMemberUniqueName="[Sales_Transactions].[Contract Value].[All]" allUniqueName="[Sales_Transactions].[Contract Value].[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 Estimate]" caption="Cost Estimate" attribute="1" defaultMemberUniqueName="[Sales_Transactions].[Cost Estimate].[All]" allUniqueName="[Sales_Transactions].[Cost Estimate].[All]" dimensionUniqueName="[Sales_Transactions]" displayFolder="" count="0" memberValueDatatype="130" unbalanced="0"/>
    <cacheHierarchy uniqueName="[Sales_Transactions].[Gross Margin Pct]" caption="Gross Margin Pct" attribute="1" defaultMemberUniqueName="[Sales_Transactions].[Gross Margin Pct].[All]" allUniqueName="[Sales_Transactions].[Gross Margin Pct].[All]" dimensionUniqueName="[Sales_Transactions]" displayFolder="" count="0" memberValueDatatype="130" unbalanced="0"/>
    <cacheHierarchy uniqueName="[Sales_Transactions].[Overhead Pct]" caption="Overhead Pct" attribute="1" defaultMemberUniqueName="[Sales_Transactions].[Overhead Pct].[All]" allUniqueName="[Sales_Transactions].[Overhead Pct].[All]" dimensionUniqueName="[Sales_Transactions]" displayFolder="" count="0" memberValueDatatype="5" unbalanced="0"/>
    <cacheHierarchy uniqueName="[Sales_Transactions].[Invoice Number]" caption="Invoice Number" attribute="1" defaultMemberUniqueName="[Sales_Transactions].[Invoice Number].[All]" allUniqueName="[Sales_Transactions].[Invoice Number].[All]" dimensionUniqueName="[Sales_Transactions]" displayFolder="" count="0" memberValueDatatype="130" unbalanced="0"/>
    <cacheHierarchy uniqueName="[Sales_Transactions].[Invoice Value]" caption="Invoice Value" attribute="1" defaultMemberUniqueName="[Sales_Transactions].[Invoice Value].[All]" allUniqueName="[Sales_Transactions].[Invoice Value].[All]" dimensionUniqueName="[Sales_Transactions]" displayFolder="" count="0" memberValueDatatype="130" unbalanced="0"/>
    <cacheHierarchy uniqueName="[Sales_Transactions].[Collected Amount]" caption="Collected Amount" attribute="1" defaultMemberUniqueName="[Sales_Transactions].[Collected Amount].[All]" allUniqueName="[Sales_Transactions].[Collected Amount].[All]" dimensionUniqueName="[Sales_Transactions]" displayFolder="" count="0" memberValueDatatype="130" unbalanced="0"/>
    <cacheHierarchy uniqueName="[Sales_Transactions].[Payment Terms Days]" caption="Payment Terms Days" attribute="1" defaultMemberUniqueName="[Sales_Transactions].[Payment Terms Days].[All]" allUniqueName="[Sales_Transactions].[Payment Terms Days].[All]" dimensionUniqueName="[Sales_Transactions]" displayFolder="" count="0" memberValueDatatype="20" unbalanced="0"/>
    <cacheHierarchy uniqueName="[Sales_Transactions].[Days To Collect]" caption="Days To Collect" attribute="1" defaultMemberUniqueName="[Sales_Transactions].[Days To Collect].[All]" allUniqueName="[Sales_Transactions].[Days To Collect].[All]" dimensionUniqueName="[Sales_Transactions]" displayFolder="" count="0" memberValueDatatype="20" unbalanced="0"/>
    <cacheHierarchy uniqueName="[Sales_Transactions].[Payment Method]" caption="Payment Method" attribute="1" defaultMemberUniqueName="[Sales_Transactions].[Payment Method].[All]" allUniqueName="[Sales_Transactions].[Payment Method].[All]" dimensionUniqueName="[Sales_Transactions]" displayFolder="" count="0" memberValueDatatype="130" unbalanced="0"/>
    <cacheHierarchy uniqueName="[Sales_Transactions].[Sales Stage]" caption="Sales Stage" attribute="1" defaultMemberUniqueName="[Sales_Transactions].[Sales Stage].[All]" allUniqueName="[Sales_Transactions].[Sales Stage].[All]" dimensionUniqueName="[Sales_Transactions]" displayFolder="" count="0" memberValueDatatype="130" unbalanced="0"/>
    <cacheHierarchy uniqueName="[Sales_Transactions].[Probability]" caption="Probability" attribute="1" defaultMemberUniqueName="[Sales_Transactions].[Probability].[All]" allUniqueName="[Sales_Transactions].[Probability].[All]" dimensionUniqueName="[Sales_Transactions]" displayFolder="" count="0" memberValueDatatype="130" unbalanced="0"/>
    <cacheHierarchy uniqueName="[Sales_Transactions].[VAT Pct]" caption="VAT Pct" attribute="1" defaultMemberUniqueName="[Sales_Transactions].[VAT Pct].[All]" allUniqueName="[Sales_Transactions].[VAT Pct].[All]" dimensionUniqueName="[Sales_Transactions]" displayFolder="" count="0" memberValueDatatype="5" unbalanced="0"/>
    <cacheHierarchy uniqueName="[Sales_Transactions].[Retention Pct]" caption="Retention Pct" attribute="1" defaultMemberUniqueName="[Sales_Transactions].[Retention Pct].[All]" allUniqueName="[Sales_Transactions].[Retention Pct].[All]" dimensionUniqueName="[Sales_Transactions]" displayFolder="" count="0" memberValueDatatype="5" unbalanced="0"/>
    <cacheHierarchy uniqueName="[Sales_Transactions].[Change Orders Count]" caption="Change Orders Count" attribute="1" defaultMemberUniqueName="[Sales_Transactions].[Change Orders Count].[All]" allUniqueName="[Sales_Transactions].[Change Orders Count].[All]" dimensionUniqueName="[Sales_Transactions]" displayFolder="" count="0" memberValueDatatype="20" unbalanced="0"/>
    <cacheHierarchy uniqueName="[Sales_Transactions].[Labor Count]" caption="Labor Count" attribute="1" defaultMemberUniqueName="[Sales_Transactions].[Labor Count].[All]" allUniqueName="[Sales_Transactions].[Labor Count].[All]" dimensionUniqueName="[Sales_Transactions]" displayFolder="" count="0" memberValueDatatype="130" unbalanced="0"/>
    <cacheHierarchy uniqueName="[Sales_Transactions].[Equipment Cost]" caption="Equipment Cost" attribute="1" defaultMemberUniqueName="[Sales_Transactions].[Equipment Cost].[All]" allUniqueName="[Sales_Transactions].[Equipment Cost].[All]" dimensionUniqueName="[Sales_Transactions]" displayFolder="" count="0" memberValueDatatype="130" unbalanced="0"/>
    <cacheHierarchy uniqueName="[Sales_Transactions].[Material Cost]" caption="Material Cost" attribute="1" defaultMemberUniqueName="[Sales_Transactions].[Material Cost].[All]" allUniqueName="[Sales_Transactions].[Material Cost].[All]" dimensionUniqueName="[Sales_Transactions]" displayFolder="" count="0" memberValueDatatype="130" unbalanced="0"/>
    <cacheHierarchy uniqueName="[Sales_Transactions].[Sub Contractor]" caption="Sub Contractor" attribute="1" defaultMemberUniqueName="[Sales_Transactions].[Sub Contractor].[All]" allUniqueName="[Sales_Transactions].[Sub 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130" unbalanced="0"/>
    <cacheHierarchy uniqueName="[Sales_Transactions].[Warranty Months]" caption="Warranty Months" attribute="1" defaultMemberUniqueName="[Sales_Transactions].[Warranty Months].[All]" allUniqueName="[Sales_Transactions].[Warranty Months].[All]" dimensionUniqueName="[Sales_Transactions]" displayFolder="" count="0" memberValueDatatype="130" unbalanced="0"/>
    <cacheHierarchy uniqueName="[Sales_Transactions].[Approval Status]" caption="Approval Status" attribute="1" defaultMemberUniqueName="[Sales_Transactions].[Approval Status].[All]" allUniqueName="[Sales_Transactions].[Approval Status].[All]" dimensionUniqueName="[Sales_Transactions]" displayFolder="" count="0" memberValueDatatype="130" unbalanced="0"/>
    <cacheHierarchy uniqueName="[Sales_Transactions].[Revenue Category]" caption="Revenue Category" attribute="1" defaultMemberUniqueName="[Sales_Transactions].[Revenue Category].[All]" allUniqueName="[Sales_Transactions].[Revenue 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Table6].[Region]" caption="Region" attribute="1" defaultMemberUniqueName="[Table6].[Region].[All]" allUniqueName="[Table6].[Region].[All]" dimensionUniqueName="[Table6]" displayFolder="" count="2" memberValueDatatype="130" unbalanced="0">
      <fieldsUsage count="2">
        <fieldUsage x="-1"/>
        <fieldUsage x="3"/>
      </fieldsUsage>
    </cacheHierarchy>
    <cacheHierarchy uniqueName="[Measures].[Total Projects]" caption="Total Projects" measure="1" displayFolder="" measureGroup="Sales_Transactions" count="0"/>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Sum of Contract Value]" caption="Sum of Contract Value" measure="1" displayFolder="" measureGroup="Sales_Transactions" count="0" hidden="1">
      <extLst>
        <ext xmlns:x15="http://schemas.microsoft.com/office/spreadsheetml/2010/11/main" uri="{B97F6D7D-B522-45F9-BDA1-12C45D357490}">
          <x15:cacheHierarchy aggregatedColumn="89"/>
        </ext>
      </extLst>
    </cacheHierarchy>
    <cacheHierarchy uniqueName="[Measures].[Count of ActualSpend]" caption="Count of ActualSpend" measure="1" displayFolder="" measureGroup="Monthly_Costs" count="0" hidden="1">
      <extLst>
        <ext xmlns:x15="http://schemas.microsoft.com/office/spreadsheetml/2010/11/main" uri="{B97F6D7D-B522-45F9-BDA1-12C45D357490}">
          <x15:cacheHierarchy aggregatedColumn="45"/>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45"/>
        </ext>
      </extLst>
    </cacheHierarchy>
    <cacheHierarchy uniqueName="[Measures].[Count of Project Status]" caption="Count of Project Status" measure="1" displayFolder="" measureGroup="Project_Master" count="0" hidden="1">
      <extLst>
        <ext xmlns:x15="http://schemas.microsoft.com/office/spreadsheetml/2010/11/main" uri="{B97F6D7D-B522-45F9-BDA1-12C45D357490}">
          <x15:cacheHierarchy aggregatedColumn="60"/>
        </ext>
      </extLst>
    </cacheHierarchy>
    <cacheHierarchy uniqueName="[Measures].[Count of Project ID]" caption="Count of Project ID" measure="1" displayFolder="" measureGroup="Sales_Transactions" count="0" hidden="1">
      <extLst>
        <ext xmlns:x15="http://schemas.microsoft.com/office/spreadsheetml/2010/11/main" uri="{B97F6D7D-B522-45F9-BDA1-12C45D357490}">
          <x15:cacheHierarchy aggregatedColumn="72"/>
        </ext>
      </extLst>
    </cacheHierarchy>
    <cacheHierarchy uniqueName="[Measures].[Count of Sales Stage]" caption="Count of Sales Stage" measure="1" displayFolder="" measureGroup="Sales_Transactions" count="0" hidden="1">
      <extLst>
        <ext xmlns:x15="http://schemas.microsoft.com/office/spreadsheetml/2010/11/main" uri="{B97F6D7D-B522-45F9-BDA1-12C45D357490}">
          <x15:cacheHierarchy aggregatedColumn="101"/>
        </ext>
      </extLst>
    </cacheHierarchy>
    <cacheHierarchy uniqueName="[Measures].[Count of ProjectID]" caption="Count of ProjectID" measure="1" displayFolder="" measureGroup="Project_Master" count="0" hidden="1">
      <extLst>
        <ext xmlns:x15="http://schemas.microsoft.com/office/spreadsheetml/2010/11/main" uri="{B97F6D7D-B522-45F9-BDA1-12C45D357490}">
          <x15:cacheHierarchy aggregatedColumn="52"/>
        </ext>
      </extLst>
    </cacheHierarchy>
    <cacheHierarchy uniqueName="[Measures].[Sum of Contract Value USD]" caption="Sum of Contract Value USD" measure="1" displayFolder="" measureGroup="Sales_Transactions" count="0" hidden="1">
      <extLst>
        <ext xmlns:x15="http://schemas.microsoft.com/office/spreadsheetml/2010/11/main" uri="{B97F6D7D-B522-45F9-BDA1-12C45D357490}">
          <x15:cacheHierarchy aggregatedColumn="91"/>
        </ext>
      </extLst>
    </cacheHierarchy>
    <cacheHierarchy uniqueName="[Measures].[Sum of Actual Spend USD]" caption="Sum of Actual Spend USD" measure="1" displayFolder="" measureGroup="Monthly_Costs" count="0" oneField="1" hidden="1">
      <fieldsUsage count="1">
        <fieldUsage x="2"/>
      </fieldsUsage>
      <extLst>
        <ext xmlns:x15="http://schemas.microsoft.com/office/spreadsheetml/2010/11/main" uri="{B97F6D7D-B522-45F9-BDA1-12C45D357490}">
          <x15:cacheHierarchy aggregatedColumn="47"/>
        </ext>
      </extLst>
    </cacheHierarchy>
  </cacheHierarchies>
  <kpis count="0"/>
  <dimensions count="7">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 name="Table6" uniqueName="[Table6]" caption="Table6"/>
  </dimensions>
  <measureGroups count="6">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 name="Table6" caption="Table6"/>
  </measureGroups>
  <maps count="11">
    <map measureGroup="0" dimension="0"/>
    <map measureGroup="0" dimension="6"/>
    <map measureGroup="1" dimension="1"/>
    <map measureGroup="2" dimension="3"/>
    <map measureGroup="3" dimension="4"/>
    <map measureGroup="3" dimension="6"/>
    <map measureGroup="4" dimension="1"/>
    <map measureGroup="4" dimension="3"/>
    <map measureGroup="4" dimension="5"/>
    <map measureGroup="4" dimension="6"/>
    <map measureGroup="5" dimension="6"/>
  </maps>
  <extLst>
    <ext xmlns:x14="http://schemas.microsoft.com/office/spreadsheetml/2009/9/main" uri="{725AE2AE-9491-48be-B2B4-4EB974FC3084}">
      <x14:pivotCacheDefinition pivotCacheId="135775065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1.559299537039" createdVersion="5" refreshedVersion="8" minRefreshableVersion="3" recordCount="0" supportSubquery="1" supportAdvancedDrill="1" xr:uid="{8378825F-801C-497A-98A7-959C641EF25D}">
  <cacheSource type="external" connectionId="1">
    <extLst>
      <ext xmlns:x14="http://schemas.microsoft.com/office/spreadsheetml/2009/9/main" uri="{F057638F-6D5F-4e77-A914-E7F072B9BCA8}">
        <x14:sourceConnection name="ThisWorkbookDataModel"/>
      </ext>
    </extLst>
  </cacheSource>
  <cacheFields count="4">
    <cacheField name="[Sales_Transactions].[Region].[Region]" caption="Region" numFmtId="0" hierarchy="74" level="1">
      <sharedItems count="7">
        <s v="Africa"/>
        <s v="Americas"/>
        <s v="Asia"/>
        <s v="Europe"/>
        <s v="GCC"/>
        <s v="Middle East"/>
        <s v="TBD"/>
      </sharedItems>
    </cacheField>
    <cacheField name="[Project_Master].[Region].[Region]" caption="Region" numFmtId="0" hierarchy="55" level="1">
      <sharedItems containsSemiMixedTypes="0" containsNonDate="0" containsString="0"/>
    </cacheField>
    <cacheField name="[Measures].[Sum of Contract Value USD]" caption="Sum of Contract Value USD" numFmtId="0" hierarchy="132" level="32767"/>
    <cacheField name="[Table6].[Region].[Region]" caption="Region" numFmtId="0" hierarchy="116" level="1">
      <sharedItems containsSemiMixedTypes="0" containsNonDate="0" containsString="0"/>
    </cacheField>
  </cacheFields>
  <cacheHierarchies count="134">
    <cacheHierarchy uniqueName="[Client_Master].[ClientName]" caption="ClientName" attribute="1" defaultMemberUniqueName="[Client_Master].[ClientName].[All]" allUniqueName="[Client_Master].[ClientName].[All]" dimensionUniqueName="[Client_Master]" displayFolder="" count="0" memberValueDatatype="130" unbalanced="0"/>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0" memberValueDatatype="130" unbalanced="0"/>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13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13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13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130" unbalanced="0"/>
    <cacheHierarchy uniqueName="[Estimator_Team].[WinRate]" caption="WinRate" attribute="1" defaultMemberUniqueName="[Estimator_Team].[WinRate].[All]" allUniqueName="[Estimator_Team].[WinRate].[All]" dimensionUniqueName="[Estimator_Team]" displayFolder="" count="0" memberValueDatatype="130"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Monthly_Costs].[Month]" caption="Month" attribute="1" defaultMemberUniqueName="[Monthly_Costs].[Month].[All]" allUniqueName="[Monthly_Costs].[Month].[All]" dimensionUniqueName="[Monthly_Costs]" displayFolder="" count="0" memberValueDatatype="130"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130" unbalanced="0"/>
    <cacheHierarchy uniqueName="[Monthly_Costs].[LaborCost]" caption="LaborCost" attribute="1" defaultMemberUniqueName="[Monthly_Costs].[LaborCost].[All]" allUniqueName="[Monthly_Costs].[LaborCost].[All]" dimensionUniqueName="[Monthly_Costs]" displayFolder="" count="0" memberValueDatatype="130"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EquipmentCost]" caption="EquipmentCost" attribute="1" defaultMemberUniqueName="[Monthly_Costs].[EquipmentCost].[All]" allUniqueName="[Monthly_Costs].[EquipmentCost].[All]" dimensionUniqueName="[Monthly_Costs]" displayFolder="" count="0" memberValueDatatype="130"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130"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MiscCost]" caption="MiscCost" attribute="1" defaultMemberUniqueName="[Monthly_Costs].[MiscCost].[All]" allUniqueName="[Monthly_Costs].[MiscCost].[All]" dimensionUniqueName="[Monthly_Costs]" displayFolder="" count="0" memberValueDatatype="130"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ActualSpend]" caption="ActualSpend" attribute="1" defaultMemberUniqueName="[Monthly_Costs].[ActualSpend].[All]" allUniqueName="[Monthly_Costs].[ActualSpend].[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ctual Spend USD]" caption="Actual Spend USD" attribute="1" defaultMemberUniqueName="[Monthly_Costs].[Actual Spend USD].[All]" allUniqueName="[Monthly_Costs].[Actual Spend USD].[All]" dimensionUniqueName="[Monthly_Costs]" displayFolder="" count="0" memberValueDatatype="5" unbalanced="0"/>
    <cacheHierarchy uniqueName="[Monthly_Costs].[New Cost Variance]" caption="New Cost Variance" attribute="1" defaultMemberUniqueName="[Monthly_Costs].[New Cost Variance].[All]" allUniqueName="[Monthly_Costs].[New Cost Variance].[All]" dimensionUniqueName="[Monthly_Costs]" displayFolder="" count="0" memberValueDatatype="130" unbalanced="0"/>
    <cacheHierarchy uniqueName="[Monthly_Costs].[CostVariance]" caption="CostVariance" attribute="1" defaultMemberUniqueName="[Monthly_Costs].[CostVariance].[All]" allUniqueName="[Monthly_Costs].[CostVariance].[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 Name]" caption="Project Name" attribute="1" defaultMemberUniqueName="[Project_Master].[Project Name].[All]" allUniqueName="[Project_Master].[Project 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2" memberValueDatatype="130" unbalanced="0">
      <fieldsUsage count="2">
        <fieldUsage x="-1"/>
        <fieldUsage x="1"/>
      </fieldsUsage>
    </cacheHierarchy>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 Type]" caption="Contract Type" attribute="1" defaultMemberUniqueName="[Project_Master].[Contract Type].[All]" allUniqueName="[Project_Master].[Contract 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 Manager]" caption="Project Manager" attribute="1" defaultMemberUniqueName="[Project_Master].[Project Manager].[All]" allUniqueName="[Project_Master].[Project Manager].[All]" dimensionUniqueName="[Project_Master]" displayFolder="" count="0" memberValueDatatype="130" unbalanced="0"/>
    <cacheHierarchy uniqueName="[Project_Master].[Project Status]" caption="Project Status" attribute="1" defaultMemberUniqueName="[Project_Master].[Project Status].[All]" allUniqueName="[Project_Master].[Project Status].[All]" dimensionUniqueName="[Project_Master]" displayFolder="" count="2" memberValueDatatype="130" unbalanced="0"/>
    <cacheHierarchy uniqueName="[Project_Master].[Start Date]" caption="Start Date" attribute="1" time="1" defaultMemberUniqueName="[Project_Master].[Start Date].[All]" allUniqueName="[Project_Master].[Start Date].[All]" dimensionUniqueName="[Project_Master]" displayFolder="" count="0" memberValueDatatype="7" unbalanced="0"/>
    <cacheHierarchy uniqueName="[Project_Master].[Planned End Date]" caption="Planned End Date" attribute="1" time="1" defaultMemberUniqueName="[Project_Master].[Planned End Date].[All]" allUniqueName="[Project_Master].[Planned End 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 Cost]" caption="Actual Cost" attribute="1" defaultMemberUniqueName="[Project_Master].[Actual Cost].[All]" allUniqueName="[Project_Master].[Actual Cost].[All]" dimensionUniqueName="[Project_Master]" displayFolder="" count="0" memberValueDatatype="130" unbalanced="0"/>
    <cacheHierarchy uniqueName="[Project_Master].[Contract Value]" caption="Contract Value" attribute="1" defaultMemberUniqueName="[Project_Master].[Contract Value].[All]" allUniqueName="[Project_Master].[Contract Value].[All]" dimensionUniqueName="[Project_Master]" displayFolder="" count="0" memberValueDatatype="20" unbalanced="0"/>
    <cacheHierarchy uniqueName="[Project_Master].[Revenue Category]" caption="Revenue Category" attribute="1" defaultMemberUniqueName="[Project_Master].[Revenue Category].[All]" allUniqueName="[Project_Master].[Revenue 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 Level]" caption="Risk Level" attribute="1" defaultMemberUniqueName="[Project_Master].[Risk Level].[All]" allUniqueName="[Project_Master].[Risk 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Sales_Transactions].[Transaction ID]" caption="Transaction ID" attribute="1" defaultMemberUniqueName="[Sales_Transactions].[Transaction ID].[All]" allUniqueName="[Sales_Transactions].[Transaction 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 ID]" caption="Project ID" attribute="1" defaultMemberUniqueName="[Sales_Transactions].[Project ID].[All]" allUniqueName="[Sales_Transactions].[Project ID].[All]" dimensionUniqueName="[Sales_Transactions]" displayFolder="" count="0" memberValueDatatype="130" unbalanced="0"/>
    <cacheHierarchy uniqueName="[Sales_Transactions].[Project Name]" caption="Project Name" attribute="1" defaultMemberUniqueName="[Sales_Transactions].[Project Name].[All]" allUniqueName="[Sales_Transactions].[Project 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2" memberValueDatatype="130" unbalanced="0">
      <fieldsUsage count="2">
        <fieldUsage x="-1"/>
        <fieldUsage x="0"/>
      </fieldsUsage>
    </cacheHierarchy>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 Type]" caption="Contract Type" attribute="1" defaultMemberUniqueName="[Sales_Transactions].[Contract Type].[All]" allUniqueName="[Sales_Transactions].[Contract 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2" memberValueDatatype="130" unbalanced="0"/>
    <cacheHierarchy uniqueName="[Sales_Transactions].[Project Manager]" caption="Project Manager" attribute="1" defaultMemberUniqueName="[Sales_Transactions].[Project Manager].[All]" allUniqueName="[Sales_Transactions].[Project Manager].[All]" dimensionUniqueName="[Sales_Transactions]" displayFolder="" count="0" memberValueDatatype="130" unbalanced="0"/>
    <cacheHierarchy uniqueName="[Sales_Transactions].[Bid ID]" caption="Bid ID" attribute="1" defaultMemberUniqueName="[Sales_Transactions].[Bid ID].[All]" allUniqueName="[Sales_Transactions].[Bid ID].[All]" dimensionUniqueName="[Sales_Transactions]" displayFolder="" count="0" memberValueDatatype="130" unbalanced="0"/>
    <cacheHierarchy uniqueName="[Sales_Transactions].[Bid Submission Date]" caption="Bid Submission Date" attribute="1" time="1" defaultMemberUniqueName="[Sales_Transactions].[Bid Submission Date].[All]" allUniqueName="[Sales_Transactions].[Bid Submission Date].[All]" dimensionUniqueName="[Sales_Transactions]" displayFolder="" count="0" memberValueDatatype="7" unbalanced="0"/>
    <cacheHierarchy uniqueName="[Sales_Transactions].[Award Date]" caption="Award Date" attribute="1" defaultMemberUniqueName="[Sales_Transactions].[Award Date].[All]" allUniqueName="[Sales_Transactions].[Award Date].[All]" dimensionUniqueName="[Sales_Transactions]" displayFolder="" count="0" memberValueDatatype="130" unbalanced="0"/>
    <cacheHierarchy uniqueName="[Sales_Transactions].[Project Start Date]" caption="Project Start Date" attribute="1" defaultMemberUniqueName="[Sales_Transactions].[Project Start Date].[All]" allUniqueName="[Sales_Transactions].[Project Start Date].[All]" dimensionUniqueName="[Sales_Transactions]" displayFolder="" count="0" memberValueDatatype="130" unbalanced="0"/>
    <cacheHierarchy uniqueName="[Sales_Transactions].[Project Duration Months]" caption="Project Duration Months" attribute="1" defaultMemberUniqueName="[Sales_Transactions].[Project Duration Months].[All]" allUniqueName="[Sales_Transactions].[Project Duration Months].[All]" dimensionUniqueName="[Sales_Transactions]" displayFolder="" count="0" memberValueDatatype="130" unbalanced="0"/>
    <cacheHierarchy uniqueName="[Sales_Transactions].[Tender Value]" caption="Tender Value" attribute="1" defaultMemberUniqueName="[Sales_Transactions].[Tender Value].[All]" allUniqueName="[Sales_Transactions].[Tender Value].[All]" dimensionUniqueName="[Sales_Transactions]" displayFolder="" count="0" memberValueDatatype="130" unbalanced="0"/>
    <cacheHierarchy uniqueName="[Sales_Transactions].[Discount Pct]" caption="Discount Pct" attribute="1" defaultMemberUniqueName="[Sales_Transactions].[Discount Pct].[All]" allUniqueName="[Sales_Transactions].[Discount Pct].[All]" dimensionUniqueName="[Sales_Transactions]" displayFolder="" count="0" memberValueDatatype="130" unbalanced="0"/>
    <cacheHierarchy uniqueName="[Sales_Transactions].[Variation Pct]" caption="Variation Pct" attribute="1" defaultMemberUniqueName="[Sales_Transactions].[Variation Pct].[All]" allUniqueName="[Sales_Transactions].[Variation Pct].[All]" dimensionUniqueName="[Sales_Transactions]" displayFolder="" count="0" memberValueDatatype="5" unbalanced="0"/>
    <cacheHierarchy uniqueName="[Sales_Transactions].[Contract Value]" caption="Contract Value" attribute="1" defaultMemberUniqueName="[Sales_Transactions].[Contract Value].[All]" allUniqueName="[Sales_Transactions].[Contract Value].[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 Estimate]" caption="Cost Estimate" attribute="1" defaultMemberUniqueName="[Sales_Transactions].[Cost Estimate].[All]" allUniqueName="[Sales_Transactions].[Cost Estimate].[All]" dimensionUniqueName="[Sales_Transactions]" displayFolder="" count="0" memberValueDatatype="130" unbalanced="0"/>
    <cacheHierarchy uniqueName="[Sales_Transactions].[Gross Margin Pct]" caption="Gross Margin Pct" attribute="1" defaultMemberUniqueName="[Sales_Transactions].[Gross Margin Pct].[All]" allUniqueName="[Sales_Transactions].[Gross Margin Pct].[All]" dimensionUniqueName="[Sales_Transactions]" displayFolder="" count="0" memberValueDatatype="130" unbalanced="0"/>
    <cacheHierarchy uniqueName="[Sales_Transactions].[Overhead Pct]" caption="Overhead Pct" attribute="1" defaultMemberUniqueName="[Sales_Transactions].[Overhead Pct].[All]" allUniqueName="[Sales_Transactions].[Overhead Pct].[All]" dimensionUniqueName="[Sales_Transactions]" displayFolder="" count="0" memberValueDatatype="5" unbalanced="0"/>
    <cacheHierarchy uniqueName="[Sales_Transactions].[Invoice Number]" caption="Invoice Number" attribute="1" defaultMemberUniqueName="[Sales_Transactions].[Invoice Number].[All]" allUniqueName="[Sales_Transactions].[Invoice Number].[All]" dimensionUniqueName="[Sales_Transactions]" displayFolder="" count="0" memberValueDatatype="130" unbalanced="0"/>
    <cacheHierarchy uniqueName="[Sales_Transactions].[Invoice Value]" caption="Invoice Value" attribute="1" defaultMemberUniqueName="[Sales_Transactions].[Invoice Value].[All]" allUniqueName="[Sales_Transactions].[Invoice Value].[All]" dimensionUniqueName="[Sales_Transactions]" displayFolder="" count="0" memberValueDatatype="130" unbalanced="0"/>
    <cacheHierarchy uniqueName="[Sales_Transactions].[Collected Amount]" caption="Collected Amount" attribute="1" defaultMemberUniqueName="[Sales_Transactions].[Collected Amount].[All]" allUniqueName="[Sales_Transactions].[Collected Amount].[All]" dimensionUniqueName="[Sales_Transactions]" displayFolder="" count="0" memberValueDatatype="130" unbalanced="0"/>
    <cacheHierarchy uniqueName="[Sales_Transactions].[Payment Terms Days]" caption="Payment Terms Days" attribute="1" defaultMemberUniqueName="[Sales_Transactions].[Payment Terms Days].[All]" allUniqueName="[Sales_Transactions].[Payment Terms Days].[All]" dimensionUniqueName="[Sales_Transactions]" displayFolder="" count="0" memberValueDatatype="20" unbalanced="0"/>
    <cacheHierarchy uniqueName="[Sales_Transactions].[Days To Collect]" caption="Days To Collect" attribute="1" defaultMemberUniqueName="[Sales_Transactions].[Days To Collect].[All]" allUniqueName="[Sales_Transactions].[Days To Collect].[All]" dimensionUniqueName="[Sales_Transactions]" displayFolder="" count="0" memberValueDatatype="20" unbalanced="0"/>
    <cacheHierarchy uniqueName="[Sales_Transactions].[Payment Method]" caption="Payment Method" attribute="1" defaultMemberUniqueName="[Sales_Transactions].[Payment Method].[All]" allUniqueName="[Sales_Transactions].[Payment Method].[All]" dimensionUniqueName="[Sales_Transactions]" displayFolder="" count="0" memberValueDatatype="130" unbalanced="0"/>
    <cacheHierarchy uniqueName="[Sales_Transactions].[Sales Stage]" caption="Sales Stage" attribute="1" defaultMemberUniqueName="[Sales_Transactions].[Sales Stage].[All]" allUniqueName="[Sales_Transactions].[Sales Stage].[All]" dimensionUniqueName="[Sales_Transactions]" displayFolder="" count="0" memberValueDatatype="130" unbalanced="0"/>
    <cacheHierarchy uniqueName="[Sales_Transactions].[Probability]" caption="Probability" attribute="1" defaultMemberUniqueName="[Sales_Transactions].[Probability].[All]" allUniqueName="[Sales_Transactions].[Probability].[All]" dimensionUniqueName="[Sales_Transactions]" displayFolder="" count="0" memberValueDatatype="130" unbalanced="0"/>
    <cacheHierarchy uniqueName="[Sales_Transactions].[VAT Pct]" caption="VAT Pct" attribute="1" defaultMemberUniqueName="[Sales_Transactions].[VAT Pct].[All]" allUniqueName="[Sales_Transactions].[VAT Pct].[All]" dimensionUniqueName="[Sales_Transactions]" displayFolder="" count="0" memberValueDatatype="5" unbalanced="0"/>
    <cacheHierarchy uniqueName="[Sales_Transactions].[Retention Pct]" caption="Retention Pct" attribute="1" defaultMemberUniqueName="[Sales_Transactions].[Retention Pct].[All]" allUniqueName="[Sales_Transactions].[Retention Pct].[All]" dimensionUniqueName="[Sales_Transactions]" displayFolder="" count="0" memberValueDatatype="5" unbalanced="0"/>
    <cacheHierarchy uniqueName="[Sales_Transactions].[Change Orders Count]" caption="Change Orders Count" attribute="1" defaultMemberUniqueName="[Sales_Transactions].[Change Orders Count].[All]" allUniqueName="[Sales_Transactions].[Change Orders Count].[All]" dimensionUniqueName="[Sales_Transactions]" displayFolder="" count="0" memberValueDatatype="20" unbalanced="0"/>
    <cacheHierarchy uniqueName="[Sales_Transactions].[Labor Count]" caption="Labor Count" attribute="1" defaultMemberUniqueName="[Sales_Transactions].[Labor Count].[All]" allUniqueName="[Sales_Transactions].[Labor Count].[All]" dimensionUniqueName="[Sales_Transactions]" displayFolder="" count="0" memberValueDatatype="130" unbalanced="0"/>
    <cacheHierarchy uniqueName="[Sales_Transactions].[Equipment Cost]" caption="Equipment Cost" attribute="1" defaultMemberUniqueName="[Sales_Transactions].[Equipment Cost].[All]" allUniqueName="[Sales_Transactions].[Equipment Cost].[All]" dimensionUniqueName="[Sales_Transactions]" displayFolder="" count="0" memberValueDatatype="130" unbalanced="0"/>
    <cacheHierarchy uniqueName="[Sales_Transactions].[Material Cost]" caption="Material Cost" attribute="1" defaultMemberUniqueName="[Sales_Transactions].[Material Cost].[All]" allUniqueName="[Sales_Transactions].[Material Cost].[All]" dimensionUniqueName="[Sales_Transactions]" displayFolder="" count="0" memberValueDatatype="130" unbalanced="0"/>
    <cacheHierarchy uniqueName="[Sales_Transactions].[Sub Contractor]" caption="Sub Contractor" attribute="1" defaultMemberUniqueName="[Sales_Transactions].[Sub Contractor].[All]" allUniqueName="[Sales_Transactions].[Sub 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130" unbalanced="0"/>
    <cacheHierarchy uniqueName="[Sales_Transactions].[Warranty Months]" caption="Warranty Months" attribute="1" defaultMemberUniqueName="[Sales_Transactions].[Warranty Months].[All]" allUniqueName="[Sales_Transactions].[Warranty Months].[All]" dimensionUniqueName="[Sales_Transactions]" displayFolder="" count="0" memberValueDatatype="130" unbalanced="0"/>
    <cacheHierarchy uniqueName="[Sales_Transactions].[Approval Status]" caption="Approval Status" attribute="1" defaultMemberUniqueName="[Sales_Transactions].[Approval Status].[All]" allUniqueName="[Sales_Transactions].[Approval Status].[All]" dimensionUniqueName="[Sales_Transactions]" displayFolder="" count="0" memberValueDatatype="130" unbalanced="0"/>
    <cacheHierarchy uniqueName="[Sales_Transactions].[Revenue Category]" caption="Revenue Category" attribute="1" defaultMemberUniqueName="[Sales_Transactions].[Revenue Category].[All]" allUniqueName="[Sales_Transactions].[Revenue 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Table6].[Region]" caption="Region" attribute="1" defaultMemberUniqueName="[Table6].[Region].[All]" allUniqueName="[Table6].[Region].[All]" dimensionUniqueName="[Table6]" displayFolder="" count="2" memberValueDatatype="130" unbalanced="0">
      <fieldsUsage count="2">
        <fieldUsage x="-1"/>
        <fieldUsage x="3"/>
      </fieldsUsage>
    </cacheHierarchy>
    <cacheHierarchy uniqueName="[Measures].[Total Projects]" caption="Total Projects" measure="1" displayFolder="" measureGroup="Sales_Transactions" count="0"/>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Sum of Contract Value]" caption="Sum of Contract Value" measure="1" displayFolder="" measureGroup="Sales_Transactions" count="0" hidden="1">
      <extLst>
        <ext xmlns:x15="http://schemas.microsoft.com/office/spreadsheetml/2010/11/main" uri="{B97F6D7D-B522-45F9-BDA1-12C45D357490}">
          <x15:cacheHierarchy aggregatedColumn="89"/>
        </ext>
      </extLst>
    </cacheHierarchy>
    <cacheHierarchy uniqueName="[Measures].[Count of ActualSpend]" caption="Count of ActualSpend" measure="1" displayFolder="" measureGroup="Monthly_Costs" count="0" hidden="1">
      <extLst>
        <ext xmlns:x15="http://schemas.microsoft.com/office/spreadsheetml/2010/11/main" uri="{B97F6D7D-B522-45F9-BDA1-12C45D357490}">
          <x15:cacheHierarchy aggregatedColumn="45"/>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45"/>
        </ext>
      </extLst>
    </cacheHierarchy>
    <cacheHierarchy uniqueName="[Measures].[Count of Project Status]" caption="Count of Project Status" measure="1" displayFolder="" measureGroup="Project_Master" count="0" hidden="1">
      <extLst>
        <ext xmlns:x15="http://schemas.microsoft.com/office/spreadsheetml/2010/11/main" uri="{B97F6D7D-B522-45F9-BDA1-12C45D357490}">
          <x15:cacheHierarchy aggregatedColumn="60"/>
        </ext>
      </extLst>
    </cacheHierarchy>
    <cacheHierarchy uniqueName="[Measures].[Count of Project ID]" caption="Count of Project ID" measure="1" displayFolder="" measureGroup="Sales_Transactions" count="0" hidden="1">
      <extLst>
        <ext xmlns:x15="http://schemas.microsoft.com/office/spreadsheetml/2010/11/main" uri="{B97F6D7D-B522-45F9-BDA1-12C45D357490}">
          <x15:cacheHierarchy aggregatedColumn="72"/>
        </ext>
      </extLst>
    </cacheHierarchy>
    <cacheHierarchy uniqueName="[Measures].[Count of Sales Stage]" caption="Count of Sales Stage" measure="1" displayFolder="" measureGroup="Sales_Transactions" count="0" hidden="1">
      <extLst>
        <ext xmlns:x15="http://schemas.microsoft.com/office/spreadsheetml/2010/11/main" uri="{B97F6D7D-B522-45F9-BDA1-12C45D357490}">
          <x15:cacheHierarchy aggregatedColumn="101"/>
        </ext>
      </extLst>
    </cacheHierarchy>
    <cacheHierarchy uniqueName="[Measures].[Count of ProjectID]" caption="Count of ProjectID" measure="1" displayFolder="" measureGroup="Project_Master" count="0" hidden="1">
      <extLst>
        <ext xmlns:x15="http://schemas.microsoft.com/office/spreadsheetml/2010/11/main" uri="{B97F6D7D-B522-45F9-BDA1-12C45D357490}">
          <x15:cacheHierarchy aggregatedColumn="52"/>
        </ext>
      </extLst>
    </cacheHierarchy>
    <cacheHierarchy uniqueName="[Measures].[Sum of Contract Value USD]" caption="Sum of Contract Value USD" measure="1" displayFolder="" measureGroup="Sales_Transactions" count="0" oneField="1" hidden="1">
      <fieldsUsage count="1">
        <fieldUsage x="2"/>
      </fieldsUsage>
      <extLst>
        <ext xmlns:x15="http://schemas.microsoft.com/office/spreadsheetml/2010/11/main" uri="{B97F6D7D-B522-45F9-BDA1-12C45D357490}">
          <x15:cacheHierarchy aggregatedColumn="91"/>
        </ext>
      </extLst>
    </cacheHierarchy>
    <cacheHierarchy uniqueName="[Measures].[Sum of Actual Spend USD]" caption="Sum of Actual Spend USD" measure="1" displayFolder="" measureGroup="Monthly_Costs" count="0" hidden="1">
      <extLst>
        <ext xmlns:x15="http://schemas.microsoft.com/office/spreadsheetml/2010/11/main" uri="{B97F6D7D-B522-45F9-BDA1-12C45D357490}">
          <x15:cacheHierarchy aggregatedColumn="47"/>
        </ext>
      </extLst>
    </cacheHierarchy>
  </cacheHierarchies>
  <kpis count="0"/>
  <dimensions count="7">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 name="Table6" uniqueName="[Table6]" caption="Table6"/>
  </dimensions>
  <measureGroups count="6">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 name="Table6" caption="Table6"/>
  </measureGroups>
  <maps count="11">
    <map measureGroup="0" dimension="0"/>
    <map measureGroup="0" dimension="6"/>
    <map measureGroup="1" dimension="1"/>
    <map measureGroup="2" dimension="3"/>
    <map measureGroup="3" dimension="4"/>
    <map measureGroup="3" dimension="6"/>
    <map measureGroup="4" dimension="1"/>
    <map measureGroup="4" dimension="3"/>
    <map measureGroup="4" dimension="5"/>
    <map measureGroup="4" dimension="6"/>
    <map measureGroup="5" dimension="6"/>
  </maps>
  <extLst>
    <ext xmlns:x14="http://schemas.microsoft.com/office/spreadsheetml/2009/9/main" uri="{725AE2AE-9491-48be-B2B4-4EB974FC3084}">
      <x14:pivotCacheDefinition pivotCacheId="24460971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1.559299884262" createdVersion="5" refreshedVersion="8" minRefreshableVersion="3" recordCount="0" supportSubquery="1" supportAdvancedDrill="1" xr:uid="{A244D844-DF39-4143-9FD5-1C861B60C7E3}">
  <cacheSource type="external" connectionId="1">
    <extLst>
      <ext xmlns:x14="http://schemas.microsoft.com/office/spreadsheetml/2009/9/main" uri="{F057638F-6D5F-4e77-A914-E7F072B9BCA8}">
        <x14:sourceConnection name="ThisWorkbookDataModel"/>
      </ext>
    </extLst>
  </cacheSource>
  <cacheFields count="5">
    <cacheField name="[Project_Master].[Project Status].[Project Status]" caption="Project Status" numFmtId="0" hierarchy="60" level="1">
      <sharedItems count="5">
        <s v="Active"/>
        <s v="Cancelled"/>
        <s v="Completed"/>
        <s v="On Hold"/>
        <s v="TBD"/>
      </sharedItems>
    </cacheField>
    <cacheField name="[Measures].[Count of ProjectID]" caption="Count of ProjectID" numFmtId="0" hierarchy="131" level="32767"/>
    <cacheField name="[Project_Master].[Region].[Region]" caption="Region" numFmtId="0" hierarchy="55" level="1">
      <sharedItems containsSemiMixedTypes="0" containsNonDate="0" containsString="0"/>
    </cacheField>
    <cacheField name="[Monthly_Costs].[Region].[Region]" caption="Region" numFmtId="0" hierarchy="36" level="1">
      <sharedItems containsSemiMixedTypes="0" containsNonDate="0" containsString="0"/>
    </cacheField>
    <cacheField name="[Table6].[Region].[Region]" caption="Region" numFmtId="0" hierarchy="116" level="1">
      <sharedItems containsSemiMixedTypes="0" containsNonDate="0" containsString="0"/>
    </cacheField>
  </cacheFields>
  <cacheHierarchies count="134">
    <cacheHierarchy uniqueName="[Client_Master].[ClientName]" caption="ClientName" attribute="1" defaultMemberUniqueName="[Client_Master].[ClientName].[All]" allUniqueName="[Client_Master].[ClientName].[All]" dimensionUniqueName="[Client_Master]" displayFolder="" count="0" memberValueDatatype="130" unbalanced="0"/>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0" memberValueDatatype="130" unbalanced="0"/>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13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13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13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130" unbalanced="0"/>
    <cacheHierarchy uniqueName="[Estimator_Team].[WinRate]" caption="WinRate" attribute="1" defaultMemberUniqueName="[Estimator_Team].[WinRate].[All]" allUniqueName="[Estimator_Team].[WinRate].[All]" dimensionUniqueName="[Estimator_Team]" displayFolder="" count="0" memberValueDatatype="130"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Monthly_Costs].[Month]" caption="Month" attribute="1" defaultMemberUniqueName="[Monthly_Costs].[Month].[All]" allUniqueName="[Monthly_Costs].[Month].[All]" dimensionUniqueName="[Monthly_Costs]" displayFolder="" count="0" memberValueDatatype="130" unbalanced="0"/>
    <cacheHierarchy uniqueName="[Monthly_Costs].[Region]" caption="Region" attribute="1" defaultMemberUniqueName="[Monthly_Costs].[Region].[All]" allUniqueName="[Monthly_Costs].[Region].[All]" dimensionUniqueName="[Monthly_Costs]" displayFolder="" count="2" memberValueDatatype="130" unbalanced="0">
      <fieldsUsage count="2">
        <fieldUsage x="-1"/>
        <fieldUsage x="3"/>
      </fieldsUsage>
    </cacheHierarchy>
    <cacheHierarchy uniqueName="[Monthly_Costs].[OverheadCost]" caption="OverheadCost" attribute="1" defaultMemberUniqueName="[Monthly_Costs].[OverheadCost].[All]" allUniqueName="[Monthly_Costs].[OverheadCost].[All]" dimensionUniqueName="[Monthly_Costs]" displayFolder="" count="0" memberValueDatatype="130" unbalanced="0"/>
    <cacheHierarchy uniqueName="[Monthly_Costs].[LaborCost]" caption="LaborCost" attribute="1" defaultMemberUniqueName="[Monthly_Costs].[LaborCost].[All]" allUniqueName="[Monthly_Costs].[LaborCost].[All]" dimensionUniqueName="[Monthly_Costs]" displayFolder="" count="0" memberValueDatatype="130"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EquipmentCost]" caption="EquipmentCost" attribute="1" defaultMemberUniqueName="[Monthly_Costs].[EquipmentCost].[All]" allUniqueName="[Monthly_Costs].[EquipmentCost].[All]" dimensionUniqueName="[Monthly_Costs]" displayFolder="" count="0" memberValueDatatype="130"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130"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MiscCost]" caption="MiscCost" attribute="1" defaultMemberUniqueName="[Monthly_Costs].[MiscCost].[All]" allUniqueName="[Monthly_Costs].[MiscCost].[All]" dimensionUniqueName="[Monthly_Costs]" displayFolder="" count="0" memberValueDatatype="130"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ActualSpend]" caption="ActualSpend" attribute="1" defaultMemberUniqueName="[Monthly_Costs].[ActualSpend].[All]" allUniqueName="[Monthly_Costs].[ActualSpend].[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ctual Spend USD]" caption="Actual Spend USD" attribute="1" defaultMemberUniqueName="[Monthly_Costs].[Actual Spend USD].[All]" allUniqueName="[Monthly_Costs].[Actual Spend USD].[All]" dimensionUniqueName="[Monthly_Costs]" displayFolder="" count="0" memberValueDatatype="5" unbalanced="0"/>
    <cacheHierarchy uniqueName="[Monthly_Costs].[New Cost Variance]" caption="New Cost Variance" attribute="1" defaultMemberUniqueName="[Monthly_Costs].[New Cost Variance].[All]" allUniqueName="[Monthly_Costs].[New Cost Variance].[All]" dimensionUniqueName="[Monthly_Costs]" displayFolder="" count="0" memberValueDatatype="130" unbalanced="0"/>
    <cacheHierarchy uniqueName="[Monthly_Costs].[CostVariance]" caption="CostVariance" attribute="1" defaultMemberUniqueName="[Monthly_Costs].[CostVariance].[All]" allUniqueName="[Monthly_Costs].[CostVariance].[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 Name]" caption="Project Name" attribute="1" defaultMemberUniqueName="[Project_Master].[Project Name].[All]" allUniqueName="[Project_Master].[Project 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2" memberValueDatatype="130" unbalanced="0">
      <fieldsUsage count="2">
        <fieldUsage x="-1"/>
        <fieldUsage x="2"/>
      </fieldsUsage>
    </cacheHierarchy>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 Type]" caption="Contract Type" attribute="1" defaultMemberUniqueName="[Project_Master].[Contract Type].[All]" allUniqueName="[Project_Master].[Contract 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 Manager]" caption="Project Manager" attribute="1" defaultMemberUniqueName="[Project_Master].[Project Manager].[All]" allUniqueName="[Project_Master].[Project Manager].[All]" dimensionUniqueName="[Project_Master]" displayFolder="" count="0" memberValueDatatype="130" unbalanced="0"/>
    <cacheHierarchy uniqueName="[Project_Master].[Project Status]" caption="Project Status" attribute="1" defaultMemberUniqueName="[Project_Master].[Project Status].[All]" allUniqueName="[Project_Master].[Project Status].[All]" dimensionUniqueName="[Project_Master]" displayFolder="" count="2" memberValueDatatype="130" unbalanced="0">
      <fieldsUsage count="2">
        <fieldUsage x="-1"/>
        <fieldUsage x="0"/>
      </fieldsUsage>
    </cacheHierarchy>
    <cacheHierarchy uniqueName="[Project_Master].[Start Date]" caption="Start Date" attribute="1" time="1" defaultMemberUniqueName="[Project_Master].[Start Date].[All]" allUniqueName="[Project_Master].[Start Date].[All]" dimensionUniqueName="[Project_Master]" displayFolder="" count="0" memberValueDatatype="7" unbalanced="0"/>
    <cacheHierarchy uniqueName="[Project_Master].[Planned End Date]" caption="Planned End Date" attribute="1" time="1" defaultMemberUniqueName="[Project_Master].[Planned End Date].[All]" allUniqueName="[Project_Master].[Planned End 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 Cost]" caption="Actual Cost" attribute="1" defaultMemberUniqueName="[Project_Master].[Actual Cost].[All]" allUniqueName="[Project_Master].[Actual Cost].[All]" dimensionUniqueName="[Project_Master]" displayFolder="" count="0" memberValueDatatype="130" unbalanced="0"/>
    <cacheHierarchy uniqueName="[Project_Master].[Contract Value]" caption="Contract Value" attribute="1" defaultMemberUniqueName="[Project_Master].[Contract Value].[All]" allUniqueName="[Project_Master].[Contract Value].[All]" dimensionUniqueName="[Project_Master]" displayFolder="" count="0" memberValueDatatype="20" unbalanced="0"/>
    <cacheHierarchy uniqueName="[Project_Master].[Revenue Category]" caption="Revenue Category" attribute="1" defaultMemberUniqueName="[Project_Master].[Revenue Category].[All]" allUniqueName="[Project_Master].[Revenue 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 Level]" caption="Risk Level" attribute="1" defaultMemberUniqueName="[Project_Master].[Risk Level].[All]" allUniqueName="[Project_Master].[Risk 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Sales_Transactions].[Transaction ID]" caption="Transaction ID" attribute="1" defaultMemberUniqueName="[Sales_Transactions].[Transaction ID].[All]" allUniqueName="[Sales_Transactions].[Transaction 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 ID]" caption="Project ID" attribute="1" defaultMemberUniqueName="[Sales_Transactions].[Project ID].[All]" allUniqueName="[Sales_Transactions].[Project ID].[All]" dimensionUniqueName="[Sales_Transactions]" displayFolder="" count="0" memberValueDatatype="130" unbalanced="0"/>
    <cacheHierarchy uniqueName="[Sales_Transactions].[Project Name]" caption="Project Name" attribute="1" defaultMemberUniqueName="[Sales_Transactions].[Project Name].[All]" allUniqueName="[Sales_Transactions].[Project 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 Type]" caption="Contract Type" attribute="1" defaultMemberUniqueName="[Sales_Transactions].[Contract Type].[All]" allUniqueName="[Sales_Transactions].[Contract 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2" memberValueDatatype="130" unbalanced="0"/>
    <cacheHierarchy uniqueName="[Sales_Transactions].[Project Manager]" caption="Project Manager" attribute="1" defaultMemberUniqueName="[Sales_Transactions].[Project Manager].[All]" allUniqueName="[Sales_Transactions].[Project Manager].[All]" dimensionUniqueName="[Sales_Transactions]" displayFolder="" count="0" memberValueDatatype="130" unbalanced="0"/>
    <cacheHierarchy uniqueName="[Sales_Transactions].[Bid ID]" caption="Bid ID" attribute="1" defaultMemberUniqueName="[Sales_Transactions].[Bid ID].[All]" allUniqueName="[Sales_Transactions].[Bid ID].[All]" dimensionUniqueName="[Sales_Transactions]" displayFolder="" count="0" memberValueDatatype="130" unbalanced="0"/>
    <cacheHierarchy uniqueName="[Sales_Transactions].[Bid Submission Date]" caption="Bid Submission Date" attribute="1" time="1" defaultMemberUniqueName="[Sales_Transactions].[Bid Submission Date].[All]" allUniqueName="[Sales_Transactions].[Bid Submission Date].[All]" dimensionUniqueName="[Sales_Transactions]" displayFolder="" count="0" memberValueDatatype="7" unbalanced="0"/>
    <cacheHierarchy uniqueName="[Sales_Transactions].[Award Date]" caption="Award Date" attribute="1" defaultMemberUniqueName="[Sales_Transactions].[Award Date].[All]" allUniqueName="[Sales_Transactions].[Award Date].[All]" dimensionUniqueName="[Sales_Transactions]" displayFolder="" count="0" memberValueDatatype="130" unbalanced="0"/>
    <cacheHierarchy uniqueName="[Sales_Transactions].[Project Start Date]" caption="Project Start Date" attribute="1" defaultMemberUniqueName="[Sales_Transactions].[Project Start Date].[All]" allUniqueName="[Sales_Transactions].[Project Start Date].[All]" dimensionUniqueName="[Sales_Transactions]" displayFolder="" count="0" memberValueDatatype="130" unbalanced="0"/>
    <cacheHierarchy uniqueName="[Sales_Transactions].[Project Duration Months]" caption="Project Duration Months" attribute="1" defaultMemberUniqueName="[Sales_Transactions].[Project Duration Months].[All]" allUniqueName="[Sales_Transactions].[Project Duration Months].[All]" dimensionUniqueName="[Sales_Transactions]" displayFolder="" count="0" memberValueDatatype="130" unbalanced="0"/>
    <cacheHierarchy uniqueName="[Sales_Transactions].[Tender Value]" caption="Tender Value" attribute="1" defaultMemberUniqueName="[Sales_Transactions].[Tender Value].[All]" allUniqueName="[Sales_Transactions].[Tender Value].[All]" dimensionUniqueName="[Sales_Transactions]" displayFolder="" count="0" memberValueDatatype="130" unbalanced="0"/>
    <cacheHierarchy uniqueName="[Sales_Transactions].[Discount Pct]" caption="Discount Pct" attribute="1" defaultMemberUniqueName="[Sales_Transactions].[Discount Pct].[All]" allUniqueName="[Sales_Transactions].[Discount Pct].[All]" dimensionUniqueName="[Sales_Transactions]" displayFolder="" count="0" memberValueDatatype="130" unbalanced="0"/>
    <cacheHierarchy uniqueName="[Sales_Transactions].[Variation Pct]" caption="Variation Pct" attribute="1" defaultMemberUniqueName="[Sales_Transactions].[Variation Pct].[All]" allUniqueName="[Sales_Transactions].[Variation Pct].[All]" dimensionUniqueName="[Sales_Transactions]" displayFolder="" count="0" memberValueDatatype="5" unbalanced="0"/>
    <cacheHierarchy uniqueName="[Sales_Transactions].[Contract Value]" caption="Contract Value" attribute="1" defaultMemberUniqueName="[Sales_Transactions].[Contract Value].[All]" allUniqueName="[Sales_Transactions].[Contract Value].[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 Estimate]" caption="Cost Estimate" attribute="1" defaultMemberUniqueName="[Sales_Transactions].[Cost Estimate].[All]" allUniqueName="[Sales_Transactions].[Cost Estimate].[All]" dimensionUniqueName="[Sales_Transactions]" displayFolder="" count="0" memberValueDatatype="130" unbalanced="0"/>
    <cacheHierarchy uniqueName="[Sales_Transactions].[Gross Margin Pct]" caption="Gross Margin Pct" attribute="1" defaultMemberUniqueName="[Sales_Transactions].[Gross Margin Pct].[All]" allUniqueName="[Sales_Transactions].[Gross Margin Pct].[All]" dimensionUniqueName="[Sales_Transactions]" displayFolder="" count="0" memberValueDatatype="130" unbalanced="0"/>
    <cacheHierarchy uniqueName="[Sales_Transactions].[Overhead Pct]" caption="Overhead Pct" attribute="1" defaultMemberUniqueName="[Sales_Transactions].[Overhead Pct].[All]" allUniqueName="[Sales_Transactions].[Overhead Pct].[All]" dimensionUniqueName="[Sales_Transactions]" displayFolder="" count="0" memberValueDatatype="5" unbalanced="0"/>
    <cacheHierarchy uniqueName="[Sales_Transactions].[Invoice Number]" caption="Invoice Number" attribute="1" defaultMemberUniqueName="[Sales_Transactions].[Invoice Number].[All]" allUniqueName="[Sales_Transactions].[Invoice Number].[All]" dimensionUniqueName="[Sales_Transactions]" displayFolder="" count="0" memberValueDatatype="130" unbalanced="0"/>
    <cacheHierarchy uniqueName="[Sales_Transactions].[Invoice Value]" caption="Invoice Value" attribute="1" defaultMemberUniqueName="[Sales_Transactions].[Invoice Value].[All]" allUniqueName="[Sales_Transactions].[Invoice Value].[All]" dimensionUniqueName="[Sales_Transactions]" displayFolder="" count="0" memberValueDatatype="130" unbalanced="0"/>
    <cacheHierarchy uniqueName="[Sales_Transactions].[Collected Amount]" caption="Collected Amount" attribute="1" defaultMemberUniqueName="[Sales_Transactions].[Collected Amount].[All]" allUniqueName="[Sales_Transactions].[Collected Amount].[All]" dimensionUniqueName="[Sales_Transactions]" displayFolder="" count="0" memberValueDatatype="130" unbalanced="0"/>
    <cacheHierarchy uniqueName="[Sales_Transactions].[Payment Terms Days]" caption="Payment Terms Days" attribute="1" defaultMemberUniqueName="[Sales_Transactions].[Payment Terms Days].[All]" allUniqueName="[Sales_Transactions].[Payment Terms Days].[All]" dimensionUniqueName="[Sales_Transactions]" displayFolder="" count="0" memberValueDatatype="20" unbalanced="0"/>
    <cacheHierarchy uniqueName="[Sales_Transactions].[Days To Collect]" caption="Days To Collect" attribute="1" defaultMemberUniqueName="[Sales_Transactions].[Days To Collect].[All]" allUniqueName="[Sales_Transactions].[Days To Collect].[All]" dimensionUniqueName="[Sales_Transactions]" displayFolder="" count="0" memberValueDatatype="20" unbalanced="0"/>
    <cacheHierarchy uniqueName="[Sales_Transactions].[Payment Method]" caption="Payment Method" attribute="1" defaultMemberUniqueName="[Sales_Transactions].[Payment Method].[All]" allUniqueName="[Sales_Transactions].[Payment Method].[All]" dimensionUniqueName="[Sales_Transactions]" displayFolder="" count="0" memberValueDatatype="130" unbalanced="0"/>
    <cacheHierarchy uniqueName="[Sales_Transactions].[Sales Stage]" caption="Sales Stage" attribute="1" defaultMemberUniqueName="[Sales_Transactions].[Sales Stage].[All]" allUniqueName="[Sales_Transactions].[Sales Stage].[All]" dimensionUniqueName="[Sales_Transactions]" displayFolder="" count="0" memberValueDatatype="130" unbalanced="0"/>
    <cacheHierarchy uniqueName="[Sales_Transactions].[Probability]" caption="Probability" attribute="1" defaultMemberUniqueName="[Sales_Transactions].[Probability].[All]" allUniqueName="[Sales_Transactions].[Probability].[All]" dimensionUniqueName="[Sales_Transactions]" displayFolder="" count="0" memberValueDatatype="130" unbalanced="0"/>
    <cacheHierarchy uniqueName="[Sales_Transactions].[VAT Pct]" caption="VAT Pct" attribute="1" defaultMemberUniqueName="[Sales_Transactions].[VAT Pct].[All]" allUniqueName="[Sales_Transactions].[VAT Pct].[All]" dimensionUniqueName="[Sales_Transactions]" displayFolder="" count="0" memberValueDatatype="5" unbalanced="0"/>
    <cacheHierarchy uniqueName="[Sales_Transactions].[Retention Pct]" caption="Retention Pct" attribute="1" defaultMemberUniqueName="[Sales_Transactions].[Retention Pct].[All]" allUniqueName="[Sales_Transactions].[Retention Pct].[All]" dimensionUniqueName="[Sales_Transactions]" displayFolder="" count="0" memberValueDatatype="5" unbalanced="0"/>
    <cacheHierarchy uniqueName="[Sales_Transactions].[Change Orders Count]" caption="Change Orders Count" attribute="1" defaultMemberUniqueName="[Sales_Transactions].[Change Orders Count].[All]" allUniqueName="[Sales_Transactions].[Change Orders Count].[All]" dimensionUniqueName="[Sales_Transactions]" displayFolder="" count="0" memberValueDatatype="20" unbalanced="0"/>
    <cacheHierarchy uniqueName="[Sales_Transactions].[Labor Count]" caption="Labor Count" attribute="1" defaultMemberUniqueName="[Sales_Transactions].[Labor Count].[All]" allUniqueName="[Sales_Transactions].[Labor Count].[All]" dimensionUniqueName="[Sales_Transactions]" displayFolder="" count="0" memberValueDatatype="130" unbalanced="0"/>
    <cacheHierarchy uniqueName="[Sales_Transactions].[Equipment Cost]" caption="Equipment Cost" attribute="1" defaultMemberUniqueName="[Sales_Transactions].[Equipment Cost].[All]" allUniqueName="[Sales_Transactions].[Equipment Cost].[All]" dimensionUniqueName="[Sales_Transactions]" displayFolder="" count="0" memberValueDatatype="130" unbalanced="0"/>
    <cacheHierarchy uniqueName="[Sales_Transactions].[Material Cost]" caption="Material Cost" attribute="1" defaultMemberUniqueName="[Sales_Transactions].[Material Cost].[All]" allUniqueName="[Sales_Transactions].[Material Cost].[All]" dimensionUniqueName="[Sales_Transactions]" displayFolder="" count="0" memberValueDatatype="130" unbalanced="0"/>
    <cacheHierarchy uniqueName="[Sales_Transactions].[Sub Contractor]" caption="Sub Contractor" attribute="1" defaultMemberUniqueName="[Sales_Transactions].[Sub Contractor].[All]" allUniqueName="[Sales_Transactions].[Sub 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130" unbalanced="0"/>
    <cacheHierarchy uniqueName="[Sales_Transactions].[Warranty Months]" caption="Warranty Months" attribute="1" defaultMemberUniqueName="[Sales_Transactions].[Warranty Months].[All]" allUniqueName="[Sales_Transactions].[Warranty Months].[All]" dimensionUniqueName="[Sales_Transactions]" displayFolder="" count="0" memberValueDatatype="130" unbalanced="0"/>
    <cacheHierarchy uniqueName="[Sales_Transactions].[Approval Status]" caption="Approval Status" attribute="1" defaultMemberUniqueName="[Sales_Transactions].[Approval Status].[All]" allUniqueName="[Sales_Transactions].[Approval Status].[All]" dimensionUniqueName="[Sales_Transactions]" displayFolder="" count="0" memberValueDatatype="130" unbalanced="0"/>
    <cacheHierarchy uniqueName="[Sales_Transactions].[Revenue Category]" caption="Revenue Category" attribute="1" defaultMemberUniqueName="[Sales_Transactions].[Revenue Category].[All]" allUniqueName="[Sales_Transactions].[Revenue 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Table6].[Region]" caption="Region" attribute="1" defaultMemberUniqueName="[Table6].[Region].[All]" allUniqueName="[Table6].[Region].[All]" dimensionUniqueName="[Table6]" displayFolder="" count="2" memberValueDatatype="130" unbalanced="0">
      <fieldsUsage count="2">
        <fieldUsage x="-1"/>
        <fieldUsage x="4"/>
      </fieldsUsage>
    </cacheHierarchy>
    <cacheHierarchy uniqueName="[Measures].[Total Projects]" caption="Total Projects" measure="1" displayFolder="" measureGroup="Sales_Transactions" count="0"/>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Sum of Contract Value]" caption="Sum of Contract Value" measure="1" displayFolder="" measureGroup="Sales_Transactions" count="0" hidden="1">
      <extLst>
        <ext xmlns:x15="http://schemas.microsoft.com/office/spreadsheetml/2010/11/main" uri="{B97F6D7D-B522-45F9-BDA1-12C45D357490}">
          <x15:cacheHierarchy aggregatedColumn="89"/>
        </ext>
      </extLst>
    </cacheHierarchy>
    <cacheHierarchy uniqueName="[Measures].[Count of ActualSpend]" caption="Count of ActualSpend" measure="1" displayFolder="" measureGroup="Monthly_Costs" count="0" hidden="1">
      <extLst>
        <ext xmlns:x15="http://schemas.microsoft.com/office/spreadsheetml/2010/11/main" uri="{B97F6D7D-B522-45F9-BDA1-12C45D357490}">
          <x15:cacheHierarchy aggregatedColumn="45"/>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45"/>
        </ext>
      </extLst>
    </cacheHierarchy>
    <cacheHierarchy uniqueName="[Measures].[Count of Project Status]" caption="Count of Project Status" measure="1" displayFolder="" measureGroup="Project_Master" count="0" hidden="1">
      <extLst>
        <ext xmlns:x15="http://schemas.microsoft.com/office/spreadsheetml/2010/11/main" uri="{B97F6D7D-B522-45F9-BDA1-12C45D357490}">
          <x15:cacheHierarchy aggregatedColumn="60"/>
        </ext>
      </extLst>
    </cacheHierarchy>
    <cacheHierarchy uniqueName="[Measures].[Count of Project ID]" caption="Count of Project ID" measure="1" displayFolder="" measureGroup="Sales_Transactions" count="0" hidden="1">
      <extLst>
        <ext xmlns:x15="http://schemas.microsoft.com/office/spreadsheetml/2010/11/main" uri="{B97F6D7D-B522-45F9-BDA1-12C45D357490}">
          <x15:cacheHierarchy aggregatedColumn="72"/>
        </ext>
      </extLst>
    </cacheHierarchy>
    <cacheHierarchy uniqueName="[Measures].[Count of Sales Stage]" caption="Count of Sales Stage" measure="1" displayFolder="" measureGroup="Sales_Transactions" count="0" hidden="1">
      <extLst>
        <ext xmlns:x15="http://schemas.microsoft.com/office/spreadsheetml/2010/11/main" uri="{B97F6D7D-B522-45F9-BDA1-12C45D357490}">
          <x15:cacheHierarchy aggregatedColumn="101"/>
        </ext>
      </extLst>
    </cacheHierarchy>
    <cacheHierarchy uniqueName="[Measures].[Count of ProjectID]" caption="Count of ProjectID" measure="1" displayFolder="" measureGroup="Project_Master" count="0" oneField="1" hidden="1">
      <fieldsUsage count="1">
        <fieldUsage x="1"/>
      </fieldsUsage>
      <extLst>
        <ext xmlns:x15="http://schemas.microsoft.com/office/spreadsheetml/2010/11/main" uri="{B97F6D7D-B522-45F9-BDA1-12C45D357490}">
          <x15:cacheHierarchy aggregatedColumn="52"/>
        </ext>
      </extLst>
    </cacheHierarchy>
    <cacheHierarchy uniqueName="[Measures].[Sum of Contract Value USD]" caption="Sum of Contract Value USD" measure="1" displayFolder="" measureGroup="Sales_Transactions" count="0" hidden="1">
      <extLst>
        <ext xmlns:x15="http://schemas.microsoft.com/office/spreadsheetml/2010/11/main" uri="{B97F6D7D-B522-45F9-BDA1-12C45D357490}">
          <x15:cacheHierarchy aggregatedColumn="91"/>
        </ext>
      </extLst>
    </cacheHierarchy>
    <cacheHierarchy uniqueName="[Measures].[Sum of Actual Spend USD]" caption="Sum of Actual Spend USD" measure="1" displayFolder="" measureGroup="Monthly_Costs" count="0" hidden="1">
      <extLst>
        <ext xmlns:x15="http://schemas.microsoft.com/office/spreadsheetml/2010/11/main" uri="{B97F6D7D-B522-45F9-BDA1-12C45D357490}">
          <x15:cacheHierarchy aggregatedColumn="47"/>
        </ext>
      </extLst>
    </cacheHierarchy>
  </cacheHierarchies>
  <kpis count="0"/>
  <dimensions count="7">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 name="Table6" uniqueName="[Table6]" caption="Table6"/>
  </dimensions>
  <measureGroups count="6">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 name="Table6" caption="Table6"/>
  </measureGroups>
  <maps count="11">
    <map measureGroup="0" dimension="0"/>
    <map measureGroup="0" dimension="6"/>
    <map measureGroup="1" dimension="1"/>
    <map measureGroup="2" dimension="3"/>
    <map measureGroup="3" dimension="4"/>
    <map measureGroup="3" dimension="6"/>
    <map measureGroup="4" dimension="1"/>
    <map measureGroup="4" dimension="3"/>
    <map measureGroup="4" dimension="5"/>
    <map measureGroup="4" dimension="6"/>
    <map measureGroup="5" dimension="6"/>
  </maps>
  <extLst>
    <ext xmlns:x14="http://schemas.microsoft.com/office/spreadsheetml/2009/9/main" uri="{725AE2AE-9491-48be-B2B4-4EB974FC3084}">
      <x14:pivotCacheDefinition pivotCacheId="34419142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1.559300231478" createdVersion="5" refreshedVersion="8" minRefreshableVersion="3" recordCount="0" supportSubquery="1" supportAdvancedDrill="1" xr:uid="{D913D1EC-AB3A-49CA-A570-C4A45032455C}">
  <cacheSource type="external" connectionId="1">
    <extLst>
      <ext xmlns:x14="http://schemas.microsoft.com/office/spreadsheetml/2009/9/main" uri="{F057638F-6D5F-4e77-A914-E7F072B9BCA8}">
        <x14:sourceConnection name="ThisWorkbookDataModel"/>
      </ext>
    </extLst>
  </cacheSource>
  <cacheFields count="5">
    <cacheField name="[Sales_Transactions].[Sales Stage].[Sales Stage]" caption="Sales Stage" numFmtId="0" hierarchy="101" level="1">
      <sharedItems containsSemiMixedTypes="0" containsNonDate="0" containsString="0"/>
    </cacheField>
    <cacheField name="[Sales_Transactions].[Estimator].[Estimator]" caption="Estimator" numFmtId="0" hierarchy="79" level="1">
      <sharedItems count="10">
        <s v="Ali"/>
        <s v="Carlos"/>
        <s v="Fatima"/>
        <s v="Hana"/>
        <s v="James"/>
        <s v="John"/>
        <s v="Mohamed"/>
        <s v="Priya"/>
        <s v="Sarah"/>
        <s v="Wei"/>
      </sharedItems>
    </cacheField>
    <cacheField name="[Measures].[Count of Sales Stage]" caption="Count of Sales Stage" numFmtId="0" hierarchy="130" level="32767"/>
    <cacheField name="[Project_Master].[Region].[Region]" caption="Region" numFmtId="0" hierarchy="55" level="1">
      <sharedItems containsSemiMixedTypes="0" containsNonDate="0" containsString="0"/>
    </cacheField>
    <cacheField name="[Table6].[Region].[Region]" caption="Region" numFmtId="0" hierarchy="116" level="1">
      <sharedItems containsSemiMixedTypes="0" containsNonDate="0" containsString="0"/>
    </cacheField>
  </cacheFields>
  <cacheHierarchies count="134">
    <cacheHierarchy uniqueName="[Client_Master].[ClientName]" caption="ClientName" attribute="1" defaultMemberUniqueName="[Client_Master].[ClientName].[All]" allUniqueName="[Client_Master].[ClientName].[All]" dimensionUniqueName="[Client_Master]" displayFolder="" count="0" memberValueDatatype="130" unbalanced="0"/>
    <cacheHierarchy uniqueName="[Client_Master].[ClientID]" caption="ClientID" attribute="1" defaultMemberUniqueName="[Client_Master].[ClientID].[All]" allUniqueName="[Client_Master].[ClientID].[All]" dimensionUniqueName="[Client_Master]" displayFolder="" count="0" memberValueDatatype="130" unbalanced="0"/>
    <cacheHierarchy uniqueName="[Client_Master].[Industry]" caption="Industry" attribute="1" defaultMemberUniqueName="[Client_Master].[Industry].[All]" allUniqueName="[Client_Master].[Industry].[All]" dimensionUniqueName="[Client_Master]" displayFolder="" count="0" memberValueDatatype="130" unbalanced="0"/>
    <cacheHierarchy uniqueName="[Client_Master].[Country]" caption="Country" attribute="1" defaultMemberUniqueName="[Client_Master].[Country].[All]" allUniqueName="[Client_Master].[Country].[All]" dimensionUniqueName="[Client_Master]" displayFolder="" count="0" memberValueDatatype="130" unbalanced="0"/>
    <cacheHierarchy uniqueName="[Client_Master].[Region]" caption="Region" attribute="1" defaultMemberUniqueName="[Client_Master].[Region].[All]" allUniqueName="[Client_Master].[Region].[All]" dimensionUniqueName="[Client_Master]" displayFolder="" count="0" memberValueDatatype="130" unbalanced="0"/>
    <cacheHierarchy uniqueName="[Client_Master].[ContactPerson]" caption="ContactPerson" attribute="1" defaultMemberUniqueName="[Client_Master].[ContactPerson].[All]" allUniqueName="[Client_Master].[ContactPerson].[All]" dimensionUniqueName="[Client_Master]" displayFolder="" count="0" memberValueDatatype="130" unbalanced="0"/>
    <cacheHierarchy uniqueName="[Client_Master].[Email]" caption="Email" attribute="1" defaultMemberUniqueName="[Client_Master].[Email].[All]" allUniqueName="[Client_Master].[Email].[All]" dimensionUniqueName="[Client_Master]" displayFolder="" count="0" memberValueDatatype="130" unbalanced="0"/>
    <cacheHierarchy uniqueName="[Client_Master].[Phone]" caption="Phone" attribute="1" defaultMemberUniqueName="[Client_Master].[Phone].[All]" allUniqueName="[Client_Master].[Phone].[All]" dimensionUniqueName="[Client_Master]" displayFolder="" count="0" memberValueDatatype="130" unbalanced="0"/>
    <cacheHierarchy uniqueName="[Client_Master].[CreditLimit]" caption="CreditLimit" attribute="1" defaultMemberUniqueName="[Client_Master].[CreditLimit].[All]" allUniqueName="[Client_Master].[CreditLimit].[All]" dimensionUniqueName="[Client_Master]" displayFolder="" count="0" memberValueDatatype="20" unbalanced="0"/>
    <cacheHierarchy uniqueName="[Client_Master].[PaymentTerms]" caption="PaymentTerms" attribute="1" defaultMemberUniqueName="[Client_Master].[PaymentTerms].[All]" allUniqueName="[Client_Master].[PaymentTerms].[All]" dimensionUniqueName="[Client_Master]" displayFolder="" count="0" memberValueDatatype="20" unbalanced="0"/>
    <cacheHierarchy uniqueName="[Client_Master].[ClientRating]" caption="ClientRating" attribute="1" defaultMemberUniqueName="[Client_Master].[ClientRating].[All]" allUniqueName="[Client_Master].[ClientRating].[All]" dimensionUniqueName="[Client_Master]" displayFolder="" count="0" memberValueDatatype="130" unbalanced="0"/>
    <cacheHierarchy uniqueName="[Client_Master].[ActiveSince]" caption="ActiveSince" attribute="1" time="1" defaultMemberUniqueName="[Client_Master].[ActiveSince].[All]" allUniqueName="[Client_Master].[ActiveSince].[All]" dimensionUniqueName="[Client_Master]" displayFolder="" count="0" memberValueDatatype="7" unbalanced="0"/>
    <cacheHierarchy uniqueName="[Client_Master].[LastTransactionDate]" caption="LastTransactionDate" attribute="1" time="1" defaultMemberUniqueName="[Client_Master].[LastTransactionDate].[All]" allUniqueName="[Client_Master].[LastTransactionDate].[All]" dimensionUniqueName="[Client_Master]" displayFolder="" count="0" memberValueDatatype="7" unbalanced="0"/>
    <cacheHierarchy uniqueName="[Client_Master].[TotalContractValue]" caption="TotalContractValue" attribute="1" defaultMemberUniqueName="[Client_Master].[TotalContractValue].[All]" allUniqueName="[Client_Master].[TotalContractValue].[All]" dimensionUniqueName="[Client_Master]" displayFolder="" count="0" memberValueDatatype="20" unbalanced="0"/>
    <cacheHierarchy uniqueName="[Client_Master].[OutstandingBalance]" caption="OutstandingBalance" attribute="1" defaultMemberUniqueName="[Client_Master].[OutstandingBalance].[All]" allUniqueName="[Client_Master].[OutstandingBalance].[All]" dimensionUniqueName="[Client_Master]" displayFolder="" count="0" memberValueDatatype="130" unbalanced="0"/>
    <cacheHierarchy uniqueName="[Client_Master].[Notes]" caption="Notes" attribute="1" defaultMemberUniqueName="[Client_Master].[Notes].[All]" allUniqueName="[Client_Master].[Notes].[All]" dimensionUniqueName="[Client_Master]" displayFolder="" count="0" memberValueDatatype="130" unbalanced="0"/>
    <cacheHierarchy uniqueName="[Estimator_Team].[EstimatorName]" caption="EstimatorName" attribute="1" defaultMemberUniqueName="[Estimator_Team].[EstimatorName].[All]" allUniqueName="[Estimator_Team].[EstimatorName].[All]" dimensionUniqueName="[Estimator_Team]" displayFolder="" count="0" memberValueDatatype="130" unbalanced="0"/>
    <cacheHierarchy uniqueName="[Estimator_Team].[EmployeeID]" caption="EmployeeID" attribute="1" defaultMemberUniqueName="[Estimator_Team].[EmployeeID].[All]" allUniqueName="[Estimator_Team].[EmployeeID].[All]" dimensionUniqueName="[Estimator_Team]" displayFolder="" count="0" memberValueDatatype="130" unbalanced="0"/>
    <cacheHierarchy uniqueName="[Estimator_Team].[Department]" caption="Department" attribute="1" defaultMemberUniqueName="[Estimator_Team].[Department].[All]" allUniqueName="[Estimator_Team].[Department].[All]" dimensionUniqueName="[Estimator_Team]" displayFolder="" count="0" memberValueDatatype="130" unbalanced="0"/>
    <cacheHierarchy uniqueName="[Estimator_Team].[Designation]" caption="Designation" attribute="1" defaultMemberUniqueName="[Estimator_Team].[Designation].[All]" allUniqueName="[Estimator_Team].[Designation].[All]" dimensionUniqueName="[Estimator_Team]" displayFolder="" count="0" memberValueDatatype="130" unbalanced="0"/>
    <cacheHierarchy uniqueName="[Estimator_Team].[Region]" caption="Region" attribute="1" defaultMemberUniqueName="[Estimator_Team].[Region].[All]" allUniqueName="[Estimator_Team].[Region].[All]" dimensionUniqueName="[Estimator_Team]" displayFolder="" count="0" memberValueDatatype="130" unbalanced="0"/>
    <cacheHierarchy uniqueName="[Estimator_Team].[JoiningDate]" caption="JoiningDate" attribute="1" time="1" defaultMemberUniqueName="[Estimator_Team].[JoiningDate].[All]" allUniqueName="[Estimator_Team].[JoiningDate].[All]" dimensionUniqueName="[Estimator_Team]" displayFolder="" count="0" memberValueDatatype="7" unbalanced="0"/>
    <cacheHierarchy uniqueName="[Estimator_Team].[AnnualTarget]" caption="AnnualTarget" attribute="1" defaultMemberUniqueName="[Estimator_Team].[AnnualTarget].[All]" allUniqueName="[Estimator_Team].[AnnualTarget].[All]" dimensionUniqueName="[Estimator_Team]" displayFolder="" count="0" memberValueDatatype="20" unbalanced="0"/>
    <cacheHierarchy uniqueName="[Estimator_Team].[Q1_2025_Achieved]" caption="Q1_2025_Achieved" attribute="1" defaultMemberUniqueName="[Estimator_Team].[Q1_2025_Achieved].[All]" allUniqueName="[Estimator_Team].[Q1_2025_Achieved].[All]" dimensionUniqueName="[Estimator_Team]" displayFolder="" count="0" memberValueDatatype="130" unbalanced="0"/>
    <cacheHierarchy uniqueName="[Estimator_Team].[Q2_2025_Achieved]" caption="Q2_2025_Achieved" attribute="1" defaultMemberUniqueName="[Estimator_Team].[Q2_2025_Achieved].[All]" allUniqueName="[Estimator_Team].[Q2_2025_Achieved].[All]" dimensionUniqueName="[Estimator_Team]" displayFolder="" count="0" memberValueDatatype="20" unbalanced="0"/>
    <cacheHierarchy uniqueName="[Estimator_Team].[Q3_2025_Achieved]" caption="Q3_2025_Achieved" attribute="1" defaultMemberUniqueName="[Estimator_Team].[Q3_2025_Achieved].[All]" allUniqueName="[Estimator_Team].[Q3_2025_Achieved].[All]" dimensionUniqueName="[Estimator_Team]" displayFolder="" count="0" memberValueDatatype="20" unbalanced="0"/>
    <cacheHierarchy uniqueName="[Estimator_Team].[Q4_2025_Achieved]" caption="Q4_2025_Achieved" attribute="1" defaultMemberUniqueName="[Estimator_Team].[Q4_2025_Achieved].[All]" allUniqueName="[Estimator_Team].[Q4_2025_Achieved].[All]" dimensionUniqueName="[Estimator_Team]" displayFolder="" count="0" memberValueDatatype="130" unbalanced="0"/>
    <cacheHierarchy uniqueName="[Estimator_Team].[Q1_2026_Achieved]" caption="Q1_2026_Achieved" attribute="1" defaultMemberUniqueName="[Estimator_Team].[Q1_2026_Achieved].[All]" allUniqueName="[Estimator_Team].[Q1_2026_Achieved].[All]" dimensionUniqueName="[Estimator_Team]" displayFolder="" count="0" memberValueDatatype="130" unbalanced="0"/>
    <cacheHierarchy uniqueName="[Estimator_Team].[WinRate]" caption="WinRate" attribute="1" defaultMemberUniqueName="[Estimator_Team].[WinRate].[All]" allUniqueName="[Estimator_Team].[WinRate].[All]" dimensionUniqueName="[Estimator_Team]" displayFolder="" count="0" memberValueDatatype="130" unbalanced="0"/>
    <cacheHierarchy uniqueName="[Estimator_Team].[AvgBidValue]" caption="AvgBidValue" attribute="1" defaultMemberUniqueName="[Estimator_Team].[AvgBidValue].[All]" allUniqueName="[Estimator_Team].[AvgBidValue].[All]" dimensionUniqueName="[Estimator_Team]" displayFolder="" count="0" memberValueDatatype="20" unbalanced="0"/>
    <cacheHierarchy uniqueName="[Estimator_Team].[TotalBids]" caption="TotalBids" attribute="1" defaultMemberUniqueName="[Estimator_Team].[TotalBids].[All]" allUniqueName="[Estimator_Team].[TotalBids].[All]" dimensionUniqueName="[Estimator_Team]" displayFolder="" count="0" memberValueDatatype="20" unbalanced="0"/>
    <cacheHierarchy uniqueName="[Estimator_Team].[BidsWon]" caption="BidsWon" attribute="1" defaultMemberUniqueName="[Estimator_Team].[BidsWon].[All]" allUniqueName="[Estimator_Team].[BidsWon].[All]" dimensionUniqueName="[Estimator_Team]" displayFolder="" count="0" memberValueDatatype="20" unbalanced="0"/>
    <cacheHierarchy uniqueName="[Estimator_Team].[Email]" caption="Email" attribute="1" defaultMemberUniqueName="[Estimator_Team].[Email].[All]" allUniqueName="[Estimator_Team].[Email].[All]" dimensionUniqueName="[Estimator_Team]" displayFolder="" count="0" memberValueDatatype="130" unbalanced="0"/>
    <cacheHierarchy uniqueName="[Estimator_Team].[Salary]" caption="Salary" attribute="1" defaultMemberUniqueName="[Estimator_Team].[Salary].[All]" allUniqueName="[Estimator_Team].[Salary].[All]" dimensionUniqueName="[Estimator_Team]" displayFolder="" count="0" memberValueDatatype="20" unbalanced="0"/>
    <cacheHierarchy uniqueName="[Estimator_Team].[Notes]" caption="Notes" attribute="1" defaultMemberUniqueName="[Estimator_Team].[Notes].[All]" allUniqueName="[Estimator_Team].[Notes].[All]" dimensionUniqueName="[Estimator_Team]" displayFolder="" count="0" memberValueDatatype="130" unbalanced="0"/>
    <cacheHierarchy uniqueName="[Monthly_Costs].[Month]" caption="Month" attribute="1" defaultMemberUniqueName="[Monthly_Costs].[Month].[All]" allUniqueName="[Monthly_Costs].[Month].[All]" dimensionUniqueName="[Monthly_Costs]" displayFolder="" count="0" memberValueDatatype="130" unbalanced="0"/>
    <cacheHierarchy uniqueName="[Monthly_Costs].[Region]" caption="Region" attribute="1" defaultMemberUniqueName="[Monthly_Costs].[Region].[All]" allUniqueName="[Monthly_Costs].[Region].[All]" dimensionUniqueName="[Monthly_Costs]" displayFolder="" count="0" memberValueDatatype="130" unbalanced="0"/>
    <cacheHierarchy uniqueName="[Monthly_Costs].[OverheadCost]" caption="OverheadCost" attribute="1" defaultMemberUniqueName="[Monthly_Costs].[OverheadCost].[All]" allUniqueName="[Monthly_Costs].[OverheadCost].[All]" dimensionUniqueName="[Monthly_Costs]" displayFolder="" count="0" memberValueDatatype="130" unbalanced="0"/>
    <cacheHierarchy uniqueName="[Monthly_Costs].[LaborCost]" caption="LaborCost" attribute="1" defaultMemberUniqueName="[Monthly_Costs].[LaborCost].[All]" allUniqueName="[Monthly_Costs].[LaborCost].[All]" dimensionUniqueName="[Monthly_Costs]" displayFolder="" count="0" memberValueDatatype="130" unbalanced="0"/>
    <cacheHierarchy uniqueName="[Monthly_Costs].[MaterialCost]" caption="MaterialCost" attribute="1" defaultMemberUniqueName="[Monthly_Costs].[MaterialCost].[All]" allUniqueName="[Monthly_Costs].[MaterialCost].[All]" dimensionUniqueName="[Monthly_Costs]" displayFolder="" count="0" memberValueDatatype="20" unbalanced="0"/>
    <cacheHierarchy uniqueName="[Monthly_Costs].[EquipmentCost]" caption="EquipmentCost" attribute="1" defaultMemberUniqueName="[Monthly_Costs].[EquipmentCost].[All]" allUniqueName="[Monthly_Costs].[EquipmentCost].[All]" dimensionUniqueName="[Monthly_Costs]" displayFolder="" count="0" memberValueDatatype="130" unbalanced="0"/>
    <cacheHierarchy uniqueName="[Monthly_Costs].[SubcontractorCost]" caption="SubcontractorCost" attribute="1" defaultMemberUniqueName="[Monthly_Costs].[SubcontractorCost].[All]" allUniqueName="[Monthly_Costs].[SubcontractorCost].[All]" dimensionUniqueName="[Monthly_Costs]" displayFolder="" count="0" memberValueDatatype="130" unbalanced="0"/>
    <cacheHierarchy uniqueName="[Monthly_Costs].[TravelCost]" caption="TravelCost" attribute="1" defaultMemberUniqueName="[Monthly_Costs].[TravelCost].[All]" allUniqueName="[Monthly_Costs].[TravelCost].[All]" dimensionUniqueName="[Monthly_Costs]" displayFolder="" count="0" memberValueDatatype="20" unbalanced="0"/>
    <cacheHierarchy uniqueName="[Monthly_Costs].[MiscCost]" caption="MiscCost" attribute="1" defaultMemberUniqueName="[Monthly_Costs].[MiscCost].[All]" allUniqueName="[Monthly_Costs].[MiscCost].[All]" dimensionUniqueName="[Monthly_Costs]" displayFolder="" count="0" memberValueDatatype="130" unbalanced="0"/>
    <cacheHierarchy uniqueName="[Monthly_Costs].[PlannedBudget]" caption="PlannedBudget" attribute="1" defaultMemberUniqueName="[Monthly_Costs].[PlannedBudget].[All]" allUniqueName="[Monthly_Costs].[PlannedBudget].[All]" dimensionUniqueName="[Monthly_Costs]" displayFolder="" count="0" memberValueDatatype="20" unbalanced="0"/>
    <cacheHierarchy uniqueName="[Monthly_Costs].[ActualSpend]" caption="ActualSpend" attribute="1" defaultMemberUniqueName="[Monthly_Costs].[ActualSpend].[All]" allUniqueName="[Monthly_Costs].[ActualSpend].[All]" dimensionUniqueName="[Monthly_Costs]" displayFolder="" count="0" memberValueDatatype="5" unbalanced="0"/>
    <cacheHierarchy uniqueName="[Monthly_Costs].[Currency]" caption="Currency" attribute="1" defaultMemberUniqueName="[Monthly_Costs].[Currency].[All]" allUniqueName="[Monthly_Costs].[Currency].[All]" dimensionUniqueName="[Monthly_Costs]" displayFolder="" count="0" memberValueDatatype="130" unbalanced="0"/>
    <cacheHierarchy uniqueName="[Monthly_Costs].[Actual Spend USD]" caption="Actual Spend USD" attribute="1" defaultMemberUniqueName="[Monthly_Costs].[Actual Spend USD].[All]" allUniqueName="[Monthly_Costs].[Actual Spend USD].[All]" dimensionUniqueName="[Monthly_Costs]" displayFolder="" count="0" memberValueDatatype="5" unbalanced="0"/>
    <cacheHierarchy uniqueName="[Monthly_Costs].[New Cost Variance]" caption="New Cost Variance" attribute="1" defaultMemberUniqueName="[Monthly_Costs].[New Cost Variance].[All]" allUniqueName="[Monthly_Costs].[New Cost Variance].[All]" dimensionUniqueName="[Monthly_Costs]" displayFolder="" count="0" memberValueDatatype="130" unbalanced="0"/>
    <cacheHierarchy uniqueName="[Monthly_Costs].[CostVariance]" caption="CostVariance" attribute="1" defaultMemberUniqueName="[Monthly_Costs].[CostVariance].[All]" allUniqueName="[Monthly_Costs].[CostVariance].[All]" dimensionUniqueName="[Monthly_Costs]" displayFolder="" count="0" memberValueDatatype="130" unbalanced="0"/>
    <cacheHierarchy uniqueName="[Monthly_Costs].[ApprovedBy]" caption="ApprovedBy" attribute="1" defaultMemberUniqueName="[Monthly_Costs].[ApprovedBy].[All]" allUniqueName="[Monthly_Costs].[ApprovedBy].[All]" dimensionUniqueName="[Monthly_Costs]" displayFolder="" count="0" memberValueDatatype="130" unbalanced="0"/>
    <cacheHierarchy uniqueName="[Monthly_Costs].[Notes]" caption="Notes" attribute="1" defaultMemberUniqueName="[Monthly_Costs].[Notes].[All]" allUniqueName="[Monthly_Costs].[Notes].[All]" dimensionUniqueName="[Monthly_Costs]" displayFolder="" count="0" memberValueDatatype="130" unbalanced="0"/>
    <cacheHierarchy uniqueName="[Project_Master].[ProjectID]" caption="ProjectID" attribute="1" defaultMemberUniqueName="[Project_Master].[ProjectID].[All]" allUniqueName="[Project_Master].[ProjectID].[All]" dimensionUniqueName="[Project_Master]" displayFolder="" count="0" memberValueDatatype="130" unbalanced="0"/>
    <cacheHierarchy uniqueName="[Project_Master].[Project Name]" caption="Project Name" attribute="1" defaultMemberUniqueName="[Project_Master].[Project Name].[All]" allUniqueName="[Project_Master].[Project Name].[All]" dimensionUniqueName="[Project_Master]" displayFolder="" count="0" memberValueDatatype="130" unbalanced="0"/>
    <cacheHierarchy uniqueName="[Project_Master].[Client]" caption="Client" attribute="1" defaultMemberUniqueName="[Project_Master].[Client].[All]" allUniqueName="[Project_Master].[Client].[All]" dimensionUniqueName="[Project_Master]" displayFolder="" count="0" memberValueDatatype="130" unbalanced="0"/>
    <cacheHierarchy uniqueName="[Project_Master].[Region]" caption="Region" attribute="1" defaultMemberUniqueName="[Project_Master].[Region].[All]" allUniqueName="[Project_Master].[Region].[All]" dimensionUniqueName="[Project_Master]" displayFolder="" count="2" memberValueDatatype="130" unbalanced="0">
      <fieldsUsage count="2">
        <fieldUsage x="-1"/>
        <fieldUsage x="3"/>
      </fieldsUsage>
    </cacheHierarchy>
    <cacheHierarchy uniqueName="[Project_Master].[Country]" caption="Country" attribute="1" defaultMemberUniqueName="[Project_Master].[Country].[All]" allUniqueName="[Project_Master].[Country].[All]" dimensionUniqueName="[Project_Master]" displayFolder="" count="0" memberValueDatatype="130" unbalanced="0"/>
    <cacheHierarchy uniqueName="[Project_Master].[Contract Type]" caption="Contract Type" attribute="1" defaultMemberUniqueName="[Project_Master].[Contract Type].[All]" allUniqueName="[Project_Master].[Contract Type].[All]" dimensionUniqueName="[Project_Master]" displayFolder="" count="0" memberValueDatatype="130" unbalanced="0"/>
    <cacheHierarchy uniqueName="[Project_Master].[Discipline]" caption="Discipline" attribute="1" defaultMemberUniqueName="[Project_Master].[Discipline].[All]" allUniqueName="[Project_Master].[Discipline].[All]" dimensionUniqueName="[Project_Master]" displayFolder="" count="0" memberValueDatatype="130" unbalanced="0"/>
    <cacheHierarchy uniqueName="[Project_Master].[Project Manager]" caption="Project Manager" attribute="1" defaultMemberUniqueName="[Project_Master].[Project Manager].[All]" allUniqueName="[Project_Master].[Project Manager].[All]" dimensionUniqueName="[Project_Master]" displayFolder="" count="0" memberValueDatatype="130" unbalanced="0"/>
    <cacheHierarchy uniqueName="[Project_Master].[Project Status]" caption="Project Status" attribute="1" defaultMemberUniqueName="[Project_Master].[Project Status].[All]" allUniqueName="[Project_Master].[Project Status].[All]" dimensionUniqueName="[Project_Master]" displayFolder="" count="2" memberValueDatatype="130" unbalanced="0"/>
    <cacheHierarchy uniqueName="[Project_Master].[Start Date]" caption="Start Date" attribute="1" time="1" defaultMemberUniqueName="[Project_Master].[Start Date].[All]" allUniqueName="[Project_Master].[Start Date].[All]" dimensionUniqueName="[Project_Master]" displayFolder="" count="0" memberValueDatatype="7" unbalanced="0"/>
    <cacheHierarchy uniqueName="[Project_Master].[Planned End Date]" caption="Planned End Date" attribute="1" time="1" defaultMemberUniqueName="[Project_Master].[Planned End Date].[All]" allUniqueName="[Project_Master].[Planned End Date].[All]" dimensionUniqueName="[Project_Master]" displayFolder="" count="0" memberValueDatatype="7" unbalanced="0"/>
    <cacheHierarchy uniqueName="[Project_Master].[Budget]" caption="Budget" attribute="1" defaultMemberUniqueName="[Project_Master].[Budget].[All]" allUniqueName="[Project_Master].[Budget].[All]" dimensionUniqueName="[Project_Master]" displayFolder="" count="0" memberValueDatatype="20" unbalanced="0"/>
    <cacheHierarchy uniqueName="[Project_Master].[Actual Cost]" caption="Actual Cost" attribute="1" defaultMemberUniqueName="[Project_Master].[Actual Cost].[All]" allUniqueName="[Project_Master].[Actual Cost].[All]" dimensionUniqueName="[Project_Master]" displayFolder="" count="0" memberValueDatatype="130" unbalanced="0"/>
    <cacheHierarchy uniqueName="[Project_Master].[Contract Value]" caption="Contract Value" attribute="1" defaultMemberUniqueName="[Project_Master].[Contract Value].[All]" allUniqueName="[Project_Master].[Contract Value].[All]" dimensionUniqueName="[Project_Master]" displayFolder="" count="0" memberValueDatatype="20" unbalanced="0"/>
    <cacheHierarchy uniqueName="[Project_Master].[Revenue Category]" caption="Revenue Category" attribute="1" defaultMemberUniqueName="[Project_Master].[Revenue Category].[All]" allUniqueName="[Project_Master].[Revenue Category].[All]" dimensionUniqueName="[Project_Master]" displayFolder="" count="0" memberValueDatatype="130" unbalanced="0"/>
    <cacheHierarchy uniqueName="[Project_Master].[Priority]" caption="Priority" attribute="1" defaultMemberUniqueName="[Project_Master].[Priority].[All]" allUniqueName="[Project_Master].[Priority].[All]" dimensionUniqueName="[Project_Master]" displayFolder="" count="0" memberValueDatatype="130" unbalanced="0"/>
    <cacheHierarchy uniqueName="[Project_Master].[Risk Level]" caption="Risk Level" attribute="1" defaultMemberUniqueName="[Project_Master].[Risk Level].[All]" allUniqueName="[Project_Master].[Risk Level].[All]" dimensionUniqueName="[Project_Master]" displayFolder="" count="0" memberValueDatatype="130" unbalanced="0"/>
    <cacheHierarchy uniqueName="[Project_Master].[Notes]" caption="Notes" attribute="1" defaultMemberUniqueName="[Project_Master].[Notes].[All]" allUniqueName="[Project_Master].[Notes].[All]" dimensionUniqueName="[Project_Master]" displayFolder="" count="0" memberValueDatatype="130" unbalanced="0"/>
    <cacheHierarchy uniqueName="[Sales_Transactions].[Transaction ID]" caption="Transaction ID" attribute="1" defaultMemberUniqueName="[Sales_Transactions].[Transaction ID].[All]" allUniqueName="[Sales_Transactions].[Transaction ID].[All]" dimensionUniqueName="[Sales_Transactions]" displayFolder="" count="0" memberValueDatatype="130" unbalanced="0"/>
    <cacheHierarchy uniqueName="[Sales_Transactions].[Date]" caption="Date" attribute="1" time="1" defaultMemberUniqueName="[Sales_Transactions].[Date].[All]" allUniqueName="[Sales_Transactions].[Date].[All]" dimensionUniqueName="[Sales_Transactions]" displayFolder="" count="0" memberValueDatatype="7" unbalanced="0"/>
    <cacheHierarchy uniqueName="[Sales_Transactions].[Project ID]" caption="Project ID" attribute="1" defaultMemberUniqueName="[Sales_Transactions].[Project ID].[All]" allUniqueName="[Sales_Transactions].[Project ID].[All]" dimensionUniqueName="[Sales_Transactions]" displayFolder="" count="0" memberValueDatatype="130" unbalanced="0"/>
    <cacheHierarchy uniqueName="[Sales_Transactions].[Project Name]" caption="Project Name" attribute="1" defaultMemberUniqueName="[Sales_Transactions].[Project Name].[All]" allUniqueName="[Sales_Transactions].[Project Name].[All]" dimensionUniqueName="[Sales_Transactions]" displayFolder="" count="0" memberValueDatatype="130" unbalanced="0"/>
    <cacheHierarchy uniqueName="[Sales_Transactions].[Region]" caption="Region" attribute="1" defaultMemberUniqueName="[Sales_Transactions].[Region].[All]" allUniqueName="[Sales_Transactions].[Region].[All]" dimensionUniqueName="[Sales_Transactions]" displayFolder="" count="0" memberValueDatatype="130" unbalanced="0"/>
    <cacheHierarchy uniqueName="[Sales_Transactions].[Country]" caption="Country" attribute="1" defaultMemberUniqueName="[Sales_Transactions].[Country].[All]" allUniqueName="[Sales_Transactions].[Country].[All]" dimensionUniqueName="[Sales_Transactions]" displayFolder="" count="0" memberValueDatatype="130" unbalanced="0"/>
    <cacheHierarchy uniqueName="[Sales_Transactions].[Client]" caption="Client" attribute="1" defaultMemberUniqueName="[Sales_Transactions].[Client].[All]" allUniqueName="[Sales_Transactions].[Client].[All]" dimensionUniqueName="[Sales_Transactions]" displayFolder="" count="0" memberValueDatatype="130" unbalanced="0"/>
    <cacheHierarchy uniqueName="[Sales_Transactions].[Contract Type]" caption="Contract Type" attribute="1" defaultMemberUniqueName="[Sales_Transactions].[Contract Type].[All]" allUniqueName="[Sales_Transactions].[Contract Type].[All]" dimensionUniqueName="[Sales_Transactions]" displayFolder="" count="0" memberValueDatatype="130" unbalanced="0"/>
    <cacheHierarchy uniqueName="[Sales_Transactions].[Discipline]" caption="Discipline" attribute="1" defaultMemberUniqueName="[Sales_Transactions].[Discipline].[All]" allUniqueName="[Sales_Transactions].[Discipline].[All]" dimensionUniqueName="[Sales_Transactions]" displayFolder="" count="0" memberValueDatatype="130" unbalanced="0"/>
    <cacheHierarchy uniqueName="[Sales_Transactions].[Estimator]" caption="Estimator" attribute="1" defaultMemberUniqueName="[Sales_Transactions].[Estimator].[All]" allUniqueName="[Sales_Transactions].[Estimator].[All]" dimensionUniqueName="[Sales_Transactions]" displayFolder="" count="2" memberValueDatatype="130" unbalanced="0">
      <fieldsUsage count="2">
        <fieldUsage x="-1"/>
        <fieldUsage x="1"/>
      </fieldsUsage>
    </cacheHierarchy>
    <cacheHierarchy uniqueName="[Sales_Transactions].[Project Manager]" caption="Project Manager" attribute="1" defaultMemberUniqueName="[Sales_Transactions].[Project Manager].[All]" allUniqueName="[Sales_Transactions].[Project Manager].[All]" dimensionUniqueName="[Sales_Transactions]" displayFolder="" count="0" memberValueDatatype="130" unbalanced="0"/>
    <cacheHierarchy uniqueName="[Sales_Transactions].[Bid ID]" caption="Bid ID" attribute="1" defaultMemberUniqueName="[Sales_Transactions].[Bid ID].[All]" allUniqueName="[Sales_Transactions].[Bid ID].[All]" dimensionUniqueName="[Sales_Transactions]" displayFolder="" count="0" memberValueDatatype="130" unbalanced="0"/>
    <cacheHierarchy uniqueName="[Sales_Transactions].[Bid Submission Date]" caption="Bid Submission Date" attribute="1" time="1" defaultMemberUniqueName="[Sales_Transactions].[Bid Submission Date].[All]" allUniqueName="[Sales_Transactions].[Bid Submission Date].[All]" dimensionUniqueName="[Sales_Transactions]" displayFolder="" count="0" memberValueDatatype="7" unbalanced="0"/>
    <cacheHierarchy uniqueName="[Sales_Transactions].[Award Date]" caption="Award Date" attribute="1" defaultMemberUniqueName="[Sales_Transactions].[Award Date].[All]" allUniqueName="[Sales_Transactions].[Award Date].[All]" dimensionUniqueName="[Sales_Transactions]" displayFolder="" count="0" memberValueDatatype="130" unbalanced="0"/>
    <cacheHierarchy uniqueName="[Sales_Transactions].[Project Start Date]" caption="Project Start Date" attribute="1" defaultMemberUniqueName="[Sales_Transactions].[Project Start Date].[All]" allUniqueName="[Sales_Transactions].[Project Start Date].[All]" dimensionUniqueName="[Sales_Transactions]" displayFolder="" count="0" memberValueDatatype="130" unbalanced="0"/>
    <cacheHierarchy uniqueName="[Sales_Transactions].[Project Duration Months]" caption="Project Duration Months" attribute="1" defaultMemberUniqueName="[Sales_Transactions].[Project Duration Months].[All]" allUniqueName="[Sales_Transactions].[Project Duration Months].[All]" dimensionUniqueName="[Sales_Transactions]" displayFolder="" count="0" memberValueDatatype="130" unbalanced="0"/>
    <cacheHierarchy uniqueName="[Sales_Transactions].[Tender Value]" caption="Tender Value" attribute="1" defaultMemberUniqueName="[Sales_Transactions].[Tender Value].[All]" allUniqueName="[Sales_Transactions].[Tender Value].[All]" dimensionUniqueName="[Sales_Transactions]" displayFolder="" count="0" memberValueDatatype="130" unbalanced="0"/>
    <cacheHierarchy uniqueName="[Sales_Transactions].[Discount Pct]" caption="Discount Pct" attribute="1" defaultMemberUniqueName="[Sales_Transactions].[Discount Pct].[All]" allUniqueName="[Sales_Transactions].[Discount Pct].[All]" dimensionUniqueName="[Sales_Transactions]" displayFolder="" count="0" memberValueDatatype="130" unbalanced="0"/>
    <cacheHierarchy uniqueName="[Sales_Transactions].[Variation Pct]" caption="Variation Pct" attribute="1" defaultMemberUniqueName="[Sales_Transactions].[Variation Pct].[All]" allUniqueName="[Sales_Transactions].[Variation Pct].[All]" dimensionUniqueName="[Sales_Transactions]" displayFolder="" count="0" memberValueDatatype="5" unbalanced="0"/>
    <cacheHierarchy uniqueName="[Sales_Transactions].[Contract Value]" caption="Contract Value" attribute="1" defaultMemberUniqueName="[Sales_Transactions].[Contract Value].[All]" allUniqueName="[Sales_Transactions].[Contract Value].[All]" dimensionUniqueName="[Sales_Transactions]" displayFolder="" count="0" memberValueDatatype="5" unbalanced="0"/>
    <cacheHierarchy uniqueName="[Sales_Transactions].[Currency]" caption="Currency" attribute="1" defaultMemberUniqueName="[Sales_Transactions].[Currency].[All]" allUniqueName="[Sales_Transactions].[Currency].[All]" dimensionUniqueName="[Sales_Transactions]" displayFolder="" count="0" memberValueDatatype="130" unbalanced="0"/>
    <cacheHierarchy uniqueName="[Sales_Transactions].[Contract Value USD]" caption="Contract Value USD" attribute="1" defaultMemberUniqueName="[Sales_Transactions].[Contract Value USD].[All]" allUniqueName="[Sales_Transactions].[Contract Value USD].[All]" dimensionUniqueName="[Sales_Transactions]" displayFolder="" count="0" memberValueDatatype="5" unbalanced="0"/>
    <cacheHierarchy uniqueName="[Sales_Transactions].[Cost Estimate]" caption="Cost Estimate" attribute="1" defaultMemberUniqueName="[Sales_Transactions].[Cost Estimate].[All]" allUniqueName="[Sales_Transactions].[Cost Estimate].[All]" dimensionUniqueName="[Sales_Transactions]" displayFolder="" count="0" memberValueDatatype="130" unbalanced="0"/>
    <cacheHierarchy uniqueName="[Sales_Transactions].[Gross Margin Pct]" caption="Gross Margin Pct" attribute="1" defaultMemberUniqueName="[Sales_Transactions].[Gross Margin Pct].[All]" allUniqueName="[Sales_Transactions].[Gross Margin Pct].[All]" dimensionUniqueName="[Sales_Transactions]" displayFolder="" count="0" memberValueDatatype="130" unbalanced="0"/>
    <cacheHierarchy uniqueName="[Sales_Transactions].[Overhead Pct]" caption="Overhead Pct" attribute="1" defaultMemberUniqueName="[Sales_Transactions].[Overhead Pct].[All]" allUniqueName="[Sales_Transactions].[Overhead Pct].[All]" dimensionUniqueName="[Sales_Transactions]" displayFolder="" count="0" memberValueDatatype="5" unbalanced="0"/>
    <cacheHierarchy uniqueName="[Sales_Transactions].[Invoice Number]" caption="Invoice Number" attribute="1" defaultMemberUniqueName="[Sales_Transactions].[Invoice Number].[All]" allUniqueName="[Sales_Transactions].[Invoice Number].[All]" dimensionUniqueName="[Sales_Transactions]" displayFolder="" count="0" memberValueDatatype="130" unbalanced="0"/>
    <cacheHierarchy uniqueName="[Sales_Transactions].[Invoice Value]" caption="Invoice Value" attribute="1" defaultMemberUniqueName="[Sales_Transactions].[Invoice Value].[All]" allUniqueName="[Sales_Transactions].[Invoice Value].[All]" dimensionUniqueName="[Sales_Transactions]" displayFolder="" count="0" memberValueDatatype="130" unbalanced="0"/>
    <cacheHierarchy uniqueName="[Sales_Transactions].[Collected Amount]" caption="Collected Amount" attribute="1" defaultMemberUniqueName="[Sales_Transactions].[Collected Amount].[All]" allUniqueName="[Sales_Transactions].[Collected Amount].[All]" dimensionUniqueName="[Sales_Transactions]" displayFolder="" count="0" memberValueDatatype="130" unbalanced="0"/>
    <cacheHierarchy uniqueName="[Sales_Transactions].[Payment Terms Days]" caption="Payment Terms Days" attribute="1" defaultMemberUniqueName="[Sales_Transactions].[Payment Terms Days].[All]" allUniqueName="[Sales_Transactions].[Payment Terms Days].[All]" dimensionUniqueName="[Sales_Transactions]" displayFolder="" count="0" memberValueDatatype="20" unbalanced="0"/>
    <cacheHierarchy uniqueName="[Sales_Transactions].[Days To Collect]" caption="Days To Collect" attribute="1" defaultMemberUniqueName="[Sales_Transactions].[Days To Collect].[All]" allUniqueName="[Sales_Transactions].[Days To Collect].[All]" dimensionUniqueName="[Sales_Transactions]" displayFolder="" count="0" memberValueDatatype="20" unbalanced="0"/>
    <cacheHierarchy uniqueName="[Sales_Transactions].[Payment Method]" caption="Payment Method" attribute="1" defaultMemberUniqueName="[Sales_Transactions].[Payment Method].[All]" allUniqueName="[Sales_Transactions].[Payment Method].[All]" dimensionUniqueName="[Sales_Transactions]" displayFolder="" count="0" memberValueDatatype="130" unbalanced="0"/>
    <cacheHierarchy uniqueName="[Sales_Transactions].[Sales Stage]" caption="Sales Stage" attribute="1" defaultMemberUniqueName="[Sales_Transactions].[Sales Stage].[All]" allUniqueName="[Sales_Transactions].[Sales Stage].[All]" dimensionUniqueName="[Sales_Transactions]" displayFolder="" count="2" memberValueDatatype="130" unbalanced="0">
      <fieldsUsage count="2">
        <fieldUsage x="-1"/>
        <fieldUsage x="0"/>
      </fieldsUsage>
    </cacheHierarchy>
    <cacheHierarchy uniqueName="[Sales_Transactions].[Probability]" caption="Probability" attribute="1" defaultMemberUniqueName="[Sales_Transactions].[Probability].[All]" allUniqueName="[Sales_Transactions].[Probability].[All]" dimensionUniqueName="[Sales_Transactions]" displayFolder="" count="0" memberValueDatatype="130" unbalanced="0"/>
    <cacheHierarchy uniqueName="[Sales_Transactions].[VAT Pct]" caption="VAT Pct" attribute="1" defaultMemberUniqueName="[Sales_Transactions].[VAT Pct].[All]" allUniqueName="[Sales_Transactions].[VAT Pct].[All]" dimensionUniqueName="[Sales_Transactions]" displayFolder="" count="0" memberValueDatatype="5" unbalanced="0"/>
    <cacheHierarchy uniqueName="[Sales_Transactions].[Retention Pct]" caption="Retention Pct" attribute="1" defaultMemberUniqueName="[Sales_Transactions].[Retention Pct].[All]" allUniqueName="[Sales_Transactions].[Retention Pct].[All]" dimensionUniqueName="[Sales_Transactions]" displayFolder="" count="0" memberValueDatatype="5" unbalanced="0"/>
    <cacheHierarchy uniqueName="[Sales_Transactions].[Change Orders Count]" caption="Change Orders Count" attribute="1" defaultMemberUniqueName="[Sales_Transactions].[Change Orders Count].[All]" allUniqueName="[Sales_Transactions].[Change Orders Count].[All]" dimensionUniqueName="[Sales_Transactions]" displayFolder="" count="0" memberValueDatatype="20" unbalanced="0"/>
    <cacheHierarchy uniqueName="[Sales_Transactions].[Labor Count]" caption="Labor Count" attribute="1" defaultMemberUniqueName="[Sales_Transactions].[Labor Count].[All]" allUniqueName="[Sales_Transactions].[Labor Count].[All]" dimensionUniqueName="[Sales_Transactions]" displayFolder="" count="0" memberValueDatatype="130" unbalanced="0"/>
    <cacheHierarchy uniqueName="[Sales_Transactions].[Equipment Cost]" caption="Equipment Cost" attribute="1" defaultMemberUniqueName="[Sales_Transactions].[Equipment Cost].[All]" allUniqueName="[Sales_Transactions].[Equipment Cost].[All]" dimensionUniqueName="[Sales_Transactions]" displayFolder="" count="0" memberValueDatatype="130" unbalanced="0"/>
    <cacheHierarchy uniqueName="[Sales_Transactions].[Material Cost]" caption="Material Cost" attribute="1" defaultMemberUniqueName="[Sales_Transactions].[Material Cost].[All]" allUniqueName="[Sales_Transactions].[Material Cost].[All]" dimensionUniqueName="[Sales_Transactions]" displayFolder="" count="0" memberValueDatatype="130" unbalanced="0"/>
    <cacheHierarchy uniqueName="[Sales_Transactions].[Sub Contractor]" caption="Sub Contractor" attribute="1" defaultMemberUniqueName="[Sales_Transactions].[Sub Contractor].[All]" allUniqueName="[Sales_Transactions].[Sub Contractor].[All]" dimensionUniqueName="[Sales_Transactions]" displayFolder="" count="0" memberValueDatatype="130" unbalanced="0"/>
    <cacheHierarchy uniqueName="[Sales_Transactions].[Competitor]" caption="Competitor" attribute="1" defaultMemberUniqueName="[Sales_Transactions].[Competitor].[All]" allUniqueName="[Sales_Transactions].[Competitor].[All]" dimensionUniqueName="[Sales_Transactions]" displayFolder="" count="0" memberValueDatatype="130" unbalanced="0"/>
    <cacheHierarchy uniqueName="[Sales_Transactions].[BidScore]" caption="BidScore" attribute="1" defaultMemberUniqueName="[Sales_Transactions].[BidScore].[All]" allUniqueName="[Sales_Transactions].[BidScore].[All]" dimensionUniqueName="[Sales_Transactions]" displayFolder="" count="0" memberValueDatatype="130" unbalanced="0"/>
    <cacheHierarchy uniqueName="[Sales_Transactions].[Warranty Months]" caption="Warranty Months" attribute="1" defaultMemberUniqueName="[Sales_Transactions].[Warranty Months].[All]" allUniqueName="[Sales_Transactions].[Warranty Months].[All]" dimensionUniqueName="[Sales_Transactions]" displayFolder="" count="0" memberValueDatatype="130" unbalanced="0"/>
    <cacheHierarchy uniqueName="[Sales_Transactions].[Approval Status]" caption="Approval Status" attribute="1" defaultMemberUniqueName="[Sales_Transactions].[Approval Status].[All]" allUniqueName="[Sales_Transactions].[Approval Status].[All]" dimensionUniqueName="[Sales_Transactions]" displayFolder="" count="0" memberValueDatatype="130" unbalanced="0"/>
    <cacheHierarchy uniqueName="[Sales_Transactions].[Revenue Category]" caption="Revenue Category" attribute="1" defaultMemberUniqueName="[Sales_Transactions].[Revenue Category].[All]" allUniqueName="[Sales_Transactions].[Revenue Category].[All]" dimensionUniqueName="[Sales_Transactions]" displayFolder="" count="0" memberValueDatatype="130" unbalanced="0"/>
    <cacheHierarchy uniqueName="[Sales_Transactions].[Notes]" caption="Notes" attribute="1" defaultMemberUniqueName="[Sales_Transactions].[Notes].[All]" allUniqueName="[Sales_Transactions].[Notes].[All]" dimensionUniqueName="[Sales_Transactions]" displayFolder="" count="0" memberValueDatatype="130" unbalanced="0"/>
    <cacheHierarchy uniqueName="[Table6].[Region]" caption="Region" attribute="1" defaultMemberUniqueName="[Table6].[Region].[All]" allUniqueName="[Table6].[Region].[All]" dimensionUniqueName="[Table6]" displayFolder="" count="2" memberValueDatatype="130" unbalanced="0">
      <fieldsUsage count="2">
        <fieldUsage x="-1"/>
        <fieldUsage x="4"/>
      </fieldsUsage>
    </cacheHierarchy>
    <cacheHierarchy uniqueName="[Measures].[Total Projects]" caption="Total Projects" measure="1" displayFolder="" measureGroup="Sales_Transactions" count="0"/>
    <cacheHierarchy uniqueName="[Measures].[__XL_Count Sales_Transactions]" caption="__XL_Count Sales_Transactions" measure="1" displayFolder="" measureGroup="Sales_Transactions" count="0" hidden="1"/>
    <cacheHierarchy uniqueName="[Measures].[__XL_Count Project_Master]" caption="__XL_Count Project_Master" measure="1" displayFolder="" measureGroup="Project_Master" count="0" hidden="1"/>
    <cacheHierarchy uniqueName="[Measures].[__XL_Count Client_Master]" caption="__XL_Count Client_Master" measure="1" displayFolder="" measureGroup="Client_Master" count="0" hidden="1"/>
    <cacheHierarchy uniqueName="[Measures].[__XL_Count Estimator_Team]" caption="__XL_Count Estimator_Team" measure="1" displayFolder="" measureGroup="Estimator_Team" count="0" hidden="1"/>
    <cacheHierarchy uniqueName="[Measures].[__XL_Count Monthly_Costs]" caption="__XL_Count Monthly_Costs" measure="1" displayFolder="" measureGroup="Monthly_Costs" count="0" hidden="1"/>
    <cacheHierarchy uniqueName="[Measures].[__XL_Count Table6]" caption="__XL_Count Table6" measure="1" displayFolder="" measureGroup="Table6" count="0" hidden="1"/>
    <cacheHierarchy uniqueName="[Measures].[__No measures defined]" caption="__No measures defined" measure="1" displayFolder="" count="0" hidden="1"/>
    <cacheHierarchy uniqueName="[Measures].[Sum of Contract Value]" caption="Sum of Contract Value" measure="1" displayFolder="" measureGroup="Sales_Transactions" count="0" hidden="1">
      <extLst>
        <ext xmlns:x15="http://schemas.microsoft.com/office/spreadsheetml/2010/11/main" uri="{B97F6D7D-B522-45F9-BDA1-12C45D357490}">
          <x15:cacheHierarchy aggregatedColumn="89"/>
        </ext>
      </extLst>
    </cacheHierarchy>
    <cacheHierarchy uniqueName="[Measures].[Count of ActualSpend]" caption="Count of ActualSpend" measure="1" displayFolder="" measureGroup="Monthly_Costs" count="0" hidden="1">
      <extLst>
        <ext xmlns:x15="http://schemas.microsoft.com/office/spreadsheetml/2010/11/main" uri="{B97F6D7D-B522-45F9-BDA1-12C45D357490}">
          <x15:cacheHierarchy aggregatedColumn="45"/>
        </ext>
      </extLst>
    </cacheHierarchy>
    <cacheHierarchy uniqueName="[Measures].[Sum of ActualSpend]" caption="Sum of ActualSpend" measure="1" displayFolder="" measureGroup="Monthly_Costs" count="0" hidden="1">
      <extLst>
        <ext xmlns:x15="http://schemas.microsoft.com/office/spreadsheetml/2010/11/main" uri="{B97F6D7D-B522-45F9-BDA1-12C45D357490}">
          <x15:cacheHierarchy aggregatedColumn="45"/>
        </ext>
      </extLst>
    </cacheHierarchy>
    <cacheHierarchy uniqueName="[Measures].[Count of Project Status]" caption="Count of Project Status" measure="1" displayFolder="" measureGroup="Project_Master" count="0" hidden="1">
      <extLst>
        <ext xmlns:x15="http://schemas.microsoft.com/office/spreadsheetml/2010/11/main" uri="{B97F6D7D-B522-45F9-BDA1-12C45D357490}">
          <x15:cacheHierarchy aggregatedColumn="60"/>
        </ext>
      </extLst>
    </cacheHierarchy>
    <cacheHierarchy uniqueName="[Measures].[Count of Project ID]" caption="Count of Project ID" measure="1" displayFolder="" measureGroup="Sales_Transactions" count="0" hidden="1">
      <extLst>
        <ext xmlns:x15="http://schemas.microsoft.com/office/spreadsheetml/2010/11/main" uri="{B97F6D7D-B522-45F9-BDA1-12C45D357490}">
          <x15:cacheHierarchy aggregatedColumn="72"/>
        </ext>
      </extLst>
    </cacheHierarchy>
    <cacheHierarchy uniqueName="[Measures].[Count of Sales Stage]" caption="Count of Sales Stage" measure="1" displayFolder="" measureGroup="Sales_Transactions" count="0" oneField="1" hidden="1">
      <fieldsUsage count="1">
        <fieldUsage x="2"/>
      </fieldsUsage>
      <extLst>
        <ext xmlns:x15="http://schemas.microsoft.com/office/spreadsheetml/2010/11/main" uri="{B97F6D7D-B522-45F9-BDA1-12C45D357490}">
          <x15:cacheHierarchy aggregatedColumn="101"/>
        </ext>
      </extLst>
    </cacheHierarchy>
    <cacheHierarchy uniqueName="[Measures].[Count of ProjectID]" caption="Count of ProjectID" measure="1" displayFolder="" measureGroup="Project_Master" count="0" hidden="1">
      <extLst>
        <ext xmlns:x15="http://schemas.microsoft.com/office/spreadsheetml/2010/11/main" uri="{B97F6D7D-B522-45F9-BDA1-12C45D357490}">
          <x15:cacheHierarchy aggregatedColumn="52"/>
        </ext>
      </extLst>
    </cacheHierarchy>
    <cacheHierarchy uniqueName="[Measures].[Sum of Contract Value USD]" caption="Sum of Contract Value USD" measure="1" displayFolder="" measureGroup="Sales_Transactions" count="0" hidden="1">
      <extLst>
        <ext xmlns:x15="http://schemas.microsoft.com/office/spreadsheetml/2010/11/main" uri="{B97F6D7D-B522-45F9-BDA1-12C45D357490}">
          <x15:cacheHierarchy aggregatedColumn="91"/>
        </ext>
      </extLst>
    </cacheHierarchy>
    <cacheHierarchy uniqueName="[Measures].[Sum of Actual Spend USD]" caption="Sum of Actual Spend USD" measure="1" displayFolder="" measureGroup="Monthly_Costs" count="0" hidden="1">
      <extLst>
        <ext xmlns:x15="http://schemas.microsoft.com/office/spreadsheetml/2010/11/main" uri="{B97F6D7D-B522-45F9-BDA1-12C45D357490}">
          <x15:cacheHierarchy aggregatedColumn="47"/>
        </ext>
      </extLst>
    </cacheHierarchy>
  </cacheHierarchies>
  <kpis count="0"/>
  <dimensions count="7">
    <dimension name="Client_Master" uniqueName="[Client_Master]" caption="Client_Master"/>
    <dimension name="Estimator_Team" uniqueName="[Estimator_Team]" caption="Estimator_Team"/>
    <dimension measure="1" name="Measures" uniqueName="[Measures]" caption="Measures"/>
    <dimension name="Monthly_Costs" uniqueName="[Monthly_Costs]" caption="Monthly_Costs"/>
    <dimension name="Project_Master" uniqueName="[Project_Master]" caption="Project_Master"/>
    <dimension name="Sales_Transactions" uniqueName="[Sales_Transactions]" caption="Sales_Transactions"/>
    <dimension name="Table6" uniqueName="[Table6]" caption="Table6"/>
  </dimensions>
  <measureGroups count="6">
    <measureGroup name="Client_Master" caption="Client_Master"/>
    <measureGroup name="Estimator_Team" caption="Estimator_Team"/>
    <measureGroup name="Monthly_Costs" caption="Monthly_Costs"/>
    <measureGroup name="Project_Master" caption="Project_Master"/>
    <measureGroup name="Sales_Transactions" caption="Sales_Transactions"/>
    <measureGroup name="Table6" caption="Table6"/>
  </measureGroups>
  <maps count="11">
    <map measureGroup="0" dimension="0"/>
    <map measureGroup="0" dimension="6"/>
    <map measureGroup="1" dimension="1"/>
    <map measureGroup="2" dimension="3"/>
    <map measureGroup="3" dimension="4"/>
    <map measureGroup="3" dimension="6"/>
    <map measureGroup="4" dimension="1"/>
    <map measureGroup="4" dimension="3"/>
    <map measureGroup="4" dimension="5"/>
    <map measureGroup="4" dimension="6"/>
    <map measureGroup="5" dimension="6"/>
  </maps>
  <extLst>
    <ext xmlns:x14="http://schemas.microsoft.com/office/spreadsheetml/2009/9/main" uri="{725AE2AE-9491-48be-B2B4-4EB974FC3084}">
      <x14:pivotCacheDefinition pivotCacheId="40165212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T100000"/>
    <d v="2025-11-24T00:00:00"/>
    <s v="P1048"/>
    <s v="HQ Tower"/>
    <x v="0"/>
    <s v="Egypt"/>
    <s v="NEOM"/>
    <s v="Cost Plus "/>
    <s v="Structural"/>
    <x v="0"/>
    <s v="Omar"/>
    <s v="B2000"/>
    <d v="2025-01-11T00:00:00"/>
    <d v="2025-12-16T00:00:00"/>
    <d v="2025-12-29T00:00:00"/>
    <n v="27"/>
    <n v="7671301"/>
    <n v="0.02"/>
    <n v="0.02"/>
    <n v="7668232.4800000004"/>
    <s v="Unknown"/>
    <n v="7668232.4800000004"/>
    <n v="5275387.25"/>
    <n v="0.36"/>
    <n v="0.1"/>
    <s v="INV-94939"/>
    <n v="1838298.68"/>
    <n v="1634572.85"/>
    <n v="120"/>
    <n v="23"/>
    <s v="Unknown"/>
    <x v="0"/>
    <n v="0.61"/>
    <n v="0.05"/>
    <n v="0.01"/>
    <n v="6"/>
    <n v="837"/>
    <n v="953041.44"/>
    <n v="1265731.02"/>
    <s v="Unknown"/>
    <s v="Jacobs"/>
    <n v="52.3"/>
    <n v="36"/>
    <s v="Approved"/>
    <s v="Consulting"/>
    <s v="Scope change"/>
  </r>
  <r>
    <s v="T100001"/>
    <d v="2025-03-25T00:00:00"/>
    <s v="P1009"/>
    <s v="Water Treatment Plant"/>
    <x v="1"/>
    <s v="India"/>
    <s v="Vinci Construction"/>
    <s v="Unit Rate"/>
    <s v="Structural"/>
    <x v="1"/>
    <s v="Mei"/>
    <s v="B2001"/>
    <d v="2025-01-28T00:00:00"/>
    <d v="2025-02-04T00:00:00"/>
    <s v="Unknown"/>
    <s v="Unknown"/>
    <n v="31221757"/>
    <n v="0.14000000000000001"/>
    <n v="0.2"/>
    <n v="32220853.219999999"/>
    <s v="AED"/>
    <n v="8779524.0381471384"/>
    <n v="25397565.98"/>
    <n v="0.2"/>
    <n v="0.06"/>
    <s v="INV-44522"/>
    <n v="19139180.239999998"/>
    <n v="14269403.300000001"/>
    <n v="60"/>
    <n v="15"/>
    <s v="Letter of Credit"/>
    <x v="0"/>
    <n v="0.27"/>
    <n v="0.05"/>
    <n v="0.08"/>
    <n v="12"/>
    <n v="948"/>
    <n v="4623794.7699999996"/>
    <n v="11483019.73"/>
    <s v="Unknown"/>
    <s v="AECOM"/>
    <n v="73.400000000000006"/>
    <n v="48"/>
    <s v="Unknown"/>
    <s v="Construction"/>
    <s v="Unknown"/>
  </r>
  <r>
    <s v="T100002"/>
    <d v="2025-11-17T00:00:00"/>
    <s v="P1005"/>
    <s v="Plant Upgrade"/>
    <x v="0"/>
    <s v="Egypt"/>
    <s v="Unknown"/>
    <s v="LSTK"/>
    <s v="Unknown"/>
    <x v="2"/>
    <s v="Jack"/>
    <s v="B2002"/>
    <d v="2025-08-29T00:00:00"/>
    <s v="Unknown"/>
    <d v="2026-02-09T00:00:00"/>
    <n v="51"/>
    <n v="20228290"/>
    <n v="0.3"/>
    <n v="0.08"/>
    <n v="15292587.24"/>
    <s v="QAR"/>
    <n v="4201260.230769231"/>
    <n v="10098388.4"/>
    <n v="0.4"/>
    <n v="0.15"/>
    <s v="INV-14117"/>
    <n v="3350214.93"/>
    <n v="2007217.9"/>
    <n v="45"/>
    <n v="139"/>
    <s v="Letter of Credit"/>
    <x v="1"/>
    <n v="0.95"/>
    <n v="0.15"/>
    <n v="0.09"/>
    <n v="10"/>
    <n v="4829"/>
    <n v="2375569.2599999998"/>
    <s v="Unknown"/>
    <s v="Unknown"/>
    <s v="AECOM"/>
    <n v="72.599999999999994"/>
    <n v="12"/>
    <s v="Rejected"/>
    <s v="Maintenance"/>
    <s v="Unknown"/>
  </r>
  <r>
    <s v="T100003"/>
    <d v="2025-12-09T00:00:00"/>
    <s v="P1003"/>
    <s v="Airport Terminal 3"/>
    <x v="2"/>
    <s v="UK"/>
    <s v="Fluor"/>
    <s v="Lump Sum"/>
    <s v="Piping"/>
    <x v="3"/>
    <s v="Jack"/>
    <s v="B2003"/>
    <d v="2025-11-12T00:00:00"/>
    <s v="Unknown"/>
    <d v="2026-01-17T00:00:00"/>
    <n v="57"/>
    <n v="32775615"/>
    <n v="0.08"/>
    <n v="-0.02"/>
    <n v="29550494.48"/>
    <s v="Unknown"/>
    <n v="29550494.48"/>
    <n v="18178769.73"/>
    <n v="0.34"/>
    <n v="0.2"/>
    <s v="INV-82845"/>
    <n v="24975696.870000001"/>
    <n v="18902468.420000002"/>
    <n v="90"/>
    <n v="63"/>
    <s v="Cash"/>
    <x v="1"/>
    <n v="0.79"/>
    <n v="0.1"/>
    <n v="0.03"/>
    <n v="3"/>
    <n v="490"/>
    <n v="605659.16"/>
    <n v="13906676.34"/>
    <s v="Al Fara'a"/>
    <s v="Unknown"/>
    <n v="58.3"/>
    <n v="36"/>
    <s v="Unknown"/>
    <s v="Consulting"/>
    <s v="On track"/>
  </r>
  <r>
    <s v="T100004"/>
    <d v="1945-08-09T00:00:00"/>
    <s v="P1036"/>
    <s v="Airport Terminal 3"/>
    <x v="2"/>
    <s v="Germany"/>
    <s v="QatarEnergy"/>
    <s v="BOT"/>
    <s v="Electrical"/>
    <x v="3"/>
    <s v="Omar"/>
    <s v="B2004"/>
    <d v="2025-04-19T00:00:00"/>
    <d v="2025-06-21T00:00:00"/>
    <d v="2025-07-17T00:00:00"/>
    <n v="51"/>
    <n v="14809659"/>
    <n v="0.34"/>
    <n v="0.09"/>
    <n v="10654068.68"/>
    <s v="USD"/>
    <n v="10654068.68"/>
    <n v="6422215.46"/>
    <n v="0.25"/>
    <n v="0.06"/>
    <s v="INV-82692"/>
    <n v="5442800.6100000003"/>
    <n v="4889705.6500000004"/>
    <n v="30"/>
    <n v="13"/>
    <s v="Bank Transfer"/>
    <x v="1"/>
    <n v="0.6"/>
    <n v="0.15"/>
    <n v="0.09"/>
    <n v="5"/>
    <n v="1302"/>
    <n v="1544202.11"/>
    <n v="5258223.16"/>
    <s v="Al Fara'a"/>
    <s v="WSP"/>
    <n v="63.3"/>
    <n v="60"/>
    <s v="Rejected"/>
    <s v="Maintenance"/>
    <s v="On track"/>
  </r>
  <r>
    <s v="T100006"/>
    <d v="1945-07-17T00:00:00"/>
    <s v="P1010"/>
    <s v="Marina Development"/>
    <x v="3"/>
    <s v="USA"/>
    <s v="Larsen"/>
    <s v="Lump Sum"/>
    <s v="Unknown"/>
    <x v="3"/>
    <s v="Igor"/>
    <s v="B2005"/>
    <d v="2024-12-12T00:00:00"/>
    <d v="2025-07-04T00:00:00"/>
    <d v="2025-05-04T00:00:00"/>
    <n v="53"/>
    <n v="7383062"/>
    <s v="unknown"/>
    <n v="-0.01"/>
    <n v="5408831.2199999997"/>
    <s v="QAR"/>
    <n v="1485942.6428571427"/>
    <n v="3310034.13"/>
    <n v="0.28999999999999998"/>
    <n v="0.15"/>
    <s v="INV-63964"/>
    <n v="1565817.86"/>
    <n v="733591.5"/>
    <n v="60"/>
    <n v="53"/>
    <s v="Unknown"/>
    <x v="2"/>
    <n v="0.7"/>
    <n v="0.1"/>
    <n v="0.06"/>
    <n v="8"/>
    <n v="1949"/>
    <n v="1322607.3700000001"/>
    <n v="2447855.7200000002"/>
    <s v="ABB"/>
    <s v="Parsons"/>
    <n v="94.2"/>
    <s v="Unknown"/>
    <s v="Unknown"/>
    <s v="Consulting"/>
    <s v="Unknown"/>
  </r>
  <r>
    <s v="T100007"/>
    <d v="2026-02-08T00:00:00"/>
    <s v="P1021"/>
    <s v="Industrial Park"/>
    <x v="0"/>
    <s v="South Africa"/>
    <s v="GE Infrastructure"/>
    <s v="Unit Rate"/>
    <s v="Instruments"/>
    <x v="2"/>
    <s v="Ravi"/>
    <s v="B2006"/>
    <d v="2026-01-25T00:00:00"/>
    <d v="2026-03-02T00:00:00"/>
    <d v="2026-05-14T00:00:00"/>
    <n v="39"/>
    <n v="47261982"/>
    <n v="0.05"/>
    <n v="0.17"/>
    <n v="52531692.990000002"/>
    <s v="QAR"/>
    <n v="14431783.788461538"/>
    <n v="32218525.719999999"/>
    <n v="0.23"/>
    <n v="0.17"/>
    <s v="INV-48752"/>
    <n v="40964438.170000002"/>
    <n v="19578829.27"/>
    <n v="90"/>
    <n v="90"/>
    <s v="Cheque"/>
    <x v="3"/>
    <n v="0.34"/>
    <n v="0.05"/>
    <n v="0.03"/>
    <n v="6"/>
    <n v="2714"/>
    <n v="9065873.3200000003"/>
    <n v="24165562.91"/>
    <s v="Drake &amp; Scull"/>
    <s v="Mott Mac"/>
    <n v="87.1"/>
    <n v="48"/>
    <s v="Unknown"/>
    <s v="Engineering"/>
    <s v="Follow up needed"/>
  </r>
  <r>
    <s v="T100008"/>
    <d v="2025-12-13T00:00:00"/>
    <s v="P1021"/>
    <s v="Rail Network Upgrade"/>
    <x v="4"/>
    <s v="Saudi Arabia"/>
    <s v="Larsen"/>
    <s v="EPC"/>
    <s v="Civil"/>
    <x v="4"/>
    <s v="Igor"/>
    <s v="B2007"/>
    <d v="2025-11-30T00:00:00"/>
    <s v="Unknown"/>
    <d v="2026-01-21T00:00:00"/>
    <n v="43"/>
    <n v="11878777"/>
    <n v="0.22"/>
    <n v="0.03"/>
    <n v="9543409.4399999995"/>
    <s v="EUR"/>
    <n v="10373271.130434781"/>
    <n v="7782686.4199999999"/>
    <n v="0.19"/>
    <n v="7.0000000000000007E-2"/>
    <s v="INV-83259"/>
    <n v="4921981.2699999996"/>
    <n v="1478192.8"/>
    <n v="60"/>
    <n v="54"/>
    <s v="Unknown"/>
    <x v="0"/>
    <n v="0.45"/>
    <n v="0.15"/>
    <n v="0.06"/>
    <n v="10"/>
    <n v="4253"/>
    <n v="1414365.08"/>
    <n v="1417610.86"/>
    <s v="Al Fara'a"/>
    <s v="Mott Mac"/>
    <s v="Unknown"/>
    <n v="48"/>
    <s v="Unknown"/>
    <s v="Procurement"/>
    <s v="Client delay"/>
  </r>
  <r>
    <s v="T100010"/>
    <d v="2025-08-07T00:00:00"/>
    <s v="P1009"/>
    <s v="Metro Line Extension"/>
    <x v="0"/>
    <s v="Nigeria"/>
    <s v="ABB Group"/>
    <s v="BOT"/>
    <s v="Structural"/>
    <x v="2"/>
    <s v="Jack"/>
    <s v="B2008"/>
    <d v="2025-05-06T00:00:00"/>
    <s v="Unknown"/>
    <d v="2025-11-19T00:00:00"/>
    <n v="51"/>
    <n v="36967064"/>
    <n v="0.16"/>
    <n v="-0.01"/>
    <n v="30741810.420000002"/>
    <s v="QAR"/>
    <n v="8445552.3131868131"/>
    <n v="22844052.41"/>
    <n v="0.15"/>
    <n v="0.11"/>
    <s v="INV-91560"/>
    <n v="24048416.739999998"/>
    <n v="15873297.09"/>
    <n v="45"/>
    <n v="164"/>
    <s v="Cash"/>
    <x v="0"/>
    <n v="0.31"/>
    <n v="0.15"/>
    <n v="0.05"/>
    <n v="7"/>
    <n v="2245"/>
    <n v="820059.58"/>
    <n v="11425401.470000001"/>
    <s v="Al Fara'a"/>
    <s v="Unknown"/>
    <n v="87.4"/>
    <n v="24"/>
    <s v="Unknown"/>
    <s v="Procurement"/>
    <s v="Unknown"/>
  </r>
  <r>
    <s v="T100011"/>
    <d v="2025-12-06T00:00:00"/>
    <s v="P1014"/>
    <s v="Stadium Renovation"/>
    <x v="1"/>
    <s v="China"/>
    <s v="GE Infrastructure"/>
    <s v="Lump Sum"/>
    <s v="Instrumentation"/>
    <x v="1"/>
    <s v="Sandra"/>
    <s v="B2009"/>
    <d v="2025-11-24T00:00:00"/>
    <s v="Unknown"/>
    <d v="2026-01-19T00:00:00"/>
    <n v="19"/>
    <n v="2018787"/>
    <n v="0.04"/>
    <n v="0.06"/>
    <n v="2054317.65"/>
    <s v="USD"/>
    <n v="2054317.65"/>
    <n v="1335998.25"/>
    <n v="0.31"/>
    <n v="7.0000000000000007E-2"/>
    <s v="INV-49529"/>
    <n v="1616385.72"/>
    <n v="719911.08"/>
    <n v="60"/>
    <n v="98"/>
    <s v="Bank Transfer"/>
    <x v="4"/>
    <n v="0.36"/>
    <n v="0.1"/>
    <n v="0.04"/>
    <n v="12"/>
    <n v="3084"/>
    <n v="378925.84"/>
    <s v="Unknown"/>
    <s v="Drake &amp; Scull"/>
    <s v="Unknown"/>
    <n v="65.599999999999994"/>
    <n v="24"/>
    <s v="Unknown"/>
    <s v="Procurement"/>
    <s v="Scope change"/>
  </r>
  <r>
    <s v="T100012"/>
    <d v="2026-02-05T00:00:00"/>
    <s v="P1039"/>
    <s v="Marina Development"/>
    <x v="1"/>
    <s v="China"/>
    <s v="L&amp;T"/>
    <s v="Unknown"/>
    <s v="Electrical"/>
    <x v="5"/>
    <s v="Ravi"/>
    <s v="B2010"/>
    <d v="2025-12-16T00:00:00"/>
    <d v="2026-10-02T00:00:00"/>
    <d v="2026-07-04T00:00:00"/>
    <n v="45"/>
    <n v="2956102"/>
    <n v="0.13"/>
    <n v="0.06"/>
    <n v="2726117.26"/>
    <s v="USD"/>
    <n v="2726117.26"/>
    <n v="1659142.22"/>
    <n v="0.11"/>
    <n v="0.08"/>
    <s v="INV-68743"/>
    <n v="994992.58"/>
    <n v="701239.56"/>
    <n v="60"/>
    <n v="4"/>
    <s v="Unknown"/>
    <x v="1"/>
    <n v="0.85"/>
    <n v="0.1"/>
    <n v="0.02"/>
    <n v="11"/>
    <s v="Unknown"/>
    <n v="108202.27"/>
    <n v="805379.93"/>
    <s v="Siemens"/>
    <s v="Unknown"/>
    <n v="64"/>
    <n v="48"/>
    <s v="Approved"/>
    <s v="Engineering"/>
    <s v="Unknown"/>
  </r>
  <r>
    <s v="T100013"/>
    <d v="2025-12-21T00:00:00"/>
    <s v="P1046"/>
    <s v="Marina Development"/>
    <x v="4"/>
    <s v="UAE"/>
    <s v="ABB Group"/>
    <s v="EPC"/>
    <s v="Process"/>
    <x v="4"/>
    <s v="Ravi"/>
    <s v="B2011"/>
    <d v="2025-11-12T00:00:00"/>
    <s v="Unknown"/>
    <s v="Unknown"/>
    <n v="20"/>
    <n v="16527933"/>
    <n v="0.11"/>
    <n v="0.1"/>
    <n v="16180846.41"/>
    <s v="USD"/>
    <n v="16180846.41"/>
    <s v="Unknown"/>
    <n v="0.15"/>
    <n v="0.19"/>
    <s v="INV-85631"/>
    <n v="7318134.3099999996"/>
    <n v="5303726.6900000004"/>
    <n v="90"/>
    <n v="141"/>
    <s v="Cash"/>
    <x v="1"/>
    <n v="0.36"/>
    <n v="0.15"/>
    <n v="0.05"/>
    <n v="9"/>
    <n v="3618"/>
    <n v="3916807.81"/>
    <n v="7195447.4199999999"/>
    <s v="Drake &amp; Scull"/>
    <s v="Mott Mac"/>
    <n v="74.5"/>
    <n v="12"/>
    <s v="Unknown"/>
    <s v="Consulting"/>
    <s v="On track"/>
  </r>
  <r>
    <s v="T100014"/>
    <d v="2026-02-20T00:00:00"/>
    <s v="P1048"/>
    <s v="Airport Terminal 3"/>
    <x v="5"/>
    <s v="USA"/>
    <s v="ADNOC"/>
    <s v="BOT"/>
    <s v="Electrical"/>
    <x v="6"/>
    <s v="Layla"/>
    <s v="B2012"/>
    <d v="2026-01-21T00:00:00"/>
    <d v="2026-05-04T00:00:00"/>
    <d v="2026-04-20T00:00:00"/>
    <n v="47"/>
    <n v="37971525"/>
    <n v="0.33"/>
    <n v="-0.03"/>
    <n v="24677694.100000001"/>
    <s v="USD"/>
    <n v="24677694.100000001"/>
    <n v="15333582.16"/>
    <n v="0.14000000000000001"/>
    <n v="0.17"/>
    <s v="INV-84607"/>
    <n v="6439948.1100000003"/>
    <n v="4807153.54"/>
    <n v="90"/>
    <n v="156"/>
    <s v="Online"/>
    <x v="3"/>
    <n v="0.61"/>
    <n v="0.15"/>
    <n v="0.03"/>
    <n v="12"/>
    <n v="1230"/>
    <n v="5185404.59"/>
    <s v="Unknown"/>
    <s v="Siemens"/>
    <s v="WSP"/>
    <n v="96.7"/>
    <n v="36"/>
    <s v="Rejected"/>
    <s v="Maintenance"/>
    <s v="Price escalation"/>
  </r>
  <r>
    <s v="T100015"/>
    <d v="2025-12-25T00:00:00"/>
    <s v="P1036"/>
    <s v="Marina Development"/>
    <x v="4"/>
    <s v="Saudi Arabia"/>
    <s v="GE Infrastructure"/>
    <s v="BOT"/>
    <s v="Electrical"/>
    <x v="4"/>
    <s v="Igor"/>
    <s v="B2013"/>
    <d v="2025-10-02T00:00:00"/>
    <d v="2026-01-25T00:00:00"/>
    <d v="2026-03-17T00:00:00"/>
    <n v="9"/>
    <n v="27211889"/>
    <n v="0.33"/>
    <n v="0.08"/>
    <n v="19690522.879999999"/>
    <s v="AED"/>
    <n v="5365265.0899182558"/>
    <n v="13762515.699999999"/>
    <n v="0.15"/>
    <n v="0.19"/>
    <s v="INV-77952"/>
    <n v="9249149.3000000007"/>
    <n v="3369959.75"/>
    <n v="30"/>
    <n v="111"/>
    <s v="Cash"/>
    <x v="5"/>
    <n v="0.74"/>
    <n v="0.15"/>
    <n v="0.03"/>
    <n v="2"/>
    <n v="3321"/>
    <n v="4129757.49"/>
    <s v="Unknown"/>
    <s v="Drake &amp; Scull"/>
    <s v="Unknown"/>
    <n v="51.8"/>
    <n v="48"/>
    <s v="Rejected"/>
    <s v="Engineering"/>
    <s v="Scope change"/>
  </r>
  <r>
    <s v="T100016"/>
    <d v="2026-01-25T00:00:00"/>
    <s v="P1029"/>
    <s v="Airport Terminal 3"/>
    <x v="4"/>
    <s v="UAE"/>
    <s v="China State"/>
    <s v="Lump Sum"/>
    <s v="Civil"/>
    <x v="4"/>
    <s v="Ravi"/>
    <s v="B2014"/>
    <d v="2025-11-23T00:00:00"/>
    <d v="2026-09-02T00:00:00"/>
    <d v="2026-04-14T00:00:00"/>
    <n v="35"/>
    <n v="3663607"/>
    <n v="0.08"/>
    <n v="0.09"/>
    <n v="3673865.1"/>
    <s v="USD"/>
    <n v="3673865.1"/>
    <n v="2354773.0299999998"/>
    <n v="0.32"/>
    <n v="0.18"/>
    <s v="INV-59441"/>
    <n v="3080616.15"/>
    <n v="2003918.86"/>
    <n v="90"/>
    <n v="32"/>
    <s v="Online"/>
    <x v="5"/>
    <n v="0.08"/>
    <n v="0.15"/>
    <n v="0.06"/>
    <n v="7"/>
    <n v="4818"/>
    <n v="631119.96"/>
    <n v="1023608.46"/>
    <s v="ABB"/>
    <s v="Parsons"/>
    <n v="75.400000000000006"/>
    <n v="36"/>
    <s v="Under Review"/>
    <s v="Consulting"/>
    <s v="Client delay"/>
  </r>
  <r>
    <s v="T100017"/>
    <d v="2025-10-20T00:00:00"/>
    <s v="P1046"/>
    <s v="HQ Tower"/>
    <x v="0"/>
    <s v="Egypt"/>
    <s v="Samsung C&amp;T"/>
    <s v="LSTK"/>
    <s v="Unknown"/>
    <x v="0"/>
    <s v="Ravi"/>
    <s v="B2015"/>
    <d v="2025-08-28T00:00:00"/>
    <d v="2025-12-13T00:00:00"/>
    <d v="2026-01-26T00:00:00"/>
    <n v="43"/>
    <n v="25900738"/>
    <n v="0.09"/>
    <n v="0.14000000000000001"/>
    <n v="26869425.600000001"/>
    <s v="USD"/>
    <n v="26869425.600000001"/>
    <n v="22243062.48"/>
    <n v="0.06"/>
    <n v="0.06"/>
    <s v="INV-29080"/>
    <n v="2340332.46"/>
    <n v="2096385.85"/>
    <n v="90"/>
    <n v="99"/>
    <s v="Cheque"/>
    <x v="0"/>
    <n v="0.98"/>
    <n v="0.15"/>
    <n v="0.1"/>
    <n v="15"/>
    <n v="833"/>
    <n v="4826293.41"/>
    <n v="3181242.92"/>
    <s v="THALES"/>
    <s v="Mott Mac"/>
    <n v="64.400000000000006"/>
    <n v="36"/>
    <s v="Pending"/>
    <s v="Consulting"/>
    <s v="Scope change"/>
  </r>
  <r>
    <s v="T100018"/>
    <d v="2025-03-29T00:00:00"/>
    <s v="P1019"/>
    <s v="Data Center Build"/>
    <x v="4"/>
    <s v="UAE"/>
    <s v="Unknown"/>
    <s v="Unknown"/>
    <s v="Piping"/>
    <x v="4"/>
    <s v="Mei"/>
    <s v="B2016"/>
    <d v="2025-01-17T00:00:00"/>
    <s v="Unknown"/>
    <d v="2025-10-07T00:00:00"/>
    <n v="21"/>
    <n v="11948705"/>
    <n v="0.04"/>
    <n v="0.17"/>
    <n v="13420785.460000001"/>
    <s v="QAR"/>
    <n v="3687028.9725274728"/>
    <s v="Unknown"/>
    <n v="0.19"/>
    <n v="0.05"/>
    <s v="INV-96400"/>
    <n v="7740489.1900000004"/>
    <n v="3813459.08"/>
    <n v="120"/>
    <n v="37"/>
    <s v="Unknown"/>
    <x v="5"/>
    <n v="0.27"/>
    <n v="0.15"/>
    <n v="0.03"/>
    <n v="8"/>
    <n v="2354"/>
    <n v="978740.71"/>
    <n v="2517763.7200000002"/>
    <s v="ABB"/>
    <s v="Unknown"/>
    <n v="87.2"/>
    <n v="36"/>
    <s v="Unknown"/>
    <s v="Construction"/>
    <s v="Unknown"/>
  </r>
  <r>
    <s v="T100019"/>
    <d v="2025-11-18T00:00:00"/>
    <s v="P1018"/>
    <s v="Bridge Overhaul"/>
    <x v="0"/>
    <s v="Nigeria"/>
    <s v="China State"/>
    <s v="LSTK"/>
    <s v="Civil"/>
    <x v="0"/>
    <s v="Sandra"/>
    <s v="B2017"/>
    <d v="2025-07-19T00:00:00"/>
    <s v="Unknown"/>
    <d v="2026-01-20T00:00:00"/>
    <n v="46"/>
    <n v="43575184"/>
    <n v="0.02"/>
    <n v="0.15"/>
    <n v="49109232.369999997"/>
    <s v=" AED"/>
    <n v="49109232.369999997"/>
    <n v="33327903.079999998"/>
    <n v="0.27"/>
    <n v="0.11"/>
    <s v="INV-74569"/>
    <n v="3848192.16"/>
    <n v="2277702.56"/>
    <n v="45"/>
    <n v="24"/>
    <s v="Bank Transfer"/>
    <x v="0"/>
    <n v="0.91"/>
    <n v="0.1"/>
    <n v="0.08"/>
    <n v="5"/>
    <n v="527"/>
    <n v="6226143.7800000003"/>
    <n v="17664383.57"/>
    <s v="Siemens"/>
    <s v="Mott Mac"/>
    <n v="51.3"/>
    <n v="12"/>
    <s v="Approved"/>
    <s v="Consulting"/>
    <s v="Unknown"/>
  </r>
  <r>
    <s v="T100020"/>
    <d v="2025-07-18T00:00:00"/>
    <s v="P1006"/>
    <s v="Stadium Renovation"/>
    <x v="0"/>
    <s v="Nigeria"/>
    <s v="ADNOC"/>
    <s v="Lump Sum"/>
    <s v="Structural"/>
    <x v="0"/>
    <s v="Ravi"/>
    <s v="B2018"/>
    <d v="2025-06-14T00:00:00"/>
    <d v="2025-08-09T00:00:00"/>
    <s v="Unknown"/>
    <n v="43"/>
    <n v="30643517"/>
    <n v="0.14000000000000001"/>
    <n v="0.19"/>
    <n v="31360575.300000001"/>
    <s v="AED"/>
    <n v="8545115.8855585828"/>
    <n v="19017279.800000001"/>
    <n v="0.14000000000000001"/>
    <n v="7.0000000000000007E-2"/>
    <s v="INV-32871"/>
    <n v="20133846.629999999"/>
    <n v="14741076.27"/>
    <n v="120"/>
    <n v="40"/>
    <s v="Letter of Credit"/>
    <x v="1"/>
    <n v="0.88"/>
    <n v="0.15"/>
    <n v="0.02"/>
    <n v="15"/>
    <n v="1918"/>
    <n v="1691509.82"/>
    <n v="3171627.34"/>
    <s v="Siemens"/>
    <s v="WSP"/>
    <n v="91.5"/>
    <n v="24"/>
    <s v="Approved"/>
    <s v="Construction"/>
    <s v="On track"/>
  </r>
  <r>
    <s v="T100021"/>
    <d v="2025-07-03T00:00:00"/>
    <s v="P1019"/>
    <s v="Residential Complex"/>
    <x v="1"/>
    <s v="China"/>
    <s v="L&amp;T"/>
    <s v="Cost Plus "/>
    <s v="Structural"/>
    <x v="5"/>
    <s v="Layla"/>
    <s v="B2019"/>
    <d v="2025-04-22T00:00:00"/>
    <s v="Unknown"/>
    <s v="Unknown"/>
    <n v="7"/>
    <n v="16167319"/>
    <n v="0.21"/>
    <n v="-0.05"/>
    <n v="12133572.91"/>
    <s v="AED"/>
    <n v="3306150.6566757495"/>
    <n v="9552704.3000000007"/>
    <n v="0.3"/>
    <n v="0.11"/>
    <s v="INV-69441"/>
    <n v="3343556.25"/>
    <n v="1342126.33"/>
    <n v="90"/>
    <n v="135"/>
    <s v="Letter of Credit"/>
    <x v="2"/>
    <n v="0.16"/>
    <n v="0.05"/>
    <n v="0.05"/>
    <n v="11"/>
    <n v="947"/>
    <n v="2059198.76"/>
    <n v="4711902.7699999996"/>
    <s v="Unknown"/>
    <s v="WSP"/>
    <n v="72.7"/>
    <n v="48"/>
    <s v="Under Review"/>
    <s v="Engineering"/>
    <s v="Price escalation"/>
  </r>
  <r>
    <s v="T100022"/>
    <d v="2025-06-10T00:00:00"/>
    <s v="P1046"/>
    <s v="Offshore Platform"/>
    <x v="3"/>
    <s v="South Africa"/>
    <s v="NEOM"/>
    <s v="Unit Rate"/>
    <s v="Civil"/>
    <x v="2"/>
    <s v="Igor"/>
    <s v="B2020"/>
    <d v="2025-03-31T00:00:00"/>
    <d v="2025-07-02T00:00:00"/>
    <s v="Unknown"/>
    <n v="17"/>
    <n v="44834633"/>
    <n v="0.1"/>
    <n v="0.19"/>
    <n v="48017891.939999998"/>
    <s v=" AED"/>
    <n v="48017891.939999998"/>
    <n v="40985505.93"/>
    <n v="0.34"/>
    <n v="0.14000000000000001"/>
    <s v="INV-14018"/>
    <n v="30433638.120000001"/>
    <n v="20677049.199999999"/>
    <n v="30"/>
    <n v="22"/>
    <s v="Letter of Credit"/>
    <x v="1"/>
    <n v="0.14000000000000001"/>
    <n v="0.05"/>
    <n v="0.08"/>
    <n v="11"/>
    <n v="2541"/>
    <n v="4837100.92"/>
    <n v="7553243.0300000003"/>
    <s v="Unknown"/>
    <s v="Mott Mac"/>
    <n v="80.400000000000006"/>
    <n v="12"/>
    <s v="Approved"/>
    <s v="Engineering"/>
    <s v="On track"/>
  </r>
  <r>
    <s v="T100023"/>
    <d v="2025-08-03T00:00:00"/>
    <s v="P1007"/>
    <s v="Residential Complex"/>
    <x v="2"/>
    <s v="Unknown"/>
    <s v="L&amp;T"/>
    <s v="EPC "/>
    <s v="HVAC"/>
    <x v="3"/>
    <s v="Ravi"/>
    <s v="B2021"/>
    <d v="2025-07-19T00:00:00"/>
    <d v="2025-10-09T00:00:00"/>
    <s v="Unknown"/>
    <n v="16"/>
    <n v="30643653"/>
    <n v="0.13"/>
    <n v="0.04"/>
    <n v="27726377.23"/>
    <s v="EUR"/>
    <n v="30137366.554347824"/>
    <n v="22992050.32"/>
    <n v="0.09"/>
    <n v="0.12"/>
    <s v="INV-85465"/>
    <n v="18392474.57"/>
    <n v="16948085.879999999"/>
    <n v="120"/>
    <n v="153"/>
    <s v="Bank Transfer"/>
    <x v="5"/>
    <n v="0.13"/>
    <n v="0.05"/>
    <n v="0.02"/>
    <n v="1"/>
    <n v="2911"/>
    <s v="Unknown"/>
    <n v="3241793.11"/>
    <s v="Siemens"/>
    <s v="AECOM"/>
    <n v="69"/>
    <s v="Unknown"/>
    <s v="Under Review"/>
    <s v="Engineering"/>
    <s v="Scope change"/>
  </r>
  <r>
    <s v="T100024"/>
    <d v="1945-08-06T00:00:00"/>
    <s v="P1004"/>
    <s v="Desalination Plant"/>
    <x v="1"/>
    <s v="China"/>
    <s v="Fluor"/>
    <s v="Cost Plus "/>
    <s v="Mechanical"/>
    <x v="7"/>
    <s v="Igor"/>
    <s v="B2022"/>
    <d v="2025-04-19T00:00:00"/>
    <s v="Unknown"/>
    <s v="Unknown"/>
    <n v="51"/>
    <n v="7929154"/>
    <n v="0.15"/>
    <n v="0.19"/>
    <n v="8020339.2699999996"/>
    <s v="USD"/>
    <n v="8020339.2699999996"/>
    <n v="4993511.21"/>
    <n v="0.27"/>
    <n v="0.12"/>
    <s v="INV-56129"/>
    <n v="1572726"/>
    <n v="1664087.93"/>
    <n v="90"/>
    <n v="177"/>
    <s v="Cheque"/>
    <x v="3"/>
    <n v="0.91"/>
    <n v="0.05"/>
    <n v="0.05"/>
    <n v="3"/>
    <n v="2657"/>
    <n v="1317420.96"/>
    <n v="1021105.51"/>
    <s v="ABB"/>
    <s v="WSP"/>
    <n v="72.400000000000006"/>
    <n v="36"/>
    <s v="Unknown"/>
    <s v="Engineering"/>
    <s v="Unknown"/>
  </r>
  <r>
    <s v="T100025"/>
    <d v="2025-01-20T00:00:00"/>
    <s v="P1006"/>
    <s v="Water Treatment Plant"/>
    <x v="0"/>
    <s v="Unknown"/>
    <s v="Samsung C&amp;T"/>
    <s v="EPC "/>
    <s v="Structural"/>
    <x v="0"/>
    <s v="Tariq"/>
    <s v="B2023"/>
    <d v="2024-10-12T00:00:00"/>
    <d v="2025-02-22T00:00:00"/>
    <d v="2025-03-27T00:00:00"/>
    <n v="24"/>
    <n v="4017826"/>
    <n v="0.14000000000000001"/>
    <n v="0.02"/>
    <n v="3524436.97"/>
    <s v="AED"/>
    <n v="960337.04904632166"/>
    <n v="2170029.87"/>
    <n v="0.17"/>
    <n v="0.1"/>
    <s v="INV-21104"/>
    <n v="2107495.2400000002"/>
    <n v="2280088.2000000002"/>
    <n v="30"/>
    <n v="158"/>
    <s v="Letter of Credit"/>
    <x v="5"/>
    <n v="0.61"/>
    <n v="0.1"/>
    <n v="0.05"/>
    <n v="1"/>
    <n v="2740"/>
    <n v="608426.31999999995"/>
    <n v="789800.58"/>
    <s v="Siemens"/>
    <s v="WSP"/>
    <n v="64.2"/>
    <n v="48"/>
    <s v="Rejected"/>
    <s v="Maintenance"/>
    <s v="Scope change"/>
  </r>
  <r>
    <s v="T100026"/>
    <d v="2026-02-21T00:00:00"/>
    <s v="P1018"/>
    <s v="Plant Upgrade"/>
    <x v="5"/>
    <s v="Unknown"/>
    <s v="ClientX"/>
    <s v="LSTK"/>
    <s v="Instruments"/>
    <x v="6"/>
    <s v="Tariq"/>
    <s v="B2024"/>
    <d v="2025-12-30T00:00:00"/>
    <d v="2026-02-03T00:00:00"/>
    <s v="Unknown"/>
    <n v="42"/>
    <n v="8776094"/>
    <n v="0.24"/>
    <n v="0.16"/>
    <n v="7737004.4699999997"/>
    <s v="EUR"/>
    <n v="8409787.4673913028"/>
    <n v="5026435.8600000003"/>
    <n v="0.19"/>
    <n v="0.15"/>
    <s v="INV-46932"/>
    <n v="5245367.72"/>
    <n v="4449810.9400000004"/>
    <n v="120"/>
    <n v="24"/>
    <s v="Cash"/>
    <x v="3"/>
    <n v="0.66"/>
    <n v="0.1"/>
    <n v="0.06"/>
    <n v="0"/>
    <n v="2545"/>
    <n v="1550535.58"/>
    <n v="1374142.06"/>
    <s v="Al Fara'a"/>
    <s v="Jacobs"/>
    <n v="80.5"/>
    <n v="60"/>
    <s v="Under Review"/>
    <s v="Consulting"/>
    <s v="Scope change"/>
  </r>
  <r>
    <s v="T100027"/>
    <d v="2026-02-23T00:00:00"/>
    <s v="P1028"/>
    <s v="Smart City Hub"/>
    <x v="4"/>
    <s v="UAE"/>
    <s v="Aramco"/>
    <s v="BOT"/>
    <s v="Piping"/>
    <x v="4"/>
    <s v="Mei"/>
    <s v="B2025"/>
    <d v="2026-02-03T00:00:00"/>
    <s v="Unknown"/>
    <d v="2026-04-06T00:00:00"/>
    <n v="11"/>
    <n v="13601487"/>
    <n v="0.28000000000000003"/>
    <n v="-0.02"/>
    <n v="9597209.2300000004"/>
    <s v=" AED"/>
    <n v="9597209.2300000004"/>
    <s v="Unknown"/>
    <n v="0.22"/>
    <n v="0.17"/>
    <s v="Unknown"/>
    <n v="2519293.62"/>
    <n v="2048042.69"/>
    <n v="60"/>
    <n v="142"/>
    <s v="Bank Transfer"/>
    <x v="3"/>
    <n v="0.93"/>
    <n v="0.15"/>
    <n v="0.09"/>
    <n v="3"/>
    <n v="1234"/>
    <n v="1797211.8"/>
    <n v="1386554.35"/>
    <s v="Unknown"/>
    <s v="Unknown"/>
    <n v="72.400000000000006"/>
    <n v="36"/>
    <s v="Under Review"/>
    <s v="Construction"/>
    <s v="On track"/>
  </r>
  <r>
    <s v="T100028"/>
    <d v="1945-07-14T00:00:00"/>
    <s v="P1023"/>
    <s v="Tunnel Project"/>
    <x v="0"/>
    <s v="Egypt"/>
    <s v="QatarEnergy"/>
    <s v="Cost Plus "/>
    <s v="Process"/>
    <x v="2"/>
    <s v="Layla"/>
    <s v="B2026"/>
    <d v="2024-12-04T00:00:00"/>
    <s v="Unknown"/>
    <d v="2025-10-05T00:00:00"/>
    <n v="46"/>
    <n v="33742971"/>
    <n v="0.21"/>
    <n v="-0.05"/>
    <n v="25324099.739999998"/>
    <s v="USD"/>
    <n v="25324099.739999998"/>
    <n v="20477491.879999999"/>
    <n v="0.33"/>
    <n v="0.06"/>
    <s v="INV-56789"/>
    <s v="PENDING"/>
    <n v="6100243.5199999996"/>
    <n v="45"/>
    <n v="75"/>
    <s v="Unknown"/>
    <x v="2"/>
    <n v="0.45"/>
    <n v="0.15"/>
    <n v="0.04"/>
    <n v="13"/>
    <n v="353"/>
    <n v="2312532.29"/>
    <n v="10792179.939999999"/>
    <s v="Unknown"/>
    <s v="Unknown"/>
    <n v="51.8"/>
    <n v="12"/>
    <s v="Approved"/>
    <s v="Construction"/>
    <s v="Unknown"/>
  </r>
  <r>
    <s v="T100029"/>
    <d v="2026-02-14T00:00:00"/>
    <s v="P1020"/>
    <s v="Plant Upgrade"/>
    <x v="3"/>
    <s v="China"/>
    <s v="Fluor"/>
    <s v="Unit Rate"/>
    <s v="HVAC"/>
    <x v="2"/>
    <s v="Omar"/>
    <s v="B2027"/>
    <d v="2025-09-12T00:00:00"/>
    <d v="2026-04-13T00:00:00"/>
    <d v="2026-10-05T00:00:00"/>
    <n v="53"/>
    <n v="24897348"/>
    <n v="0.16"/>
    <n v="0.05"/>
    <n v="21959460.940000001"/>
    <s v="AED"/>
    <n v="5983504.3433242515"/>
    <n v="13670035.619999999"/>
    <n v="0.18"/>
    <n v="0.17"/>
    <s v="INV-99006"/>
    <n v="9305895.5600000005"/>
    <n v="9912481.5099999998"/>
    <n v="60"/>
    <n v="48"/>
    <s v="Bank Transfer"/>
    <x v="3"/>
    <n v="0.52"/>
    <n v="0.1"/>
    <n v="0.04"/>
    <n v="8"/>
    <n v="1044"/>
    <s v="Unknown"/>
    <n v="5413696.4100000001"/>
    <s v="Unknown"/>
    <s v="Mott Mac"/>
    <n v="51.6"/>
    <n v="60"/>
    <s v="Under Review"/>
    <s v="Construction"/>
    <s v="Client delay"/>
  </r>
  <r>
    <s v="T100030"/>
    <d v="2025-10-21T00:00:00"/>
    <s v="P1007"/>
    <s v="Oil Refinery Unit"/>
    <x v="0"/>
    <s v="Nigeria"/>
    <s v="ABB Group"/>
    <s v="Lump Sum"/>
    <s v="Structural"/>
    <x v="2"/>
    <s v="Omar"/>
    <s v="B2028"/>
    <d v="2025-08-28T00:00:00"/>
    <d v="2025-08-11T00:00:00"/>
    <d v="2026-02-18T00:00:00"/>
    <n v="35"/>
    <n v="9440562"/>
    <n v="0.19"/>
    <n v="0.05"/>
    <n v="8029197.9800000004"/>
    <s v="AED"/>
    <n v="2187792.3651226158"/>
    <n v="7190466.0599999996"/>
    <n v="0.13"/>
    <n v="0.12"/>
    <s v="INV-51553"/>
    <n v="4834593.8899999997"/>
    <n v="2415794.9500000002"/>
    <n v="30"/>
    <n v="7"/>
    <s v="Bank Transfer"/>
    <x v="3"/>
    <n v="0.74"/>
    <n v="0.1"/>
    <n v="0.06"/>
    <n v="3"/>
    <n v="548"/>
    <n v="2006551.66"/>
    <n v="2491285.59"/>
    <s v="Siemens"/>
    <s v="Parsons"/>
    <n v="68.400000000000006"/>
    <n v="60"/>
    <s v="Unknown"/>
    <s v="Procurement"/>
    <s v="Unknown"/>
  </r>
  <r>
    <s v="T100031"/>
    <d v="2025-06-26T00:00:00"/>
    <s v="P1017"/>
    <s v="Industrial Park"/>
    <x v="0"/>
    <s v="South Africa"/>
    <s v="Bechtel"/>
    <s v="Unknown"/>
    <s v="Structural"/>
    <x v="0"/>
    <s v="Igor"/>
    <s v="B2029"/>
    <d v="2025-05-26T00:00:00"/>
    <d v="2025-01-08T00:00:00"/>
    <d v="2025-07-29T00:00:00"/>
    <s v="Unknown"/>
    <n v="8812389"/>
    <n v="0.31"/>
    <n v="0.15"/>
    <n v="6992630.6699999999"/>
    <s v="AED"/>
    <n v="1905348.9564032697"/>
    <n v="5405522.8600000003"/>
    <n v="0.32"/>
    <n v="0.11"/>
    <s v="INV-64476"/>
    <n v="4152397.79"/>
    <n v="1850186"/>
    <n v="45"/>
    <n v="111"/>
    <s v="Bank Transfer"/>
    <x v="2"/>
    <n v="0.52"/>
    <n v="0.05"/>
    <n v="0.08"/>
    <n v="4"/>
    <n v="2484"/>
    <n v="1434036.64"/>
    <n v="1531201.15"/>
    <s v="Drake &amp; Scull"/>
    <s v="Mott Mac"/>
    <s v="Unknown"/>
    <s v="Unknown"/>
    <s v="Under Review"/>
    <s v="Procurement"/>
    <s v="Price escalation"/>
  </r>
  <r>
    <s v="T100032"/>
    <d v="1945-07-31T00:00:00"/>
    <s v="P1026"/>
    <s v="Rail Network Upgrade"/>
    <x v="0"/>
    <s v="South Africa"/>
    <s v="ADNOC"/>
    <s v="Lump Sum"/>
    <s v="Structural"/>
    <x v="0"/>
    <s v="Omar"/>
    <s v="B2030"/>
    <d v="2025-09-02T00:00:00"/>
    <d v="2025-04-16T00:00:00"/>
    <d v="2025-05-23T00:00:00"/>
    <s v="Unknown"/>
    <n v="21177056"/>
    <n v="0.3"/>
    <n v="0.03"/>
    <n v="15268657.380000001"/>
    <s v="EUR"/>
    <n v="16596366.717391305"/>
    <n v="11476431.93"/>
    <n v="0.13"/>
    <n v="0.1"/>
    <s v="INV-84747"/>
    <n v="13586354.630000001"/>
    <n v="7829767.9199999999"/>
    <n v="90"/>
    <n v="34"/>
    <s v="Bank Transfer"/>
    <x v="0"/>
    <n v="0.77"/>
    <n v="0.15"/>
    <n v="0.06"/>
    <n v="10"/>
    <n v="76"/>
    <n v="1818701.49"/>
    <n v="5970094.2800000003"/>
    <s v="THALES"/>
    <s v="Unknown"/>
    <n v="79.900000000000006"/>
    <n v="36"/>
    <s v="Unknown"/>
    <s v="Maintenance"/>
    <s v="Follow up needed"/>
  </r>
  <r>
    <s v="T100033"/>
    <d v="2025-02-07T00:00:00"/>
    <s v="P1045"/>
    <s v="Metro Line Extension"/>
    <x v="1"/>
    <s v="India"/>
    <s v="Siemens"/>
    <s v="Cost Plus"/>
    <s v="Structural"/>
    <x v="1"/>
    <s v="Omar"/>
    <s v="B2031"/>
    <d v="2024-11-11T00:00:00"/>
    <s v="Unknown"/>
    <d v="2025-04-16T00:00:00"/>
    <n v="35"/>
    <n v="26127430"/>
    <n v="0.18"/>
    <n v="0.14000000000000001"/>
    <n v="24423921.559999999"/>
    <s v="AED"/>
    <n v="6655019.4986376017"/>
    <n v="19847414.57"/>
    <n v="0.34"/>
    <n v="0.11"/>
    <s v="INV-92447"/>
    <n v="7028290.5800000001"/>
    <n v="7669780.6600000001"/>
    <n v="120"/>
    <n v="31"/>
    <s v="Cash"/>
    <x v="1"/>
    <n v="0.17"/>
    <n v="0.05"/>
    <n v="0.05"/>
    <n v="10"/>
    <n v="2185"/>
    <n v="4886443.1399999997"/>
    <n v="8085631.0300000003"/>
    <s v="Unknown"/>
    <s v="Mott Mac"/>
    <n v="70.8"/>
    <n v="60"/>
    <s v="Unknown"/>
    <s v="Consulting"/>
    <s v="Scope change"/>
  </r>
  <r>
    <s v="T100034"/>
    <d v="2025-01-17T00:00:00"/>
    <s v="P1033"/>
    <s v="Bridge Overhaul"/>
    <x v="3"/>
    <s v="India"/>
    <s v="ABB Group"/>
    <s v="Lump Sum"/>
    <s v="Structural"/>
    <x v="2"/>
    <s v="Ravi"/>
    <s v="B2032"/>
    <d v="2024-10-21T00:00:00"/>
    <s v="Unknown"/>
    <d v="2025-04-28T00:00:00"/>
    <n v="22"/>
    <n v="38624540"/>
    <n v="0.33"/>
    <n v="-0.02"/>
    <n v="25360872.960000001"/>
    <s v="EUR"/>
    <n v="27566166.260869566"/>
    <n v="20579594.710000001"/>
    <n v="0.22"/>
    <n v="0.12"/>
    <s v="INV-20358"/>
    <n v="1676271.59"/>
    <n v="923548.52"/>
    <n v="45"/>
    <n v="106"/>
    <s v="Bank Transfer"/>
    <x v="5"/>
    <n v="0.7"/>
    <n v="0.1"/>
    <n v="0.06"/>
    <n v="15"/>
    <n v="4459"/>
    <n v="6224494.6399999997"/>
    <n v="12219972.939999999"/>
    <s v="Unknown"/>
    <s v="WSP"/>
    <n v="89.8"/>
    <n v="36"/>
    <s v="Rejected"/>
    <s v="Engineering"/>
    <s v="Price escalation"/>
  </r>
  <r>
    <s v="T100035"/>
    <d v="2025-04-20T00:00:00"/>
    <s v="P1035"/>
    <s v="HQ Tower"/>
    <x v="4"/>
    <s v="UAE"/>
    <s v="QatarEnergy"/>
    <s v="Lump Sum"/>
    <s v="Process"/>
    <x v="4"/>
    <s v="Sandra"/>
    <s v="B2033"/>
    <d v="2025-03-05T00:00:00"/>
    <s v="Unknown"/>
    <s v="Unknown"/>
    <n v="44"/>
    <n v="13760554"/>
    <n v="0.28999999999999998"/>
    <n v="0.02"/>
    <n v="9965393.2100000009"/>
    <s v="Unknown"/>
    <n v="9965393.2100000009"/>
    <n v="7579136.79"/>
    <n v="0.38"/>
    <n v="0.19"/>
    <s v="INV-81211"/>
    <n v="5258890.63"/>
    <n v="2720409.26"/>
    <n v="30"/>
    <n v="158"/>
    <s v="Cash"/>
    <x v="4"/>
    <n v="0.75"/>
    <n v="0.05"/>
    <n v="0.03"/>
    <n v="7"/>
    <n v="2381"/>
    <n v="220548.59"/>
    <n v="1424256.75"/>
    <s v="Unknown"/>
    <s v="Jacobs"/>
    <n v="91.9"/>
    <n v="36"/>
    <s v="Unknown"/>
    <s v="Procurement"/>
    <s v="Price escalation"/>
  </r>
  <r>
    <s v="T100036"/>
    <d v="2025-08-28T00:00:00"/>
    <s v="P1008"/>
    <s v="Desalination Plant"/>
    <x v="0"/>
    <s v="South Africa"/>
    <s v="Larsen"/>
    <s v="Lump Sum"/>
    <s v="Unknown"/>
    <x v="0"/>
    <s v="Ravi"/>
    <s v="B2034"/>
    <d v="2025-07-07T00:00:00"/>
    <d v="2025-03-10T00:00:00"/>
    <d v="2025-11-12T00:00:00"/>
    <s v="Unknown"/>
    <n v="18509786"/>
    <n v="0.08"/>
    <n v="-0.02"/>
    <n v="16688423.060000001"/>
    <s v="USD"/>
    <n v="16688423.060000001"/>
    <n v="11549088.050000001"/>
    <n v="0.23"/>
    <n v="0.18"/>
    <s v="INV-97044"/>
    <n v="3139428.2"/>
    <s v="Unknown"/>
    <n v="60"/>
    <n v="48"/>
    <s v="Cash"/>
    <x v="5"/>
    <n v="0.06"/>
    <n v="0.1"/>
    <n v="0.08"/>
    <n v="6"/>
    <n v="1805"/>
    <n v="2169191.88"/>
    <n v="8269700.7999999998"/>
    <s v="Drake &amp; Scull"/>
    <s v="Mott Mac"/>
    <n v="84.5"/>
    <n v="60"/>
    <s v="Pending"/>
    <s v="Procurement"/>
    <s v="Unknown"/>
  </r>
  <r>
    <s v="T100037"/>
    <d v="2026-08-02T00:00:00"/>
    <s v="P1028"/>
    <s v="Residential Complex"/>
    <x v="5"/>
    <s v="USA"/>
    <s v="China State"/>
    <s v="Lump Sum"/>
    <s v="Mechanical"/>
    <x v="6"/>
    <s v="Jack"/>
    <s v="B2035"/>
    <d v="2025-12-21T00:00:00"/>
    <d v="2026-01-04T00:00:00"/>
    <d v="2026-05-23T00:00:00"/>
    <s v="Unknown"/>
    <n v="5694223"/>
    <n v="0.19"/>
    <n v="0.08"/>
    <n v="4981306.28"/>
    <s v="USD "/>
    <n v="4981306.28"/>
    <n v="3084066.06"/>
    <n v="0.38"/>
    <n v="0.06"/>
    <s v="INV-80687"/>
    <n v="1780902.37"/>
    <n v="1841089.33"/>
    <n v="30"/>
    <n v="16"/>
    <s v="Unknown"/>
    <x v="6"/>
    <n v="0.83"/>
    <n v="0.15"/>
    <n v="0.03"/>
    <n v="4"/>
    <n v="3453"/>
    <n v="1120827.43"/>
    <n v="2325503.06"/>
    <s v="Unknown"/>
    <s v="AECOM"/>
    <s v="Unknown"/>
    <n v="12"/>
    <s v="Pending"/>
    <s v="Consulting"/>
    <s v="On track"/>
  </r>
  <r>
    <s v="T100039"/>
    <d v="1945-07-26T00:00:00"/>
    <s v="P1002"/>
    <s v="Airport Terminal 3"/>
    <x v="3"/>
    <s v="China"/>
    <s v="L&amp;T"/>
    <s v="LSTK"/>
    <s v="Electrical"/>
    <x v="2"/>
    <s v="Sandra"/>
    <s v="B2036"/>
    <d v="2025-09-15T00:00:00"/>
    <d v="2025-10-31T00:00:00"/>
    <d v="2025-11-07T00:00:00"/>
    <n v="37"/>
    <n v="26577718"/>
    <n v="0.19"/>
    <n v="0.13"/>
    <n v="24326585.289999999"/>
    <s v="QAR"/>
    <n v="6683127.8269230761"/>
    <n v="20899433.399999999"/>
    <n v="0.23"/>
    <n v="0.09"/>
    <s v="INV-87550"/>
    <n v="5821027.9199999999"/>
    <n v="1762482.89"/>
    <n v="30"/>
    <n v="77"/>
    <s v="Bank Transfer"/>
    <x v="0"/>
    <n v="0.49"/>
    <n v="0.15"/>
    <n v="0.06"/>
    <n v="12"/>
    <n v="2636"/>
    <n v="5389297.4500000002"/>
    <n v="7504761.8200000003"/>
    <s v="Unknown"/>
    <s v="Unknown"/>
    <n v="78.8"/>
    <n v="36"/>
    <s v="Unknown"/>
    <s v="Engineering"/>
    <s v="Follow up needed"/>
  </r>
  <r>
    <s v="T100040"/>
    <d v="2025-01-25T00:00:00"/>
    <s v="P1035"/>
    <s v="Offshore Platform"/>
    <x v="2"/>
    <s v="Germany"/>
    <s v="ADNOC"/>
    <s v="BOT"/>
    <s v="Structural"/>
    <x v="3"/>
    <s v="Jack"/>
    <s v="B2037"/>
    <d v="2024-11-29T00:00:00"/>
    <d v="2025-03-19T00:00:00"/>
    <s v="Unknown"/>
    <n v="41"/>
    <n v="23313287"/>
    <n v="0.33"/>
    <n v="0.12"/>
    <n v="17494290.559999999"/>
    <s v="EUR"/>
    <n v="19015533.217391301"/>
    <n v="15081585.380000001"/>
    <n v="0.32"/>
    <n v="0.16"/>
    <s v="INV-41369"/>
    <n v="12559744.359999999"/>
    <n v="6970501.9500000002"/>
    <n v="90"/>
    <n v="105"/>
    <s v="Unknown"/>
    <x v="3"/>
    <n v="0.19"/>
    <n v="0.1"/>
    <n v="0.03"/>
    <n v="15"/>
    <n v="1566"/>
    <n v="821929.46"/>
    <n v="5100781.4400000004"/>
    <s v="Unknown"/>
    <s v="WSP"/>
    <n v="60.4"/>
    <n v="60"/>
    <s v="Unknown"/>
    <s v="Engineering"/>
    <s v="Client delay"/>
  </r>
  <r>
    <s v="T100041"/>
    <d v="2025-10-01T00:00:00"/>
    <s v="P1046"/>
    <s v="Data Center Build"/>
    <x v="0"/>
    <s v="Nigeria"/>
    <s v="Samsung C&amp;T"/>
    <s v="BOT"/>
    <s v="Structural"/>
    <x v="2"/>
    <s v="Jack"/>
    <s v="B2038"/>
    <d v="2025-07-13T00:00:00"/>
    <s v="Unknown"/>
    <d v="2026-01-21T00:00:00"/>
    <n v="49"/>
    <n v="43734952"/>
    <n v="0.13"/>
    <n v="0.02"/>
    <n v="38810396.399999999"/>
    <s v="Unknown"/>
    <n v="38810396.399999999"/>
    <n v="25257018.640000001"/>
    <n v="0.22"/>
    <n v="0.19"/>
    <s v="INV-58916"/>
    <n v="18857741.039999999"/>
    <n v="13159343.449999999"/>
    <n v="30"/>
    <n v="121"/>
    <s v="Letter of Credit"/>
    <x v="3"/>
    <n v="0.77"/>
    <n v="0.1"/>
    <n v="0.09"/>
    <n v="11"/>
    <n v="407"/>
    <n v="4457382.22"/>
    <n v="7473848.3099999996"/>
    <s v="Unknown"/>
    <s v="WSP"/>
    <n v="97.9"/>
    <n v="12"/>
    <s v="Approved"/>
    <s v="Engineering"/>
    <s v="Scope change"/>
  </r>
  <r>
    <s v="T100042"/>
    <d v="2025-01-09T00:00:00"/>
    <s v="P1005"/>
    <s v="Tunnel Project"/>
    <x v="4"/>
    <s v="UAE"/>
    <s v="China State"/>
    <s v="Cost Plus"/>
    <s v="Structural"/>
    <x v="4"/>
    <s v="Layla"/>
    <s v="B2039"/>
    <d v="2024-12-26T00:00:00"/>
    <d v="2025-02-02T00:00:00"/>
    <s v="Unknown"/>
    <s v="Unknown"/>
    <n v="643747"/>
    <n v="0.19"/>
    <n v="0.05"/>
    <n v="547506.81999999995"/>
    <s v="SAR"/>
    <n v="146001.81866666666"/>
    <n v="410606.86"/>
    <n v="0.32"/>
    <n v="0.13"/>
    <s v="INV-33508"/>
    <n v="35159.370000000003"/>
    <n v="30861.279999999999"/>
    <n v="120"/>
    <n v="74"/>
    <s v="Online"/>
    <x v="0"/>
    <n v="7.0000000000000007E-2"/>
    <n v="0.15"/>
    <n v="7.0000000000000007E-2"/>
    <n v="5"/>
    <n v="4653"/>
    <n v="16813.53"/>
    <s v="Unknown"/>
    <s v="Al Fara'a"/>
    <s v="Unknown"/>
    <n v="94.7"/>
    <n v="60"/>
    <s v="Rejected"/>
    <s v="Consulting"/>
    <s v="Unknown"/>
  </r>
  <r>
    <s v="T100043"/>
    <d v="2026-01-21T00:00:00"/>
    <s v="P1021"/>
    <s v="Plant Upgrade"/>
    <x v="3"/>
    <s v="South Africa"/>
    <s v="ABB Group"/>
    <s v="Unit Rate"/>
    <s v="Civil"/>
    <x v="2"/>
    <s v="Ravi"/>
    <s v="B2040"/>
    <d v="2025-11-15T00:00:00"/>
    <s v="Unknown"/>
    <d v="2026-04-09T00:00:00"/>
    <n v="40"/>
    <n v="48029252"/>
    <n v="0.28999999999999998"/>
    <n v="0.18"/>
    <n v="40238907.329999998"/>
    <s v="Unknown"/>
    <n v="40238907.329999998"/>
    <n v="25177815.699999999"/>
    <n v="0.33"/>
    <n v="0.16"/>
    <s v="INV-68830"/>
    <n v="12248134.140000001"/>
    <n v="9200388.7799999993"/>
    <n v="120"/>
    <n v="100"/>
    <s v="Bank Transfer"/>
    <x v="3"/>
    <n v="0.69"/>
    <n v="0.15"/>
    <n v="0.04"/>
    <n v="4"/>
    <n v="2964"/>
    <n v="852859.66"/>
    <n v="9816965.4600000009"/>
    <s v="ABB"/>
    <s v="Unknown"/>
    <n v="69"/>
    <n v="24"/>
    <s v="Unknown"/>
    <s v="Construction"/>
    <s v="Scope change"/>
  </r>
  <r>
    <s v="T100044"/>
    <d v="2025-01-14T00:00:00"/>
    <s v="P1010"/>
    <s v="Plant Upgrade"/>
    <x v="1"/>
    <s v="China"/>
    <s v="Larsen"/>
    <s v="Lump Sum"/>
    <s v="Electrical"/>
    <x v="5"/>
    <s v="Sandra"/>
    <s v="B2041"/>
    <d v="2024-10-16T00:00:00"/>
    <d v="2025-01-26T00:00:00"/>
    <s v="Unknown"/>
    <n v="28"/>
    <n v="6214218"/>
    <n v="0.13"/>
    <n v="-0.03"/>
    <n v="5244178.57"/>
    <s v="EUR"/>
    <n v="5700194.0978260869"/>
    <n v="4122226.72"/>
    <n v="0.17"/>
    <n v="0.1"/>
    <s v="INV-52714"/>
    <n v="2928020.13"/>
    <n v="1638356.87"/>
    <n v="90"/>
    <n v="4"/>
    <s v="Online"/>
    <x v="2"/>
    <n v="0.32"/>
    <n v="0.1"/>
    <n v="0.08"/>
    <n v="7"/>
    <n v="1655"/>
    <n v="319142.73"/>
    <n v="1193863.82"/>
    <s v="Drake &amp; Scull"/>
    <s v="Unknown"/>
    <n v="82.6"/>
    <n v="48"/>
    <s v="Under Review"/>
    <s v="Construction"/>
    <s v="Client delay"/>
  </r>
  <r>
    <s v="T100045"/>
    <d v="2025-10-16T00:00:00"/>
    <s v="P1045"/>
    <s v="Metro Line Extension"/>
    <x v="3"/>
    <s v="Germany"/>
    <s v="Siemens"/>
    <s v="Lump Sum"/>
    <s v="Mechanical "/>
    <x v="2"/>
    <s v="Mei"/>
    <s v="B2042"/>
    <d v="2025-07-29T00:00:00"/>
    <d v="2025-08-11T00:00:00"/>
    <s v="Unknown"/>
    <n v="45"/>
    <n v="13608354"/>
    <n v="0.21"/>
    <n v="0.09"/>
    <n v="11718153.630000001"/>
    <s v="EUR"/>
    <n v="12737123.510869566"/>
    <n v="9305385.2599999998"/>
    <s v="?"/>
    <n v="0.2"/>
    <s v="INV-99070"/>
    <n v="7376059.04"/>
    <n v="5458868.7999999998"/>
    <n v="90"/>
    <n v="54"/>
    <s v="Cheque"/>
    <x v="1"/>
    <n v="0.46"/>
    <n v="0.1"/>
    <n v="0.08"/>
    <n v="2"/>
    <s v="Unknown"/>
    <n v="1610725.08"/>
    <n v="3892856.39"/>
    <s v="Unknown"/>
    <s v="Mott Mac"/>
    <n v="98.3"/>
    <n v="48"/>
    <s v="Unknown"/>
    <s v="Maintenance"/>
    <s v="On track"/>
  </r>
  <r>
    <s v="T100046"/>
    <d v="2025-01-13T00:00:00"/>
    <s v="P1001"/>
    <s v="Airport Terminal 3"/>
    <x v="4"/>
    <s v="UAE"/>
    <s v="L&amp;T"/>
    <s v="Unknown"/>
    <s v="Structural"/>
    <x v="4"/>
    <s v="Sandra"/>
    <s v="B2043"/>
    <d v="2024-10-29T00:00:00"/>
    <d v="2025-02-03T00:00:00"/>
    <d v="2025-03-13T00:00:00"/>
    <n v="14"/>
    <n v="32598219"/>
    <n v="0.05"/>
    <n v="0.05"/>
    <n v="32516723.449999999"/>
    <s v="EUR"/>
    <n v="35344264.619565219"/>
    <n v="23725513.010000002"/>
    <s v="?"/>
    <n v="0.14000000000000001"/>
    <s v="INV-74157"/>
    <n v="28207239.359999999"/>
    <n v="11081368.289999999"/>
    <n v="45"/>
    <n v="90"/>
    <s v="Cheque"/>
    <x v="0"/>
    <n v="0.34"/>
    <n v="0.1"/>
    <n v="0.08"/>
    <n v="15"/>
    <n v="522"/>
    <n v="6629689.79"/>
    <n v="8009428.6600000001"/>
    <s v="Al Fara'a"/>
    <s v="Jacobs"/>
    <n v="71.5"/>
    <n v="12"/>
    <s v="Unknown"/>
    <s v="Engineering"/>
    <s v="On track"/>
  </r>
  <r>
    <s v="T100047"/>
    <d v="2025-11-09T00:00:00"/>
    <s v="P1027"/>
    <s v="Tunnel Project"/>
    <x v="2"/>
    <s v="UK"/>
    <s v="Aramco"/>
    <s v="LSTK"/>
    <s v="Structural"/>
    <x v="3"/>
    <s v="Igor"/>
    <s v="B2044"/>
    <d v="2025-08-29T00:00:00"/>
    <s v="Unknown"/>
    <d v="2026-04-02T00:00:00"/>
    <n v="3"/>
    <n v="26543182"/>
    <n v="0.21"/>
    <n v="0.04"/>
    <n v="21807878.329999998"/>
    <s v="EUR"/>
    <n v="23704215.576086953"/>
    <n v="14361328.52"/>
    <n v="0.25"/>
    <n v="0.15"/>
    <s v="INV-84140"/>
    <n v="16763500.880000001"/>
    <n v="13308378.119999999"/>
    <n v="60"/>
    <n v="158"/>
    <s v="Letter of Credit"/>
    <x v="0"/>
    <n v="0.6"/>
    <n v="0.15"/>
    <n v="0.02"/>
    <n v="3"/>
    <n v="262"/>
    <n v="1542292.11"/>
    <s v="Unknown"/>
    <s v="Al Fara'a"/>
    <s v="AECOM"/>
    <n v="70.8"/>
    <n v="36"/>
    <s v="Unknown"/>
    <s v="Procurement"/>
    <s v="Unknown"/>
  </r>
  <r>
    <s v="T100048"/>
    <d v="1945-07-15T00:00:00"/>
    <s v="P1013"/>
    <s v="Smart City Hub"/>
    <x v="4"/>
    <s v="Saudi Arabia"/>
    <s v="NEOM"/>
    <s v="Lump Sum"/>
    <s v="Instrumentation"/>
    <x v="4"/>
    <s v="Igor"/>
    <s v="B2045"/>
    <d v="2024-01-12T00:00:00"/>
    <d v="2025-04-20T00:00:00"/>
    <d v="2025-06-09T00:00:00"/>
    <n v="41"/>
    <n v="38634189"/>
    <n v="0.05"/>
    <n v="0.14000000000000001"/>
    <n v="41840826.689999998"/>
    <s v="AED"/>
    <n v="11400770.215258855"/>
    <n v="29167076.469999999"/>
    <n v="0.15"/>
    <n v="0.09"/>
    <s v="INV-98635"/>
    <n v="31371849.629999999"/>
    <n v="18618860.77"/>
    <n v="30"/>
    <n v="113"/>
    <s v="Letter of Credit"/>
    <x v="0"/>
    <n v="0.56000000000000005"/>
    <n v="0.1"/>
    <n v="0.02"/>
    <n v="7"/>
    <n v="495"/>
    <n v="9180753.7699999996"/>
    <n v="18679063.77"/>
    <s v="Unknown"/>
    <s v="Unknown"/>
    <n v="95"/>
    <n v="36"/>
    <s v="Under Review"/>
    <s v="Maintenance"/>
    <s v="Price escalation"/>
  </r>
  <r>
    <s v="T100049"/>
    <d v="2025-11-18T00:00:00"/>
    <s v="P1004"/>
    <s v="Stadium Renovation"/>
    <x v="5"/>
    <s v="USA"/>
    <s v="Bechtel"/>
    <s v="Unit Rate"/>
    <s v="Civil"/>
    <x v="8"/>
    <s v="Omar"/>
    <s v="B2046"/>
    <d v="2025-10-03T00:00:00"/>
    <d v="2025-11-26T00:00:00"/>
    <d v="2026-03-15T00:00:00"/>
    <s v="Unknown"/>
    <n v="27998175"/>
    <n v="0.14000000000000001"/>
    <n v="-0.03"/>
    <n v="23356077.59"/>
    <s v="Unknown"/>
    <n v="23356077.59"/>
    <n v="19876270.859999999"/>
    <s v="?"/>
    <n v="0.19"/>
    <s v="INV-31695"/>
    <n v="16942705.059999999"/>
    <n v="15504394.57"/>
    <n v="90"/>
    <n v="132"/>
    <s v="Unknown"/>
    <x v="5"/>
    <n v="0.75"/>
    <n v="0.15"/>
    <n v="0.09"/>
    <n v="11"/>
    <n v="2482"/>
    <n v="5477627.9900000002"/>
    <n v="8451050.6699999999"/>
    <s v="ABB"/>
    <s v="Jacobs"/>
    <n v="50"/>
    <n v="36"/>
    <s v="Approved"/>
    <s v="Consulting"/>
    <s v="Price escalation"/>
  </r>
  <r>
    <s v="T100050"/>
    <d v="2025-08-08T00:00:00"/>
    <s v="P1006"/>
    <s v="Airport Terminal 3"/>
    <x v="3"/>
    <s v="USA"/>
    <s v="GE Infrastructure"/>
    <s v="Lump Sum"/>
    <s v="Structural"/>
    <x v="2"/>
    <s v="Igor"/>
    <s v="B2047"/>
    <d v="2025-11-07T00:00:00"/>
    <d v="2025-08-08T00:00:00"/>
    <d v="2025-04-10T00:00:00"/>
    <n v="42"/>
    <n v="44188869"/>
    <n v="0.04"/>
    <n v="-0.03"/>
    <n v="41148674.810000002"/>
    <s v="EUR"/>
    <n v="44726820.445652172"/>
    <n v="35305100.369999997"/>
    <n v="0.09"/>
    <n v="0.16"/>
    <s v="INV-36928"/>
    <n v="9522132.5600000005"/>
    <n v="3450354.04"/>
    <n v="120"/>
    <n v="58"/>
    <s v="Unknown"/>
    <x v="1"/>
    <n v="0.54"/>
    <n v="0.1"/>
    <n v="0.01"/>
    <n v="10"/>
    <n v="2278"/>
    <n v="3171674.69"/>
    <n v="15985102.060000001"/>
    <s v="Unknown"/>
    <s v="WSP"/>
    <n v="67.599999999999994"/>
    <n v="12"/>
    <s v="Unknown"/>
    <s v="Engineering"/>
    <s v="Scope change"/>
  </r>
  <r>
    <s v="T100051"/>
    <d v="2025-06-01T00:00:00"/>
    <s v="P1049"/>
    <s v="Bridge Overhaul"/>
    <x v="1"/>
    <s v="China"/>
    <s v="Aramco"/>
    <s v="Lump Sum"/>
    <s v="Unknown"/>
    <x v="7"/>
    <s v="Mei"/>
    <s v="B2048"/>
    <d v="2025-03-19T00:00:00"/>
    <d v="2025-07-03T00:00:00"/>
    <d v="2025-08-21T00:00:00"/>
    <n v="37"/>
    <n v="43563719"/>
    <n v="0.03"/>
    <n v="0.17"/>
    <n v="49440464.689999998"/>
    <s v="AED"/>
    <n v="13471516.264305176"/>
    <n v="33779718.950000003"/>
    <n v="0.23"/>
    <n v="0.08"/>
    <s v="INV-89800"/>
    <n v="42591515.909999996"/>
    <s v="Unknown"/>
    <n v="30"/>
    <n v="62"/>
    <s v="Bank Transfer"/>
    <x v="6"/>
    <n v="0.52"/>
    <n v="0.15"/>
    <n v="0.02"/>
    <n v="0"/>
    <n v="551"/>
    <n v="5963597.3399999999"/>
    <n v="9663383.8100000005"/>
    <s v="Unknown"/>
    <s v="Unknown"/>
    <n v="66.3"/>
    <n v="48"/>
    <s v="Approved"/>
    <s v="Construction"/>
    <s v="Client delay"/>
  </r>
  <r>
    <s v="T100052"/>
    <d v="2025-12-29T00:00:00"/>
    <s v="P1040"/>
    <s v="Data Center Build"/>
    <x v="5"/>
    <s v="Unknown"/>
    <s v="Siemens"/>
    <s v="Lump Sum"/>
    <s v="Process"/>
    <x v="8"/>
    <s v="Omar"/>
    <s v="B2049"/>
    <d v="2025-11-29T00:00:00"/>
    <d v="2026-02-24T00:00:00"/>
    <d v="2026-03-04T00:00:00"/>
    <s v="Unknown"/>
    <n v="9408127"/>
    <n v="0.25"/>
    <n v="-0.01"/>
    <n v="6985534.2999999998"/>
    <s v="USD"/>
    <n v="6985534.2999999998"/>
    <n v="4703817.34"/>
    <n v="0.18"/>
    <n v="7.0000000000000007E-2"/>
    <s v="INV-33507"/>
    <n v="6008004.9800000004"/>
    <n v="4316176.55"/>
    <n v="60"/>
    <n v="43"/>
    <s v="Unknown"/>
    <x v="6"/>
    <n v="0.4"/>
    <n v="0.15"/>
    <n v="0.08"/>
    <n v="8"/>
    <n v="2043"/>
    <n v="1296977.76"/>
    <n v="916186.55"/>
    <s v="THALES"/>
    <s v="Unknown"/>
    <s v="Unknown"/>
    <n v="60"/>
    <s v="Pending"/>
    <s v="Engineering"/>
    <s v="Unknown"/>
  </r>
  <r>
    <s v="T100053"/>
    <d v="2025-05-02T00:00:00"/>
    <s v="P1009"/>
    <s v="Smart City Hub"/>
    <x v="0"/>
    <s v="Nigeria"/>
    <s v="L&amp;T"/>
    <s v="LSTK"/>
    <s v="Electrical"/>
    <x v="2"/>
    <s v="Tariq"/>
    <s v="B2050"/>
    <d v="2024-12-15T00:00:00"/>
    <d v="2025-01-03T00:00:00"/>
    <s v="Unknown"/>
    <n v="18"/>
    <s v="Unknown"/>
    <n v="0.3"/>
    <n v="0.14000000000000001"/>
    <n v="25066728.920000002"/>
    <s v="EUR"/>
    <n v="27246444.478260871"/>
    <n v="22268166.960000001"/>
    <n v="0.1"/>
    <n v="0.09"/>
    <s v="INV-67014"/>
    <n v="7873286.79"/>
    <n v="2906096.43"/>
    <n v="90"/>
    <n v="3"/>
    <s v="Online"/>
    <x v="2"/>
    <n v="0.4"/>
    <n v="0.1"/>
    <n v="0.06"/>
    <n v="9"/>
    <n v="3765"/>
    <n v="990826.53"/>
    <n v="3845375.09"/>
    <s v="ABB"/>
    <s v="Unknown"/>
    <n v="94.9"/>
    <n v="12"/>
    <s v="Unknown"/>
    <s v="Maintenance"/>
    <s v="Follow up needed"/>
  </r>
  <r>
    <s v="T100054"/>
    <d v="2025-06-11T00:00:00"/>
    <s v="P1029"/>
    <s v="Solar Farm Phase 2"/>
    <x v="2"/>
    <s v="UK"/>
    <s v="Bechtel"/>
    <s v="Lump Sum"/>
    <s v="Mechanical"/>
    <x v="3"/>
    <s v="Tariq"/>
    <s v="B2051"/>
    <d v="2025-05-05T00:00:00"/>
    <s v="Unknown"/>
    <d v="2025-08-25T00:00:00"/>
    <n v="46"/>
    <n v="26570607"/>
    <n v="0.25"/>
    <n v="0.13"/>
    <n v="22518589.43"/>
    <s v=" AED"/>
    <n v="22518589.43"/>
    <n v="19051332.059999999"/>
    <n v="0.38"/>
    <n v="0.18"/>
    <s v="INV-94500"/>
    <n v="7213808.9900000002"/>
    <n v="3733612.87"/>
    <n v="30"/>
    <n v="52"/>
    <s v="Cheque"/>
    <x v="2"/>
    <n v="0.18"/>
    <n v="0.15"/>
    <n v="0.02"/>
    <n v="3"/>
    <n v="1004"/>
    <s v="Unknown"/>
    <n v="11102270.23"/>
    <s v="Unknown"/>
    <s v="WSP"/>
    <n v="62.5"/>
    <n v="48"/>
    <s v="Approved"/>
    <s v="Construction"/>
    <s v="Scope change"/>
  </r>
  <r>
    <s v="T100055"/>
    <d v="2025-01-12T00:00:00"/>
    <s v="P1017"/>
    <s v="Desalination Plant"/>
    <x v="3"/>
    <s v="USA"/>
    <s v="L&amp;T"/>
    <s v="Lump Sum"/>
    <s v="HVAC"/>
    <x v="2"/>
    <s v="Ravi"/>
    <s v="B2052"/>
    <d v="2024-10-31T00:00:00"/>
    <d v="2025-11-02T00:00:00"/>
    <s v="Unknown"/>
    <n v="29"/>
    <n v="4526645"/>
    <n v="0.08"/>
    <n v="0.11"/>
    <n v="4622609.87"/>
    <s v="USD "/>
    <n v="4622609.87"/>
    <n v="4000386.96"/>
    <n v="0.27"/>
    <n v="0.17"/>
    <s v="INV-46822"/>
    <n v="3411041.69"/>
    <n v="1274306.8799999999"/>
    <n v="60"/>
    <n v="32"/>
    <s v="Online"/>
    <x v="0"/>
    <n v="0.09"/>
    <n v="0.1"/>
    <n v="0.01"/>
    <n v="13"/>
    <n v="3980"/>
    <n v="693852.62"/>
    <n v="962308.45"/>
    <s v="THALES"/>
    <s v="Unknown"/>
    <s v="Unknown"/>
    <s v="Unknown"/>
    <s v="Approved"/>
    <s v="Maintenance"/>
    <s v="Unknown"/>
  </r>
  <r>
    <s v="T100056"/>
    <d v="2026-01-28T00:00:00"/>
    <s v="P1037"/>
    <s v="Stadium Renovation"/>
    <x v="2"/>
    <s v="Germany"/>
    <s v="Siemens"/>
    <s v="Lump Sum"/>
    <s v="Process"/>
    <x v="3"/>
    <s v="Sandra"/>
    <s v="B2053"/>
    <d v="2025-11-16T00:00:00"/>
    <s v="Unknown"/>
    <s v="Unknown"/>
    <s v="Unknown"/>
    <n v="39390832"/>
    <n v="0.35"/>
    <n v="0.19"/>
    <n v="30468808.550000001"/>
    <s v="EUR"/>
    <n v="33118270.163043477"/>
    <n v="18463439.760000002"/>
    <n v="0.17"/>
    <n v="0.14000000000000001"/>
    <s v="INV-49552"/>
    <n v="4116768.29"/>
    <n v="3398357.38"/>
    <n v="60"/>
    <n v="137"/>
    <s v="Online"/>
    <x v="5"/>
    <n v="0.82"/>
    <n v="0.15"/>
    <n v="0.02"/>
    <n v="7"/>
    <n v="1170"/>
    <n v="6541366.9199999999"/>
    <n v="14753713.119999999"/>
    <s v="Unknown"/>
    <s v="Unknown"/>
    <n v="85.8"/>
    <n v="48"/>
    <s v="Rejected"/>
    <s v="Engineering"/>
    <s v="Follow up needed"/>
  </r>
  <r>
    <s v="T100057"/>
    <d v="2026-02-10T00:00:00"/>
    <s v="P1049"/>
    <s v="Tunnel Project"/>
    <x v="0"/>
    <s v="Egypt"/>
    <s v="ADNOC"/>
    <s v="Cost Plus"/>
    <s v="Electrical"/>
    <x v="0"/>
    <s v="Sandra"/>
    <s v="B2054"/>
    <d v="2025-11-20T00:00:00"/>
    <d v="2026-02-19T00:00:00"/>
    <d v="2026-04-11T00:00:00"/>
    <n v="13"/>
    <n v="43100414"/>
    <n v="0.34"/>
    <n v="0.11"/>
    <n v="31575363.300000001"/>
    <s v="Unknown"/>
    <n v="31575363.300000001"/>
    <n v="28068094.690000001"/>
    <n v="0.28000000000000003"/>
    <n v="0.16"/>
    <s v="INV-56036"/>
    <n v="6254203.8899999997"/>
    <n v="6723233.6399999997"/>
    <n v="120"/>
    <n v="92"/>
    <s v="Cash"/>
    <x v="4"/>
    <n v="0.26"/>
    <n v="0.15"/>
    <n v="0.08"/>
    <n v="12"/>
    <n v="895"/>
    <n v="981170.16"/>
    <n v="8457817.5999999996"/>
    <s v="Drake &amp; Scull"/>
    <s v="Parsons"/>
    <n v="63.3"/>
    <n v="48"/>
    <s v="Unknown"/>
    <s v="Engineering"/>
    <s v="Price escalation"/>
  </r>
  <r>
    <s v="T100058"/>
    <d v="2026-02-08T00:00:00"/>
    <s v="P1045"/>
    <s v="Bridge Overhaul"/>
    <x v="1"/>
    <s v="China"/>
    <s v="Fluor"/>
    <s v="Cost Plus"/>
    <s v="Structural"/>
    <x v="5"/>
    <s v="Layla"/>
    <s v="B2055"/>
    <d v="2025-12-18T00:00:00"/>
    <d v="2026-06-03T00:00:00"/>
    <d v="2026-04-17T00:00:00"/>
    <s v="Unknown"/>
    <n v="38992647"/>
    <n v="0.23"/>
    <n v="0.12"/>
    <n v="33627258.770000003"/>
    <s v="USD"/>
    <n v="33627258.770000003"/>
    <n v="25721449.550000001"/>
    <n v="7.0000000000000007E-2"/>
    <n v="0.05"/>
    <s v="INV-96643"/>
    <n v="6330601.6600000001"/>
    <n v="2272480.33"/>
    <n v="30"/>
    <n v="76"/>
    <s v="Cash"/>
    <x v="3"/>
    <n v="7.0000000000000007E-2"/>
    <n v="0.1"/>
    <n v="0.1"/>
    <n v="2"/>
    <n v="1705"/>
    <n v="2929493.7"/>
    <n v="14712182.279999999"/>
    <s v="Al Fara'a"/>
    <s v="Unknown"/>
    <n v="83.1"/>
    <n v="48"/>
    <s v="Rejected"/>
    <s v="Consulting"/>
    <s v="Unknown"/>
  </r>
  <r>
    <s v="T100059"/>
    <d v="1945-09-07T00:00:00"/>
    <s v="P1026"/>
    <s v="Residential Complex"/>
    <x v="5"/>
    <s v="USA"/>
    <s v="Siemens"/>
    <s v="Cost Plus "/>
    <s v="HVAC"/>
    <x v="6"/>
    <s v="Ravi"/>
    <s v="B2056"/>
    <d v="2025-06-19T00:00:00"/>
    <d v="2025-08-23T00:00:00"/>
    <d v="2025-10-13T00:00:00"/>
    <n v="51"/>
    <n v="25798353"/>
    <n v="0.14000000000000001"/>
    <n v="0.06"/>
    <n v="23517778.59"/>
    <s v="AED"/>
    <n v="6408114.0572207086"/>
    <n v="20806612.5"/>
    <n v="0.12"/>
    <n v="0.08"/>
    <s v="INV-46202"/>
    <n v="6439204.7400000002"/>
    <n v="4327444.1399999997"/>
    <n v="45"/>
    <n v="69"/>
    <s v="Online"/>
    <x v="4"/>
    <n v="0.57999999999999996"/>
    <n v="0.05"/>
    <n v="0.08"/>
    <n v="3"/>
    <n v="4884"/>
    <n v="5396978.1699999999"/>
    <n v="2982166.77"/>
    <s v="Unknown"/>
    <s v="Unknown"/>
    <n v="99.4"/>
    <n v="48"/>
    <s v="Unknown"/>
    <s v="Procurement"/>
    <s v="Price escalation"/>
  </r>
  <r>
    <s v="T100060"/>
    <d v="2025-10-28T00:00:00"/>
    <s v="P1017"/>
    <s v="Desalination Plant"/>
    <x v="3"/>
    <s v="UK"/>
    <s v="Bechtel"/>
    <s v="Lump Sum"/>
    <s v="Instrumentation"/>
    <x v="2"/>
    <s v="Omar"/>
    <s v="B2057"/>
    <d v="2025-09-18T00:00:00"/>
    <d v="2025-12-25T00:00:00"/>
    <d v="2025-11-29T00:00:00"/>
    <n v="22"/>
    <n v="35268542"/>
    <n v="0.28000000000000003"/>
    <n v="-0.02"/>
    <n v="24885483.239999998"/>
    <s v="USD"/>
    <n v="24885483.239999998"/>
    <n v="21223683.190000001"/>
    <n v="0.28999999999999998"/>
    <n v="0.2"/>
    <s v="INV-77537"/>
    <n v="4409607.38"/>
    <n v="3321647.62"/>
    <n v="120"/>
    <n v="26"/>
    <s v="Cheque"/>
    <x v="5"/>
    <n v="0.92"/>
    <n v="0.15"/>
    <n v="0.08"/>
    <n v="9"/>
    <n v="4965"/>
    <n v="1573389.88"/>
    <n v="10690499.34"/>
    <s v="Drake &amp; Scull"/>
    <s v="Jacobs"/>
    <n v="98.7"/>
    <n v="60"/>
    <s v="Pending"/>
    <s v="Procurement"/>
    <s v="Unknown"/>
  </r>
  <r>
    <s v="T100061"/>
    <d v="2025-07-26T00:00:00"/>
    <s v="P1015"/>
    <s v="HQ Tower"/>
    <x v="0"/>
    <s v="South Africa"/>
    <s v="Bechtel"/>
    <s v="BOT"/>
    <s v="Piping"/>
    <x v="2"/>
    <s v="Omar"/>
    <s v="B2058"/>
    <d v="2025-02-06T00:00:00"/>
    <d v="2025-11-08T00:00:00"/>
    <d v="2025-10-13T00:00:00"/>
    <n v="39"/>
    <n v="9303305"/>
    <n v="0.28000000000000003"/>
    <n v="0.08"/>
    <n v="7234249.9699999997"/>
    <s v=" AED"/>
    <n v="7234249.9699999997"/>
    <n v="4805680.25"/>
    <n v="0.13"/>
    <n v="0.08"/>
    <s v="INV-55706"/>
    <n v="3858542.43"/>
    <n v="1693861.1"/>
    <n v="45"/>
    <n v="15"/>
    <s v="Cash"/>
    <x v="3"/>
    <n v="0.28000000000000003"/>
    <n v="0.1"/>
    <n v="0.01"/>
    <n v="11"/>
    <n v="1428"/>
    <n v="158767.6"/>
    <n v="3053101.1"/>
    <s v="THALES"/>
    <s v="Mott Mac"/>
    <n v="51"/>
    <n v="36"/>
    <s v="Under Review"/>
    <s v="Maintenance"/>
    <s v="Client delay"/>
  </r>
  <r>
    <s v="T100062"/>
    <d v="2025-12-13T00:00:00"/>
    <s v="P1012"/>
    <s v="Solar Farm Phase 2"/>
    <x v="0"/>
    <s v="South Africa"/>
    <s v="ADNOC"/>
    <s v="EPC "/>
    <s v="Process"/>
    <x v="2"/>
    <s v="Mei"/>
    <s v="B2059"/>
    <d v="2025-10-24T00:00:00"/>
    <d v="2026-01-23T00:00:00"/>
    <d v="2026-02-14T00:00:00"/>
    <n v="50"/>
    <n v="35139417"/>
    <n v="0.28999999999999998"/>
    <n v="0.05"/>
    <n v="26196435.370000001"/>
    <s v="QAR"/>
    <n v="7196822.903846154"/>
    <s v="Unknown"/>
    <n v="0.25"/>
    <n v="0.08"/>
    <s v="INV-83273"/>
    <n v="3588002.3"/>
    <n v="2544650.61"/>
    <n v="60"/>
    <n v="144"/>
    <s v="Letter of Credit"/>
    <x v="5"/>
    <n v="0.66"/>
    <n v="0.15"/>
    <n v="0.04"/>
    <n v="3"/>
    <n v="2469"/>
    <n v="5588928.2699999996"/>
    <n v="4517689.05"/>
    <s v="ABB"/>
    <s v="Mott Mac"/>
    <n v="84.3"/>
    <s v="Unknown"/>
    <s v="Pending"/>
    <s v="Construction"/>
    <s v="On track"/>
  </r>
  <r>
    <s v="T100063"/>
    <d v="2025-04-24T00:00:00"/>
    <s v="P1033"/>
    <s v="Tunnel Project"/>
    <x v="2"/>
    <s v="UK"/>
    <s v="Samsung C&amp;T"/>
    <s v="Unit Rate"/>
    <s v="Electrical"/>
    <x v="3"/>
    <s v="Mei"/>
    <s v="B2060"/>
    <d v="2025-01-02T00:00:00"/>
    <s v="Unknown"/>
    <d v="2025-06-16T00:00:00"/>
    <n v="43"/>
    <n v="24042665"/>
    <n v="0.09"/>
    <n v="0.17"/>
    <n v="25598225.43"/>
    <s v="USD"/>
    <n v="25598225.43"/>
    <n v="17765788.48"/>
    <n v="0.21"/>
    <n v="0.08"/>
    <s v="INV-79603"/>
    <n v="10428760.119999999"/>
    <n v="10527570.949999999"/>
    <n v="60"/>
    <n v="67"/>
    <s v="Bank Transfer"/>
    <x v="5"/>
    <n v="0.6"/>
    <n v="0.1"/>
    <n v="0.09"/>
    <n v="15"/>
    <n v="3527"/>
    <n v="6195420.8300000001"/>
    <n v="2946103.03"/>
    <s v="Al Fara'a"/>
    <s v="Unknown"/>
    <n v="88.2"/>
    <n v="36"/>
    <s v="Pending"/>
    <s v="Consulting"/>
    <s v="Unknown"/>
  </r>
  <r>
    <s v="T100064"/>
    <d v="2025-04-26T00:00:00"/>
    <s v="P1048"/>
    <s v="Stadium Renovation"/>
    <x v="4"/>
    <s v="UAE"/>
    <s v="Samsung C&amp;T"/>
    <s v="Cost Plus "/>
    <s v="Process"/>
    <x v="4"/>
    <s v="Igor"/>
    <s v="B2061"/>
    <d v="2025-03-20T00:00:00"/>
    <d v="2025-06-05T00:00:00"/>
    <d v="2025-08-17T00:00:00"/>
    <n v="43"/>
    <n v="46741657"/>
    <n v="0.31"/>
    <n v="0.03"/>
    <n v="33219295.629999999"/>
    <s v="USD"/>
    <n v="33219295.629999999"/>
    <n v="25260617.789999999"/>
    <s v="?"/>
    <n v="0.2"/>
    <s v="INV-96832"/>
    <n v="4561075.3899999997"/>
    <n v="3204927.12"/>
    <n v="60"/>
    <n v="43"/>
    <s v="Cash"/>
    <x v="0"/>
    <n v="0.11"/>
    <n v="0.05"/>
    <n v="0.04"/>
    <n v="9"/>
    <n v="1022"/>
    <n v="4288981.72"/>
    <n v="12559445.380000001"/>
    <s v="THALES"/>
    <s v="Mott Mac"/>
    <n v="91.8"/>
    <n v="36"/>
    <s v="Unknown"/>
    <s v="Consulting"/>
    <s v="Client delay"/>
  </r>
  <r>
    <s v="T100065"/>
    <d v="2025-08-03T00:00:00"/>
    <s v="P1021"/>
    <s v="Bridge Overhaul"/>
    <x v="5"/>
    <s v="Unknown"/>
    <s v="ADNOC"/>
    <s v="Cost Plus"/>
    <s v="Civil"/>
    <x v="6"/>
    <s v="Jack"/>
    <s v="B2062"/>
    <d v="2025-05-07T00:00:00"/>
    <d v="2025-07-08T00:00:00"/>
    <d v="2025-11-23T00:00:00"/>
    <n v="21"/>
    <n v="7240675"/>
    <n v="0.18"/>
    <n v="0.1"/>
    <n v="6531088.8499999996"/>
    <s v=" AED"/>
    <n v="6531088.8499999996"/>
    <n v="4016776.77"/>
    <n v="0.36"/>
    <n v="0.18"/>
    <s v="INV-22183"/>
    <s v="PENDING"/>
    <n v="1759105.52"/>
    <n v="90"/>
    <n v="51"/>
    <s v="Online"/>
    <x v="1"/>
    <n v="0.62"/>
    <n v="0.1"/>
    <n v="0.08"/>
    <n v="6"/>
    <n v="385"/>
    <s v="Unknown"/>
    <n v="2343873.58"/>
    <s v="Unknown"/>
    <s v="Parsons"/>
    <n v="65.599999999999994"/>
    <n v="48"/>
    <s v="Rejected"/>
    <s v="Construction"/>
    <s v="Unknown"/>
  </r>
  <r>
    <s v="T100066"/>
    <d v="2025-07-25T00:00:00"/>
    <s v="P1039"/>
    <s v="Stadium Renovation"/>
    <x v="3"/>
    <s v="South Africa"/>
    <s v="Fluor"/>
    <s v="Unit Rate"/>
    <s v="Piping"/>
    <x v="2"/>
    <s v="Jack"/>
    <s v="B2063"/>
    <d v="2025-07-01T00:00:00"/>
    <d v="2025-07-29T00:00:00"/>
    <d v="2025-08-25T00:00:00"/>
    <n v="45"/>
    <n v="27060337"/>
    <n v="0.34"/>
    <n v="0.02"/>
    <n v="18217018.870000001"/>
    <s v="AED"/>
    <n v="4963765.3596730251"/>
    <n v="13767145.92"/>
    <n v="0.27"/>
    <n v="0.11"/>
    <s v="INV-31679"/>
    <n v="6883449.3499999996"/>
    <n v="6749478.5800000001"/>
    <n v="90"/>
    <n v="167"/>
    <s v="Cash"/>
    <x v="2"/>
    <n v="0.88"/>
    <n v="0.05"/>
    <n v="0.02"/>
    <n v="1"/>
    <n v="4583"/>
    <n v="2932397.58"/>
    <s v="Unknown"/>
    <s v="THALES"/>
    <s v="Mott Mac"/>
    <n v="67.3"/>
    <n v="60"/>
    <s v="Approved"/>
    <s v="Consulting"/>
    <s v="Unknown"/>
  </r>
  <r>
    <s v="T100067"/>
    <d v="1945-08-27T00:00:00"/>
    <s v="P1035"/>
    <s v="Unknown"/>
    <x v="0"/>
    <s v="Nigeria"/>
    <s v="L&amp;T"/>
    <s v="Unknown"/>
    <s v="Mechanical "/>
    <x v="0"/>
    <s v="Sandra"/>
    <s v="B2064"/>
    <d v="2025-04-12T00:00:00"/>
    <d v="2025-06-22T00:00:00"/>
    <d v="2025-08-30T00:00:00"/>
    <n v="26"/>
    <s v="Unknown"/>
    <n v="0.03"/>
    <n v="0.01"/>
    <n v="18483812.780000001"/>
    <s v="AED"/>
    <n v="5036461.2479564035"/>
    <n v="11722563.59"/>
    <n v="0.13"/>
    <n v="0.1"/>
    <s v="INV-25826"/>
    <n v="11031503.92"/>
    <n v="6868452.5599999996"/>
    <n v="45"/>
    <n v="21"/>
    <s v="Online"/>
    <x v="4"/>
    <n v="0.48"/>
    <n v="0.15"/>
    <n v="0.05"/>
    <n v="15"/>
    <n v="385"/>
    <n v="2463099.15"/>
    <n v="7338154.1900000004"/>
    <s v="Drake &amp; Scull"/>
    <s v="Unknown"/>
    <n v="90"/>
    <n v="36"/>
    <s v="Under Review"/>
    <s v="Consulting"/>
    <s v="Follow up needed"/>
  </r>
  <r>
    <s v="T100068"/>
    <d v="2026-01-02T00:00:00"/>
    <s v="P1049"/>
    <s v="Residential Complex"/>
    <x v="0"/>
    <s v="Nigeria"/>
    <s v="Unknown"/>
    <s v="Unknown"/>
    <s v="Civil"/>
    <x v="0"/>
    <s v="Mei"/>
    <s v="B2065"/>
    <d v="2025-10-08T00:00:00"/>
    <d v="2026-01-26T00:00:00"/>
    <d v="2026-04-30T00:00:00"/>
    <n v="24"/>
    <n v="22878336"/>
    <n v="0.05"/>
    <n v="0.05"/>
    <n v="22821140.16"/>
    <s v=" AED"/>
    <n v="22821140.16"/>
    <n v="16793020.690000001"/>
    <n v="0.19"/>
    <n v="0.16"/>
    <s v="INV-33306"/>
    <n v="19115729.850000001"/>
    <n v="18541741.640000001"/>
    <n v="120"/>
    <n v="32"/>
    <s v="Unknown"/>
    <x v="5"/>
    <n v="0.78"/>
    <n v="0.1"/>
    <n v="0.05"/>
    <n v="4"/>
    <n v="4544"/>
    <n v="1510861.92"/>
    <n v="4934656.17"/>
    <s v="ABB"/>
    <s v="Mott Mac"/>
    <n v="92.2"/>
    <n v="24"/>
    <s v="Unknown"/>
    <s v="Construction"/>
    <s v="Scope change"/>
  </r>
  <r>
    <s v="T100069"/>
    <d v="2026-01-25T00:00:00"/>
    <s v="P1043"/>
    <s v="Solar Farm Phase 2"/>
    <x v="0"/>
    <s v="South Africa"/>
    <s v="NEOM"/>
    <s v="EPC "/>
    <s v="Civil"/>
    <x v="2"/>
    <s v="Tariq"/>
    <s v="B2066"/>
    <d v="2025-01-12T00:00:00"/>
    <s v="Unknown"/>
    <d v="2026-05-06T00:00:00"/>
    <n v="38"/>
    <n v="23838278"/>
    <n v="0.2"/>
    <n v="0.1"/>
    <n v="20977684.640000001"/>
    <s v="SAR"/>
    <n v="5594049.2373333331"/>
    <n v="15802000.869999999"/>
    <n v="0.28999999999999998"/>
    <n v="0.15"/>
    <s v="INV-89087"/>
    <n v="17857728.210000001"/>
    <n v="15502274.310000001"/>
    <n v="120"/>
    <n v="74"/>
    <s v="Online"/>
    <x v="2"/>
    <n v="0.87"/>
    <n v="0.1"/>
    <n v="0.08"/>
    <n v="3"/>
    <n v="2068"/>
    <n v="4611639.6100000003"/>
    <n v="5815549.9900000002"/>
    <s v="Siemens"/>
    <s v="Unknown"/>
    <n v="69.400000000000006"/>
    <n v="36"/>
    <s v="Pending"/>
    <s v="Engineering"/>
    <s v="Unknown"/>
  </r>
  <r>
    <s v="T100070"/>
    <d v="2025-04-01T00:00:00"/>
    <s v="P1042"/>
    <s v="Rail Network Upgrade"/>
    <x v="0"/>
    <s v="South Africa"/>
    <s v="ABB Group"/>
    <s v="Cost Plus"/>
    <s v="Civil"/>
    <x v="0"/>
    <s v="Sandra"/>
    <s v="B2067"/>
    <d v="2025-02-27T00:00:00"/>
    <d v="2025-04-11T00:00:00"/>
    <d v="2025-06-21T00:00:00"/>
    <n v="59"/>
    <n v="46012460"/>
    <n v="0.04"/>
    <n v="0.19"/>
    <n v="52564634.299999997"/>
    <s v="EUR"/>
    <n v="57135472.065217383"/>
    <n v="36772381.259999998"/>
    <n v="0.13"/>
    <n v="0.16"/>
    <s v="INV-24860"/>
    <n v="35471538.420000002"/>
    <n v="14028392.17"/>
    <n v="30"/>
    <n v="110"/>
    <s v="Cheque"/>
    <x v="5"/>
    <n v="0.31"/>
    <n v="0.1"/>
    <n v="0.02"/>
    <n v="8"/>
    <n v="3660"/>
    <n v="8816182.6099999994"/>
    <n v="10383137.710000001"/>
    <s v="Unknown"/>
    <s v="WSP"/>
    <n v="78.099999999999994"/>
    <s v="Unknown"/>
    <s v="Under Review"/>
    <s v="Maintenance"/>
    <s v="Client delay"/>
  </r>
  <r>
    <s v="T100071"/>
    <d v="2025-01-13T00:00:00"/>
    <s v="P1043"/>
    <s v="Oil Refinery Unit"/>
    <x v="5"/>
    <s v="USA"/>
    <s v="Siemens"/>
    <s v="Cost Plus "/>
    <s v="Civil"/>
    <x v="6"/>
    <s v="Mei"/>
    <s v="B2068"/>
    <d v="2024-12-25T00:00:00"/>
    <s v="Unknown"/>
    <d v="2025-02-16T00:00:00"/>
    <s v="Unknown"/>
    <n v="34886412"/>
    <n v="0.28999999999999998"/>
    <n v="0.04"/>
    <n v="25760126.620000001"/>
    <s v="AED"/>
    <n v="7019108.0708446875"/>
    <n v="17402830.57"/>
    <n v="0.34"/>
    <n v="0.19"/>
    <s v="INV-23911"/>
    <n v="18866568.02"/>
    <n v="12384874.02"/>
    <n v="30"/>
    <n v="76"/>
    <s v="Cheque"/>
    <x v="0"/>
    <n v="0.89"/>
    <n v="0.05"/>
    <n v="0.04"/>
    <n v="2"/>
    <n v="979"/>
    <n v="4315522.7"/>
    <n v="10365468.939999999"/>
    <s v="Unknown"/>
    <s v="AECOM"/>
    <n v="81.5"/>
    <n v="12"/>
    <s v="Rejected"/>
    <s v="Construction"/>
    <s v="Unknown"/>
  </r>
  <r>
    <s v="T100072"/>
    <d v="2025-05-25T00:00:00"/>
    <s v="P1035"/>
    <s v="Unknown"/>
    <x v="0"/>
    <s v="Nigeria"/>
    <s v="Vinci Construction"/>
    <s v="Unknown"/>
    <s v="Unknown"/>
    <x v="2"/>
    <s v="Layla"/>
    <s v="B2069"/>
    <d v="2025-04-06T00:00:00"/>
    <d v="2025-07-21T00:00:00"/>
    <d v="2025-09-14T00:00:00"/>
    <n v="17"/>
    <n v="29571949"/>
    <n v="0.14000000000000001"/>
    <n v="0.16"/>
    <n v="29500976.32"/>
    <s v="Unknown"/>
    <n v="29500976.32"/>
    <n v="19937424.550000001"/>
    <n v="0.28000000000000003"/>
    <n v="0.14000000000000001"/>
    <s v="INV-40740"/>
    <n v="2247864.61"/>
    <n v="955474.59"/>
    <n v="45"/>
    <n v="35"/>
    <s v="Letter of Credit"/>
    <x v="6"/>
    <n v="0.75"/>
    <n v="0.15"/>
    <n v="0.04"/>
    <n v="4"/>
    <n v="2391"/>
    <n v="2290991.29"/>
    <n v="9801353.0800000001"/>
    <s v="ABB"/>
    <s v="Unknown"/>
    <n v="96.6"/>
    <n v="36"/>
    <s v="Approved"/>
    <s v="Consulting"/>
    <s v="Client delay"/>
  </r>
  <r>
    <s v="T100073"/>
    <d v="2025-06-12T00:00:00"/>
    <s v="P1030"/>
    <s v="Hospital Complex"/>
    <x v="4"/>
    <s v="UAE"/>
    <s v="Siemens"/>
    <s v="EPC"/>
    <s v="Structural"/>
    <x v="4"/>
    <s v="Layla"/>
    <s v="B2070"/>
    <d v="2025-04-28T00:00:00"/>
    <d v="2025-06-24T00:00:00"/>
    <d v="2025-09-30T00:00:00"/>
    <n v="60"/>
    <n v="32805595"/>
    <n v="0.16"/>
    <n v="0.1"/>
    <n v="30312369.780000001"/>
    <s v="Unknown"/>
    <n v="30312369.780000001"/>
    <s v="Unknown"/>
    <n v="0.06"/>
    <n v="0.14000000000000001"/>
    <s v="INV-76900"/>
    <n v="9391504.6899999995"/>
    <n v="7206439.1399999997"/>
    <n v="120"/>
    <n v="146"/>
    <s v="Letter of Credit"/>
    <x v="0"/>
    <n v="0.39"/>
    <n v="0.1"/>
    <n v="0.1"/>
    <n v="5"/>
    <n v="4431"/>
    <n v="6010802.4299999997"/>
    <n v="5738818.4500000002"/>
    <s v="Drake &amp; Scull"/>
    <s v="AECOM"/>
    <n v="60.6"/>
    <n v="36"/>
    <s v="Approved"/>
    <s v="Construction"/>
    <s v="Price escalation"/>
  </r>
  <r>
    <s v="T100074"/>
    <d v="1945-08-20T00:00:00"/>
    <s v="P1042"/>
    <s v="Highway"/>
    <x v="1"/>
    <s v="India"/>
    <s v="Bechtel"/>
    <s v="Lump Sum"/>
    <s v="Structural"/>
    <x v="5"/>
    <s v="Tariq"/>
    <s v="B2071"/>
    <d v="2025-11-21T00:00:00"/>
    <s v="Unknown"/>
    <d v="2026-03-27T00:00:00"/>
    <n v="19"/>
    <n v="16231019"/>
    <n v="0.3"/>
    <n v="0.15"/>
    <n v="13065970.289999999"/>
    <s v="EUR"/>
    <n v="14202141.619565215"/>
    <n v="10074490.859999999"/>
    <n v="0.18"/>
    <n v="0.14000000000000001"/>
    <s v="INV-40145"/>
    <n v="7472827.9699999997"/>
    <n v="3233304.66"/>
    <n v="120"/>
    <n v="36"/>
    <s v="Letter of Credit"/>
    <x v="1"/>
    <n v="0.47"/>
    <n v="0.05"/>
    <n v="0.06"/>
    <n v="4"/>
    <n v="2900"/>
    <n v="1298201.28"/>
    <n v="5943301.9299999997"/>
    <s v="Al Fara'a"/>
    <s v="Unknown"/>
    <s v="Unknown"/>
    <s v="Unknown"/>
    <s v="Approved"/>
    <s v="Consulting"/>
    <s v="Scope change"/>
  </r>
  <r>
    <s v="T100075"/>
    <d v="2025-04-06T00:00:00"/>
    <s v="P1009"/>
    <s v="Data Center Build"/>
    <x v="2"/>
    <s v="Germany"/>
    <s v="NEOM"/>
    <s v="EPC"/>
    <s v="Civil"/>
    <x v="3"/>
    <s v="Tariq"/>
    <s v="B2072"/>
    <d v="2025-02-19T00:00:00"/>
    <s v="Unknown"/>
    <d v="2025-05-07T00:00:00"/>
    <n v="56"/>
    <n v="10760073"/>
    <n v="0.13"/>
    <n v="0.13"/>
    <n v="10578227.77"/>
    <s v="EUR"/>
    <n v="11498073.663043477"/>
    <n v="6799829.1100000003"/>
    <n v="0.32"/>
    <n v="0.14000000000000001"/>
    <s v="INV-29603"/>
    <n v="1592876.83"/>
    <n v="771393.72"/>
    <n v="60"/>
    <n v="30"/>
    <s v="Unknown"/>
    <x v="3"/>
    <n v="0.5"/>
    <n v="0.1"/>
    <n v="0.05"/>
    <n v="5"/>
    <n v="1892"/>
    <n v="533238.26"/>
    <s v="Unknown"/>
    <s v="Siemens"/>
    <s v="WSP"/>
    <n v="86.2"/>
    <n v="60"/>
    <s v="Unknown"/>
    <s v="Procurement"/>
    <s v="Unknown"/>
  </r>
  <r>
    <s v="T100076"/>
    <d v="2025-11-04T00:00:00"/>
    <s v="P1022"/>
    <s v="Tunnel Project"/>
    <x v="5"/>
    <s v="USA"/>
    <s v="GE Infrastructure"/>
    <s v="Lump Sum"/>
    <s v="Structural"/>
    <x v="8"/>
    <s v="Igor"/>
    <s v="B2073"/>
    <d v="2025-09-23T00:00:00"/>
    <d v="2026-01-01T00:00:00"/>
    <d v="2026-02-11T00:00:00"/>
    <n v="3"/>
    <n v="2819699"/>
    <n v="0.31"/>
    <n v="0.08"/>
    <n v="2101239.69"/>
    <s v=" AED"/>
    <n v="2101239.69"/>
    <n v="1758373.57"/>
    <n v="0.09"/>
    <n v="0.05"/>
    <s v="INV-83080"/>
    <n v="1448858.72"/>
    <n v="542672.89"/>
    <n v="45"/>
    <n v="155"/>
    <s v="Letter of Credit"/>
    <x v="0"/>
    <n v="0.56000000000000005"/>
    <n v="0.05"/>
    <n v="0.09"/>
    <n v="13"/>
    <n v="4805"/>
    <n v="455222.43"/>
    <n v="517446.32"/>
    <s v="Unknown"/>
    <s v="Mott Mac"/>
    <n v="90.2"/>
    <n v="48"/>
    <s v="Under Review"/>
    <s v="Procurement"/>
    <s v="Follow up needed"/>
  </r>
  <r>
    <s v="T100077"/>
    <d v="1945-09-05T00:00:00"/>
    <s v="P1005"/>
    <s v="HQ Tower"/>
    <x v="1"/>
    <s v="India"/>
    <s v="Fluor"/>
    <s v="Unknown"/>
    <s v="Process"/>
    <x v="1"/>
    <s v="Omar"/>
    <s v="B2074"/>
    <d v="2025-08-16T00:00:00"/>
    <d v="2025-11-03T00:00:00"/>
    <d v="2025-10-12T00:00:00"/>
    <n v="41"/>
    <n v="17230729"/>
    <n v="0.35"/>
    <n v="0.09"/>
    <n v="12207971.5"/>
    <s v=" AED"/>
    <n v="12207971.5"/>
    <n v="10158039.880000001"/>
    <n v="0.22"/>
    <n v="0.05"/>
    <s v="INV-46167"/>
    <n v="8644041.1400000006"/>
    <n v="5346372.3"/>
    <n v="45"/>
    <n v="169"/>
    <s v="Letter of Credit"/>
    <x v="3"/>
    <n v="0.16"/>
    <n v="0.05"/>
    <n v="0.05"/>
    <n v="5"/>
    <n v="4192"/>
    <n v="894652.94"/>
    <n v="1396890.46"/>
    <s v="Unknown"/>
    <s v="Unknown"/>
    <n v="90.2"/>
    <n v="12"/>
    <s v="Under Review"/>
    <s v="Procurement"/>
    <s v="Client delay"/>
  </r>
  <r>
    <s v="T100078"/>
    <d v="2025-04-13T00:00:00"/>
    <s v="P1018"/>
    <s v="Residential Complex"/>
    <x v="2"/>
    <s v="Germany"/>
    <s v="Samsung C&amp;T"/>
    <s v="Lump Sum"/>
    <s v="Instrumentation"/>
    <x v="3"/>
    <s v="Ravi"/>
    <s v="B2075"/>
    <d v="2025-02-06T00:00:00"/>
    <d v="2025-06-01T00:00:00"/>
    <d v="2025-10-07T00:00:00"/>
    <n v="58"/>
    <n v="34945124"/>
    <n v="0.02"/>
    <n v="0.13"/>
    <n v="38698230.32"/>
    <s v="EUR"/>
    <n v="42063293.826086953"/>
    <s v="Unknown"/>
    <n v="7.0000000000000007E-2"/>
    <n v="0.15"/>
    <s v="INV-33394"/>
    <n v="32169870.129999999"/>
    <n v="23795220.469999999"/>
    <n v="120"/>
    <n v="150"/>
    <s v="Bank Transfer"/>
    <x v="1"/>
    <n v="0.38"/>
    <n v="0.1"/>
    <n v="0.03"/>
    <n v="6"/>
    <n v="89"/>
    <n v="3117933.02"/>
    <n v="10044986.890000001"/>
    <s v="Drake &amp; Scull"/>
    <s v="Jacobs"/>
    <n v="61.5"/>
    <n v="36"/>
    <s v="Under Review"/>
    <s v="Procurement"/>
    <s v="Client delay"/>
  </r>
  <r>
    <s v="T100079"/>
    <d v="2025-05-18T00:00:00"/>
    <s v="P1039"/>
    <s v="Bridge Overhaul"/>
    <x v="3"/>
    <s v="Saudi Arabia"/>
    <s v="Samsung C&amp;T"/>
    <s v="LSTK"/>
    <s v="Electrical"/>
    <x v="2"/>
    <s v="Omar"/>
    <s v="B2076"/>
    <d v="2025-06-03T00:00:00"/>
    <d v="2025-05-07T00:00:00"/>
    <d v="2025-08-29T00:00:00"/>
    <s v="Unknown"/>
    <s v="Unknown"/>
    <n v="0.33"/>
    <n v="0.12"/>
    <n v="9354828.5800000001"/>
    <s v="USD"/>
    <n v="9354828.5800000001"/>
    <n v="6955277.8399999999"/>
    <n v="0.23"/>
    <n v="0.11"/>
    <s v="INV-44452"/>
    <n v="7703124.5199999996"/>
    <n v="5386020.5999999996"/>
    <n v="45"/>
    <n v="61"/>
    <s v="Cheque"/>
    <x v="0"/>
    <n v="0.74"/>
    <n v="0.1"/>
    <n v="0.03"/>
    <n v="6"/>
    <n v="78"/>
    <s v="Unknown"/>
    <n v="3109575.77"/>
    <s v="THALES"/>
    <s v="Mott Mac"/>
    <n v="72.900000000000006"/>
    <n v="60"/>
    <s v="Pending"/>
    <s v="Maintenance"/>
    <s v="Client delay"/>
  </r>
  <r>
    <s v="T100080"/>
    <d v="2025-07-07T00:00:00"/>
    <s v="P1030"/>
    <s v="Metro Line Extension"/>
    <x v="3"/>
    <s v="Nigeria"/>
    <s v="ADNOC"/>
    <s v="Unknown"/>
    <s v="Structural"/>
    <x v="2"/>
    <s v="Omar"/>
    <s v="B2077"/>
    <d v="2025-04-26T00:00:00"/>
    <s v="Unknown"/>
    <d v="2025-08-12T00:00:00"/>
    <s v="Unknown"/>
    <n v="12542237"/>
    <n v="0.18"/>
    <n v="0"/>
    <n v="10284634.34"/>
    <s v=" AED"/>
    <n v="10284634.34"/>
    <n v="6835581.4000000004"/>
    <n v="0.34"/>
    <n v="0.06"/>
    <s v="INV-47304"/>
    <n v="6639818.8899999997"/>
    <n v="3969600.47"/>
    <n v="90"/>
    <n v="72"/>
    <s v="Letter of Credit"/>
    <x v="3"/>
    <n v="0.47"/>
    <n v="0.15"/>
    <n v="0.02"/>
    <n v="7"/>
    <n v="172"/>
    <n v="1036185.27"/>
    <n v="3519714.66"/>
    <s v="Unknown"/>
    <s v="Mott Mac"/>
    <n v="68"/>
    <n v="60"/>
    <s v="Rejected"/>
    <s v="Engineering"/>
    <s v="Client delay"/>
  </r>
  <r>
    <s v="T100081"/>
    <d v="2025-02-10T00:00:00"/>
    <s v="P1017"/>
    <s v="Tunnel Project"/>
    <x v="2"/>
    <s v="UK"/>
    <s v="ClientX"/>
    <s v="LSTK"/>
    <s v="Process"/>
    <x v="3"/>
    <s v="Jack"/>
    <s v="B2078"/>
    <d v="2024-10-12T00:00:00"/>
    <s v="Unknown"/>
    <s v="Unknown"/>
    <n v="45"/>
    <n v="25773241"/>
    <n v="0.22"/>
    <n v="7.0000000000000007E-2"/>
    <n v="21510346.940000001"/>
    <s v="USD "/>
    <n v="21510346.940000001"/>
    <n v="17706513.190000001"/>
    <n v="0.12"/>
    <n v="0.11"/>
    <s v="INV-47247"/>
    <n v="18565693.719999999"/>
    <n v="18465552.600000001"/>
    <n v="60"/>
    <n v="108"/>
    <s v="Cheque"/>
    <x v="1"/>
    <n v="0.64"/>
    <n v="0.15"/>
    <n v="0.05"/>
    <n v="2"/>
    <s v="Unknown"/>
    <n v="4214934.53"/>
    <n v="4409210.4000000004"/>
    <s v="Unknown"/>
    <s v="Unknown"/>
    <s v="Unknown"/>
    <n v="48"/>
    <s v="Under Review"/>
    <s v="Procurement"/>
    <s v="On track"/>
  </r>
  <r>
    <s v="T100082"/>
    <d v="2025-03-29T00:00:00"/>
    <s v="P1022"/>
    <s v="Solar Farm Phase 2"/>
    <x v="1"/>
    <s v="China"/>
    <s v="Larsen"/>
    <s v="Unknown"/>
    <s v="Mechanical "/>
    <x v="7"/>
    <s v="Igor"/>
    <s v="B2079"/>
    <d v="2025-09-02T00:00:00"/>
    <s v="Unknown"/>
    <d v="2025-05-15T00:00:00"/>
    <n v="37"/>
    <n v="2117387"/>
    <n v="0.02"/>
    <n v="0.04"/>
    <n v="2158040.83"/>
    <s v="AED"/>
    <n v="588022.02452316077"/>
    <s v="Unknown"/>
    <n v="0.38"/>
    <n v="0.12"/>
    <s v="INV-20382"/>
    <n v="1786817.95"/>
    <n v="1771438.65"/>
    <n v="90"/>
    <n v="139"/>
    <s v="Cash"/>
    <x v="0"/>
    <n v="0.93"/>
    <n v="0.15"/>
    <n v="0.05"/>
    <n v="5"/>
    <s v="Unknown"/>
    <n v="247525.66"/>
    <n v="556560.53"/>
    <s v="Unknown"/>
    <s v="Unknown"/>
    <n v="89.9"/>
    <n v="48"/>
    <s v="Under Review"/>
    <s v="Procurement"/>
    <s v="On track"/>
  </r>
  <r>
    <s v="T100083"/>
    <d v="2026-02-18T00:00:00"/>
    <s v="P1003"/>
    <s v="Unknown"/>
    <x v="4"/>
    <s v="Qatar"/>
    <s v="L&amp;T"/>
    <s v="BOT"/>
    <s v="Structural"/>
    <x v="4"/>
    <s v="Jack"/>
    <s v="B2080"/>
    <d v="2026-02-07T00:00:00"/>
    <s v="Unknown"/>
    <s v="Unknown"/>
    <n v="29"/>
    <n v="46768488"/>
    <n v="0.24"/>
    <n v="0.02"/>
    <n v="36254931.899999999"/>
    <s v="AED"/>
    <n v="9878728.0381471384"/>
    <n v="30448295.079999998"/>
    <n v="0.21"/>
    <n v="0.17"/>
    <s v="INV-42631"/>
    <n v="24707295.890000001"/>
    <n v="23398968.460000001"/>
    <n v="90"/>
    <n v="49"/>
    <s v="Bank Transfer"/>
    <x v="1"/>
    <n v="0.85"/>
    <n v="0.05"/>
    <n v="0.02"/>
    <n v="3"/>
    <n v="594"/>
    <n v="2239425.81"/>
    <n v="7252138.7999999998"/>
    <s v="Drake &amp; Scull"/>
    <s v="Parsons"/>
    <s v="Unknown"/>
    <n v="12"/>
    <s v="Under Review"/>
    <s v="Construction"/>
    <s v="Unknown"/>
  </r>
  <r>
    <s v="T100084"/>
    <d v="2025-04-12T00:00:00"/>
    <s v="P1007"/>
    <s v="Oil Refinery Unit"/>
    <x v="2"/>
    <s v="Germany"/>
    <s v="China State"/>
    <s v="Unit Rate"/>
    <s v="Instrumentation"/>
    <x v="3"/>
    <s v="Mei"/>
    <s v="B2081"/>
    <d v="2025-02-03T00:00:00"/>
    <d v="2025-05-19T00:00:00"/>
    <d v="2025-05-31T00:00:00"/>
    <n v="18"/>
    <n v="31126088"/>
    <n v="0.26"/>
    <n v="-0.03"/>
    <n v="22342305.969999999"/>
    <s v="EUR"/>
    <n v="24285115.184782606"/>
    <n v="14018020.02"/>
    <n v="0.38"/>
    <n v="0.2"/>
    <s v="INV-59514"/>
    <n v="13765244.43"/>
    <s v="Unknown"/>
    <n v="90"/>
    <n v="175"/>
    <s v="Unknown"/>
    <x v="2"/>
    <n v="0.95"/>
    <n v="0.1"/>
    <n v="0.02"/>
    <n v="1"/>
    <n v="889"/>
    <n v="1642498.31"/>
    <n v="9281546.4299999997"/>
    <s v="Al Fara'a"/>
    <s v="Mott Mac"/>
    <s v="Unknown"/>
    <n v="48"/>
    <s v="Rejected"/>
    <s v="Construction"/>
    <s v="On track"/>
  </r>
  <r>
    <s v="T100085"/>
    <d v="2025-09-06T00:00:00"/>
    <s v="P1024"/>
    <s v="Residential Complex"/>
    <x v="4"/>
    <s v="Saudi Arabia"/>
    <s v="L&amp;T"/>
    <s v="BOT"/>
    <s v="Unknown"/>
    <x v="4"/>
    <s v="Omar"/>
    <s v="B2082"/>
    <d v="2025-08-19T00:00:00"/>
    <s v="Unknown"/>
    <d v="2025-12-15T00:00:00"/>
    <n v="23"/>
    <n v="47620866"/>
    <n v="0.16"/>
    <n v="0.02"/>
    <n v="40801557.990000002"/>
    <s v="QAR"/>
    <n v="11209219.228021977"/>
    <n v="28422659.75"/>
    <n v="0.28000000000000003"/>
    <n v="0.06"/>
    <s v="INV-19289"/>
    <n v="26214271.02"/>
    <n v="11844149.470000001"/>
    <n v="45"/>
    <n v="140"/>
    <s v="Cheque"/>
    <x v="4"/>
    <n v="0.38"/>
    <n v="0.15"/>
    <n v="0.05"/>
    <n v="5"/>
    <n v="4687"/>
    <n v="4462781.7300000004"/>
    <n v="14263742.949999999"/>
    <s v="Al Fara'a"/>
    <s v="Jacobs"/>
    <n v="51.6"/>
    <n v="12"/>
    <s v="Approved"/>
    <s v="Construction"/>
    <s v="Follow up needed"/>
  </r>
  <r>
    <s v="T100086"/>
    <d v="2025-08-28T00:00:00"/>
    <s v="P1042"/>
    <s v="Residential Complex"/>
    <x v="3"/>
    <s v="Germany"/>
    <s v="ClientX"/>
    <s v="Cost Plus "/>
    <s v="Mechanical"/>
    <x v="2"/>
    <s v="Layla"/>
    <s v="B2083"/>
    <d v="2025-06-06T00:00:00"/>
    <d v="2025-10-11T00:00:00"/>
    <d v="2025-10-18T00:00:00"/>
    <n v="35"/>
    <n v="43076975"/>
    <n v="0.03"/>
    <n v="0.09"/>
    <n v="45545285.670000002"/>
    <s v="USD"/>
    <n v="45545285.670000002"/>
    <n v="29488428.960000001"/>
    <n v="0.21"/>
    <n v="0.1"/>
    <s v="INV-68654"/>
    <n v="38599961.130000003"/>
    <n v="24424610.300000001"/>
    <n v="60"/>
    <n v="15"/>
    <s v="Cheque"/>
    <x v="2"/>
    <n v="0.82"/>
    <n v="0.1"/>
    <n v="0.06"/>
    <n v="2"/>
    <n v="2659"/>
    <n v="6810080.5800000001"/>
    <n v="18504288.41"/>
    <s v="Unknown"/>
    <s v="Parsons"/>
    <n v="99.8"/>
    <n v="36"/>
    <s v="Under Review"/>
    <s v="Procurement"/>
    <s v="Unknown"/>
  </r>
  <r>
    <s v="T100087"/>
    <d v="2025-01-09T00:00:00"/>
    <s v="P1016"/>
    <s v="Smart City Hub"/>
    <x v="0"/>
    <s v="Egypt"/>
    <s v="Unknown"/>
    <s v="LSTK"/>
    <s v="Electrical"/>
    <x v="0"/>
    <s v="Omar"/>
    <s v="B2084"/>
    <d v="2024-10-30T00:00:00"/>
    <d v="2025-07-03T00:00:00"/>
    <d v="2025-03-18T00:00:00"/>
    <n v="39"/>
    <n v="34936176"/>
    <n v="0.06"/>
    <n v="0.17"/>
    <n v="38422806.359999999"/>
    <s v="EUR"/>
    <n v="41763919.956521735"/>
    <n v="32046025.719999999"/>
    <n v="0.17"/>
    <n v="0.18"/>
    <s v="INV-52838"/>
    <n v="2135674.2400000002"/>
    <n v="2322578.92"/>
    <n v="45"/>
    <n v="81"/>
    <s v="Online"/>
    <x v="1"/>
    <n v="7.0000000000000007E-2"/>
    <n v="0.15"/>
    <n v="0.08"/>
    <n v="4"/>
    <n v="103"/>
    <n v="6355306.3300000001"/>
    <s v="Unknown"/>
    <s v="Unknown"/>
    <s v="AECOM"/>
    <n v="93.4"/>
    <n v="36"/>
    <s v="Unknown"/>
    <s v="Construction"/>
    <s v="On track"/>
  </r>
  <r>
    <s v="T100088"/>
    <d v="2025-12-11T00:00:00"/>
    <s v="P1048"/>
    <s v="Metro Line Extension"/>
    <x v="2"/>
    <s v="UK"/>
    <s v="ABB Group"/>
    <s v="Lump Sum"/>
    <s v="Civil"/>
    <x v="3"/>
    <s v="Sandra"/>
    <s v="B2085"/>
    <d v="2025-10-31T00:00:00"/>
    <s v="Unknown"/>
    <d v="2026-07-04T00:00:00"/>
    <n v="29"/>
    <n v="49295406"/>
    <n v="0.35"/>
    <n v="0.19"/>
    <n v="38129996.539999999"/>
    <s v="USD"/>
    <n v="38129996.539999999"/>
    <n v="26862291.140000001"/>
    <n v="0.26"/>
    <n v="0.05"/>
    <s v="INV-29356"/>
    <n v="26306425.010000002"/>
    <n v="19998246.440000001"/>
    <n v="30"/>
    <n v="57"/>
    <s v="Letter of Credit"/>
    <x v="5"/>
    <n v="0.46"/>
    <n v="0.1"/>
    <n v="0.02"/>
    <n v="10"/>
    <n v="1922"/>
    <n v="4040970.58"/>
    <n v="16819357.219999999"/>
    <s v="Al Fara'a"/>
    <s v="Parsons"/>
    <n v="67.5"/>
    <n v="12"/>
    <s v="Rejected"/>
    <s v="Construction"/>
    <s v="Unknown"/>
  </r>
  <r>
    <s v="T100089"/>
    <d v="1945-08-14T00:00:00"/>
    <s v="P1050"/>
    <s v="Oil Refinery Unit"/>
    <x v="2"/>
    <s v="UK"/>
    <s v="NEOM"/>
    <s v="Lump Sum"/>
    <s v="Electrical"/>
    <x v="3"/>
    <s v="Ravi"/>
    <s v="B2086"/>
    <d v="2025-11-04T00:00:00"/>
    <s v="Unknown"/>
    <d v="2025-09-27T00:00:00"/>
    <n v="27"/>
    <n v="30403120"/>
    <n v="0.17"/>
    <n v="0.03"/>
    <n v="25991627.289999999"/>
    <s v="USD "/>
    <n v="25991627.289999999"/>
    <n v="21128766.399999999"/>
    <n v="0.22"/>
    <n v="0.14000000000000001"/>
    <s v="INV-91950"/>
    <n v="17648601.809999999"/>
    <n v="8286022.9800000004"/>
    <n v="120"/>
    <n v="134"/>
    <s v="Unknown"/>
    <x v="2"/>
    <n v="0.76"/>
    <n v="0.15"/>
    <n v="0.05"/>
    <n v="4"/>
    <s v="Unknown"/>
    <n v="3684716.91"/>
    <n v="6689203.3099999996"/>
    <s v="ABB"/>
    <s v="Unknown"/>
    <n v="75"/>
    <n v="36"/>
    <s v="Rejected"/>
    <s v="Construction"/>
    <s v="Follow up needed"/>
  </r>
  <r>
    <s v="T100090"/>
    <d v="2025-11-17T00:00:00"/>
    <s v="P1019"/>
    <s v="Offshore Platform"/>
    <x v="5"/>
    <s v="USA"/>
    <s v="China State"/>
    <s v="EPC "/>
    <s v="Electrical"/>
    <x v="8"/>
    <s v="Sandra"/>
    <s v="B2087"/>
    <d v="2025-10-21T00:00:00"/>
    <d v="2026-01-13T00:00:00"/>
    <d v="2026-04-01T00:00:00"/>
    <n v="38"/>
    <n v="17492569"/>
    <n v="0.31"/>
    <n v="0.17"/>
    <n v="14121750.949999999"/>
    <s v="USD "/>
    <n v="14121750.949999999"/>
    <n v="11520978.460000001"/>
    <n v="0.34"/>
    <n v="7.0000000000000007E-2"/>
    <s v="INV-90263"/>
    <n v="10487233.68"/>
    <n v="3393382.71"/>
    <n v="120"/>
    <n v="72"/>
    <s v="Cheque"/>
    <x v="1"/>
    <n v="0.26"/>
    <n v="0.1"/>
    <n v="0.09"/>
    <n v="4"/>
    <n v="2252"/>
    <n v="892843.87"/>
    <n v="1560161"/>
    <s v="Drake &amp; Scull"/>
    <s v="Unknown"/>
    <n v="94"/>
    <n v="60"/>
    <s v="Pending"/>
    <s v="Construction"/>
    <s v="Scope change"/>
  </r>
  <r>
    <s v="T100091"/>
    <d v="2025-07-03T00:00:00"/>
    <s v="P1048"/>
    <s v="Oil Refinery Unit"/>
    <x v="4"/>
    <s v="UAE"/>
    <s v="Fluor"/>
    <s v="Unknown"/>
    <s v="Civil"/>
    <x v="4"/>
    <s v="Omar"/>
    <s v="B2088"/>
    <d v="2025-04-26T00:00:00"/>
    <d v="2025-08-21T00:00:00"/>
    <d v="2025-09-19T00:00:00"/>
    <n v="50"/>
    <n v="5533505"/>
    <n v="0.24"/>
    <n v="7.0000000000000007E-2"/>
    <n v="4499846.2699999996"/>
    <s v="QAR"/>
    <n v="1236221.5027472526"/>
    <n v="3423698.2"/>
    <n v="0.3"/>
    <n v="0.06"/>
    <s v="INV-47475"/>
    <n v="2146318.2200000002"/>
    <n v="1682218.56"/>
    <n v="60"/>
    <n v="48"/>
    <s v="Cheque"/>
    <x v="2"/>
    <n v="0.85"/>
    <n v="0.1"/>
    <n v="0.05"/>
    <n v="5"/>
    <n v="331"/>
    <n v="624169.79"/>
    <n v="538713.4"/>
    <s v="Siemens"/>
    <s v="Unknown"/>
    <n v="91.4"/>
    <n v="48"/>
    <s v="Under Review"/>
    <s v="Procurement"/>
    <s v="Follow up needed"/>
  </r>
  <r>
    <s v="T100092"/>
    <d v="2025-01-28T00:00:00"/>
    <s v="P1044"/>
    <s v="Hospital Complex"/>
    <x v="1"/>
    <s v="India"/>
    <s v="L&amp;T"/>
    <s v="Lump Sum"/>
    <s v="Electrical"/>
    <x v="7"/>
    <s v="Jack"/>
    <s v="B2089"/>
    <d v="2024-03-12T00:00:00"/>
    <d v="2025-02-21T00:00:00"/>
    <d v="2025-04-16T00:00:00"/>
    <n v="24"/>
    <n v="46501959"/>
    <n v="0.19"/>
    <n v="-0.01"/>
    <n v="37289920.920000002"/>
    <s v="EUR"/>
    <n v="40532522.739130437"/>
    <n v="29752102.829999998"/>
    <n v="0.35"/>
    <n v="0.08"/>
    <s v="Unknown"/>
    <n v="28169159.73"/>
    <n v="18629912.390000001"/>
    <n v="120"/>
    <n v="29"/>
    <s v="Cheque"/>
    <x v="0"/>
    <n v="0.22"/>
    <n v="0.15"/>
    <n v="0.09"/>
    <n v="4"/>
    <n v="3665"/>
    <n v="2295570.7400000002"/>
    <n v="18054793.460000001"/>
    <s v="ABB"/>
    <s v="Mott Mac"/>
    <s v="Unknown"/>
    <s v="Unknown"/>
    <s v="Under Review"/>
    <s v="Construction"/>
    <s v="Unknown"/>
  </r>
  <r>
    <s v="T100093"/>
    <d v="2025-11-08T00:00:00"/>
    <s v="P1009"/>
    <s v="Highway"/>
    <x v="0"/>
    <s v="Nigeria"/>
    <s v="GE Infrastructure"/>
    <s v="BOT"/>
    <s v="Structural"/>
    <x v="2"/>
    <s v="Tariq"/>
    <s v="B2090"/>
    <d v="2025-10-16T00:00:00"/>
    <d v="2025-11-18T00:00:00"/>
    <d v="2026-06-03T00:00:00"/>
    <n v="50"/>
    <n v="33315996"/>
    <n v="0.09"/>
    <n v="0.1"/>
    <n v="33349312"/>
    <s v="AED"/>
    <n v="9087005.9945504088"/>
    <n v="29328850.539999999"/>
    <n v="0.15"/>
    <n v="0.11"/>
    <s v="INV-92441"/>
    <n v="15152433.029999999"/>
    <n v="9517562.7899999991"/>
    <n v="30"/>
    <n v="154"/>
    <s v="Bank Transfer"/>
    <x v="5"/>
    <n v="0.61"/>
    <n v="0.05"/>
    <n v="0.09"/>
    <n v="8"/>
    <n v="1009"/>
    <n v="2771870.25"/>
    <n v="10333567.25"/>
    <s v="Drake &amp; Scull"/>
    <s v="AECOM"/>
    <n v="87.9"/>
    <n v="60"/>
    <s v="Unknown"/>
    <s v="Procurement"/>
    <s v="Unknown"/>
  </r>
  <r>
    <s v="T100094"/>
    <d v="2026-02-08T00:00:00"/>
    <s v="P1001"/>
    <s v="Unknown"/>
    <x v="0"/>
    <s v="Unknown"/>
    <s v="Vinci Construction"/>
    <s v="Unit Rate"/>
    <s v="Structural"/>
    <x v="2"/>
    <s v="Mei"/>
    <s v="B2091"/>
    <d v="2025-08-12T00:00:00"/>
    <d v="2026-03-15T00:00:00"/>
    <s v="Unknown"/>
    <n v="21"/>
    <n v="47632923"/>
    <n v="0.11"/>
    <n v="0.1"/>
    <n v="46632631.619999997"/>
    <s v="Unknown"/>
    <n v="46632631.619999997"/>
    <n v="28928591.219999999"/>
    <n v="0.24"/>
    <n v="0.17"/>
    <s v="INV-30366"/>
    <n v="14876521.789999999"/>
    <n v="10715751.75"/>
    <n v="120"/>
    <n v="91"/>
    <s v="Unknown"/>
    <x v="2"/>
    <n v="0.92"/>
    <n v="0.15"/>
    <n v="0.06"/>
    <n v="15"/>
    <n v="1448"/>
    <n v="9875850.2899999991"/>
    <n v="13600095.01"/>
    <s v="Siemens"/>
    <s v="Unknown"/>
    <n v="67.099999999999994"/>
    <n v="12"/>
    <s v="Unknown"/>
    <s v="Engineering"/>
    <s v="Price escalation"/>
  </r>
  <r>
    <s v="T100095"/>
    <d v="2026-02-06T00:00:00"/>
    <s v="P1040"/>
    <s v="Tunnel Project"/>
    <x v="3"/>
    <s v="Egypt"/>
    <s v="Siemens"/>
    <s v="LSTK"/>
    <s v="Mechanical"/>
    <x v="4"/>
    <s v="Ravi"/>
    <s v="B2092"/>
    <d v="2025-12-18T00:00:00"/>
    <s v="Unknown"/>
    <s v="Unknown"/>
    <n v="26"/>
    <n v="27979919"/>
    <n v="0.33"/>
    <n v="-0.04"/>
    <n v="17996683.899999999"/>
    <s v="EUR"/>
    <n v="19561612.934782606"/>
    <n v="15930988.98"/>
    <n v="0.16"/>
    <n v="7.0000000000000007E-2"/>
    <s v="INV-22878"/>
    <n v="8870785.7899999991"/>
    <n v="6670423.8600000003"/>
    <n v="60"/>
    <n v="143"/>
    <s v="Cheque"/>
    <x v="1"/>
    <n v="0.55000000000000004"/>
    <n v="0.05"/>
    <n v="0.06"/>
    <n v="10"/>
    <n v="3963"/>
    <n v="997698.16"/>
    <n v="5280025.08"/>
    <s v="THALES"/>
    <s v="Unknown"/>
    <s v="Unknown"/>
    <n v="36"/>
    <s v="Unknown"/>
    <s v="Construction"/>
    <s v="On track"/>
  </r>
  <r>
    <s v="T100096"/>
    <d v="2025-08-24T00:00:00"/>
    <s v="P1049"/>
    <s v="Hospital Complex"/>
    <x v="5"/>
    <s v="USA"/>
    <s v="ADNOC"/>
    <s v="EPC "/>
    <s v="Structural"/>
    <x v="8"/>
    <s v="Layla"/>
    <s v="B2093"/>
    <d v="2025-07-19T00:00:00"/>
    <d v="2025-10-09T00:00:00"/>
    <d v="2025-10-29T00:00:00"/>
    <n v="22"/>
    <n v="26210604"/>
    <n v="0.25"/>
    <n v="0.08"/>
    <n v="21230589.239999998"/>
    <s v="AED"/>
    <n v="5784901.7002724791"/>
    <n v="14895841.43"/>
    <n v="0.1"/>
    <n v="0.12"/>
    <s v="INV-35971"/>
    <n v="1135696.17"/>
    <n v="1187790.4099999999"/>
    <n v="120"/>
    <n v="23"/>
    <s v="Cheque"/>
    <x v="6"/>
    <n v="0.36"/>
    <n v="0.05"/>
    <n v="0.02"/>
    <n v="9"/>
    <n v="1476"/>
    <n v="4776743.6399999997"/>
    <n v="7983762.21"/>
    <s v="Unknown"/>
    <s v="Mott Mac"/>
    <s v="Unknown"/>
    <n v="36"/>
    <s v="Unknown"/>
    <s v="Engineering"/>
    <s v="Unknown"/>
  </r>
  <r>
    <s v="T100097"/>
    <d v="2025-10-18T00:00:00"/>
    <s v="P1029"/>
    <s v="Hospital Complex"/>
    <x v="1"/>
    <s v="Unknown"/>
    <s v="Samsung C&amp;T"/>
    <s v="BOT"/>
    <s v="Process"/>
    <x v="7"/>
    <s v="Ravi"/>
    <s v="B2094"/>
    <d v="2025-08-25T00:00:00"/>
    <d v="2025-12-11T00:00:00"/>
    <d v="2026-08-02T00:00:00"/>
    <n v="37"/>
    <n v="9044631"/>
    <n v="0.04"/>
    <n v="0.15"/>
    <n v="9985272.6199999992"/>
    <s v="USD"/>
    <n v="9985272.6199999992"/>
    <n v="7760162.3300000001"/>
    <n v="0.14000000000000001"/>
    <n v="7.0000000000000007E-2"/>
    <s v="INV-88128"/>
    <n v="6428613.3499999996"/>
    <n v="2428796.9700000002"/>
    <n v="60"/>
    <n v="176"/>
    <s v="Cash"/>
    <x v="6"/>
    <n v="0.66"/>
    <n v="0.1"/>
    <n v="0.05"/>
    <n v="7"/>
    <n v="3576"/>
    <n v="985608.24"/>
    <n v="1689849.45"/>
    <s v="THALES"/>
    <s v="AECOM"/>
    <n v="67"/>
    <n v="60"/>
    <s v="Under Review"/>
    <s v="Engineering"/>
    <s v="Client delay"/>
  </r>
  <r>
    <s v="T100098"/>
    <d v="2025-04-01T00:00:00"/>
    <s v="P1024"/>
    <s v="Solar Farm Phase 2"/>
    <x v="3"/>
    <s v="India"/>
    <s v="Samsung C&amp;T"/>
    <s v="Unknown"/>
    <s v="Mechanical "/>
    <x v="4"/>
    <s v="Ravi"/>
    <s v="B2095"/>
    <d v="2025-01-26T00:00:00"/>
    <d v="2025-08-05T00:00:00"/>
    <d v="2025-07-05T00:00:00"/>
    <n v="57"/>
    <n v="20871927"/>
    <n v="0.34"/>
    <n v="-0.03"/>
    <n v="13362207.67"/>
    <s v="AED"/>
    <n v="3640928.5204359675"/>
    <n v="9497414.5"/>
    <n v="7.0000000000000007E-2"/>
    <n v="0.16"/>
    <s v="INV-82800"/>
    <n v="1903218.51"/>
    <n v="1810443.03"/>
    <n v="90"/>
    <n v="84"/>
    <s v="Cash"/>
    <x v="4"/>
    <n v="0.51"/>
    <n v="0.15"/>
    <n v="0.02"/>
    <n v="6"/>
    <n v="4844"/>
    <n v="1244947.28"/>
    <n v="3375641.32"/>
    <s v="Al Fara'a"/>
    <s v="Unknown"/>
    <n v="55.5"/>
    <n v="24"/>
    <s v="Under Review"/>
    <s v="Engineering"/>
    <s v="Unknown"/>
  </r>
  <r>
    <s v="T100099"/>
    <d v="2025-03-20T00:00:00"/>
    <s v="P1035"/>
    <s v="Offshore Platform"/>
    <x v="1"/>
    <s v="India"/>
    <s v="Siemens"/>
    <s v="Lump Sum"/>
    <s v="Unknown"/>
    <x v="7"/>
    <s v="Jack"/>
    <s v="B2096"/>
    <d v="2025-08-02T00:00:00"/>
    <d v="2025-04-23T00:00:00"/>
    <s v="Unknown"/>
    <s v="Unknown"/>
    <n v="19558952"/>
    <n v="0.35"/>
    <n v="0.12"/>
    <n v="14238917.060000001"/>
    <s v="EUR"/>
    <n v="15477083.760869564"/>
    <n v="10117798.27"/>
    <n v="0.39"/>
    <n v="0.06"/>
    <s v="INV-16917"/>
    <n v="2337116.48"/>
    <n v="835277.94"/>
    <n v="30"/>
    <n v="37"/>
    <s v="Online"/>
    <x v="3"/>
    <s v="&gt;1"/>
    <n v="0.1"/>
    <n v="7.0000000000000007E-2"/>
    <n v="4"/>
    <n v="734"/>
    <n v="2350168.2200000002"/>
    <n v="5232614.8600000003"/>
    <s v="Siemens"/>
    <s v="Mott Mac"/>
    <n v="99.2"/>
    <n v="60"/>
    <s v="Rejected"/>
    <s v="Engineering"/>
    <s v="Scope change"/>
  </r>
  <r>
    <s v="T100100"/>
    <d v="1945-09-20T00:00:00"/>
    <s v="P1047"/>
    <s v="Solar Farm Phase 2"/>
    <x v="0"/>
    <s v="Nigeria"/>
    <s v="ADNOC"/>
    <s v="Lump Sum"/>
    <s v="Mechanical "/>
    <x v="2"/>
    <s v="Ravi"/>
    <s v="B2097"/>
    <d v="2025-09-08T00:00:00"/>
    <d v="2025-07-10T00:00:00"/>
    <s v="Unknown"/>
    <n v="14"/>
    <n v="31689652"/>
    <n v="0.21"/>
    <n v="0.03"/>
    <n v="25785869.829999998"/>
    <s v="EUR"/>
    <n v="28028119.380434778"/>
    <n v="21187995.77"/>
    <n v="0.18"/>
    <n v="0.08"/>
    <s v="INV-93568"/>
    <n v="9024470.6600000001"/>
    <n v="9766358.0600000005"/>
    <n v="60"/>
    <n v="75"/>
    <s v="Letter of Credit"/>
    <x v="5"/>
    <n v="0.21"/>
    <n v="0.15"/>
    <n v="0.09"/>
    <n v="9"/>
    <n v="1198"/>
    <n v="5389155.6799999997"/>
    <n v="10342828.91"/>
    <s v="Drake &amp; Scull"/>
    <s v="Unknown"/>
    <n v="74.2"/>
    <n v="48"/>
    <s v="Pending"/>
    <s v="Maintenance"/>
    <s v="Follow up needed"/>
  </r>
  <r>
    <s v="T100101"/>
    <d v="2025-01-28T00:00:00"/>
    <s v="P1033"/>
    <s v="Hospital Complex"/>
    <x v="4"/>
    <s v="UAE"/>
    <s v="China State"/>
    <s v="BOT"/>
    <s v="HVAC"/>
    <x v="4"/>
    <s v="Mei"/>
    <s v="B2098"/>
    <d v="2024-01-11T00:00:00"/>
    <d v="2025-02-14T00:00:00"/>
    <d v="2025-05-12T00:00:00"/>
    <n v="46"/>
    <n v="43301412"/>
    <n v="0.1"/>
    <n v="0.15"/>
    <n v="44816961.420000002"/>
    <s v="AED"/>
    <n v="12211706.108991826"/>
    <n v="36763086.200000003"/>
    <n v="0.12"/>
    <n v="0.1"/>
    <s v="Unknown"/>
    <n v="4241688.6500000004"/>
    <n v="2847072.08"/>
    <n v="90"/>
    <n v="78"/>
    <s v="Letter of Credit"/>
    <x v="0"/>
    <n v="0.5"/>
    <n v="0.15"/>
    <n v="0.03"/>
    <n v="12"/>
    <n v="107"/>
    <n v="6310711.3300000001"/>
    <n v="10783255.27"/>
    <s v="Unknown"/>
    <s v="Mott Mac"/>
    <n v="65.7"/>
    <n v="36"/>
    <s v="Unknown"/>
    <s v="Consulting"/>
    <s v="Unknown"/>
  </r>
  <r>
    <s v="T100102"/>
    <d v="2025-11-03T00:00:00"/>
    <s v="P1049"/>
    <s v="Marina Development"/>
    <x v="0"/>
    <s v="South Africa"/>
    <s v="ADNOC"/>
    <s v="BOT"/>
    <s v="Piping"/>
    <x v="0"/>
    <s v="Layla"/>
    <s v="B2099"/>
    <d v="2025-09-19T00:00:00"/>
    <d v="2025-11-24T00:00:00"/>
    <d v="2026-05-01T00:00:00"/>
    <n v="34"/>
    <n v="43021017"/>
    <n v="0.05"/>
    <n v="0.19"/>
    <n v="48635259.719999999"/>
    <s v="USD "/>
    <n v="48635259.719999999"/>
    <n v="32109034.18"/>
    <n v="0.28000000000000003"/>
    <n v="7.0000000000000007E-2"/>
    <s v="INV-29510"/>
    <n v="6002973.1600000001"/>
    <n v="4704821.97"/>
    <n v="90"/>
    <n v="169"/>
    <s v="Bank Transfer"/>
    <x v="6"/>
    <n v="0.77"/>
    <n v="0.15"/>
    <n v="0.06"/>
    <n v="5"/>
    <n v="856"/>
    <s v="Unknown"/>
    <s v="Unknown"/>
    <s v="THALES"/>
    <s v="WSP"/>
    <n v="60.9"/>
    <n v="48"/>
    <s v="Unknown"/>
    <s v="Engineering"/>
    <s v="On track"/>
  </r>
  <r>
    <s v="T100103"/>
    <d v="2025-05-17T00:00:00"/>
    <s v="P1021"/>
    <s v="Stadium Renovation"/>
    <x v="2"/>
    <s v="UK"/>
    <s v="Fluor"/>
    <s v="Unknown"/>
    <s v="Unknown"/>
    <x v="3"/>
    <s v="Omar"/>
    <s v="B2100"/>
    <d v="2025-04-27T00:00:00"/>
    <d v="2025-06-04T00:00:00"/>
    <s v="Unknown"/>
    <s v="Unknown"/>
    <n v="10374205"/>
    <n v="0.25"/>
    <n v="0.18"/>
    <n v="9181171.4199999999"/>
    <s v="EUR"/>
    <n v="9979534.1521739122"/>
    <n v="6034792.6799999997"/>
    <n v="0.36"/>
    <n v="0.14000000000000001"/>
    <s v="INV-79984"/>
    <n v="4943548.63"/>
    <n v="3521321.34"/>
    <n v="90"/>
    <n v="123"/>
    <s v="Unknown"/>
    <x v="2"/>
    <n v="0.46"/>
    <n v="0.15"/>
    <n v="0.08"/>
    <n v="2"/>
    <s v="Unknown"/>
    <s v="Unknown"/>
    <n v="1793946.29"/>
    <s v="Al Fara'a"/>
    <s v="Parsons"/>
    <n v="94.3"/>
    <n v="60"/>
    <s v="Under Review"/>
    <s v="Construction"/>
    <s v="Unknown"/>
  </r>
  <r>
    <s v="T100104"/>
    <d v="1945-08-30T00:00:00"/>
    <s v="P1015"/>
    <s v="Highway"/>
    <x v="0"/>
    <s v="South Africa"/>
    <s v="Unknown"/>
    <s v="Cost Plus"/>
    <s v="Piping"/>
    <x v="2"/>
    <s v="Layla"/>
    <s v="B2101"/>
    <d v="2025-04-15T00:00:00"/>
    <d v="2025-06-26T00:00:00"/>
    <s v="Unknown"/>
    <n v="42"/>
    <n v="48586295"/>
    <n v="0.02"/>
    <n v="-0.02"/>
    <n v="46662277.719999999"/>
    <s v="USD "/>
    <n v="46662277.719999999"/>
    <n v="39258656.850000001"/>
    <n v="0.33"/>
    <n v="0.2"/>
    <s v="INV-82536"/>
    <n v="34345216.560000002"/>
    <n v="28638866.489999998"/>
    <n v="90"/>
    <n v="174"/>
    <s v="Letter of Credit"/>
    <x v="0"/>
    <n v="0.87"/>
    <n v="0.15"/>
    <n v="0.02"/>
    <n v="7"/>
    <n v="1756"/>
    <n v="7298428.5800000001"/>
    <n v="6919931.5999999996"/>
    <s v="Siemens"/>
    <s v="Mott Mac"/>
    <n v="56"/>
    <n v="48"/>
    <s v="Pending"/>
    <s v="Construction"/>
    <s v="Price escalation"/>
  </r>
  <r>
    <s v="T100105"/>
    <d v="1945-07-26T00:00:00"/>
    <s v="P1028"/>
    <s v="Residential Complex"/>
    <x v="1"/>
    <s v="India"/>
    <s v="Siemens"/>
    <s v="Unknown"/>
    <s v="Piping"/>
    <x v="1"/>
    <s v="Jack"/>
    <s v="B2102"/>
    <d v="2024-12-12T00:00:00"/>
    <d v="2025-04-29T00:00:00"/>
    <d v="2025-04-09T00:00:00"/>
    <n v="36"/>
    <n v="6908728"/>
    <n v="0.28000000000000003"/>
    <n v="0.11"/>
    <n v="5521455.4199999999"/>
    <s v="Unknown"/>
    <n v="5521455.4199999999"/>
    <n v="4338076.57"/>
    <n v="0.4"/>
    <n v="0.13"/>
    <s v="INV-47363"/>
    <n v="2041345"/>
    <n v="870027.22"/>
    <n v="90"/>
    <n v="21"/>
    <s v="Bank Transfer"/>
    <x v="2"/>
    <n v="0.06"/>
    <n v="0.05"/>
    <n v="0.09"/>
    <n v="9"/>
    <n v="1232"/>
    <n v="1340454.68"/>
    <n v="941571.18"/>
    <s v="Al Fara'a"/>
    <s v="AECOM"/>
    <n v="83"/>
    <n v="12"/>
    <s v="Pending"/>
    <s v="Procurement"/>
    <s v="Price escalation"/>
  </r>
  <r>
    <s v="T100106"/>
    <d v="2026-02-17T00:00:00"/>
    <s v="P1006"/>
    <s v="Smart City Hub"/>
    <x v="4"/>
    <s v="Qatar"/>
    <s v="Fluor"/>
    <s v="EPC"/>
    <s v="Structural"/>
    <x v="4"/>
    <s v="Jack"/>
    <s v="B2103"/>
    <d v="2026-02-01T00:00:00"/>
    <s v="Unknown"/>
    <d v="2026-05-16T00:00:00"/>
    <n v="11"/>
    <n v="30610222"/>
    <n v="0.02"/>
    <n v="0.14000000000000001"/>
    <n v="34197740.020000003"/>
    <s v="USD "/>
    <n v="34197740.020000003"/>
    <n v="22510541.890000001"/>
    <n v="0.14000000000000001"/>
    <n v="0.1"/>
    <s v="INV-82450"/>
    <n v="28593829.68"/>
    <n v="12601589.15"/>
    <n v="30"/>
    <n v="125"/>
    <s v="Letter of Credit"/>
    <x v="4"/>
    <n v="0.53"/>
    <n v="0.05"/>
    <n v="0.09"/>
    <n v="14"/>
    <n v="3436"/>
    <n v="3386345.09"/>
    <n v="11676968.57"/>
    <s v="Unknown"/>
    <s v="Unknown"/>
    <n v="53"/>
    <n v="60"/>
    <s v="Pending"/>
    <s v="Procurement"/>
    <s v="Unknown"/>
  </r>
  <r>
    <s v="T100107"/>
    <d v="1945-09-08T00:00:00"/>
    <s v="P1028"/>
    <s v="Airport Terminal 3"/>
    <x v="5"/>
    <s v="USA"/>
    <s v="Fluor"/>
    <s v="Lump Sum"/>
    <s v="Civil"/>
    <x v="6"/>
    <s v="Sandra"/>
    <s v="B2104"/>
    <d v="2025-08-13T00:00:00"/>
    <s v="Unknown"/>
    <d v="2025-10-19T00:00:00"/>
    <n v="22"/>
    <n v="14725217"/>
    <n v="0.21"/>
    <n v="0.16"/>
    <n v="13494188.859999999"/>
    <s v="EUR"/>
    <n v="14667596.58695652"/>
    <n v="9955808.1199999992"/>
    <n v="0.25"/>
    <n v="0.2"/>
    <s v="INV-45361"/>
    <n v="3876816.32"/>
    <n v="3427160.69"/>
    <n v="45"/>
    <n v="64"/>
    <s v="Bank Transfer"/>
    <x v="0"/>
    <n v="0.36"/>
    <n v="0.15"/>
    <n v="0.03"/>
    <n v="4"/>
    <n v="3813"/>
    <n v="274116.08"/>
    <n v="3426872.3"/>
    <s v="Unknown"/>
    <s v="AECOM"/>
    <n v="93.7"/>
    <n v="60"/>
    <s v="Unknown"/>
    <s v="Consulting"/>
    <s v="Scope change"/>
  </r>
  <r>
    <s v="T100108"/>
    <d v="2026-08-02T00:00:00"/>
    <s v="P1007"/>
    <s v="Industrial Park"/>
    <x v="0"/>
    <s v="South Africa"/>
    <s v="Larsen"/>
    <s v="Cost Plus "/>
    <s v="Structural"/>
    <x v="0"/>
    <s v="Sandra"/>
    <s v="B2105"/>
    <d v="2025-12-19T00:00:00"/>
    <d v="2026-03-12T00:00:00"/>
    <d v="2026-03-18T00:00:00"/>
    <n v="34"/>
    <n v="46147102"/>
    <n v="0.04"/>
    <n v="0.17"/>
    <n v="51832424.969999999"/>
    <s v="USD"/>
    <n v="51832424.969999999"/>
    <n v="43998884.219999999"/>
    <n v="0.24"/>
    <n v="0.17"/>
    <s v="INV-29392"/>
    <n v="35007447.090000004"/>
    <n v="12037287.58"/>
    <n v="60"/>
    <n v="14"/>
    <s v="Letter of Credit"/>
    <x v="0"/>
    <n v="0.15"/>
    <n v="0.1"/>
    <n v="0.05"/>
    <n v="1"/>
    <n v="3760"/>
    <n v="5694153.4500000002"/>
    <n v="25050745.859999999"/>
    <s v="Al Fara'a"/>
    <s v="Parsons"/>
    <n v="68.400000000000006"/>
    <s v="Unknown"/>
    <s v="Under Review"/>
    <s v="Construction"/>
    <s v="Follow up needed"/>
  </r>
  <r>
    <s v="T100109"/>
    <d v="2025-05-31T00:00:00"/>
    <s v="P1037"/>
    <s v="Bridge Overhaul"/>
    <x v="3"/>
    <s v="South Africa"/>
    <s v="Larsen"/>
    <s v="LSTK"/>
    <s v="HVAC"/>
    <x v="0"/>
    <s v="Ravi"/>
    <s v="B2106"/>
    <d v="2025-04-30T00:00:00"/>
    <s v="Unknown"/>
    <d v="2025-05-08T00:00:00"/>
    <n v="21"/>
    <n v="28153301"/>
    <n v="0.34"/>
    <n v="0.09"/>
    <n v="20253484.739999998"/>
    <s v="AED"/>
    <n v="5518660.6920980923"/>
    <n v="13162920.43"/>
    <n v="0.3"/>
    <n v="0.09"/>
    <s v="INV-55068"/>
    <n v="3285586.39"/>
    <n v="1896966.81"/>
    <n v="90"/>
    <n v="166"/>
    <s v="Unknown"/>
    <x v="0"/>
    <n v="7.0000000000000007E-2"/>
    <n v="0.05"/>
    <n v="0.02"/>
    <n v="7"/>
    <n v="347"/>
    <n v="3081381.15"/>
    <n v="5020208.12"/>
    <s v="Al Fara'a"/>
    <s v="Jacobs"/>
    <n v="84.6"/>
    <n v="12"/>
    <s v="Pending"/>
    <s v="Consulting"/>
    <s v="Client delay"/>
  </r>
  <r>
    <s v="T100110"/>
    <d v="2025-10-01T00:00:00"/>
    <s v="P1021"/>
    <s v="Water Treatment Plant"/>
    <x v="4"/>
    <s v="Saudi Arabia"/>
    <s v="L&amp;T"/>
    <s v="BOT"/>
    <s v="Instruments"/>
    <x v="4"/>
    <s v="Ravi"/>
    <s v="B2107"/>
    <d v="2025-09-18T00:00:00"/>
    <d v="2025-10-15T00:00:00"/>
    <d v="2025-11-12T00:00:00"/>
    <n v="15"/>
    <n v="20437333"/>
    <n v="0.05"/>
    <n v="-0.04"/>
    <n v="18638847.699999999"/>
    <s v="AED"/>
    <n v="5078705.095367847"/>
    <n v="12425460.279999999"/>
    <n v="0.15"/>
    <n v="0.05"/>
    <s v="INV-66051"/>
    <n v="15682886.35"/>
    <n v="14346932.35"/>
    <n v="90"/>
    <n v="82"/>
    <s v="Letter of Credit"/>
    <x v="6"/>
    <n v="0.2"/>
    <n v="0.15"/>
    <n v="0.06"/>
    <n v="10"/>
    <n v="2613"/>
    <n v="2565783.59"/>
    <s v="Unknown"/>
    <s v="THALES"/>
    <s v="WSP"/>
    <n v="83.9"/>
    <n v="48"/>
    <s v="Rejected"/>
    <s v="Maintenance"/>
    <s v="Price escalation"/>
  </r>
  <r>
    <s v="T100111"/>
    <d v="2025-06-26T00:00:00"/>
    <s v="P1021"/>
    <s v="Residential Complex"/>
    <x v="4"/>
    <s v="UAE"/>
    <s v="Aramco"/>
    <s v="BOT"/>
    <s v="Electrical"/>
    <x v="4"/>
    <s v="Ravi"/>
    <s v="B2108"/>
    <d v="2025-04-24T00:00:00"/>
    <d v="2025-10-08T00:00:00"/>
    <s v="Unknown"/>
    <n v="21"/>
    <n v="23779037"/>
    <n v="0.11"/>
    <n v="0.06"/>
    <n v="22433143.510000002"/>
    <s v="AED"/>
    <n v="6112573.1634877389"/>
    <n v="13744111.220000001"/>
    <n v="0.34"/>
    <n v="0.1"/>
    <s v="INV-46335"/>
    <n v="11819531.119999999"/>
    <n v="5585391.8200000003"/>
    <n v="90"/>
    <n v="107"/>
    <s v="Bank Transfer"/>
    <x v="5"/>
    <n v="0.81"/>
    <n v="0.1"/>
    <n v="0.02"/>
    <n v="13"/>
    <n v="3881"/>
    <n v="3884525.29"/>
    <n v="3852868.23"/>
    <s v="Drake &amp; Scull"/>
    <s v="WSP"/>
    <n v="61.2"/>
    <n v="24"/>
    <s v="Under Review"/>
    <s v="Maintenance"/>
    <s v="Unknown"/>
  </r>
  <r>
    <s v="T100112"/>
    <d v="2025-10-25T00:00:00"/>
    <s v="P1026"/>
    <s v="Stadium Renovation"/>
    <x v="4"/>
    <s v="UAE"/>
    <s v="Aramco"/>
    <s v="LSTK"/>
    <s v="Piping"/>
    <x v="4"/>
    <s v="Layla"/>
    <s v="B2109"/>
    <d v="2025-08-11T00:00:00"/>
    <d v="2025-05-11T00:00:00"/>
    <d v="2025-12-15T00:00:00"/>
    <n v="55"/>
    <n v="32444863"/>
    <n v="0.2"/>
    <n v="0.17"/>
    <n v="30368391.77"/>
    <s v="Unknown"/>
    <n v="30368391.77"/>
    <n v="25508330.370000001"/>
    <n v="0.28999999999999998"/>
    <n v="0.1"/>
    <s v="INV-78898"/>
    <n v="17728965.09"/>
    <n v="12070456.880000001"/>
    <n v="30"/>
    <n v="96"/>
    <s v="Online"/>
    <x v="5"/>
    <n v="0.53"/>
    <n v="0.15"/>
    <n v="0.01"/>
    <n v="8"/>
    <n v="3982"/>
    <n v="7039657.3200000003"/>
    <n v="5683459.2400000002"/>
    <s v="Siemens"/>
    <s v="WSP"/>
    <n v="91.2"/>
    <n v="24"/>
    <s v="Unknown"/>
    <s v="Construction"/>
    <s v="On track"/>
  </r>
  <r>
    <s v="T100113"/>
    <d v="2025-02-08T00:00:00"/>
    <s v="P1019"/>
    <s v="Smart City Hub"/>
    <x v="1"/>
    <s v="China"/>
    <s v="NEOM"/>
    <s v="Unknown"/>
    <s v="Unknown"/>
    <x v="7"/>
    <s v="Layla"/>
    <s v="B2110"/>
    <d v="2025-07-21T00:00:00"/>
    <d v="2025-08-04T00:00:00"/>
    <s v="Unknown"/>
    <n v="35"/>
    <n v="31103051"/>
    <n v="0.32"/>
    <n v="-0.02"/>
    <n v="20727073.190000001"/>
    <s v="USD"/>
    <n v="20727073.190000001"/>
    <n v="15353055.119999999"/>
    <n v="7.0000000000000007E-2"/>
    <n v="0.1"/>
    <s v="INV-75619"/>
    <n v="3348403.4"/>
    <n v="1051075.6100000001"/>
    <n v="60"/>
    <n v="80"/>
    <s v="Cheque"/>
    <x v="0"/>
    <n v="0.7"/>
    <n v="0.05"/>
    <n v="0.08"/>
    <n v="10"/>
    <n v="1523"/>
    <n v="554026.31000000006"/>
    <n v="8259307.6500000004"/>
    <s v="Siemens"/>
    <s v="Unknown"/>
    <n v="89.1"/>
    <n v="60"/>
    <s v="Unknown"/>
    <s v="Procurement"/>
    <s v="Scope change"/>
  </r>
  <r>
    <s v="T100114"/>
    <d v="2025-02-04T00:00:00"/>
    <s v="P1022"/>
    <s v="Desalination Plant"/>
    <x v="2"/>
    <s v="UK"/>
    <s v="GE Infrastructure"/>
    <s v="Unknown"/>
    <s v="Piping"/>
    <x v="3"/>
    <s v="Omar"/>
    <s v="B2111"/>
    <d v="2025-10-01T00:00:00"/>
    <s v="Unknown"/>
    <s v="Unknown"/>
    <n v="48"/>
    <n v="6850869"/>
    <n v="0.28999999999999998"/>
    <n v="0.14000000000000001"/>
    <n v="5545093.3700000001"/>
    <s v="AED"/>
    <n v="1510924.6239782018"/>
    <n v="4528350.4400000004"/>
    <n v="0.22"/>
    <n v="0.11"/>
    <s v="INV-74441"/>
    <n v="2769845.83"/>
    <n v="2417104.04"/>
    <n v="60"/>
    <n v="44"/>
    <s v="Bank Transfer"/>
    <x v="3"/>
    <n v="0.9"/>
    <n v="0.15"/>
    <n v="0.01"/>
    <n v="3"/>
    <n v="3515"/>
    <n v="199679.4"/>
    <n v="1609578.24"/>
    <s v="Siemens"/>
    <s v="AECOM"/>
    <n v="65.599999999999994"/>
    <n v="24"/>
    <s v="Unknown"/>
    <s v="Procurement"/>
    <s v="Unknown"/>
  </r>
  <r>
    <s v="T100115"/>
    <d v="2025-12-04T00:00:00"/>
    <s v="P1022"/>
    <s v="Tunnel Project"/>
    <x v="1"/>
    <s v="China"/>
    <s v="Fluor"/>
    <s v="Unknown"/>
    <s v="Piping"/>
    <x v="7"/>
    <s v="Jack"/>
    <s v="B2112"/>
    <d v="2025-11-11T00:00:00"/>
    <s v="Unknown"/>
    <d v="2026-03-24T00:00:00"/>
    <s v="Unknown"/>
    <n v="45600399"/>
    <n v="0.04"/>
    <n v="-0.01"/>
    <n v="43338619.210000001"/>
    <s v="QAR"/>
    <n v="11906214.068681318"/>
    <n v="36798550.299999997"/>
    <n v="0.06"/>
    <n v="0.08"/>
    <s v="INV-80848"/>
    <n v="16925058.899999999"/>
    <n v="13073690.42"/>
    <n v="30"/>
    <n v="44"/>
    <s v="Online"/>
    <x v="3"/>
    <n v="0.11"/>
    <n v="0.05"/>
    <n v="0.04"/>
    <n v="12"/>
    <n v="4269"/>
    <n v="8768625.9199999999"/>
    <n v="15811544.529999999"/>
    <s v="Unknown"/>
    <s v="WSP"/>
    <n v="57.6"/>
    <n v="36"/>
    <s v="Unknown"/>
    <s v="Construction"/>
    <s v="Unknown"/>
  </r>
  <r>
    <s v="T100116"/>
    <d v="2025-07-16T00:00:00"/>
    <s v="P1043"/>
    <s v="Industrial Park"/>
    <x v="2"/>
    <s v="Germany"/>
    <s v="ADNOC"/>
    <s v="Unknown"/>
    <s v="HVAC"/>
    <x v="3"/>
    <s v="Ravi"/>
    <s v="B2113"/>
    <d v="2025-05-04T00:00:00"/>
    <d v="2025-07-08T00:00:00"/>
    <d v="2025-08-18T00:00:00"/>
    <n v="26"/>
    <n v="30406741"/>
    <n v="0.12"/>
    <n v="0.04"/>
    <n v="27828249.359999999"/>
    <s v="EUR"/>
    <n v="30248097.130434781"/>
    <n v="22891994.91"/>
    <s v="?"/>
    <n v="0.18"/>
    <s v="INV-32253"/>
    <n v="12264126.640000001"/>
    <n v="4001635.35"/>
    <n v="120"/>
    <n v="169"/>
    <s v="Cheque"/>
    <x v="6"/>
    <n v="0.86"/>
    <n v="0.1"/>
    <n v="0.09"/>
    <n v="5"/>
    <n v="2010"/>
    <n v="4704617.3899999997"/>
    <n v="12916637.99"/>
    <s v="Drake &amp; Scull"/>
    <s v="Parsons"/>
    <n v="71.400000000000006"/>
    <s v="Unknown"/>
    <s v="Approved"/>
    <s v="Engineering"/>
    <s v="Scope change"/>
  </r>
  <r>
    <s v="T100117"/>
    <d v="1945-07-28T00:00:00"/>
    <s v="P1010"/>
    <s v="Hospital Complex"/>
    <x v="0"/>
    <s v="Nigeria"/>
    <s v="L&amp;T"/>
    <s v="Unit Rate"/>
    <s v="Structural"/>
    <x v="0"/>
    <s v="Layla"/>
    <s v="B2114"/>
    <d v="2025-09-16T00:00:00"/>
    <s v="Unknown"/>
    <s v="Unknown"/>
    <n v="28"/>
    <n v="28551685"/>
    <n v="0.2"/>
    <n v="0.18"/>
    <n v="26952790.640000001"/>
    <s v="USD "/>
    <n v="26952790.640000001"/>
    <n v="21221864.239999998"/>
    <n v="0.3"/>
    <n v="0.14000000000000001"/>
    <s v="INV-91915"/>
    <n v="7455844.0800000001"/>
    <n v="6387919.5300000003"/>
    <n v="120"/>
    <n v="6"/>
    <s v="Cash"/>
    <x v="1"/>
    <n v="0.98"/>
    <n v="0.1"/>
    <n v="0.06"/>
    <n v="10"/>
    <n v="638"/>
    <n v="2410248.27"/>
    <n v="7362537.3300000001"/>
    <s v="THALES"/>
    <s v="WSP"/>
    <n v="53.4"/>
    <n v="24"/>
    <s v="Unknown"/>
    <s v="Construction"/>
    <s v="Price escalation"/>
  </r>
  <r>
    <s v="T100119"/>
    <d v="2025-11-18T00:00:00"/>
    <s v="P1027"/>
    <s v="Solar Farm Phase 2"/>
    <x v="0"/>
    <s v="Egypt"/>
    <s v="NEOM"/>
    <s v="Cost Plus "/>
    <s v="Structural"/>
    <x v="2"/>
    <s v="Ravi"/>
    <s v="B2115"/>
    <d v="2025-03-10T00:00:00"/>
    <s v="Unknown"/>
    <d v="2026-02-07T00:00:00"/>
    <n v="15"/>
    <n v="47399787"/>
    <n v="0.19"/>
    <n v="0"/>
    <n v="38393827.469999999"/>
    <s v="AED"/>
    <n v="10461533.370572207"/>
    <s v="Unknown"/>
    <n v="0.16"/>
    <n v="0.12"/>
    <s v="INV-12609"/>
    <n v="18211078.75"/>
    <n v="15090518.859999999"/>
    <n v="90"/>
    <n v="69"/>
    <s v="Unknown"/>
    <x v="2"/>
    <n v="0.93"/>
    <n v="0.15"/>
    <n v="0.08"/>
    <n v="13"/>
    <n v="2126"/>
    <n v="3220764.43"/>
    <n v="13734145.07"/>
    <s v="Drake &amp; Scull"/>
    <s v="AECOM"/>
    <n v="95.3"/>
    <s v="Unknown"/>
    <s v="Approved"/>
    <s v="Procurement"/>
    <s v="Unknown"/>
  </r>
  <r>
    <s v="T100120"/>
    <d v="1945-08-10T00:00:00"/>
    <s v="P1007"/>
    <s v="Rail Network Upgrade"/>
    <x v="0"/>
    <s v="South Africa"/>
    <s v="China State"/>
    <s v="Unit Rate"/>
    <s v="Civil"/>
    <x v="2"/>
    <s v="Sandra"/>
    <s v="B2116"/>
    <d v="2025-03-30T00:00:00"/>
    <s v="Unknown"/>
    <s v="Unknown"/>
    <n v="31"/>
    <n v="4466895"/>
    <n v="0.32"/>
    <n v="0.05"/>
    <n v="3189363.03"/>
    <s v="USD "/>
    <n v="3189363.03"/>
    <n v="2739248.16"/>
    <n v="0.24"/>
    <n v="0.15"/>
    <s v="INV-96798"/>
    <n v="1144723.3400000001"/>
    <n v="945477.93"/>
    <n v="30"/>
    <n v="102"/>
    <s v="Bank Transfer"/>
    <x v="2"/>
    <n v="0.94"/>
    <n v="0.15"/>
    <n v="0.09"/>
    <n v="7"/>
    <n v="1197"/>
    <n v="588770.39"/>
    <n v="345821.63"/>
    <s v="Drake &amp; Scull"/>
    <s v="Unknown"/>
    <n v="71.2"/>
    <n v="60"/>
    <s v="Approved"/>
    <s v="Procurement"/>
    <s v="On track"/>
  </r>
  <r>
    <s v="T100121"/>
    <d v="2025-07-16T00:00:00"/>
    <s v="P1040"/>
    <s v="Water Treatment Plant"/>
    <x v="4"/>
    <s v="UAE"/>
    <s v="Vinci Construction"/>
    <s v="BOT"/>
    <s v="Instruments"/>
    <x v="4"/>
    <s v="Layla"/>
    <s v="B2117"/>
    <d v="2025-05-05T00:00:00"/>
    <d v="2025-09-13T00:00:00"/>
    <d v="2025-08-27T00:00:00"/>
    <n v="35"/>
    <n v="20954657"/>
    <n v="0.23"/>
    <n v="0.13"/>
    <n v="18232647.059999999"/>
    <s v="SAR"/>
    <n v="4862039.216"/>
    <n v="13241663.4"/>
    <n v="0.24"/>
    <n v="0.1"/>
    <s v="INV-77681"/>
    <n v="14908535.279999999"/>
    <n v="12645399.810000001"/>
    <n v="120"/>
    <n v="61"/>
    <s v="Bank Transfer"/>
    <x v="4"/>
    <n v="0.86"/>
    <n v="0.1"/>
    <n v="0.01"/>
    <n v="12"/>
    <n v="3642"/>
    <n v="935356.88"/>
    <n v="6405466.3899999997"/>
    <s v="ABB"/>
    <s v="Mott Mac"/>
    <s v="Unknown"/>
    <n v="12"/>
    <s v="Unknown"/>
    <s v="Procurement"/>
    <s v="Unknown"/>
  </r>
  <r>
    <s v="T100122"/>
    <d v="2025-12-18T00:00:00"/>
    <s v="P1040"/>
    <s v="Rail Network Upgrade"/>
    <x v="1"/>
    <s v="India"/>
    <s v="Aramco"/>
    <s v="Lump Sum"/>
    <s v="HVAC"/>
    <x v="7"/>
    <s v="Tariq"/>
    <s v="B2118"/>
    <d v="2025-10-18T00:00:00"/>
    <d v="2025-12-27T00:00:00"/>
    <d v="2026-07-02T00:00:00"/>
    <s v="Unknown"/>
    <n v="27735854"/>
    <n v="0.28000000000000003"/>
    <n v="0.03"/>
    <n v="20568909.329999998"/>
    <s v="AED"/>
    <n v="5604607.4468664844"/>
    <n v="17113492.920000002"/>
    <n v="0.34"/>
    <n v="0.12"/>
    <s v="INV-29129"/>
    <n v="9391983.2200000007"/>
    <n v="8341374.25"/>
    <n v="60"/>
    <n v="45"/>
    <s v="Cash"/>
    <x v="1"/>
    <n v="0.7"/>
    <n v="0.1"/>
    <n v="0.08"/>
    <n v="6"/>
    <n v="1076"/>
    <n v="1388799.78"/>
    <n v="8837134.7799999993"/>
    <s v="ABB"/>
    <s v="Jacobs"/>
    <n v="59.5"/>
    <n v="24"/>
    <s v="Approved"/>
    <s v="Procurement"/>
    <s v="Client delay"/>
  </r>
  <r>
    <s v="T100123"/>
    <d v="2025-08-19T00:00:00"/>
    <s v="P1022"/>
    <s v="Bridge Overhaul"/>
    <x v="0"/>
    <s v="Nigeria"/>
    <s v="Samsung C&amp;T"/>
    <s v="BOT"/>
    <s v="Mechanical"/>
    <x v="0"/>
    <s v="Tariq"/>
    <s v="B2119"/>
    <d v="2025-09-08T00:00:00"/>
    <d v="2025-12-09T00:00:00"/>
    <d v="2025-12-12T00:00:00"/>
    <n v="60"/>
    <n v="16864336"/>
    <n v="0.14000000000000001"/>
    <n v="0.12"/>
    <n v="16243728.439999999"/>
    <s v="USD"/>
    <n v="16243728.439999999"/>
    <n v="12575018.58"/>
    <n v="0.23"/>
    <n v="0.19"/>
    <s v="INV-44500"/>
    <n v="7138135.8200000003"/>
    <n v="2200374.58"/>
    <n v="45"/>
    <n v="83"/>
    <s v="Cash"/>
    <x v="0"/>
    <n v="0.97"/>
    <n v="0.1"/>
    <n v="7.0000000000000007E-2"/>
    <n v="12"/>
    <n v="2576"/>
    <s v="Unknown"/>
    <n v="7288103.2599999998"/>
    <s v="Al Fara'a"/>
    <s v="AECOM"/>
    <n v="65.900000000000006"/>
    <n v="36"/>
    <s v="Unknown"/>
    <s v="Maintenance"/>
    <s v="Unknown"/>
  </r>
  <r>
    <s v="T100124"/>
    <d v="2025-08-12T00:00:00"/>
    <s v="P1031"/>
    <s v="Industrial Park"/>
    <x v="2"/>
    <s v="Germany"/>
    <s v="ABB Group"/>
    <s v="Lump Sum"/>
    <s v="HVAC"/>
    <x v="3"/>
    <s v="Sandra"/>
    <s v="B2120"/>
    <d v="2025-06-27T00:00:00"/>
    <d v="2025-09-28T00:00:00"/>
    <d v="2025-12-04T00:00:00"/>
    <n v="3"/>
    <n v="11271876"/>
    <n v="0.12"/>
    <n v="0.2"/>
    <n v="11903101.060000001"/>
    <s v="USD"/>
    <n v="11903101.060000001"/>
    <n v="9180104.1400000006"/>
    <n v="0.08"/>
    <n v="0.17"/>
    <s v="INV-96447"/>
    <n v="8321744.8300000001"/>
    <n v="3503552.74"/>
    <n v="90"/>
    <n v="14"/>
    <s v="Cash"/>
    <x v="0"/>
    <n v="0.23"/>
    <n v="0.05"/>
    <n v="0.03"/>
    <n v="1"/>
    <n v="1009"/>
    <n v="1854239.55"/>
    <n v="5175359.83"/>
    <s v="Drake &amp; Scull"/>
    <s v="Mott Mac"/>
    <s v="Unknown"/>
    <n v="12"/>
    <s v="Under Review"/>
    <s v="Construction"/>
    <s v="Price escalation"/>
  </r>
  <r>
    <s v="T100125"/>
    <d v="2025-06-18T00:00:00"/>
    <s v="P1049"/>
    <s v="Smart City Hub"/>
    <x v="5"/>
    <s v="USA"/>
    <s v="ABB Group"/>
    <s v="Unit Rate"/>
    <s v="Civil"/>
    <x v="8"/>
    <s v="Ravi"/>
    <s v="B2121"/>
    <d v="2025-05-20T00:00:00"/>
    <s v="Unknown"/>
    <d v="2025-08-26T00:00:00"/>
    <n v="9"/>
    <n v="3142522"/>
    <n v="0.23"/>
    <n v="0.19"/>
    <n v="2879492.91"/>
    <s v="AED"/>
    <n v="784602.97275204363"/>
    <n v="2170550.14"/>
    <n v="0.36"/>
    <n v="0.12"/>
    <s v="INV-94833"/>
    <n v="939227.66"/>
    <n v="831438.3"/>
    <n v="120"/>
    <n v="34"/>
    <s v="Cash"/>
    <x v="3"/>
    <n v="0.25"/>
    <n v="0.05"/>
    <n v="0.08"/>
    <n v="9"/>
    <n v="3499"/>
    <n v="397567.37"/>
    <n v="1067071"/>
    <s v="Siemens"/>
    <s v="WSP"/>
    <n v="54.5"/>
    <n v="24"/>
    <s v="Unknown"/>
    <s v="Engineering"/>
    <s v="Unknown"/>
  </r>
  <r>
    <s v="T100126"/>
    <d v="2025-02-10T00:00:00"/>
    <s v="P1022"/>
    <s v="Marina Development"/>
    <x v="4"/>
    <s v="Saudi Arabia"/>
    <s v="China State"/>
    <s v="Lump Sum"/>
    <s v="HVAC"/>
    <x v="4"/>
    <s v="Igor"/>
    <s v="B2122"/>
    <d v="2025-01-08T00:00:00"/>
    <s v="Unknown"/>
    <d v="2025-10-06T00:00:00"/>
    <n v="49"/>
    <n v="32251956"/>
    <n v="0.11"/>
    <n v="0.2"/>
    <n v="34445089.009999998"/>
    <s v="USD"/>
    <n v="34445089.009999998"/>
    <n v="27593201.629999999"/>
    <n v="0.14000000000000001"/>
    <n v="0.2"/>
    <s v="INV-96208"/>
    <n v="21757820.760000002"/>
    <n v="11756336.32"/>
    <n v="45"/>
    <n v="134"/>
    <s v="Unknown"/>
    <x v="2"/>
    <n v="0.45"/>
    <n v="0.15"/>
    <n v="0.01"/>
    <n v="2"/>
    <n v="881"/>
    <n v="830832.78"/>
    <n v="3627820.15"/>
    <s v="Drake &amp; Scull"/>
    <s v="Unknown"/>
    <n v="60.6"/>
    <n v="48"/>
    <s v="Unknown"/>
    <s v="Procurement"/>
    <s v="Scope change"/>
  </r>
  <r>
    <s v="T100127"/>
    <d v="2026-02-21T00:00:00"/>
    <s v="P1012"/>
    <s v="Industrial Park"/>
    <x v="1"/>
    <s v="China"/>
    <s v="GE Infrastructure"/>
    <s v="Lump Sum"/>
    <s v="Structural"/>
    <x v="1"/>
    <s v="Igor"/>
    <s v="B2123"/>
    <d v="2025-12-17T00:00:00"/>
    <d v="2026-04-17T00:00:00"/>
    <d v="2026-04-17T00:00:00"/>
    <n v="56"/>
    <n v="41589044"/>
    <n v="0.13"/>
    <n v="0.12"/>
    <n v="40524364.469999999"/>
    <s v="EUR"/>
    <n v="44048222.25"/>
    <n v="28373337.09"/>
    <n v="0.35"/>
    <n v="0.11"/>
    <s v="INV-79246"/>
    <n v="25803862.780000001"/>
    <n v="15895122.449999999"/>
    <n v="60"/>
    <n v="23"/>
    <s v="Letter of Credit"/>
    <x v="2"/>
    <n v="0.17"/>
    <n v="0.05"/>
    <n v="0.03"/>
    <n v="0"/>
    <s v="Unknown"/>
    <n v="5595272.5899999999"/>
    <n v="19213102.949999999"/>
    <s v="Drake &amp; Scull"/>
    <s v="AECOM"/>
    <n v="86.9"/>
    <n v="48"/>
    <s v="Approved"/>
    <s v="Procurement"/>
    <s v="Price escalation"/>
  </r>
  <r>
    <s v="T100128"/>
    <d v="2025-02-02T00:00:00"/>
    <s v="P1008"/>
    <s v="Water Treatment Plant"/>
    <x v="4"/>
    <s v="UAE"/>
    <s v="ClientX"/>
    <s v="Cost Plus "/>
    <s v="Structural"/>
    <x v="4"/>
    <s v="Omar"/>
    <s v="B2124"/>
    <d v="2024-11-24T00:00:00"/>
    <d v="2025-02-20T00:00:00"/>
    <d v="2025-03-20T00:00:00"/>
    <n v="41"/>
    <n v="18175033"/>
    <n v="0.31"/>
    <n v="0.05"/>
    <n v="13167811.41"/>
    <s v="AED"/>
    <n v="3587959.5122615807"/>
    <n v="11035215.050000001"/>
    <n v="0.22"/>
    <n v="0.09"/>
    <s v="INV-83660"/>
    <n v="5956291.9400000004"/>
    <n v="4144572.82"/>
    <n v="60"/>
    <n v="115"/>
    <s v="Online"/>
    <x v="2"/>
    <n v="0.71"/>
    <n v="0.05"/>
    <n v="0.02"/>
    <n v="6"/>
    <n v="1309"/>
    <n v="2866318.95"/>
    <n v="5566379.0999999996"/>
    <s v="Drake &amp; Scull"/>
    <s v="WSP"/>
    <s v="Unknown"/>
    <n v="12"/>
    <s v="Pending"/>
    <s v="Maintenance"/>
    <s v="Price escalation"/>
  </r>
  <r>
    <s v="T100129"/>
    <d v="2026-01-29T00:00:00"/>
    <s v="P1010"/>
    <s v="Airport Terminal 3"/>
    <x v="3"/>
    <s v="India"/>
    <s v="GE Infrastructure"/>
    <s v="Unknown"/>
    <s v="Mechanical"/>
    <x v="0"/>
    <s v="Jack"/>
    <s v="B2125"/>
    <d v="2025-11-16T00:00:00"/>
    <d v="2026-04-02T00:00:00"/>
    <d v="2026-11-04T00:00:00"/>
    <n v="15"/>
    <n v="3332397"/>
    <n v="0.27"/>
    <n v="0.09"/>
    <n v="2651588.29"/>
    <s v="USD"/>
    <n v="2651588.29"/>
    <n v="1921672.2"/>
    <n v="0.14000000000000001"/>
    <n v="0.17"/>
    <s v="INV-63648"/>
    <n v="2152745.1"/>
    <n v="2115559.7000000002"/>
    <n v="120"/>
    <n v="155"/>
    <s v="Cash"/>
    <x v="4"/>
    <n v="0.68"/>
    <n v="0.15"/>
    <n v="0.01"/>
    <n v="14"/>
    <n v="2964"/>
    <n v="202723.99"/>
    <n v="826924.61"/>
    <s v="ABB"/>
    <s v="Parsons"/>
    <n v="58.6"/>
    <n v="24"/>
    <s v="Under Review"/>
    <s v="Maintenance"/>
    <s v="Unknown"/>
  </r>
  <r>
    <s v="T100130"/>
    <d v="2025-01-16T00:00:00"/>
    <s v="P1018"/>
    <s v="Residential Complex"/>
    <x v="3"/>
    <s v="Saudi Arabia"/>
    <s v="Unknown"/>
    <s v="EPC "/>
    <s v="Electrical"/>
    <x v="0"/>
    <s v="Omar"/>
    <s v="B2126"/>
    <d v="2024-11-23T00:00:00"/>
    <d v="2025-03-14T00:00:00"/>
    <d v="2025-04-13T00:00:00"/>
    <n v="42"/>
    <n v="29900953"/>
    <n v="0.06"/>
    <n v="-0.05"/>
    <n v="26701551.030000001"/>
    <s v="AED"/>
    <n v="7275626.9836512264"/>
    <n v="21244051.09"/>
    <n v="0.36"/>
    <n v="0.17"/>
    <s v="INV-13655"/>
    <n v="19633913.100000001"/>
    <n v="20712095.149999999"/>
    <n v="30"/>
    <n v="87"/>
    <s v="Unknown"/>
    <x v="1"/>
    <n v="0.35"/>
    <n v="0.05"/>
    <n v="0.05"/>
    <n v="12"/>
    <n v="1042"/>
    <n v="3855216.71"/>
    <n v="8135125.3099999996"/>
    <s v="Siemens"/>
    <s v="AECOM"/>
    <n v="94"/>
    <n v="36"/>
    <s v="Unknown"/>
    <s v="Maintenance"/>
    <s v="Scope change"/>
  </r>
  <r>
    <s v="T100131"/>
    <d v="1946-02-04T00:00:00"/>
    <s v="P1043"/>
    <s v="Data Center Build"/>
    <x v="5"/>
    <s v="USA"/>
    <s v="NEOM"/>
    <s v="Lump Sum"/>
    <s v="Process"/>
    <x v="8"/>
    <s v="Sandra"/>
    <s v="B2127"/>
    <d v="2025-12-11T00:00:00"/>
    <s v="Unknown"/>
    <d v="2026-03-30T00:00:00"/>
    <s v="Unknown"/>
    <n v="28569995"/>
    <n v="0.35"/>
    <n v="-0.02"/>
    <n v="18199086.82"/>
    <s v="SAR"/>
    <n v="4853089.8186666667"/>
    <n v="11629562.189999999"/>
    <n v="0.08"/>
    <n v="0.15"/>
    <s v="INV-73539"/>
    <n v="1837268.39"/>
    <n v="1099390.3400000001"/>
    <n v="120"/>
    <n v="91"/>
    <s v="Letter of Credit"/>
    <x v="5"/>
    <n v="0.17"/>
    <n v="0.15"/>
    <n v="0.09"/>
    <n v="14"/>
    <n v="3478"/>
    <n v="3248065.79"/>
    <n v="7146540.8799999999"/>
    <s v="Siemens"/>
    <s v="AECOM"/>
    <n v="75.900000000000006"/>
    <n v="24"/>
    <s v="Unknown"/>
    <s v="Procurement"/>
    <s v="Price escalation"/>
  </r>
  <r>
    <s v="T100132"/>
    <d v="1945-09-28T00:00:00"/>
    <s v="P1019"/>
    <s v="Stadium Renovation"/>
    <x v="1"/>
    <s v="China"/>
    <s v="Samsung C&amp;T"/>
    <s v="BOT"/>
    <s v="Civil"/>
    <x v="5"/>
    <s v="Ravi"/>
    <s v="B2128"/>
    <d v="2025-08-13T00:00:00"/>
    <s v="Unknown"/>
    <d v="2025-10-28T00:00:00"/>
    <n v="7"/>
    <n v="8122748"/>
    <n v="0.25"/>
    <n v="0.06"/>
    <n v="6457584.6600000001"/>
    <s v=" AED"/>
    <n v="6457584.6600000001"/>
    <n v="4683508.87"/>
    <n v="0.25"/>
    <n v="0.19"/>
    <s v="INV-63690"/>
    <n v="501859.46"/>
    <n v="213527.03"/>
    <n v="120"/>
    <n v="95"/>
    <s v="Online"/>
    <x v="2"/>
    <n v="0.92"/>
    <n v="0.05"/>
    <n v="0.06"/>
    <n v="13"/>
    <n v="3785"/>
    <n v="1120137.6200000001"/>
    <n v="2525856.23"/>
    <s v="Unknown"/>
    <s v="Unknown"/>
    <n v="91.7"/>
    <s v="Unknown"/>
    <s v="Under Review"/>
    <s v="Procurement"/>
    <s v="Follow up needed"/>
  </r>
  <r>
    <s v="T100133"/>
    <d v="2025-01-24T00:00:00"/>
    <s v="P1032"/>
    <s v="Bridge Overhaul"/>
    <x v="4"/>
    <s v="Saudi Arabia"/>
    <s v="ClientX"/>
    <s v="Unit Rate"/>
    <s v="Civil"/>
    <x v="4"/>
    <s v="Sandra"/>
    <s v="B2129"/>
    <d v="2024-12-14T00:00:00"/>
    <s v="Unknown"/>
    <d v="2025-04-05T00:00:00"/>
    <n v="34"/>
    <n v="45192724"/>
    <n v="0.31"/>
    <n v="0.13"/>
    <n v="35236766.899999999"/>
    <s v="AED"/>
    <n v="9601298.8828337882"/>
    <n v="21387976.640000001"/>
    <n v="0.2"/>
    <n v="0.18"/>
    <s v="INV-17667"/>
    <n v="21107847.010000002"/>
    <n v="20955086.539999999"/>
    <n v="30"/>
    <n v="147"/>
    <s v="Cheque"/>
    <x v="2"/>
    <n v="0.64"/>
    <n v="0.15"/>
    <n v="0.04"/>
    <n v="3"/>
    <n v="1506"/>
    <n v="1431126.12"/>
    <n v="9264118.5999999996"/>
    <s v="Al Fara'a"/>
    <s v="Parsons"/>
    <n v="54.6"/>
    <n v="60"/>
    <s v="Rejected"/>
    <s v="Consulting"/>
    <s v="Price escalation"/>
  </r>
  <r>
    <s v="T100134"/>
    <d v="2025-07-31T00:00:00"/>
    <s v="P1001"/>
    <s v="Smart City Hub"/>
    <x v="1"/>
    <s v="China"/>
    <s v="Bechtel"/>
    <s v="Lump Sum"/>
    <s v="Civil"/>
    <x v="7"/>
    <s v="Igor"/>
    <s v="B2130"/>
    <d v="2025-06-13T00:00:00"/>
    <d v="2025-09-23T00:00:00"/>
    <d v="2025-09-17T00:00:00"/>
    <n v="13"/>
    <n v="21957887"/>
    <n v="0.1"/>
    <n v="0.19"/>
    <n v="23516896.98"/>
    <s v="USD"/>
    <n v="23516896.98"/>
    <n v="17902489.199999999"/>
    <n v="0.37"/>
    <n v="0.12"/>
    <s v="INV-37886"/>
    <n v="19156306.41"/>
    <n v="6541926.4299999997"/>
    <n v="45"/>
    <n v="153"/>
    <s v="Cheque"/>
    <x v="2"/>
    <n v="0.6"/>
    <n v="0.1"/>
    <n v="0.06"/>
    <n v="12"/>
    <n v="14"/>
    <s v="Unknown"/>
    <n v="4922584.53"/>
    <s v="ABB"/>
    <s v="Unknown"/>
    <n v="98.1"/>
    <n v="48"/>
    <s v="Unknown"/>
    <s v="Construction"/>
    <s v="Unknown"/>
  </r>
  <r>
    <s v="T100135"/>
    <d v="2025-03-24T00:00:00"/>
    <s v="P1021"/>
    <s v="Hospital Complex"/>
    <x v="0"/>
    <s v="South Africa"/>
    <s v="Larsen"/>
    <s v="BOT"/>
    <s v="Instruments"/>
    <x v="2"/>
    <s v="Tariq"/>
    <s v="B2131"/>
    <d v="2024-12-27T00:00:00"/>
    <s v="Unknown"/>
    <s v="Unknown"/>
    <n v="38"/>
    <n v="49805727"/>
    <n v="0.19"/>
    <n v="-0.03"/>
    <n v="39132359.700000003"/>
    <s v="Unknown"/>
    <n v="39132359.700000003"/>
    <n v="31735948.579999998"/>
    <n v="0.24"/>
    <n v="0.17"/>
    <s v="INV-35295"/>
    <n v="4940767.1399999997"/>
    <n v="4242851.41"/>
    <n v="45"/>
    <n v="143"/>
    <s v="Bank Transfer"/>
    <x v="5"/>
    <n v="0.99"/>
    <n v="0.1"/>
    <n v="0.03"/>
    <n v="10"/>
    <n v="3093"/>
    <n v="4004497.34"/>
    <n v="15934162.23"/>
    <s v="ABB"/>
    <s v="Mott Mac"/>
    <n v="76.900000000000006"/>
    <n v="12"/>
    <s v="Under Review"/>
    <s v="Construction"/>
    <s v="Unknown"/>
  </r>
  <r>
    <s v="T100136"/>
    <d v="2026-01-24T00:00:00"/>
    <s v="P1007"/>
    <s v="Tunnel Project"/>
    <x v="5"/>
    <s v="USA"/>
    <s v="ABB Group"/>
    <s v="Unknown"/>
    <s v="Electrical"/>
    <x v="8"/>
    <s v="Igor"/>
    <s v="B2132"/>
    <d v="2026-06-01T00:00:00"/>
    <d v="2026-01-02T00:00:00"/>
    <d v="2026-03-24T00:00:00"/>
    <n v="46"/>
    <n v="19066615"/>
    <n v="0.24"/>
    <n v="0.13"/>
    <n v="16374408.960000001"/>
    <s v="SAR"/>
    <n v="4366509.0559999999"/>
    <s v="Unknown"/>
    <n v="0.28999999999999998"/>
    <n v="0.14000000000000001"/>
    <s v="INV-77797"/>
    <n v="3484227.38"/>
    <n v="3320554.61"/>
    <n v="60"/>
    <n v="57"/>
    <s v="Cash"/>
    <x v="6"/>
    <n v="0.27"/>
    <n v="0.1"/>
    <n v="0.1"/>
    <n v="1"/>
    <n v="434"/>
    <n v="1543940.25"/>
    <n v="4302381.82"/>
    <s v="ABB"/>
    <s v="Mott Mac"/>
    <n v="72.7"/>
    <n v="60"/>
    <s v="Approved"/>
    <s v="Maintenance"/>
    <s v="On track"/>
  </r>
  <r>
    <s v="T100137"/>
    <d v="2025-08-04T00:00:00"/>
    <s v="P1027"/>
    <s v="Bridge Overhaul"/>
    <x v="0"/>
    <s v="Unknown"/>
    <s v="ClientX"/>
    <s v="Cost Plus"/>
    <s v="Process"/>
    <x v="0"/>
    <s v="Layla"/>
    <s v="B2133"/>
    <d v="2025-05-26T00:00:00"/>
    <d v="2025-09-26T00:00:00"/>
    <d v="2025-11-08T00:00:00"/>
    <n v="52"/>
    <n v="35929449"/>
    <n v="0.16"/>
    <n v="-0.05"/>
    <n v="28671700.300000001"/>
    <s v="QAR"/>
    <n v="7876840.7417582413"/>
    <n v="20975035.949999999"/>
    <n v="0.21"/>
    <n v="7.0000000000000007E-2"/>
    <s v="INV-59998"/>
    <n v="6176369.3300000001"/>
    <n v="2257136.39"/>
    <n v="120"/>
    <n v="7"/>
    <s v="Online"/>
    <x v="4"/>
    <n v="0.98"/>
    <n v="0.05"/>
    <n v="0.1"/>
    <n v="13"/>
    <n v="3630"/>
    <s v="Unknown"/>
    <n v="7819793.2699999996"/>
    <s v="Unknown"/>
    <s v="Unknown"/>
    <n v="68.900000000000006"/>
    <n v="12"/>
    <s v="Under Review"/>
    <s v="Engineering"/>
    <s v="Unknown"/>
  </r>
  <r>
    <s v="T100138"/>
    <d v="2025-04-30T00:00:00"/>
    <s v="P1036"/>
    <s v="Oil Refinery Unit"/>
    <x v="4"/>
    <s v="Qatar"/>
    <s v="Samsung C&amp;T"/>
    <s v="EPC"/>
    <s v="Mechanical"/>
    <x v="4"/>
    <s v="Igor"/>
    <s v="B2134"/>
    <d v="2025-03-20T00:00:00"/>
    <d v="2025-03-05T00:00:00"/>
    <d v="2025-07-24T00:00:00"/>
    <n v="59"/>
    <n v="40436854"/>
    <n v="0.28000000000000003"/>
    <n v="0.11"/>
    <n v="32317133.719999999"/>
    <s v="USD"/>
    <n v="32317133.719999999"/>
    <n v="20802131.940000001"/>
    <n v="0.26"/>
    <n v="0.09"/>
    <s v="INV-72354"/>
    <n v="14070865.789999999"/>
    <n v="9446718.8200000003"/>
    <n v="90"/>
    <n v="159"/>
    <s v="Cheque"/>
    <x v="0"/>
    <n v="0.63"/>
    <n v="0.1"/>
    <n v="7.0000000000000007E-2"/>
    <n v="0"/>
    <n v="4593"/>
    <n v="3783498.13"/>
    <n v="5821891.6100000003"/>
    <s v="Al Fara'a"/>
    <s v="Unknown"/>
    <n v="82.9"/>
    <n v="12"/>
    <s v="Unknown"/>
    <s v="Maintenance"/>
    <s v="On track"/>
  </r>
  <r>
    <s v="T100139"/>
    <d v="2025-10-24T00:00:00"/>
    <s v="P1023"/>
    <s v="HQ Tower"/>
    <x v="0"/>
    <s v="South Africa"/>
    <s v="ClientX"/>
    <s v="Lump Sum"/>
    <s v="Structural"/>
    <x v="2"/>
    <s v="Omar"/>
    <s v="B2135"/>
    <d v="2025-09-10T00:00:00"/>
    <s v="Unknown"/>
    <d v="2025-12-21T00:00:00"/>
    <n v="24"/>
    <s v="Unknown"/>
    <n v="0.34"/>
    <n v="0.1"/>
    <n v="27726027.120000001"/>
    <s v="AED"/>
    <n v="7554775.782016349"/>
    <n v="18681499.800000001"/>
    <n v="0.11"/>
    <n v="0.09"/>
    <s v="INV-91684"/>
    <n v="11253744.74"/>
    <n v="4837129.46"/>
    <n v="90"/>
    <n v="11"/>
    <s v="Online"/>
    <x v="6"/>
    <n v="0.52"/>
    <n v="0.05"/>
    <n v="7.0000000000000007E-2"/>
    <n v="7"/>
    <n v="919"/>
    <n v="1895201.41"/>
    <n v="6872069.4400000004"/>
    <s v="THALES"/>
    <s v="Unknown"/>
    <s v="Unknown"/>
    <n v="24"/>
    <s v="Under Review"/>
    <s v="Consulting"/>
    <s v="On track"/>
  </r>
  <r>
    <s v="T100140"/>
    <d v="1945-07-24T00:00:00"/>
    <s v="P1013"/>
    <s v="Bridge Overhaul"/>
    <x v="3"/>
    <s v="Egypt"/>
    <s v="ClientX"/>
    <s v="Lump Sum"/>
    <s v="Mechanical "/>
    <x v="0"/>
    <s v="Mei"/>
    <s v="B2136"/>
    <d v="2024-12-23T00:00:00"/>
    <d v="2025-06-04T00:00:00"/>
    <d v="2025-05-24T00:00:00"/>
    <n v="34"/>
    <n v="12926600"/>
    <n v="0.08"/>
    <n v="0.04"/>
    <n v="12368170.880000001"/>
    <s v="QAR"/>
    <n v="3397849.1428571432"/>
    <n v="9577367.4000000004"/>
    <n v="0.33"/>
    <n v="0.15"/>
    <s v="INV-56081"/>
    <n v="4552934.04"/>
    <n v="3549646.44"/>
    <n v="45"/>
    <n v="12"/>
    <s v="Cheque"/>
    <x v="3"/>
    <n v="0.77"/>
    <n v="0.15"/>
    <n v="0.03"/>
    <n v="9"/>
    <n v="3099"/>
    <n v="2908557.8"/>
    <n v="3960545.44"/>
    <s v="Al Fara'a"/>
    <s v="Jacobs"/>
    <n v="60.2"/>
    <n v="12"/>
    <s v="Pending"/>
    <s v="Procurement"/>
    <s v="Scope change"/>
  </r>
  <r>
    <s v="T100141"/>
    <d v="2025-11-15T00:00:00"/>
    <s v="P1007"/>
    <s v="Airport Terminal 3"/>
    <x v="4"/>
    <s v="Qatar"/>
    <s v="Vinci Construction"/>
    <s v="Unit Rate"/>
    <s v="Instrumentation"/>
    <x v="4"/>
    <s v="Ravi"/>
    <s v="B2137"/>
    <d v="2025-10-01T00:00:00"/>
    <d v="2025-11-23T00:00:00"/>
    <s v="Unknown"/>
    <n v="55"/>
    <n v="22773675"/>
    <n v="0.15"/>
    <n v="7.0000000000000007E-2"/>
    <n v="20712657.41"/>
    <s v=" AED"/>
    <n v="20712657.41"/>
    <n v="18621770.579999998"/>
    <n v="0.34"/>
    <n v="0.16"/>
    <s v="INV-51035"/>
    <n v="8235556.79"/>
    <n v="7771100.8099999996"/>
    <n v="60"/>
    <n v="70"/>
    <s v="Cheque"/>
    <x v="1"/>
    <n v="0.41"/>
    <n v="0.05"/>
    <n v="0.05"/>
    <n v="8"/>
    <n v="1729"/>
    <n v="2871599.31"/>
    <n v="8348205.9100000001"/>
    <s v="Al Fara'a"/>
    <s v="Unknown"/>
    <n v="75.599999999999994"/>
    <n v="48"/>
    <s v="Pending"/>
    <s v="Engineering"/>
    <s v="Price escalation"/>
  </r>
  <r>
    <s v="T100142"/>
    <d v="2025-08-19T00:00:00"/>
    <s v="P1050"/>
    <s v="Unknown"/>
    <x v="6"/>
    <s v="Unknown"/>
    <s v="Fluor"/>
    <s v="Unknown"/>
    <s v="Instruments"/>
    <x v="9"/>
    <s v="Mei"/>
    <s v="B2138"/>
    <d v="2025-06-22T00:00:00"/>
    <d v="2025-08-23T00:00:00"/>
    <s v="Unknown"/>
    <n v="39"/>
    <n v="37676731"/>
    <n v="0.02"/>
    <n v="-0.02"/>
    <n v="36184732.450000003"/>
    <s v="Unknown"/>
    <n v="36184732.450000003"/>
    <n v="28647488.57"/>
    <n v="0.11"/>
    <n v="0.15"/>
    <s v="INV-58319"/>
    <n v="28683191.59"/>
    <n v="15616780.18"/>
    <n v="30"/>
    <n v="128"/>
    <s v="Bank Transfer"/>
    <x v="2"/>
    <n v="0.81"/>
    <n v="0.1"/>
    <n v="0.04"/>
    <n v="13"/>
    <s v="Unknown"/>
    <n v="8308355.4800000004"/>
    <n v="6598536.3099999996"/>
    <s v="THALES"/>
    <s v="Jacobs"/>
    <s v="Unknown"/>
    <n v="60"/>
    <s v="Unknown"/>
    <s v="Engineering"/>
    <s v="Unknown"/>
  </r>
  <r>
    <s v="T100143"/>
    <d v="2025-07-20T00:00:00"/>
    <s v="P1009"/>
    <s v="Unknown"/>
    <x v="2"/>
    <s v="UK"/>
    <s v="ADNOC"/>
    <s v="Unit Rate"/>
    <s v="Structural"/>
    <x v="3"/>
    <s v="Jack"/>
    <s v="B2139"/>
    <d v="2025-05-13T00:00:00"/>
    <d v="2025-05-09T00:00:00"/>
    <d v="2025-10-16T00:00:00"/>
    <n v="48"/>
    <n v="10738470"/>
    <n v="0.35"/>
    <n v="-0.02"/>
    <n v="6840405.3899999997"/>
    <s v=" AED"/>
    <n v="6840405.3899999997"/>
    <n v="4906808.2300000004"/>
    <n v="0.35"/>
    <n v="0.11"/>
    <s v="INV-80482"/>
    <n v="2774818.81"/>
    <n v="2482114.84"/>
    <n v="90"/>
    <n v="53"/>
    <s v="Cheque"/>
    <x v="5"/>
    <n v="0.17"/>
    <n v="0.05"/>
    <n v="0.04"/>
    <n v="15"/>
    <n v="4668"/>
    <n v="1235981.18"/>
    <s v="Unknown"/>
    <s v="ABB"/>
    <s v="Jacobs"/>
    <n v="86.7"/>
    <n v="24"/>
    <s v="Rejected"/>
    <s v="Consulting"/>
    <s v="On track"/>
  </r>
  <r>
    <s v="T100144"/>
    <d v="1945-09-10T00:00:00"/>
    <s v="P1025"/>
    <s v="Oil Refinery Unit"/>
    <x v="4"/>
    <s v="Saudi Arabia"/>
    <s v="NEOM"/>
    <s v="Lump Sum"/>
    <s v="Civil"/>
    <x v="4"/>
    <s v="Jack"/>
    <s v="B2140"/>
    <d v="2025-06-30T00:00:00"/>
    <s v="Unknown"/>
    <d v="2025-10-11T00:00:00"/>
    <n v="55"/>
    <n v="27800409"/>
    <n v="0.35"/>
    <n v="0.09"/>
    <n v="19696589.780000001"/>
    <s v="USD"/>
    <n v="19696589.780000001"/>
    <n v="12771464.98"/>
    <n v="0.26"/>
    <n v="0.08"/>
    <s v="INV-16259"/>
    <n v="17648517.190000001"/>
    <n v="6375119.3099999996"/>
    <n v="30"/>
    <n v="130"/>
    <s v="Letter of Credit"/>
    <x v="5"/>
    <n v="0.77"/>
    <n v="0.1"/>
    <n v="0.05"/>
    <n v="5"/>
    <s v="Unknown"/>
    <n v="2390207.52"/>
    <n v="7598253.1600000001"/>
    <s v="Unknown"/>
    <s v="Unknown"/>
    <n v="69.5"/>
    <n v="60"/>
    <s v="Unknown"/>
    <s v="Construction"/>
    <s v="Unknown"/>
  </r>
  <r>
    <s v="T100145"/>
    <d v="2025-07-19T00:00:00"/>
    <s v="P1046"/>
    <s v="Desalination Plant"/>
    <x v="1"/>
    <s v="India"/>
    <s v="Unknown"/>
    <s v="Lump Sum"/>
    <s v="Process"/>
    <x v="5"/>
    <s v="Sandra"/>
    <s v="B2141"/>
    <d v="2025-04-21T00:00:00"/>
    <d v="2025-08-13T00:00:00"/>
    <s v="Unknown"/>
    <n v="25"/>
    <n v="46528383"/>
    <n v="0.11"/>
    <n v="-0.04"/>
    <n v="39753850.439999998"/>
    <s v="SAR"/>
    <n v="10601026.784"/>
    <n v="24031137.859999999"/>
    <n v="0.05"/>
    <n v="0.08"/>
    <s v="INV-22418"/>
    <n v="2145351.2400000002"/>
    <n v="1969277.45"/>
    <n v="45"/>
    <n v="64"/>
    <s v="Online"/>
    <x v="5"/>
    <n v="0.4"/>
    <n v="0.05"/>
    <n v="0.03"/>
    <n v="0"/>
    <n v="561"/>
    <n v="4553893.9000000004"/>
    <n v="11919413.27"/>
    <s v="Siemens"/>
    <s v="Jacobs"/>
    <s v="Unknown"/>
    <n v="60"/>
    <s v="Unknown"/>
    <s v="Consulting"/>
    <s v="Client delay"/>
  </r>
  <r>
    <s v="T100146"/>
    <d v="1945-08-28T00:00:00"/>
    <s v="P1019"/>
    <s v="Airport Terminal 3"/>
    <x v="5"/>
    <s v="USA"/>
    <s v="ABB Group"/>
    <s v="EPC"/>
    <s v="Civil"/>
    <x v="8"/>
    <s v="Jack"/>
    <s v="B2142"/>
    <d v="2025-05-04T00:00:00"/>
    <s v="Unknown"/>
    <d v="2025-07-24T00:00:00"/>
    <n v="41"/>
    <n v="11966267"/>
    <n v="0.23"/>
    <n v="0.17"/>
    <n v="10780409.939999999"/>
    <s v="AED"/>
    <n v="2937441.4005449591"/>
    <n v="7903311.0700000003"/>
    <n v="0.1"/>
    <n v="0.1"/>
    <s v="INV-39156"/>
    <n v="3452662.69"/>
    <n v="3387902.37"/>
    <n v="90"/>
    <n v="18"/>
    <s v="Unknown"/>
    <x v="0"/>
    <n v="0.36"/>
    <n v="0.15"/>
    <n v="0.09"/>
    <n v="14"/>
    <n v="204"/>
    <n v="2032762.94"/>
    <n v="1965559.52"/>
    <s v="Unknown"/>
    <s v="Unknown"/>
    <n v="76"/>
    <s v="Unknown"/>
    <s v="Unknown"/>
    <s v="Maintenance"/>
    <s v="Unknown"/>
  </r>
  <r>
    <s v="T100147"/>
    <d v="2025-04-04T00:00:00"/>
    <s v="P1046"/>
    <s v="Desalination Plant"/>
    <x v="5"/>
    <s v="USA"/>
    <s v="Siemens"/>
    <s v="EPC"/>
    <s v="Structural"/>
    <x v="6"/>
    <s v="Sandra"/>
    <s v="B2143"/>
    <d v="2025-02-19T00:00:00"/>
    <s v="Unknown"/>
    <d v="2025-06-23T00:00:00"/>
    <n v="31"/>
    <n v="29886336"/>
    <n v="0.22"/>
    <n v="-0.03"/>
    <n v="22612001.82"/>
    <s v=" AED"/>
    <n v="22612001.82"/>
    <n v="17701088.059999999"/>
    <n v="0.1"/>
    <n v="0.19"/>
    <s v="INV-89432"/>
    <n v="10580063.98"/>
    <n v="11245856.32"/>
    <n v="30"/>
    <n v="163"/>
    <s v="Cheque"/>
    <x v="1"/>
    <n v="0.98"/>
    <n v="0.05"/>
    <n v="0.02"/>
    <n v="5"/>
    <n v="2469"/>
    <n v="1246909.51"/>
    <n v="4588352.54"/>
    <s v="Unknown"/>
    <s v="AECOM"/>
    <s v="Unknown"/>
    <n v="48"/>
    <s v="Under Review"/>
    <s v="Engineering"/>
    <s v="Unknown"/>
  </r>
  <r>
    <s v="T100148"/>
    <d v="2025-04-11T00:00:00"/>
    <s v="P1010"/>
    <s v="Data Center Build"/>
    <x v="4"/>
    <s v="Qatar"/>
    <s v="Larsen"/>
    <s v="Unit Rate"/>
    <s v="Mechanical"/>
    <x v="4"/>
    <s v="Jack"/>
    <s v="B2144"/>
    <d v="2025-02-13T00:00:00"/>
    <d v="2025-06-09T00:00:00"/>
    <d v="2025-11-06T00:00:00"/>
    <s v="Unknown"/>
    <n v="10583382"/>
    <n v="0.32"/>
    <n v="-0.05"/>
    <n v="6836864.7699999996"/>
    <s v="USD"/>
    <n v="6836864.7699999996"/>
    <n v="5396240.3799999999"/>
    <n v="0.28999999999999998"/>
    <n v="0.15"/>
    <s v="INV-20531"/>
    <n v="5349209.88"/>
    <n v="4730279.09"/>
    <n v="60"/>
    <n v="126"/>
    <s v="Unknown"/>
    <x v="1"/>
    <n v="0.43"/>
    <n v="0.1"/>
    <n v="0.09"/>
    <n v="11"/>
    <n v="1332"/>
    <s v="Unknown"/>
    <n v="2445949.6"/>
    <s v="Al Fara'a"/>
    <s v="Parsons"/>
    <n v="97.2"/>
    <n v="48"/>
    <s v="Unknown"/>
    <s v="Engineering"/>
    <s v="Follow up needed"/>
  </r>
  <r>
    <s v="T100149"/>
    <d v="2025-05-10T00:00:00"/>
    <s v="P1044"/>
    <s v="Tunnel Project"/>
    <x v="4"/>
    <s v="Qatar"/>
    <s v="Siemens"/>
    <s v="LSTK"/>
    <s v="Unknown"/>
    <x v="4"/>
    <s v="Mei"/>
    <s v="B2145"/>
    <d v="2025-02-22T00:00:00"/>
    <d v="2025-06-25T00:00:00"/>
    <s v="Unknown"/>
    <n v="48"/>
    <n v="46628381"/>
    <s v="unknown"/>
    <n v="0.19"/>
    <n v="49384118.32"/>
    <s v="EUR"/>
    <n v="53678389.478260867"/>
    <n v="36837657.259999998"/>
    <n v="0.09"/>
    <n v="0.14000000000000001"/>
    <s v="INV-46275"/>
    <n v="30110146.390000001"/>
    <n v="18253700.789999999"/>
    <n v="60"/>
    <n v="106"/>
    <s v="Bank Transfer"/>
    <x v="0"/>
    <n v="0.76"/>
    <n v="0.15"/>
    <n v="0.09"/>
    <n v="3"/>
    <n v="3358"/>
    <n v="11357528.57"/>
    <n v="17510297.5"/>
    <s v="Drake &amp; Scull"/>
    <s v="Jacobs"/>
    <n v="52.9"/>
    <s v="Unknown"/>
    <s v="Approved"/>
    <s v="Consulting"/>
    <s v="Client delay"/>
  </r>
  <r>
    <s v="T100150"/>
    <d v="2025-09-02T00:00:00"/>
    <s v="P1020"/>
    <s v="Hospital Complex"/>
    <x v="2"/>
    <s v="UK"/>
    <s v="Siemens"/>
    <s v="BOT"/>
    <s v="Piping"/>
    <x v="3"/>
    <s v="Omar"/>
    <s v="B2146"/>
    <d v="2025-12-07T00:00:00"/>
    <s v="Unknown"/>
    <d v="2025-11-22T00:00:00"/>
    <s v="Unknown"/>
    <n v="32760841"/>
    <n v="0.24"/>
    <n v="-0.02"/>
    <n v="24400274.379999999"/>
    <s v="EUR"/>
    <n v="26522037.369565215"/>
    <n v="18524415.07"/>
    <n v="0.31"/>
    <n v="0.09"/>
    <s v="INV-68236"/>
    <n v="2486339.08"/>
    <n v="2241282.91"/>
    <n v="30"/>
    <n v="171"/>
    <s v="Unknown"/>
    <x v="3"/>
    <n v="0.6"/>
    <n v="0.05"/>
    <n v="0.02"/>
    <n v="0"/>
    <n v="35"/>
    <n v="5861820.4800000004"/>
    <n v="2602341.0299999998"/>
    <s v="THALES"/>
    <s v="AECOM"/>
    <n v="82.9"/>
    <n v="12"/>
    <s v="Pending"/>
    <s v="Procurement"/>
    <s v="Scope change"/>
  </r>
  <r>
    <s v="T100151"/>
    <d v="2026-02-11T00:00:00"/>
    <s v="P1030"/>
    <s v="Airport Terminal 3"/>
    <x v="1"/>
    <s v="Unknown"/>
    <s v="QatarEnergy"/>
    <s v="BOT"/>
    <s v="Unknown"/>
    <x v="1"/>
    <s v="Layla"/>
    <s v="B2147"/>
    <d v="2026-01-19T00:00:00"/>
    <d v="2026-12-02T00:00:00"/>
    <d v="2026-04-23T00:00:00"/>
    <n v="17"/>
    <n v="5660596"/>
    <n v="0.13"/>
    <n v="0.18"/>
    <n v="5811167.8499999996"/>
    <s v="USD "/>
    <n v="5811167.8499999996"/>
    <n v="4647654.6900000004"/>
    <n v="0.28000000000000003"/>
    <n v="0.15"/>
    <s v="INV-83649"/>
    <n v="4940980.1500000004"/>
    <n v="3364301.2"/>
    <n v="30"/>
    <n v="99"/>
    <s v="Unknown"/>
    <x v="1"/>
    <n v="0.33"/>
    <n v="0.05"/>
    <n v="7.0000000000000007E-2"/>
    <n v="1"/>
    <n v="4728"/>
    <n v="919072.61"/>
    <n v="1457464.89"/>
    <s v="Unknown"/>
    <s v="WSP"/>
    <n v="74.599999999999994"/>
    <n v="48"/>
    <s v="Under Review"/>
    <s v="Maintenance"/>
    <s v="Unknown"/>
  </r>
  <r>
    <s v="T100152"/>
    <d v="2025-03-01T00:00:00"/>
    <s v="P1033"/>
    <s v="Metro Line Extension"/>
    <x v="4"/>
    <s v="Unknown"/>
    <s v="China State"/>
    <s v="EPC"/>
    <s v="Unknown"/>
    <x v="4"/>
    <s v="Omar"/>
    <s v="B2148"/>
    <d v="2025-01-02T00:00:00"/>
    <d v="2025-01-04T00:00:00"/>
    <s v="Unknown"/>
    <n v="50"/>
    <n v="19727102"/>
    <s v="unknown"/>
    <n v="-0.03"/>
    <n v="18369877.379999999"/>
    <s v="USD"/>
    <n v="18369877.379999999"/>
    <n v="15437815.810000001"/>
    <n v="0.26"/>
    <n v="0.1"/>
    <s v="INV-39500"/>
    <n v="12482222.119999999"/>
    <n v="13103443.85"/>
    <n v="30"/>
    <n v="147"/>
    <s v="Unknown"/>
    <x v="4"/>
    <n v="0.4"/>
    <n v="0.1"/>
    <n v="0.1"/>
    <n v="0"/>
    <n v="1777"/>
    <n v="3342441.62"/>
    <n v="9046376.8699999992"/>
    <s v="THALES"/>
    <s v="Mott Mac"/>
    <n v="99.8"/>
    <n v="24"/>
    <s v="Unknown"/>
    <s v="Consulting"/>
    <s v="On track"/>
  </r>
  <r>
    <s v="T100153"/>
    <d v="1945-09-07T00:00:00"/>
    <s v="P1025"/>
    <s v="Industrial Park"/>
    <x v="3"/>
    <s v="USA"/>
    <s v="QatarEnergy"/>
    <s v="Cost Plus "/>
    <s v="Structural"/>
    <x v="0"/>
    <s v="Ravi"/>
    <s v="B2149"/>
    <d v="2025-01-07T00:00:00"/>
    <d v="2025-05-10T00:00:00"/>
    <d v="2025-10-25T00:00:00"/>
    <n v="50"/>
    <n v="49014683"/>
    <n v="0.14000000000000001"/>
    <n v="0.2"/>
    <n v="50583152.859999999"/>
    <s v="QAR"/>
    <n v="13896470.565934066"/>
    <n v="40232393.020000003"/>
    <n v="0.35"/>
    <n v="7.0000000000000007E-2"/>
    <s v="INV-29473"/>
    <n v="30874073"/>
    <n v="30219993.32"/>
    <n v="30"/>
    <n v="141"/>
    <s v="Online"/>
    <x v="1"/>
    <n v="0.42"/>
    <n v="0.1"/>
    <n v="7.0000000000000007E-2"/>
    <n v="11"/>
    <n v="471"/>
    <n v="12345147.99"/>
    <n v="6119997.2999999998"/>
    <s v="Unknown"/>
    <s v="Unknown"/>
    <n v="57.4"/>
    <n v="36"/>
    <s v="Unknown"/>
    <s v="Construction"/>
    <s v="On track"/>
  </r>
  <r>
    <s v="T100154"/>
    <d v="1945-07-18T00:00:00"/>
    <s v="P1007"/>
    <s v="Plant Upgrade"/>
    <x v="3"/>
    <s v="Nigeria"/>
    <s v="Fluor"/>
    <s v="BOT"/>
    <s v="Mechanical "/>
    <x v="0"/>
    <s v="Jack"/>
    <s v="B2150"/>
    <d v="2025-01-16T00:00:00"/>
    <d v="2025-03-13T00:00:00"/>
    <d v="2025-06-22T00:00:00"/>
    <n v="11"/>
    <n v="16363533"/>
    <n v="0.14000000000000001"/>
    <n v="0.03"/>
    <n v="14494817.529999999"/>
    <s v="USD "/>
    <n v="14494817.529999999"/>
    <n v="8973009.4000000004"/>
    <n v="0.33"/>
    <n v="0.08"/>
    <s v="INV-33584"/>
    <n v="8069731.0300000003"/>
    <n v="3534458.29"/>
    <n v="90"/>
    <n v="178"/>
    <s v="Letter of Credit"/>
    <x v="4"/>
    <n v="0.98"/>
    <n v="0.15"/>
    <n v="7.0000000000000007E-2"/>
    <n v="14"/>
    <n v="4800"/>
    <n v="3019710.4"/>
    <n v="5818267.3899999997"/>
    <s v="THALES"/>
    <s v="Unknown"/>
    <n v="69.7"/>
    <n v="12"/>
    <s v="Approved"/>
    <s v="Maintenance"/>
    <s v="Scope change"/>
  </r>
  <r>
    <s v="T100155"/>
    <d v="1945-07-20T00:00:00"/>
    <s v="P1042"/>
    <s v="Solar Farm Phase 2"/>
    <x v="1"/>
    <s v="India"/>
    <s v="Larsen"/>
    <s v="Lump Sum"/>
    <s v="Structural"/>
    <x v="1"/>
    <s v="Omar"/>
    <s v="B2151"/>
    <d v="2024-12-07T00:00:00"/>
    <d v="2025-04-15T00:00:00"/>
    <d v="2025-04-27T00:00:00"/>
    <n v="56"/>
    <n v="2826853"/>
    <n v="0.05"/>
    <n v="0"/>
    <n v="2685510.35"/>
    <s v="QAR"/>
    <n v="737777.56868131866"/>
    <n v="1719431.31"/>
    <n v="0.26"/>
    <n v="0.09"/>
    <s v="INV-45310"/>
    <n v="502267.57"/>
    <n v="376699.15"/>
    <n v="30"/>
    <n v="22"/>
    <s v="Letter of Credit"/>
    <x v="5"/>
    <n v="0.97"/>
    <n v="0.15"/>
    <n v="0.04"/>
    <n v="5"/>
    <n v="1347"/>
    <n v="105133.53"/>
    <n v="725456.64"/>
    <s v="THALES"/>
    <s v="Mott Mac"/>
    <n v="53.7"/>
    <n v="60"/>
    <s v="Unknown"/>
    <s v="Maintenance"/>
    <s v="On track"/>
  </r>
  <r>
    <s v="T100156"/>
    <d v="2025-10-16T00:00:00"/>
    <s v="P1049"/>
    <s v="Hospital Complex"/>
    <x v="5"/>
    <s v="USA"/>
    <s v="Larsen"/>
    <s v="Cost Plus "/>
    <s v="HVAC"/>
    <x v="8"/>
    <s v="Sandra"/>
    <s v="B2152"/>
    <d v="2025-08-19T00:00:00"/>
    <d v="2025-10-23T00:00:00"/>
    <d v="2025-12-24T00:00:00"/>
    <s v="Unknown"/>
    <n v="44311867"/>
    <s v="unknown"/>
    <n v="0.08"/>
    <n v="36849748.600000001"/>
    <s v="USD"/>
    <n v="36849748.600000001"/>
    <n v="28435013.530000001"/>
    <n v="0.14000000000000001"/>
    <n v="0.06"/>
    <s v="INV-26563"/>
    <n v="6980691.5"/>
    <n v="6682296.5599999996"/>
    <n v="60"/>
    <n v="112"/>
    <s v="Unknown"/>
    <x v="5"/>
    <n v="0.41"/>
    <n v="0.15"/>
    <n v="0.03"/>
    <n v="8"/>
    <n v="4365"/>
    <n v="8212514.1699999999"/>
    <n v="12415566.529999999"/>
    <s v="Drake &amp; Scull"/>
    <s v="Unknown"/>
    <n v="97.3"/>
    <n v="60"/>
    <s v="Pending"/>
    <s v="Maintenance"/>
    <s v="Price escalation"/>
  </r>
  <r>
    <s v="T100157"/>
    <d v="2025-01-28T00:00:00"/>
    <s v="P1026"/>
    <s v="Solar Farm Phase 2"/>
    <x v="5"/>
    <s v="USA"/>
    <s v="China State"/>
    <s v="Unknown"/>
    <s v="Unknown"/>
    <x v="8"/>
    <s v="Layla"/>
    <s v="B2153"/>
    <d v="2024-12-28T00:00:00"/>
    <s v="Unknown"/>
    <d v="2025-01-05T00:00:00"/>
    <n v="30"/>
    <n v="48882063"/>
    <n v="0.23"/>
    <n v="0.04"/>
    <n v="39144756.049999997"/>
    <s v="SAR"/>
    <n v="10438601.613333333"/>
    <n v="34436911.189999998"/>
    <n v="0.22"/>
    <n v="0.15"/>
    <s v="INV-89609"/>
    <n v="27827965.469999999"/>
    <n v="23447069.530000001"/>
    <n v="90"/>
    <n v="118"/>
    <s v="Unknown"/>
    <x v="1"/>
    <n v="0.22"/>
    <n v="0.1"/>
    <n v="0.08"/>
    <n v="9"/>
    <n v="69"/>
    <n v="7108534.8099999996"/>
    <n v="7738546.3499999996"/>
    <s v="Siemens"/>
    <s v="Mott Mac"/>
    <n v="84.9"/>
    <n v="60"/>
    <s v="Under Review"/>
    <s v="Consulting"/>
    <s v="Follow up needed"/>
  </r>
  <r>
    <s v="T100158"/>
    <d v="2025-02-08T00:00:00"/>
    <s v="P1047"/>
    <s v="HQ Tower"/>
    <x v="3"/>
    <s v="Nigeria"/>
    <s v="Siemens"/>
    <s v="BOT"/>
    <s v="Mechanical"/>
    <x v="0"/>
    <s v="Tariq"/>
    <s v="B2154"/>
    <d v="2024-01-12T00:00:00"/>
    <s v="Unknown"/>
    <s v="Unknown"/>
    <n v="22"/>
    <n v="24832371"/>
    <n v="0.3"/>
    <n v="0.08"/>
    <n v="18773272.48"/>
    <s v="QAR"/>
    <n v="5157492.4395604394"/>
    <n v="11292993.039999999"/>
    <n v="0.12"/>
    <n v="0.1"/>
    <s v="INV-33878"/>
    <n v="16137712.689999999"/>
    <n v="10298730.220000001"/>
    <n v="90"/>
    <n v="44"/>
    <s v="Cheque"/>
    <x v="6"/>
    <n v="0.4"/>
    <n v="0.05"/>
    <n v="0.04"/>
    <n v="7"/>
    <n v="4002"/>
    <s v="Unknown"/>
    <n v="3755666.4"/>
    <s v="Al Fara'a"/>
    <s v="Unknown"/>
    <n v="59.9"/>
    <n v="36"/>
    <s v="Unknown"/>
    <s v="Engineering"/>
    <s v="Unknown"/>
  </r>
  <r>
    <s v="T100159"/>
    <d v="2025-12-03T00:00:00"/>
    <s v="P1026"/>
    <s v="Airport Terminal 3"/>
    <x v="5"/>
    <s v="USA"/>
    <s v="NEOM"/>
    <s v="Cost Plus"/>
    <s v="Mechanical "/>
    <x v="6"/>
    <s v="Mei"/>
    <s v="B2155"/>
    <d v="2025-09-20T00:00:00"/>
    <s v="Unknown"/>
    <d v="2026-04-01T00:00:00"/>
    <n v="35"/>
    <n v="29684729"/>
    <n v="7.0000000000000007E-2"/>
    <n v="0.04"/>
    <n v="28711069.890000001"/>
    <s v="SAR"/>
    <n v="7656285.3040000005"/>
    <s v="Unknown"/>
    <n v="7.0000000000000007E-2"/>
    <n v="0.17"/>
    <s v="INV-42421"/>
    <n v="12026094.779999999"/>
    <n v="7064000.5599999996"/>
    <n v="45"/>
    <n v="29"/>
    <s v="Cheque"/>
    <x v="1"/>
    <n v="0.23"/>
    <n v="0.05"/>
    <n v="0.02"/>
    <n v="13"/>
    <n v="686"/>
    <n v="2210232.1"/>
    <n v="8742404.0500000007"/>
    <s v="Drake &amp; Scull"/>
    <s v="AECOM"/>
    <n v="86.9"/>
    <n v="12"/>
    <s v="Unknown"/>
    <s v="Engineering"/>
    <s v="Unknown"/>
  </r>
  <r>
    <s v="T100160"/>
    <d v="2025-12-28T00:00:00"/>
    <s v="P1033"/>
    <s v="Offshore Platform"/>
    <x v="1"/>
    <s v="India"/>
    <s v="ClientX"/>
    <s v="Cost Plus"/>
    <s v="HVAC"/>
    <x v="5"/>
    <s v="Mei"/>
    <s v="B2156"/>
    <d v="2025-12-12T00:00:00"/>
    <s v="Unknown"/>
    <d v="2026-03-12T00:00:00"/>
    <n v="60"/>
    <n v="7116567"/>
    <n v="0.25"/>
    <n v="0.08"/>
    <n v="5764419.2699999996"/>
    <s v="AED"/>
    <n v="1570686.4495912807"/>
    <s v="Unknown"/>
    <s v="?"/>
    <n v="0.06"/>
    <s v="INV-27079"/>
    <n v="1175999.24"/>
    <n v="1286591.78"/>
    <n v="120"/>
    <n v="162"/>
    <s v="Online"/>
    <x v="5"/>
    <n v="0.65"/>
    <n v="0.05"/>
    <n v="0.02"/>
    <n v="12"/>
    <n v="2076"/>
    <n v="597330.37"/>
    <n v="799841.35"/>
    <s v="Unknown"/>
    <s v="Mott Mac"/>
    <n v="64.3"/>
    <s v="Unknown"/>
    <s v="Rejected"/>
    <s v="Procurement"/>
    <s v="Client delay"/>
  </r>
  <r>
    <s v="T100161"/>
    <d v="2025-09-28T00:00:00"/>
    <s v="P1034"/>
    <s v="Oil Refinery Unit"/>
    <x v="2"/>
    <s v="Unknown"/>
    <s v="Vinci Construction"/>
    <s v="Unit Rate"/>
    <s v="Mechanical"/>
    <x v="3"/>
    <s v="Omar"/>
    <s v="B2157"/>
    <d v="2025-03-08T00:00:00"/>
    <d v="2025-10-05T00:00:00"/>
    <s v="Unknown"/>
    <n v="35"/>
    <n v="40781656"/>
    <n v="0.14000000000000001"/>
    <n v="0.11"/>
    <n v="38930168.82"/>
    <s v=" AED"/>
    <n v="38930168.82"/>
    <n v="25307745.109999999"/>
    <n v="0.39"/>
    <n v="0.09"/>
    <s v="INV-62540"/>
    <n v="8896645.5600000005"/>
    <n v="5402394.4699999997"/>
    <n v="30"/>
    <n v="34"/>
    <s v="Online"/>
    <x v="1"/>
    <n v="0.64"/>
    <n v="0.15"/>
    <n v="0.02"/>
    <n v="6"/>
    <n v="4065"/>
    <n v="8570819.8599999994"/>
    <n v="6470477.7800000003"/>
    <s v="ABB"/>
    <s v="WSP"/>
    <s v="Unknown"/>
    <n v="48"/>
    <s v="Unknown"/>
    <s v="Construction"/>
    <s v="Client delay"/>
  </r>
  <r>
    <s v="T100162"/>
    <d v="2025-03-23T00:00:00"/>
    <s v="P1017"/>
    <s v="Metro Line Extension"/>
    <x v="2"/>
    <s v="Germany"/>
    <s v="China State"/>
    <s v="Unit Rate"/>
    <s v="Electrical"/>
    <x v="3"/>
    <s v="Sandra"/>
    <s v="B2158"/>
    <d v="2025-04-01T00:00:00"/>
    <s v="Unknown"/>
    <d v="2025-07-08T00:00:00"/>
    <n v="48"/>
    <n v="38579423"/>
    <n v="0.08"/>
    <n v="0.12"/>
    <n v="39752237.460000001"/>
    <s v="SAR"/>
    <n v="10600596.655999999"/>
    <n v="27000175.010000002"/>
    <n v="0.36"/>
    <n v="0.09"/>
    <s v="INV-60067"/>
    <n v="31693734.02"/>
    <n v="29554961.670000002"/>
    <n v="90"/>
    <n v="129"/>
    <s v="Bank Transfer"/>
    <x v="0"/>
    <n v="0.72"/>
    <n v="0.15"/>
    <n v="0.03"/>
    <n v="7"/>
    <n v="1457"/>
    <n v="938027.69"/>
    <n v="17776913.399999999"/>
    <s v="ABB"/>
    <s v="Unknown"/>
    <n v="50.5"/>
    <n v="60"/>
    <s v="Unknown"/>
    <s v="Consulting"/>
    <s v="Client delay"/>
  </r>
  <r>
    <s v="T100163"/>
    <d v="2026-02-23T00:00:00"/>
    <s v="P1031"/>
    <s v="Data Center Build"/>
    <x v="5"/>
    <s v="USA"/>
    <s v="QatarEnergy"/>
    <s v="Lump Sum"/>
    <s v="Electrical"/>
    <x v="8"/>
    <s v="Mei"/>
    <s v="B2159"/>
    <d v="2025-11-28T00:00:00"/>
    <s v="Unknown"/>
    <s v="Unknown"/>
    <n v="44"/>
    <n v="29874525"/>
    <n v="0.09"/>
    <n v="0.02"/>
    <n v="27729534.109999999"/>
    <s v="EUR"/>
    <n v="30140797.945652172"/>
    <n v="17471551.43"/>
    <n v="0.3"/>
    <n v="0.17"/>
    <s v="INV-54353"/>
    <n v="15096352.949999999"/>
    <n v="14283963.380000001"/>
    <n v="90"/>
    <n v="40"/>
    <s v="Bank Transfer"/>
    <x v="1"/>
    <n v="0.47"/>
    <n v="0.15"/>
    <n v="0.08"/>
    <n v="11"/>
    <n v="368"/>
    <n v="5466241.3700000001"/>
    <n v="13183711.859999999"/>
    <s v="Unknown"/>
    <s v="WSP"/>
    <s v="Unknown"/>
    <n v="12"/>
    <s v="Unknown"/>
    <s v="Engineering"/>
    <s v="Unknown"/>
  </r>
  <r>
    <s v="T100164"/>
    <d v="2026-01-24T00:00:00"/>
    <s v="P1014"/>
    <s v="HQ Tower"/>
    <x v="0"/>
    <s v="Nigeria"/>
    <s v="QatarEnergy"/>
    <s v="Cost Plus "/>
    <s v="Instrumentation"/>
    <x v="2"/>
    <s v="Mei"/>
    <s v="B2160"/>
    <d v="2025-12-31T00:00:00"/>
    <s v="Unknown"/>
    <s v="Unknown"/>
    <n v="21"/>
    <n v="37972306"/>
    <n v="0.31"/>
    <n v="0.15"/>
    <n v="30131024.809999999"/>
    <s v="USD"/>
    <n v="30131024.809999999"/>
    <n v="23644087.260000002"/>
    <n v="0.37"/>
    <n v="0.19"/>
    <s v="INV-96734"/>
    <n v="9379102.3499999996"/>
    <n v="6407115.2999999998"/>
    <n v="45"/>
    <n v="15"/>
    <s v="Cheque"/>
    <x v="4"/>
    <n v="0.56000000000000005"/>
    <n v="0.1"/>
    <n v="7.0000000000000007E-2"/>
    <n v="3"/>
    <n v="3493"/>
    <n v="5226915.6100000003"/>
    <n v="12866701.41"/>
    <s v="Siemens"/>
    <s v="Unknown"/>
    <n v="58.9"/>
    <n v="12"/>
    <s v="Rejected"/>
    <s v="Construction"/>
    <s v="Client delay"/>
  </r>
  <r>
    <s v="T100165"/>
    <d v="2025-03-18T00:00:00"/>
    <s v="P1038"/>
    <s v="Offshore Platform"/>
    <x v="0"/>
    <s v="Nigeria"/>
    <s v="Aramco"/>
    <s v="Cost Plus"/>
    <s v="Instruments"/>
    <x v="0"/>
    <s v="Mei"/>
    <s v="B2161"/>
    <d v="2024-12-28T00:00:00"/>
    <d v="2025-04-18T00:00:00"/>
    <d v="2025-06-30T00:00:00"/>
    <n v="52"/>
    <n v="44213625"/>
    <n v="0.06"/>
    <n v="-0.01"/>
    <n v="41145199.420000002"/>
    <s v="USD"/>
    <n v="41145199.420000002"/>
    <n v="33923601.799999997"/>
    <n v="0.13"/>
    <n v="0.05"/>
    <s v="INV-82286"/>
    <n v="17679725.329999998"/>
    <n v="16574399.359999999"/>
    <n v="90"/>
    <n v="18"/>
    <s v="Letter of Credit"/>
    <x v="4"/>
    <n v="0.16"/>
    <n v="0.1"/>
    <n v="0.1"/>
    <n v="8"/>
    <n v="498"/>
    <n v="4237851.17"/>
    <n v="16929552.359999999"/>
    <s v="Al Fara'a"/>
    <s v="Unknown"/>
    <s v="Unknown"/>
    <n v="48"/>
    <s v="Under Review"/>
    <s v="Consulting"/>
    <s v="Follow up needed"/>
  </r>
  <r>
    <s v="T100166"/>
    <d v="2025-01-29T00:00:00"/>
    <s v="P1036"/>
    <s v="HQ Tower"/>
    <x v="1"/>
    <s v="China"/>
    <s v="GE Infrastructure"/>
    <s v="Cost Plus"/>
    <s v="Civil"/>
    <x v="1"/>
    <s v="Ravi"/>
    <s v="B2162"/>
    <d v="2024-11-20T00:00:00"/>
    <d v="2025-02-26T00:00:00"/>
    <d v="2025-03-19T00:00:00"/>
    <n v="5"/>
    <n v="9447689"/>
    <n v="0.05"/>
    <n v="0.12"/>
    <n v="10052341.1"/>
    <s v="EUR"/>
    <n v="10926457.717391303"/>
    <n v="6554870.8799999999"/>
    <n v="0.19"/>
    <n v="0.11"/>
    <s v="INV-38692"/>
    <n v="1725133.45"/>
    <n v="1529270.8"/>
    <n v="90"/>
    <n v="96"/>
    <s v="Cash"/>
    <x v="0"/>
    <n v="0.1"/>
    <n v="0.05"/>
    <n v="7.0000000000000007E-2"/>
    <n v="2"/>
    <n v="3480"/>
    <n v="829522.7"/>
    <n v="2523380"/>
    <s v="Drake &amp; Scull"/>
    <s v="AECOM"/>
    <n v="91.5"/>
    <n v="24"/>
    <s v="Under Review"/>
    <s v="Construction"/>
    <s v="Follow up needed"/>
  </r>
  <r>
    <s v="T100167"/>
    <d v="2026-02-23T00:00:00"/>
    <s v="P1004"/>
    <s v="Airport Terminal 3"/>
    <x v="2"/>
    <s v="Germany"/>
    <s v="Bechtel"/>
    <s v="Unit Rate"/>
    <s v="Instruments"/>
    <x v="3"/>
    <s v="Tariq"/>
    <s v="B2163"/>
    <d v="2026-01-14T00:00:00"/>
    <s v="Unknown"/>
    <d v="2026-03-30T00:00:00"/>
    <s v="Unknown"/>
    <n v="46667962"/>
    <n v="0.17"/>
    <n v="0.03"/>
    <n v="39896440.710000001"/>
    <s v="AED"/>
    <n v="10870964.771117168"/>
    <n v="35230661.380000003"/>
    <s v="?"/>
    <n v="0.1"/>
    <s v="INV-60084"/>
    <s v="PENDING"/>
    <n v="22854946.050000001"/>
    <n v="45"/>
    <n v="14"/>
    <s v="Bank Transfer"/>
    <x v="2"/>
    <n v="0.81"/>
    <n v="0.15"/>
    <n v="0.05"/>
    <n v="8"/>
    <n v="1071"/>
    <n v="1691503.85"/>
    <n v="15822151.869999999"/>
    <s v="ABB"/>
    <s v="Parsons"/>
    <n v="75"/>
    <n v="24"/>
    <s v="Under Review"/>
    <s v="Consulting"/>
    <s v="Scope change"/>
  </r>
  <r>
    <s v="T100168"/>
    <d v="2025-03-19T00:00:00"/>
    <s v="P1015"/>
    <s v="Tunnel Project"/>
    <x v="0"/>
    <s v="Unknown"/>
    <s v="Bechtel"/>
    <s v="BOT"/>
    <s v="Process"/>
    <x v="0"/>
    <s v="Jack"/>
    <s v="B2164"/>
    <d v="2025-02-25T00:00:00"/>
    <s v="Unknown"/>
    <d v="2025-06-27T00:00:00"/>
    <n v="32"/>
    <n v="45993342"/>
    <n v="0.17"/>
    <n v="0.17"/>
    <n v="44664134.420000002"/>
    <s v="AED"/>
    <n v="12170063.8746594"/>
    <n v="39314121.090000004"/>
    <n v="0.15"/>
    <n v="0.1"/>
    <s v="INV-47568"/>
    <n v="5774949.0999999996"/>
    <n v="5051753.18"/>
    <n v="45"/>
    <n v="175"/>
    <s v="Bank Transfer"/>
    <x v="5"/>
    <n v="0.66"/>
    <n v="0.15"/>
    <n v="0.02"/>
    <n v="10"/>
    <n v="2107"/>
    <n v="5434304.8499999996"/>
    <n v="21257081.350000001"/>
    <s v="Drake &amp; Scull"/>
    <s v="Unknown"/>
    <s v="Unknown"/>
    <n v="48"/>
    <s v="Under Review"/>
    <s v="Consulting"/>
    <s v="Price escalation"/>
  </r>
  <r>
    <s v="T100169"/>
    <d v="2025-08-14T00:00:00"/>
    <s v="P1036"/>
    <s v="Desalination Plant"/>
    <x v="4"/>
    <s v="Saudi Arabia"/>
    <s v="ABB Group"/>
    <s v="BOT"/>
    <s v="Civil"/>
    <x v="4"/>
    <s v="Jack"/>
    <s v="B2165"/>
    <d v="2025-06-06T00:00:00"/>
    <s v="Unknown"/>
    <s v="Unknown"/>
    <n v="28"/>
    <n v="24810985"/>
    <n v="0.18"/>
    <n v="0.11"/>
    <n v="22582958.550000001"/>
    <s v="AED"/>
    <n v="6153394.70027248"/>
    <n v="14901168.73"/>
    <n v="0.16"/>
    <n v="0.2"/>
    <s v="INV-18178"/>
    <n v="7149733.0300000003"/>
    <n v="2622468.0099999998"/>
    <n v="90"/>
    <n v="130"/>
    <s v="Online"/>
    <x v="3"/>
    <n v="0.47"/>
    <n v="0.15"/>
    <n v="0.01"/>
    <n v="1"/>
    <s v="Unknown"/>
    <n v="2892708.42"/>
    <n v="5150600.32"/>
    <s v="THALES"/>
    <s v="AECOM"/>
    <n v="87.1"/>
    <s v="Unknown"/>
    <s v="Rejected"/>
    <s v="Consulting"/>
    <s v="Unknown"/>
  </r>
  <r>
    <s v="T100170"/>
    <d v="2025-01-28T00:00:00"/>
    <s v="P1021"/>
    <s v="Offshore Platform"/>
    <x v="3"/>
    <s v="UAE"/>
    <s v="GE Infrastructure"/>
    <s v="Lump Sum"/>
    <s v="Civil"/>
    <x v="0"/>
    <s v="Igor"/>
    <s v="B2166"/>
    <d v="2024-11-24T00:00:00"/>
    <d v="2025-03-05T00:00:00"/>
    <d v="2025-05-09T00:00:00"/>
    <s v="Unknown"/>
    <n v="14393047"/>
    <n v="0.31"/>
    <n v="0.19"/>
    <n v="11818130.890000001"/>
    <s v="SAR"/>
    <n v="3151501.5706666666"/>
    <n v="9276685.7100000009"/>
    <n v="0.4"/>
    <n v="0.19"/>
    <s v="INV-26478"/>
    <n v="7458667.3300000001"/>
    <n v="3847766.03"/>
    <n v="45"/>
    <n v="22"/>
    <s v="Cash"/>
    <x v="6"/>
    <n v="0.18"/>
    <n v="0.1"/>
    <n v="0.05"/>
    <n v="9"/>
    <n v="4101"/>
    <n v="545165.43000000005"/>
    <n v="3102905.28"/>
    <s v="THALES"/>
    <s v="Mott Mac"/>
    <n v="86.7"/>
    <n v="12"/>
    <s v="Unknown"/>
    <s v="Construction"/>
    <s v="Price escalation"/>
  </r>
  <r>
    <s v="T100171"/>
    <d v="2025-04-22T00:00:00"/>
    <s v="P1026"/>
    <s v="Water Treatment Plant"/>
    <x v="4"/>
    <s v="Saudi Arabia"/>
    <s v="NEOM"/>
    <s v="BOT"/>
    <s v="Instrumentation"/>
    <x v="4"/>
    <s v="Layla"/>
    <s v="B2167"/>
    <d v="2025-03-21T00:00:00"/>
    <d v="2025-03-05T00:00:00"/>
    <d v="2025-09-07T00:00:00"/>
    <n v="47"/>
    <n v="12793444"/>
    <n v="0.15"/>
    <n v="0.09"/>
    <n v="11853125.869999999"/>
    <s v=" AED"/>
    <n v="11853125.869999999"/>
    <n v="9366721.3800000008"/>
    <n v="0.38"/>
    <n v="0.19"/>
    <s v="INV-14277"/>
    <n v="2266150.23"/>
    <n v="1364325"/>
    <n v="60"/>
    <n v="54"/>
    <s v="Online"/>
    <x v="1"/>
    <n v="0.95"/>
    <n v="0.15"/>
    <n v="0.06"/>
    <n v="0"/>
    <s v="Unknown"/>
    <n v="519704.09"/>
    <n v="4143026.36"/>
    <s v="ABB"/>
    <s v="Unknown"/>
    <n v="90.3"/>
    <n v="48"/>
    <s v="Unknown"/>
    <s v="Consulting"/>
    <s v="Client delay"/>
  </r>
  <r>
    <s v="T100172"/>
    <d v="2026-02-02T00:00:00"/>
    <s v="P1043"/>
    <s v="Offshore Platform"/>
    <x v="0"/>
    <s v="Nigeria"/>
    <s v="Siemens"/>
    <s v="EPC"/>
    <s v="Civil"/>
    <x v="0"/>
    <s v="Omar"/>
    <s v="B2168"/>
    <d v="2025-11-18T00:00:00"/>
    <d v="2026-03-10T00:00:00"/>
    <d v="2026-04-23T00:00:00"/>
    <n v="28"/>
    <n v="30709694"/>
    <n v="0.2"/>
    <n v="-0.02"/>
    <n v="24076400.100000001"/>
    <s v="QAR"/>
    <n v="6614395.6318681324"/>
    <n v="20233794.460000001"/>
    <n v="0.1"/>
    <n v="0.15"/>
    <s v="INV-52258"/>
    <n v="18728820.66"/>
    <n v="19860812.989999998"/>
    <n v="60"/>
    <n v="119"/>
    <s v="Online"/>
    <x v="6"/>
    <n v="0.44"/>
    <n v="0.15"/>
    <n v="7.0000000000000007E-2"/>
    <n v="12"/>
    <n v="1044"/>
    <n v="3978178.4"/>
    <n v="10526498.039999999"/>
    <s v="THALES"/>
    <s v="Mott Mac"/>
    <n v="95.2"/>
    <n v="36"/>
    <s v="Pending"/>
    <s v="Engineering"/>
    <s v="Unknown"/>
  </r>
  <r>
    <s v="T100173"/>
    <d v="1945-08-09T00:00:00"/>
    <s v="P1046"/>
    <s v="Smart City Hub"/>
    <x v="4"/>
    <s v="Saudi Arabia"/>
    <s v="Bechtel"/>
    <s v="Cost Plus"/>
    <s v="Structural"/>
    <x v="4"/>
    <s v="Igor"/>
    <s v="B2169"/>
    <d v="2024-08-10T00:00:00"/>
    <d v="2025-12-02T00:00:00"/>
    <s v="Unknown"/>
    <n v="10"/>
    <n v="42404370"/>
    <n v="0.27"/>
    <n v="-0.01"/>
    <n v="30645638.199999999"/>
    <s v="USD "/>
    <n v="30645638.199999999"/>
    <n v="20984260.940000001"/>
    <n v="0.08"/>
    <n v="0.12"/>
    <s v="INV-69097"/>
    <n v="17633031.23"/>
    <n v="12959184.52"/>
    <n v="30"/>
    <n v="147"/>
    <s v="Cheque"/>
    <x v="6"/>
    <n v="0.41"/>
    <n v="0.15"/>
    <n v="0.08"/>
    <n v="14"/>
    <s v="Unknown"/>
    <s v="Unknown"/>
    <n v="4000024.19"/>
    <s v="Unknown"/>
    <s v="Parsons"/>
    <n v="60.4"/>
    <n v="48"/>
    <s v="Pending"/>
    <s v="Consulting"/>
    <s v="Follow up needed"/>
  </r>
  <r>
    <s v="T100174"/>
    <d v="2025-12-04T00:00:00"/>
    <s v="P1013"/>
    <s v="Metro Line Extension"/>
    <x v="5"/>
    <s v="USA"/>
    <s v="Vinci Construction"/>
    <s v="Unit Rate"/>
    <s v="Structural"/>
    <x v="6"/>
    <s v="Igor"/>
    <s v="B2170"/>
    <d v="2025-10-21T00:00:00"/>
    <d v="2025-12-09T00:00:00"/>
    <d v="2026-03-27T00:00:00"/>
    <n v="54"/>
    <n v="38270445"/>
    <n v="0.22"/>
    <n v="0.16"/>
    <n v="34627098.640000001"/>
    <s v="AED"/>
    <n v="9435176.741144415"/>
    <n v="26101801.829999998"/>
    <n v="0.12"/>
    <n v="0.08"/>
    <s v="INV-51779"/>
    <n v="5181116.6399999997"/>
    <n v="2975247.74"/>
    <n v="60"/>
    <n v="124"/>
    <s v="Online"/>
    <x v="3"/>
    <n v="0.99"/>
    <n v="0.15"/>
    <n v="0.06"/>
    <n v="5"/>
    <n v="4823"/>
    <n v="7016935.3799999999"/>
    <n v="10219589.66"/>
    <s v="Siemens"/>
    <s v="Mott Mac"/>
    <n v="85.9"/>
    <n v="48"/>
    <s v="Unknown"/>
    <s v="Engineering"/>
    <s v="Unknown"/>
  </r>
  <r>
    <s v="T100175"/>
    <d v="2025-04-13T00:00:00"/>
    <s v="P1013"/>
    <s v="Plant Upgrade"/>
    <x v="0"/>
    <s v="South Africa"/>
    <s v="Unknown"/>
    <s v="Cost Plus"/>
    <s v="Instruments"/>
    <x v="0"/>
    <s v="Tariq"/>
    <s v="B2171"/>
    <d v="2025-02-20T00:00:00"/>
    <s v="Unknown"/>
    <d v="2025-07-23T00:00:00"/>
    <n v="41"/>
    <n v="38260257"/>
    <n v="0.13"/>
    <n v="0.17"/>
    <n v="38945115.600000001"/>
    <s v="AED"/>
    <n v="10611748.119891008"/>
    <n v="25907810.760000002"/>
    <n v="0.3"/>
    <n v="0.19"/>
    <s v="INV-26265"/>
    <n v="29070209.079999998"/>
    <n v="19172462.989999998"/>
    <n v="30"/>
    <n v="131"/>
    <s v="Cheque"/>
    <x v="2"/>
    <n v="0.28999999999999998"/>
    <n v="0.1"/>
    <n v="0.04"/>
    <n v="11"/>
    <n v="2613"/>
    <n v="2553810.1800000002"/>
    <s v="Unknown"/>
    <s v="ABB"/>
    <s v="Unknown"/>
    <n v="53.7"/>
    <n v="12"/>
    <s v="Under Review"/>
    <s v="Procurement"/>
    <s v="Follow up needed"/>
  </r>
  <r>
    <s v="T100176"/>
    <d v="2025-07-16T00:00:00"/>
    <s v="P1005"/>
    <s v="Tunnel Project"/>
    <x v="5"/>
    <s v="Unknown"/>
    <s v="QatarEnergy"/>
    <s v="Lump Sum"/>
    <s v="Mechanical"/>
    <x v="8"/>
    <s v="Jack"/>
    <s v="B2172"/>
    <d v="2025-04-05T00:00:00"/>
    <d v="2025-09-14T00:00:00"/>
    <s v="Unknown"/>
    <s v="Unknown"/>
    <n v="16066006"/>
    <n v="0.21"/>
    <n v="0.02"/>
    <n v="12945987.630000001"/>
    <s v="USD"/>
    <n v="12945987.630000001"/>
    <s v="Unknown"/>
    <n v="0.16"/>
    <n v="0.15"/>
    <s v="INV-90314"/>
    <n v="7730264.3399999999"/>
    <n v="7613401.71"/>
    <n v="30"/>
    <n v="119"/>
    <s v="Bank Transfer"/>
    <x v="1"/>
    <n v="0.32"/>
    <n v="0.1"/>
    <n v="0.01"/>
    <n v="1"/>
    <n v="50"/>
    <n v="2843501.01"/>
    <n v="5359349.07"/>
    <s v="Unknown"/>
    <s v="AECOM"/>
    <n v="54.4"/>
    <n v="36"/>
    <s v="Under Review"/>
    <s v="Procurement"/>
    <s v="Client delay"/>
  </r>
  <r>
    <s v="T100177"/>
    <d v="2025-08-24T00:00:00"/>
    <s v="P1045"/>
    <s v="Solar Farm Phase 2"/>
    <x v="1"/>
    <s v="India"/>
    <s v="L&amp;T"/>
    <s v="BOT"/>
    <s v="Process"/>
    <x v="7"/>
    <s v="Sandra"/>
    <s v="B2173"/>
    <d v="2025-05-08T00:00:00"/>
    <d v="2025-08-27T00:00:00"/>
    <s v="Unknown"/>
    <n v="55"/>
    <n v="8246448"/>
    <n v="0.05"/>
    <n v="0.17"/>
    <n v="9165926.9499999993"/>
    <s v="Unknown"/>
    <n v="9165926.9499999993"/>
    <n v="6840473.2800000003"/>
    <n v="0.33"/>
    <n v="0.16"/>
    <s v="INV-62455"/>
    <n v="6325219.2300000004"/>
    <n v="6389981.4400000004"/>
    <n v="90"/>
    <n v="164"/>
    <s v="Online"/>
    <x v="3"/>
    <n v="0.47"/>
    <n v="0.05"/>
    <n v="0.06"/>
    <n v="7"/>
    <n v="4142"/>
    <n v="457507.32"/>
    <n v="2330256.35"/>
    <s v="ABB"/>
    <s v="WSP"/>
    <n v="88"/>
    <n v="60"/>
    <s v="Pending"/>
    <s v="Consulting"/>
    <s v="Unknown"/>
  </r>
  <r>
    <s v="T100178"/>
    <d v="2025-12-18T00:00:00"/>
    <s v="P1032"/>
    <s v="Tunnel Project"/>
    <x v="4"/>
    <s v="UAE"/>
    <s v="L&amp;T"/>
    <s v="LSTK"/>
    <s v="Instrumentation"/>
    <x v="4"/>
    <s v="Mei"/>
    <s v="B2174"/>
    <d v="2025-10-15T00:00:00"/>
    <s v="Unknown"/>
    <d v="2026-03-04T00:00:00"/>
    <n v="34"/>
    <n v="20812271"/>
    <n v="0.33"/>
    <n v="0.09"/>
    <n v="15199201.51"/>
    <s v="USD"/>
    <n v="15199201.51"/>
    <n v="9617376.3499999996"/>
    <s v="?"/>
    <n v="0.09"/>
    <s v="INV-45162"/>
    <n v="2078562.2"/>
    <n v="1390066.11"/>
    <n v="30"/>
    <n v="29"/>
    <s v="Letter of Credit"/>
    <x v="4"/>
    <n v="0.28000000000000003"/>
    <n v="0.1"/>
    <n v="0.03"/>
    <n v="0"/>
    <n v="4369"/>
    <n v="1095664.1299999999"/>
    <n v="5871897.29"/>
    <s v="Drake &amp; Scull"/>
    <s v="Unknown"/>
    <n v="52.7"/>
    <n v="12"/>
    <s v="Under Review"/>
    <s v="Consulting"/>
    <s v="Follow up needed"/>
  </r>
  <r>
    <s v="T100179"/>
    <d v="2025-06-27T00:00:00"/>
    <s v="P1030"/>
    <s v="Unknown"/>
    <x v="4"/>
    <s v="Saudi Arabia"/>
    <s v="QatarEnergy"/>
    <s v="Cost Plus"/>
    <s v="Electrical"/>
    <x v="4"/>
    <s v="Tariq"/>
    <s v="B2175"/>
    <d v="2025-04-02T00:00:00"/>
    <d v="2025-03-08T00:00:00"/>
    <d v="2025-08-27T00:00:00"/>
    <n v="55"/>
    <n v="42941582"/>
    <n v="0.11"/>
    <n v="0.1"/>
    <n v="42039808.780000001"/>
    <s v="AED"/>
    <n v="11454988.768392371"/>
    <s v="Unknown"/>
    <n v="0.15"/>
    <n v="0.08"/>
    <s v="Unknown"/>
    <n v="28326420.219999999"/>
    <n v="10633569.699999999"/>
    <n v="120"/>
    <n v="180"/>
    <s v="Cash"/>
    <x v="0"/>
    <n v="0.63"/>
    <n v="0.15"/>
    <n v="0.04"/>
    <n v="7"/>
    <n v="2759"/>
    <n v="7945837.0999999996"/>
    <n v="8531382.4299999997"/>
    <s v="Drake &amp; Scull"/>
    <s v="WSP"/>
    <n v="57.3"/>
    <n v="36"/>
    <s v="Rejected"/>
    <s v="Procurement"/>
    <s v="Client delay"/>
  </r>
  <r>
    <s v="T100180"/>
    <d v="1945-09-05T00:00:00"/>
    <s v="P1017"/>
    <s v="Airport Terminal 3"/>
    <x v="4"/>
    <s v="UAE"/>
    <s v="ABB Group"/>
    <s v="Lump Sum"/>
    <s v="Process"/>
    <x v="4"/>
    <s v="Igor"/>
    <s v="B2176"/>
    <d v="2025-07-24T00:00:00"/>
    <d v="2025-09-30T00:00:00"/>
    <d v="2025-09-11T00:00:00"/>
    <n v="40"/>
    <n v="7767267"/>
    <n v="0.1"/>
    <n v="0.08"/>
    <n v="7549783.5199999996"/>
    <s v="SAR"/>
    <n v="2013275.6053333331"/>
    <n v="5307364.43"/>
    <n v="0.2"/>
    <n v="0.12"/>
    <s v="Unknown"/>
    <n v="4483289.9400000004"/>
    <n v="1875451.24"/>
    <n v="90"/>
    <n v="57"/>
    <s v="Cheque"/>
    <x v="4"/>
    <n v="0.67"/>
    <n v="0.05"/>
    <n v="0.04"/>
    <n v="0"/>
    <n v="1240"/>
    <n v="654187.30000000005"/>
    <n v="1246036.8799999999"/>
    <s v="ABB"/>
    <s v="Unknown"/>
    <n v="64.400000000000006"/>
    <n v="12"/>
    <s v="Approved"/>
    <s v="Procurement"/>
    <s v="Follow up needed"/>
  </r>
  <r>
    <s v="T100181"/>
    <d v="1945-07-21T00:00:00"/>
    <s v="P1022"/>
    <s v="Unknown"/>
    <x v="5"/>
    <s v="USA"/>
    <s v="Aramco"/>
    <s v="Unknown"/>
    <s v="Structural"/>
    <x v="8"/>
    <s v="Ravi"/>
    <s v="B2177"/>
    <d v="2025-01-16T00:00:00"/>
    <s v="Unknown"/>
    <d v="2025-05-15T00:00:00"/>
    <n v="15"/>
    <n v="3769740"/>
    <n v="0.18"/>
    <n v="-0.05"/>
    <n v="2936627.46"/>
    <s v="USD"/>
    <n v="2936627.46"/>
    <n v="2128742.7200000002"/>
    <n v="0.16"/>
    <n v="0.09"/>
    <s v="Unknown"/>
    <n v="1026108.12"/>
    <n v="992542.11"/>
    <n v="30"/>
    <n v="65"/>
    <s v="Cash"/>
    <x v="6"/>
    <n v="0.18"/>
    <n v="0.1"/>
    <n v="0.08"/>
    <n v="4"/>
    <n v="2576"/>
    <n v="521508.49"/>
    <n v="709716.9"/>
    <s v="Al Fara'a"/>
    <s v="Mott Mac"/>
    <n v="59.2"/>
    <n v="48"/>
    <s v="Unknown"/>
    <s v="Consulting"/>
    <s v="Unknown"/>
  </r>
  <r>
    <s v="T100182"/>
    <d v="2025-11-11T00:00:00"/>
    <s v="P1021"/>
    <s v="Airport Terminal 3"/>
    <x v="4"/>
    <s v="Saudi Arabia"/>
    <s v="GE Infrastructure"/>
    <s v="Cost Plus "/>
    <s v="Piping"/>
    <x v="4"/>
    <s v="Layla"/>
    <s v="B2178"/>
    <d v="2025-08-19T00:00:00"/>
    <d v="2025-12-14T00:00:00"/>
    <d v="2026-12-02T00:00:00"/>
    <n v="46"/>
    <n v="20493048"/>
    <n v="0.28000000000000003"/>
    <n v="0.1"/>
    <n v="16230494.02"/>
    <s v="AED"/>
    <n v="4422477.9346049046"/>
    <n v="10491921.24"/>
    <n v="0.3"/>
    <n v="0.19"/>
    <s v="INV-49311"/>
    <n v="5958936.2800000003"/>
    <n v="4747554.8099999996"/>
    <n v="120"/>
    <n v="76"/>
    <s v="Bank Transfer"/>
    <x v="4"/>
    <n v="0.1"/>
    <n v="0.1"/>
    <n v="0.02"/>
    <n v="0"/>
    <n v="1001"/>
    <n v="1247433.57"/>
    <n v="1783123.52"/>
    <s v="Unknown"/>
    <s v="Unknown"/>
    <n v="84.4"/>
    <n v="48"/>
    <s v="Under Review"/>
    <s v="Consulting"/>
    <s v="Price escalation"/>
  </r>
  <r>
    <s v="T100183"/>
    <d v="2025-10-07T00:00:00"/>
    <s v="P1031"/>
    <s v="Data Center Build"/>
    <x v="1"/>
    <s v="Unknown"/>
    <s v="ABB Group"/>
    <s v="Cost Plus "/>
    <s v="Structural"/>
    <x v="5"/>
    <s v="Mei"/>
    <s v="B2179"/>
    <d v="2025-09-09T00:00:00"/>
    <s v="Unknown"/>
    <s v="Unknown"/>
    <n v="40"/>
    <n v="17666526"/>
    <n v="0.28999999999999998"/>
    <n v="0.12"/>
    <n v="14048421.48"/>
    <s v="EUR"/>
    <n v="15270023.347826086"/>
    <n v="11147881.779999999"/>
    <n v="0.27"/>
    <n v="0.06"/>
    <s v="INV-32871"/>
    <n v="10963624.199999999"/>
    <n v="8702122.5099999998"/>
    <n v="90"/>
    <n v="38"/>
    <s v="Cash"/>
    <x v="5"/>
    <n v="0.65"/>
    <n v="0.05"/>
    <n v="0.02"/>
    <n v="7"/>
    <s v="Unknown"/>
    <n v="1898599.59"/>
    <n v="2589293.44"/>
    <s v="Drake &amp; Scull"/>
    <s v="Parsons"/>
    <n v="73.400000000000006"/>
    <n v="60"/>
    <s v="Unknown"/>
    <s v="Procurement"/>
    <s v="Follow up needed"/>
  </r>
  <r>
    <s v="T100184"/>
    <d v="1945-08-31T00:00:00"/>
    <s v="P1022"/>
    <s v="Data Center Build"/>
    <x v="4"/>
    <s v="Unknown"/>
    <s v="Samsung C&amp;T"/>
    <s v="Unknown"/>
    <s v="Civil"/>
    <x v="4"/>
    <s v="Sandra"/>
    <s v="B2180"/>
    <d v="2025-01-06T00:00:00"/>
    <d v="2025-05-08T00:00:00"/>
    <d v="2025-08-21T00:00:00"/>
    <n v="59"/>
    <n v="31035297"/>
    <n v="0.25"/>
    <n v="0.15"/>
    <n v="26767943.66"/>
    <s v="USD "/>
    <n v="26767943.66"/>
    <n v="23227665.100000001"/>
    <n v="0.2"/>
    <n v="0.06"/>
    <s v="INV-36179"/>
    <n v="7671401.4900000002"/>
    <n v="6981635.6299999999"/>
    <n v="60"/>
    <n v="101"/>
    <s v="Unknown"/>
    <x v="3"/>
    <n v="0.11"/>
    <n v="0.15"/>
    <n v="0.05"/>
    <n v="15"/>
    <n v="4978"/>
    <n v="716729.74"/>
    <n v="3829539.87"/>
    <s v="THALES"/>
    <s v="WSP"/>
    <n v="51.9"/>
    <n v="24"/>
    <s v="Pending"/>
    <s v="Maintenance"/>
    <s v="Client delay"/>
  </r>
  <r>
    <s v="T100185"/>
    <d v="2025-04-26T00:00:00"/>
    <s v="P1031"/>
    <s v="Residential Complex"/>
    <x v="3"/>
    <s v="Saudi Arabia"/>
    <s v="NEOM"/>
    <s v="LSTK"/>
    <s v="Instruments"/>
    <x v="0"/>
    <s v="Igor"/>
    <s v="B2181"/>
    <d v="2025-08-04T00:00:00"/>
    <d v="2025-05-20T00:00:00"/>
    <d v="2025-11-06T00:00:00"/>
    <n v="34"/>
    <n v="13701816"/>
    <n v="0.26"/>
    <n v="0.06"/>
    <n v="10747704.470000001"/>
    <s v="USD"/>
    <n v="10747704.470000001"/>
    <n v="8388012.3700000001"/>
    <n v="0.13"/>
    <n v="0.19"/>
    <s v="INV-86385"/>
    <n v="5365791.8"/>
    <n v="5000936.0599999996"/>
    <n v="30"/>
    <n v="150"/>
    <s v="Unknown"/>
    <x v="6"/>
    <n v="7.0000000000000007E-2"/>
    <n v="0.15"/>
    <n v="0.02"/>
    <n v="1"/>
    <n v="4723"/>
    <n v="1494841.72"/>
    <n v="2417112.83"/>
    <s v="Drake &amp; Scull"/>
    <s v="Unknown"/>
    <n v="85.2"/>
    <n v="60"/>
    <s v="Under Review"/>
    <s v="Maintenance"/>
    <s v="Client delay"/>
  </r>
  <r>
    <s v="T100186"/>
    <d v="2025-08-04T00:00:00"/>
    <s v="P1047"/>
    <s v="Rail Network Upgrade"/>
    <x v="3"/>
    <s v="UK"/>
    <s v="Vinci Construction"/>
    <s v="Unit Rate"/>
    <s v="Structural"/>
    <x v="0"/>
    <s v="Tariq"/>
    <s v="B2182"/>
    <d v="2025-12-07T00:00:00"/>
    <d v="2025-08-18T00:00:00"/>
    <d v="2025-10-11T00:00:00"/>
    <s v="Unknown"/>
    <n v="17707434"/>
    <n v="0.08"/>
    <n v="0.17"/>
    <n v="19060281.960000001"/>
    <s v="AED"/>
    <n v="5193537.3188010901"/>
    <n v="15859755.140000001"/>
    <n v="0.24"/>
    <n v="0.18"/>
    <s v="INV-67216"/>
    <n v="1915237.62"/>
    <n v="887495.54"/>
    <n v="60"/>
    <n v="170"/>
    <s v="Cheque"/>
    <x v="6"/>
    <n v="0.91"/>
    <n v="0.05"/>
    <n v="0.03"/>
    <n v="2"/>
    <n v="1035"/>
    <n v="2252386.37"/>
    <n v="5245030.1500000004"/>
    <s v="THALES"/>
    <s v="Mott Mac"/>
    <n v="50.9"/>
    <n v="36"/>
    <s v="Approved"/>
    <s v="Procurement"/>
    <s v="Follow up needed"/>
  </r>
  <r>
    <s v="T100187"/>
    <d v="2025-01-06T00:00:00"/>
    <s v="P1008"/>
    <s v="Solar Farm Phase 2"/>
    <x v="5"/>
    <s v="USA"/>
    <s v="Aramco"/>
    <s v="BOT"/>
    <s v="Civil"/>
    <x v="8"/>
    <s v="Sandra"/>
    <s v="B2183"/>
    <d v="2024-10-25T00:00:00"/>
    <d v="2025-03-01T00:00:00"/>
    <d v="2025-03-15T00:00:00"/>
    <n v="21"/>
    <n v="15442160"/>
    <n v="0.15"/>
    <n v="0.14000000000000001"/>
    <n v="14963453.039999999"/>
    <s v="AED"/>
    <n v="4077235.1607629424"/>
    <n v="10074320.390000001"/>
    <n v="0.16"/>
    <n v="0.13"/>
    <s v="INV-28607"/>
    <n v="11021702.09"/>
    <n v="8034534.9199999999"/>
    <n v="30"/>
    <n v="4"/>
    <s v="Cheque"/>
    <x v="5"/>
    <n v="0.87"/>
    <n v="0.05"/>
    <n v="0.08"/>
    <n v="2"/>
    <n v="1677"/>
    <n v="3195113.67"/>
    <n v="3321522.67"/>
    <s v="THALES"/>
    <s v="Unknown"/>
    <s v="Unknown"/>
    <n v="12"/>
    <s v="Approved"/>
    <s v="Engineering"/>
    <s v="Follow up needed"/>
  </r>
  <r>
    <s v="T100188"/>
    <d v="2025-02-28T00:00:00"/>
    <s v="P1042"/>
    <s v="Highway"/>
    <x v="3"/>
    <s v="Qatar"/>
    <s v="L&amp;T"/>
    <s v="Lump Sum"/>
    <s v="Structural"/>
    <x v="0"/>
    <s v="Omar"/>
    <s v="B2184"/>
    <d v="2025-01-16T00:00:00"/>
    <d v="2025-03-21T00:00:00"/>
    <d v="2025-06-04T00:00:00"/>
    <n v="49"/>
    <n v="1628724"/>
    <n v="0.18"/>
    <n v="-0.04"/>
    <n v="1282131.53"/>
    <s v="SAR"/>
    <n v="341901.74133333337"/>
    <n v="879831.41"/>
    <n v="0.24"/>
    <n v="0.11"/>
    <s v="INV-48774"/>
    <n v="367038.65"/>
    <n v="222917.74"/>
    <n v="30"/>
    <n v="16"/>
    <s v="Letter of Credit"/>
    <x v="6"/>
    <n v="0.31"/>
    <n v="0.15"/>
    <n v="0.04"/>
    <n v="0"/>
    <n v="1961"/>
    <n v="30120.07"/>
    <n v="615919.18000000005"/>
    <s v="THALES"/>
    <s v="Mott Mac"/>
    <n v="75.900000000000006"/>
    <s v="Unknown"/>
    <s v="Rejected"/>
    <s v="Procurement"/>
    <s v="Scope change"/>
  </r>
  <r>
    <s v="T100189"/>
    <d v="2025-05-21T00:00:00"/>
    <s v="P1013"/>
    <s v="Industrial Park"/>
    <x v="3"/>
    <s v="China"/>
    <s v="L&amp;T"/>
    <s v="Lump Sum"/>
    <s v="Piping"/>
    <x v="0"/>
    <s v="Layla"/>
    <s v="B2185"/>
    <d v="2025-03-16T00:00:00"/>
    <s v="Unknown"/>
    <d v="2025-07-23T00:00:00"/>
    <n v="43"/>
    <n v="24472931"/>
    <n v="0.1"/>
    <n v="0.01"/>
    <n v="22245894.280000001"/>
    <s v="AED"/>
    <n v="6061551.5749318805"/>
    <n v="19161984.989999998"/>
    <n v="0.13"/>
    <n v="0.15"/>
    <s v="INV-88719"/>
    <n v="13460466.58"/>
    <n v="12346628.359999999"/>
    <n v="30"/>
    <n v="32"/>
    <s v="Online"/>
    <x v="6"/>
    <n v="0.34"/>
    <n v="0.15"/>
    <n v="0.04"/>
    <n v="8"/>
    <n v="1877"/>
    <s v="Unknown"/>
    <n v="4529751.26"/>
    <s v="Unknown"/>
    <s v="Jacobs"/>
    <n v="93"/>
    <n v="36"/>
    <s v="Pending"/>
    <s v="Procurement"/>
    <s v="Client delay"/>
  </r>
  <r>
    <s v="T100190"/>
    <d v="2025-08-16T00:00:00"/>
    <s v="P1010"/>
    <s v="HQ Tower"/>
    <x v="0"/>
    <s v="Nigeria"/>
    <s v="Bechtel"/>
    <s v="Lump Sum"/>
    <s v="Mechanical "/>
    <x v="0"/>
    <s v="Sandra"/>
    <s v="B2186"/>
    <d v="2025-06-27T00:00:00"/>
    <d v="2025-09-09T00:00:00"/>
    <d v="2025-10-04T00:00:00"/>
    <n v="44"/>
    <n v="7795553"/>
    <n v="0.18"/>
    <n v="0.01"/>
    <n v="6456276.9900000002"/>
    <s v="AED"/>
    <n v="1759203.5395095369"/>
    <n v="4023509.42"/>
    <n v="0.13"/>
    <n v="0.13"/>
    <s v="INV-53081"/>
    <n v="2110690.52"/>
    <n v="1260266.8999999999"/>
    <n v="90"/>
    <n v="19"/>
    <s v="Cheque"/>
    <x v="1"/>
    <n v="0.65"/>
    <n v="0.1"/>
    <n v="0.02"/>
    <n v="10"/>
    <n v="431"/>
    <n v="1107997.1000000001"/>
    <n v="1464127.01"/>
    <s v="Unknown"/>
    <s v="WSP"/>
    <n v="86.7"/>
    <n v="60"/>
    <s v="Pending"/>
    <s v="Engineering"/>
    <s v="Unknown"/>
  </r>
  <r>
    <s v="T100191"/>
    <d v="1945-08-19T00:00:00"/>
    <s v="P1043"/>
    <s v="Offshore Platform"/>
    <x v="5"/>
    <s v="USA"/>
    <s v="Siemens"/>
    <s v="Lump Sum"/>
    <s v="Structural"/>
    <x v="6"/>
    <s v="Layla"/>
    <s v="B2187"/>
    <d v="2025-04-10T00:00:00"/>
    <d v="2025-06-20T00:00:00"/>
    <d v="2025-05-08T00:00:00"/>
    <n v="3"/>
    <n v="7945498"/>
    <n v="0.25"/>
    <n v="0.06"/>
    <n v="6316670.9100000001"/>
    <s v="AED"/>
    <n v="1721163.7356948229"/>
    <n v="4583298.5999999996"/>
    <n v="0.3"/>
    <n v="0.12"/>
    <s v="INV-48455"/>
    <n v="5457396.8700000001"/>
    <n v="3426921.34"/>
    <n v="30"/>
    <n v="91"/>
    <s v="Unknown"/>
    <x v="0"/>
    <n v="0.57999999999999996"/>
    <n v="0.05"/>
    <n v="0.09"/>
    <n v="15"/>
    <n v="608"/>
    <n v="1385766.41"/>
    <n v="2916433.22"/>
    <s v="ABB"/>
    <s v="Unknown"/>
    <n v="51.7"/>
    <n v="48"/>
    <s v="Approved"/>
    <s v="Procurement"/>
    <s v="Client delay"/>
  </r>
  <r>
    <s v="T100193"/>
    <d v="2025-11-12T00:00:00"/>
    <s v="P1037"/>
    <s v="Unknown"/>
    <x v="3"/>
    <s v="China"/>
    <s v="Aramco"/>
    <s v="Unknown"/>
    <s v="Electrical"/>
    <x v="0"/>
    <s v="Ravi"/>
    <s v="B2188"/>
    <d v="2025-10-21T00:00:00"/>
    <s v="Unknown"/>
    <d v="2026-02-22T00:00:00"/>
    <n v="27"/>
    <n v="7432442"/>
    <n v="0.35"/>
    <n v="-0.04"/>
    <n v="4637843.8099999996"/>
    <s v="Unknown"/>
    <n v="4637843.8099999996"/>
    <n v="3030945.69"/>
    <n v="0.33"/>
    <n v="0.16"/>
    <s v="INV-40366"/>
    <n v="3144162.02"/>
    <n v="1836084.05"/>
    <n v="90"/>
    <n v="105"/>
    <s v="Online"/>
    <x v="6"/>
    <n v="0.64"/>
    <n v="0.15"/>
    <n v="0.09"/>
    <n v="9"/>
    <n v="2343"/>
    <n v="399800.35"/>
    <n v="878655.02"/>
    <s v="Drake &amp; Scull"/>
    <s v="Mott Mac"/>
    <n v="76"/>
    <n v="36"/>
    <s v="Unknown"/>
    <s v="Consulting"/>
    <s v="Client delay"/>
  </r>
  <r>
    <s v="T100194"/>
    <d v="2025-10-10T00:00:00"/>
    <s v="P1045"/>
    <s v="Airport Terminal 3"/>
    <x v="5"/>
    <s v="USA"/>
    <s v="Samsung C&amp;T"/>
    <s v="Lump Sum"/>
    <s v="Structural"/>
    <x v="8"/>
    <s v="Igor"/>
    <s v="B2189"/>
    <d v="2025-08-26T00:00:00"/>
    <d v="2025-11-30T00:00:00"/>
    <d v="2025-07-12T00:00:00"/>
    <n v="35"/>
    <n v="34338156"/>
    <n v="0.27"/>
    <n v="-0.04"/>
    <n v="24064179.719999999"/>
    <s v="EUR"/>
    <n v="26156717.08695652"/>
    <n v="17712180.010000002"/>
    <n v="0.28999999999999998"/>
    <n v="0.06"/>
    <s v="INV-59310"/>
    <n v="19664287.68"/>
    <n v="20999204.98"/>
    <n v="120"/>
    <n v="138"/>
    <s v="Letter of Credit"/>
    <x v="2"/>
    <n v="0.8"/>
    <n v="0.05"/>
    <n v="0.05"/>
    <n v="0"/>
    <n v="2611"/>
    <n v="3570622.91"/>
    <n v="8432866.2899999991"/>
    <s v="ABB"/>
    <s v="Mott Mac"/>
    <n v="96.2"/>
    <n v="12"/>
    <s v="Pending"/>
    <s v="Engineering"/>
    <s v="On track"/>
  </r>
  <r>
    <s v="T100195"/>
    <d v="2025-03-19T00:00:00"/>
    <s v="P1040"/>
    <s v="Tunnel Project"/>
    <x v="4"/>
    <s v="Qatar"/>
    <s v="Samsung C&amp;T"/>
    <s v="EPC"/>
    <s v="Structural"/>
    <x v="4"/>
    <s v="Ravi"/>
    <s v="B2190"/>
    <d v="2025-08-02T00:00:00"/>
    <d v="2025-04-19T00:00:00"/>
    <d v="2025-06-26T00:00:00"/>
    <n v="17"/>
    <n v="32714725"/>
    <n v="0.28999999999999998"/>
    <n v="0.13"/>
    <n v="26247023.870000001"/>
    <s v="EUR"/>
    <n v="28529373.771739129"/>
    <n v="22684477.440000001"/>
    <n v="0.15"/>
    <n v="0.2"/>
    <s v="INV-40783"/>
    <n v="7617141.5199999996"/>
    <n v="3495189.18"/>
    <n v="30"/>
    <n v="133"/>
    <s v="Online"/>
    <x v="0"/>
    <n v="0.86"/>
    <n v="0.15"/>
    <n v="0.03"/>
    <n v="13"/>
    <n v="2857"/>
    <n v="4779801.53"/>
    <n v="7703383.2300000004"/>
    <s v="Drake &amp; Scull"/>
    <s v="Parsons"/>
    <n v="71.2"/>
    <n v="48"/>
    <s v="Approved"/>
    <s v="Consulting"/>
    <s v="Client delay"/>
  </r>
  <r>
    <s v="T100197"/>
    <d v="2026-02-05T00:00:00"/>
    <s v="P1034"/>
    <s v="Desalination Plant"/>
    <x v="2"/>
    <s v="Germany"/>
    <s v="Bechtel"/>
    <s v="EPC "/>
    <s v="Unknown"/>
    <x v="3"/>
    <s v="Tariq"/>
    <s v="B2191"/>
    <d v="2026-01-24T00:00:00"/>
    <s v="Unknown"/>
    <d v="2026-04-21T00:00:00"/>
    <n v="36"/>
    <n v="27647916"/>
    <n v="0.03"/>
    <n v="0.14000000000000001"/>
    <n v="30573065.510000002"/>
    <s v="AED"/>
    <n v="8330535.5613079024"/>
    <n v="23255151.539999999"/>
    <n v="0.34"/>
    <n v="0.11"/>
    <s v="INV-73556"/>
    <n v="8327016.6299999999"/>
    <n v="4613955.67"/>
    <n v="90"/>
    <n v="114"/>
    <s v="Online"/>
    <x v="2"/>
    <n v="0.45"/>
    <n v="0.1"/>
    <n v="0.09"/>
    <n v="8"/>
    <n v="2047"/>
    <n v="865133.48"/>
    <s v="Unknown"/>
    <s v="THALES"/>
    <s v="Mott Mac"/>
    <n v="90.1"/>
    <n v="12"/>
    <s v="Approved"/>
    <s v="Construction"/>
    <s v="Follow up needed"/>
  </r>
  <r>
    <s v="T100198"/>
    <d v="2025-04-28T00:00:00"/>
    <s v="P1009"/>
    <s v="Rail Network Upgrade"/>
    <x v="0"/>
    <s v="Nigeria"/>
    <s v="ABB Group"/>
    <s v="Unknown"/>
    <s v="Instruments"/>
    <x v="2"/>
    <s v="Omar"/>
    <s v="B2192"/>
    <d v="2025-02-23T00:00:00"/>
    <d v="2025-05-27T00:00:00"/>
    <s v="Unknown"/>
    <n v="39"/>
    <n v="42582972"/>
    <n v="0.27"/>
    <n v="0.01"/>
    <n v="31396425.260000002"/>
    <s v="Unknown"/>
    <n v="31396425.260000002"/>
    <n v="21581010.940000001"/>
    <n v="0.39"/>
    <n v="0.13"/>
    <s v="INV-62081"/>
    <n v="8840903.9800000004"/>
    <n v="3526762.71"/>
    <n v="90"/>
    <n v="168"/>
    <s v="Online"/>
    <x v="3"/>
    <n v="0.43"/>
    <n v="0.15"/>
    <n v="0.09"/>
    <n v="2"/>
    <s v="Unknown"/>
    <n v="3470510.36"/>
    <n v="10003923.550000001"/>
    <s v="THALES"/>
    <s v="AECOM"/>
    <n v="85.1"/>
    <n v="24"/>
    <s v="Pending"/>
    <s v="Procurement"/>
    <s v="Price escalation"/>
  </r>
  <r>
    <s v="T100199"/>
    <d v="2025-02-25T00:00:00"/>
    <s v="P1019"/>
    <s v="Offshore Platform"/>
    <x v="4"/>
    <s v="UAE"/>
    <s v="GE Infrastructure"/>
    <s v="Lump Sum"/>
    <s v="Civil"/>
    <x v="4"/>
    <s v="Tariq"/>
    <s v="B2193"/>
    <d v="2025-01-12T00:00:00"/>
    <d v="2025-04-16T00:00:00"/>
    <d v="2025-05-06T00:00:00"/>
    <n v="48"/>
    <n v="43338823"/>
    <n v="0.12"/>
    <n v="-0.01"/>
    <n v="37756782.600000001"/>
    <s v="Unknown"/>
    <n v="37756782.600000001"/>
    <n v="28938390.52"/>
    <n v="0.31"/>
    <n v="0.19"/>
    <s v="INV-81707"/>
    <n v="22103830.710000001"/>
    <n v="8110064.2000000002"/>
    <n v="120"/>
    <n v="44"/>
    <s v="Cash"/>
    <x v="2"/>
    <n v="0.25"/>
    <n v="0.1"/>
    <n v="0.06"/>
    <n v="2"/>
    <n v="1371"/>
    <n v="8308089.6600000001"/>
    <n v="17149173.449999999"/>
    <s v="Siemens"/>
    <s v="AECOM"/>
    <n v="68.8"/>
    <n v="60"/>
    <s v="Under Review"/>
    <s v="Construction"/>
    <s v="Price escalation"/>
  </r>
  <r>
    <s v="T100200"/>
    <d v="2025-08-11T00:00:00"/>
    <s v="P1047"/>
    <s v="Hospital Complex"/>
    <x v="3"/>
    <s v="South Africa"/>
    <s v="ABB Group"/>
    <s v="LSTK"/>
    <s v="Civil"/>
    <x v="0"/>
    <s v="Tariq"/>
    <s v="B2194"/>
    <d v="2025-06-22T00:00:00"/>
    <s v="Unknown"/>
    <d v="2025-10-09T00:00:00"/>
    <n v="15"/>
    <n v="19945015"/>
    <n v="0.25"/>
    <n v="0.17"/>
    <n v="17501750.66"/>
    <s v="AED"/>
    <n v="4768869.3896457767"/>
    <n v="13324423.16"/>
    <n v="7.0000000000000007E-2"/>
    <n v="0.12"/>
    <s v="INV-62857"/>
    <n v="4908217"/>
    <n v="2738338.02"/>
    <n v="60"/>
    <n v="145"/>
    <s v="Cheque"/>
    <x v="5"/>
    <n v="0.66"/>
    <n v="0.05"/>
    <n v="0.04"/>
    <n v="6"/>
    <n v="125"/>
    <n v="1455332.55"/>
    <n v="7827435.0700000003"/>
    <s v="Al Fara'a"/>
    <s v="Jacobs"/>
    <s v="Unknown"/>
    <n v="36"/>
    <s v="Rejected"/>
    <s v="Consulting"/>
    <s v="Scope change"/>
  </r>
  <r>
    <s v="T100201"/>
    <d v="2025-02-09T00:00:00"/>
    <s v="P1014"/>
    <s v="Unknown"/>
    <x v="0"/>
    <s v="Nigeria"/>
    <s v="GE Infrastructure"/>
    <s v="Unit Rate"/>
    <s v="Electrical"/>
    <x v="2"/>
    <s v="Tariq"/>
    <s v="B2195"/>
    <d v="2024-12-20T00:00:00"/>
    <d v="2025-12-02T00:00:00"/>
    <d v="2025-05-06T00:00:00"/>
    <n v="23"/>
    <n v="39971338"/>
    <n v="0.06"/>
    <n v="0.13"/>
    <n v="42457555.219999999"/>
    <s v="QAR"/>
    <n v="11664163.521978021"/>
    <n v="35154950.32"/>
    <n v="0.19"/>
    <n v="0.17"/>
    <s v="INV-42838"/>
    <n v="12227253.82"/>
    <n v="6240180.1299999999"/>
    <n v="30"/>
    <n v="33"/>
    <s v="Online"/>
    <x v="3"/>
    <n v="0.8"/>
    <n v="0.15"/>
    <n v="7.0000000000000007E-2"/>
    <n v="12"/>
    <n v="4969"/>
    <n v="10178469.800000001"/>
    <n v="18402886.530000001"/>
    <s v="Siemens"/>
    <s v="Mott Mac"/>
    <n v="65.599999999999994"/>
    <n v="48"/>
    <s v="Unknown"/>
    <s v="Maintenance"/>
    <s v="Unknown"/>
  </r>
  <r>
    <s v="T100202"/>
    <d v="2025-02-04T00:00:00"/>
    <s v="P1016"/>
    <s v="Stadium Renovation"/>
    <x v="0"/>
    <s v="Nigeria"/>
    <s v="ClientX"/>
    <s v="Lump Sum"/>
    <s v="Process"/>
    <x v="2"/>
    <s v="Mei"/>
    <s v="B2196"/>
    <d v="2025-03-18T00:00:00"/>
    <s v="Unknown"/>
    <s v="Unknown"/>
    <n v="4"/>
    <n v="1897555"/>
    <n v="0.3"/>
    <n v="0.16"/>
    <n v="1540814.66"/>
    <s v=" AED"/>
    <n v="1540814.66"/>
    <n v="1353255.07"/>
    <n v="0.27"/>
    <n v="0.12"/>
    <s v="INV-18169"/>
    <s v="PENDING"/>
    <n v="626673.96"/>
    <n v="90"/>
    <n v="55"/>
    <s v="Bank Transfer"/>
    <x v="2"/>
    <n v="0.63"/>
    <n v="0.05"/>
    <n v="0.04"/>
    <n v="5"/>
    <n v="1264"/>
    <n v="93510.14"/>
    <n v="205128.42"/>
    <s v="Unknown"/>
    <s v="AECOM"/>
    <n v="82.4"/>
    <n v="12"/>
    <s v="Rejected"/>
    <s v="Consulting"/>
    <s v="Unknown"/>
  </r>
  <r>
    <s v="T100203"/>
    <d v="2025-12-02T00:00:00"/>
    <s v="P1002"/>
    <s v="Water Treatment Plant"/>
    <x v="4"/>
    <s v="UAE"/>
    <s v="Larsen"/>
    <s v="Lump Sum"/>
    <s v="Mechanical"/>
    <x v="4"/>
    <s v="Tariq"/>
    <s v="B2197"/>
    <d v="2025-10-14T00:00:00"/>
    <d v="2025-12-09T00:00:00"/>
    <d v="2026-03-31T00:00:00"/>
    <n v="32"/>
    <n v="41405096"/>
    <n v="0.26"/>
    <n v="0.03"/>
    <n v="31558964.170000002"/>
    <s v="SAR"/>
    <n v="8415723.7786666676"/>
    <n v="27626822.25"/>
    <n v="0.08"/>
    <n v="0.1"/>
    <s v="INV-27397"/>
    <n v="19604185.039999999"/>
    <n v="19991038.079999998"/>
    <n v="45"/>
    <n v="151"/>
    <s v="Unknown"/>
    <x v="5"/>
    <n v="0.73"/>
    <n v="0.1"/>
    <n v="0.06"/>
    <n v="12"/>
    <n v="675"/>
    <n v="7477725.6900000004"/>
    <n v="11751177.17"/>
    <s v="ABB"/>
    <s v="Mott Mac"/>
    <n v="88.3"/>
    <n v="24"/>
    <s v="Rejected"/>
    <s v="Maintenance"/>
    <s v="Unknown"/>
  </r>
  <r>
    <s v="T100204"/>
    <d v="2025-04-02T00:00:00"/>
    <s v="P1002"/>
    <s v="Desalination Plant"/>
    <x v="2"/>
    <s v="UK"/>
    <s v="Samsung C&amp;T"/>
    <s v="LSTK"/>
    <s v="Process"/>
    <x v="3"/>
    <s v="Mei"/>
    <s v="B2198"/>
    <d v="2025-07-02T00:00:00"/>
    <s v="Unknown"/>
    <d v="2025-05-07T00:00:00"/>
    <s v="Unknown"/>
    <n v="18920916"/>
    <n v="0.06"/>
    <n v="0.03"/>
    <n v="18319230.870000001"/>
    <s v="USD "/>
    <n v="18319230.870000001"/>
    <n v="12410622.26"/>
    <n v="0.06"/>
    <n v="7.0000000000000007E-2"/>
    <s v="INV-53871"/>
    <n v="4434468.8600000003"/>
    <n v="1998154.96"/>
    <n v="45"/>
    <n v="46"/>
    <s v="Letter of Credit"/>
    <x v="1"/>
    <n v="0.97"/>
    <n v="0.1"/>
    <n v="7.0000000000000007E-2"/>
    <n v="8"/>
    <n v="3105"/>
    <n v="4163837.09"/>
    <n v="2598494.7200000002"/>
    <s v="Drake &amp; Scull"/>
    <s v="Mott Mac"/>
    <n v="73.8"/>
    <n v="12"/>
    <s v="Rejected"/>
    <s v="Maintenance"/>
    <s v="On track"/>
  </r>
  <r>
    <s v="T100205"/>
    <d v="1945-08-14T00:00:00"/>
    <s v="P1048"/>
    <s v="Smart City Hub"/>
    <x v="3"/>
    <s v="UAE"/>
    <s v="ABB Group"/>
    <s v="LSTK"/>
    <s v="Electrical"/>
    <x v="0"/>
    <s v="Mei"/>
    <s v="B2199"/>
    <d v="2025-03-13T00:00:00"/>
    <s v="Unknown"/>
    <s v="Unknown"/>
    <n v="41"/>
    <n v="11121675"/>
    <n v="0.17"/>
    <n v="0"/>
    <n v="9230990.25"/>
    <s v="AED"/>
    <n v="2515256.1989100818"/>
    <n v="8149615.7400000002"/>
    <n v="0.39"/>
    <n v="0.16"/>
    <s v="INV-34195"/>
    <n v="632207.19999999995"/>
    <n v="598938.6"/>
    <n v="90"/>
    <n v="152"/>
    <s v="Cheque"/>
    <x v="3"/>
    <n v="0.59"/>
    <n v="0.1"/>
    <n v="0.08"/>
    <n v="15"/>
    <n v="1168"/>
    <n v="1158527.21"/>
    <n v="926212.49"/>
    <s v="Drake &amp; Scull"/>
    <s v="Jacobs"/>
    <n v="89.4"/>
    <n v="24"/>
    <s v="Pending"/>
    <s v="Construction"/>
    <s v="Unknown"/>
  </r>
  <r>
    <s v="T100206"/>
    <d v="2026-01-06T00:00:00"/>
    <s v="P1025"/>
    <s v="Metro Line Extension"/>
    <x v="4"/>
    <s v="Qatar"/>
    <s v="GE Infrastructure"/>
    <s v="Lump Sum"/>
    <s v="Structural"/>
    <x v="4"/>
    <s v="Mei"/>
    <s v="B2200"/>
    <d v="2025-10-20T00:00:00"/>
    <d v="2026-02-17T00:00:00"/>
    <d v="2026-04-23T00:00:00"/>
    <n v="26"/>
    <n v="16623721"/>
    <n v="0.06"/>
    <n v="0.09"/>
    <n v="17032664.539999999"/>
    <s v="SAR"/>
    <n v="4542043.8773333328"/>
    <n v="12781937.92"/>
    <s v="?"/>
    <n v="0.14000000000000001"/>
    <s v="INV-73000"/>
    <n v="12080711"/>
    <n v="3672002.49"/>
    <n v="45"/>
    <n v="89"/>
    <s v="Cash"/>
    <x v="1"/>
    <n v="0.14000000000000001"/>
    <n v="0.15"/>
    <n v="7.0000000000000007E-2"/>
    <n v="6"/>
    <s v="Unknown"/>
    <n v="704395.74"/>
    <n v="2928771.06"/>
    <s v="Al Fara'a"/>
    <s v="AECOM"/>
    <n v="82.3"/>
    <n v="36"/>
    <s v="Approved"/>
    <s v="Consulting"/>
    <s v="Client delay"/>
  </r>
  <r>
    <s v="T100207"/>
    <d v="2025-07-23T00:00:00"/>
    <s v="P1016"/>
    <s v="Offshore Platform"/>
    <x v="1"/>
    <s v="China"/>
    <s v="Larsen"/>
    <s v="Lump Sum"/>
    <s v="Civil"/>
    <x v="7"/>
    <s v="Jack"/>
    <s v="B2201"/>
    <d v="2025-06-01T00:00:00"/>
    <s v="Unknown"/>
    <s v="Unknown"/>
    <n v="51"/>
    <n v="45991047"/>
    <n v="0.19"/>
    <n v="-0.02"/>
    <n v="36507693.109999999"/>
    <s v="EUR"/>
    <n v="39682275.119565219"/>
    <n v="29294345.129999999"/>
    <n v="0.17"/>
    <n v="0.19"/>
    <s v="INV-98473"/>
    <n v="26843909.449999999"/>
    <n v="15489727.5"/>
    <n v="30"/>
    <n v="168"/>
    <s v="Cheque"/>
    <x v="0"/>
    <n v="0.86"/>
    <n v="0.05"/>
    <n v="0.02"/>
    <n v="4"/>
    <s v="Unknown"/>
    <n v="1750793.32"/>
    <n v="9011619.1500000004"/>
    <s v="THALES"/>
    <s v="WSP"/>
    <n v="75.7"/>
    <n v="36"/>
    <s v="Rejected"/>
    <s v="Maintenance"/>
    <s v="Unknown"/>
  </r>
  <r>
    <s v="T100208"/>
    <d v="2025-04-02T00:00:00"/>
    <s v="P1022"/>
    <s v="Marina Development"/>
    <x v="4"/>
    <s v="Saudi Arabia"/>
    <s v="China State"/>
    <s v="Unit Rate"/>
    <s v="Electrical"/>
    <x v="4"/>
    <s v="Jack"/>
    <s v="B2202"/>
    <d v="2025-03-18T00:00:00"/>
    <d v="2025-04-04T00:00:00"/>
    <d v="2025-07-22T00:00:00"/>
    <n v="49"/>
    <n v="19878982"/>
    <n v="0.13"/>
    <n v="-0.05"/>
    <n v="16429978.619999999"/>
    <s v="Unknown"/>
    <n v="16429978.619999999"/>
    <n v="14429335.699999999"/>
    <n v="0.2"/>
    <n v="0.05"/>
    <s v="INV-38207"/>
    <n v="5355148.91"/>
    <n v="4331170.32"/>
    <n v="120"/>
    <n v="29"/>
    <s v="Cheque"/>
    <x v="2"/>
    <n v="0.39"/>
    <n v="0.05"/>
    <n v="0.06"/>
    <n v="12"/>
    <n v="4686"/>
    <n v="1474365.92"/>
    <n v="7257079.8200000003"/>
    <s v="Unknown"/>
    <s v="Mott Mac"/>
    <n v="82.6"/>
    <n v="12"/>
    <s v="Under Review"/>
    <s v="Procurement"/>
    <s v="Client delay"/>
  </r>
  <r>
    <s v="T100209"/>
    <d v="2025-10-12T00:00:00"/>
    <s v="P1004"/>
    <s v="Smart City Hub"/>
    <x v="1"/>
    <s v="China"/>
    <s v="Siemens"/>
    <s v="EPC "/>
    <s v="Process"/>
    <x v="5"/>
    <s v="Omar"/>
    <s v="B2203"/>
    <d v="2025-09-22T00:00:00"/>
    <d v="2026-01-14T00:00:00"/>
    <d v="2026-02-18T00:00:00"/>
    <n v="12"/>
    <n v="3269705"/>
    <n v="0.22"/>
    <n v="0.18"/>
    <n v="3009436.48"/>
    <s v="USD"/>
    <n v="3009436.48"/>
    <n v="2476078.11"/>
    <n v="0.28999999999999998"/>
    <n v="0.15"/>
    <s v="INV-30434"/>
    <n v="1885342.77"/>
    <n v="976878.14"/>
    <n v="90"/>
    <n v="54"/>
    <s v="Unknown"/>
    <x v="0"/>
    <n v="7.0000000000000007E-2"/>
    <n v="0.1"/>
    <n v="7.0000000000000007E-2"/>
    <n v="8"/>
    <n v="2838"/>
    <n v="577939.72"/>
    <n v="666930.52"/>
    <s v="ABB"/>
    <s v="Parsons"/>
    <n v="83"/>
    <n v="48"/>
    <s v="Unknown"/>
    <s v="Maintenance"/>
    <s v="Scope change"/>
  </r>
  <r>
    <s v="T100210"/>
    <d v="2025-10-17T00:00:00"/>
    <s v="P1035"/>
    <s v="Tunnel Project"/>
    <x v="2"/>
    <s v="Germany"/>
    <s v="ClientX"/>
    <s v="Unit Rate"/>
    <s v="Electrical"/>
    <x v="3"/>
    <s v="Omar"/>
    <s v="B2204"/>
    <d v="2025-07-19T00:00:00"/>
    <d v="2025-11-29T00:00:00"/>
    <d v="2026-01-23T00:00:00"/>
    <n v="28"/>
    <n v="29159541"/>
    <n v="0.15"/>
    <n v="0.14000000000000001"/>
    <n v="28255595.23"/>
    <s v="QAR"/>
    <n v="7762526.1620879117"/>
    <n v="20885806.510000002"/>
    <n v="0.21"/>
    <n v="0.19"/>
    <s v="INV-91254"/>
    <n v="19459067.469999999"/>
    <n v="10257071.869999999"/>
    <n v="90"/>
    <n v="61"/>
    <s v="Letter of Credit"/>
    <x v="0"/>
    <n v="0.4"/>
    <n v="0.15"/>
    <n v="0.02"/>
    <n v="3"/>
    <n v="815"/>
    <n v="4809497.1900000004"/>
    <n v="7462797.7800000003"/>
    <s v="ABB"/>
    <s v="Jacobs"/>
    <n v="50.2"/>
    <n v="60"/>
    <s v="Unknown"/>
    <s v="Engineering"/>
    <s v="Unknown"/>
  </r>
  <r>
    <s v="T100211"/>
    <d v="2025-01-12T00:00:00"/>
    <s v="P1020"/>
    <s v="Oil Refinery Unit"/>
    <x v="3"/>
    <s v="USA"/>
    <s v="L&amp;T"/>
    <s v="LSTK"/>
    <s v="Structural"/>
    <x v="0"/>
    <s v="Jack"/>
    <s v="B2205"/>
    <d v="2024-03-12T00:00:00"/>
    <d v="2025-02-13T00:00:00"/>
    <d v="2025-03-25T00:00:00"/>
    <n v="49"/>
    <n v="22011743"/>
    <n v="0.22"/>
    <n v="-0.01"/>
    <n v="16997467.940000001"/>
    <s v="SAR"/>
    <n v="4532658.1173333339"/>
    <n v="10233580.439999999"/>
    <s v="?"/>
    <n v="0.15"/>
    <s v="INV-17836"/>
    <n v="9886931.7200000007"/>
    <n v="8379080.2000000002"/>
    <n v="60"/>
    <n v="6"/>
    <s v="Cash"/>
    <x v="4"/>
    <n v="0.75"/>
    <n v="0.15"/>
    <n v="0.05"/>
    <n v="6"/>
    <n v="2140"/>
    <n v="2440641.48"/>
    <n v="5826575.0599999996"/>
    <s v="Unknown"/>
    <s v="Unknown"/>
    <n v="73.5"/>
    <n v="12"/>
    <s v="Rejected"/>
    <s v="Construction"/>
    <s v="Unknown"/>
  </r>
  <r>
    <s v="T100212"/>
    <d v="1945-08-15T00:00:00"/>
    <s v="P1021"/>
    <s v="Airport Terminal 3"/>
    <x v="5"/>
    <s v="Unknown"/>
    <s v="Fluor"/>
    <s v="EPC "/>
    <s v="Process"/>
    <x v="8"/>
    <s v="Ravi"/>
    <s v="B2206"/>
    <d v="2025-05-14T00:00:00"/>
    <d v="2025-07-27T00:00:00"/>
    <d v="2025-10-16T00:00:00"/>
    <n v="51"/>
    <n v="27005255"/>
    <n v="0.25"/>
    <n v="0.08"/>
    <n v="21874256.550000001"/>
    <s v="EUR"/>
    <n v="23776365.815217391"/>
    <n v="16548614.17"/>
    <s v="?"/>
    <n v="0.18"/>
    <s v="INV-43725"/>
    <n v="13172356.49"/>
    <n v="8468123.75"/>
    <n v="30"/>
    <n v="27"/>
    <s v="Cheque"/>
    <x v="4"/>
    <n v="0.19"/>
    <n v="0.1"/>
    <n v="0.08"/>
    <n v="3"/>
    <n v="3903"/>
    <n v="3824803.53"/>
    <n v="9232674.4100000001"/>
    <s v="Siemens"/>
    <s v="WSP"/>
    <n v="64.599999999999994"/>
    <n v="60"/>
    <s v="Unknown"/>
    <s v="Consulting"/>
    <s v="Follow up needed"/>
  </r>
  <r>
    <s v="T100213"/>
    <d v="2025-10-26T00:00:00"/>
    <s v="P1011"/>
    <s v="Bridge Overhaul"/>
    <x v="0"/>
    <s v="Egypt"/>
    <s v="Bechtel"/>
    <s v="Cost Plus "/>
    <s v="Process"/>
    <x v="0"/>
    <s v="Sandra"/>
    <s v="B2207"/>
    <d v="2025-09-18T00:00:00"/>
    <s v="Unknown"/>
    <d v="2025-12-10T00:00:00"/>
    <n v="32"/>
    <n v="20531071"/>
    <n v="0.06"/>
    <n v="-0.05"/>
    <n v="18334246.399999999"/>
    <s v="USD"/>
    <n v="18334246.399999999"/>
    <n v="14513223.970000001"/>
    <s v="?"/>
    <n v="0.16"/>
    <s v="INV-17336"/>
    <n v="6591849.5800000001"/>
    <n v="4659602.13"/>
    <n v="120"/>
    <n v="104"/>
    <s v="Bank Transfer"/>
    <x v="1"/>
    <n v="0.5"/>
    <n v="0.05"/>
    <n v="0.1"/>
    <n v="4"/>
    <n v="3274"/>
    <n v="4381270.7300000004"/>
    <n v="3824329.9"/>
    <s v="Drake &amp; Scull"/>
    <s v="Unknown"/>
    <n v="76.2"/>
    <n v="60"/>
    <s v="Under Review"/>
    <s v="Consulting"/>
    <s v="Scope change"/>
  </r>
  <r>
    <s v="T100215"/>
    <d v="2025-05-12T00:00:00"/>
    <s v="P1048"/>
    <s v="Data Center Build"/>
    <x v="0"/>
    <s v="South Africa"/>
    <s v="ABB Group"/>
    <s v="BOT"/>
    <s v="Mechanical"/>
    <x v="2"/>
    <s v="Layla"/>
    <s v="B2208"/>
    <d v="2025-07-04T00:00:00"/>
    <s v="Unknown"/>
    <s v="Unknown"/>
    <n v="37"/>
    <n v="49822695"/>
    <n v="7.0000000000000007E-2"/>
    <n v="0.18"/>
    <n v="54675425.490000002"/>
    <s v="EUR"/>
    <n v="59429810.315217391"/>
    <n v="42618845.229999997"/>
    <n v="0.05"/>
    <n v="0.11"/>
    <s v="INV-47192"/>
    <n v="42586372.75"/>
    <n v="20555247.34"/>
    <n v="90"/>
    <n v="46"/>
    <s v="Online"/>
    <x v="4"/>
    <n v="0.09"/>
    <n v="0.15"/>
    <n v="0.03"/>
    <n v="8"/>
    <n v="3747"/>
    <n v="4259324.3899999997"/>
    <n v="11388742.460000001"/>
    <s v="Siemens"/>
    <s v="Unknown"/>
    <n v="72.099999999999994"/>
    <n v="36"/>
    <s v="Unknown"/>
    <s v="Procurement"/>
    <s v="Client delay"/>
  </r>
  <r>
    <s v="T100216"/>
    <d v="2025-05-08T00:00:00"/>
    <s v="P1012"/>
    <s v="Desalination Plant"/>
    <x v="1"/>
    <s v="India"/>
    <s v="Fluor"/>
    <s v="EPC "/>
    <s v="Instrumentation"/>
    <x v="5"/>
    <s v="Jack"/>
    <s v="B2209"/>
    <d v="2025-04-15T00:00:00"/>
    <d v="2025-05-21T00:00:00"/>
    <d v="2025-07-01T00:00:00"/>
    <n v="57"/>
    <n v="23093671"/>
    <n v="0.1"/>
    <n v="0.09"/>
    <n v="22654891.25"/>
    <s v="USD"/>
    <n v="22654891.25"/>
    <n v="18096211.120000001"/>
    <n v="0.23"/>
    <n v="0.12"/>
    <s v="INV-64673"/>
    <n v="7079277.7800000003"/>
    <n v="4615937.17"/>
    <n v="45"/>
    <n v="125"/>
    <s v="Cash"/>
    <x v="6"/>
    <n v="0.06"/>
    <n v="0.15"/>
    <n v="0.05"/>
    <n v="5"/>
    <n v="2497"/>
    <n v="2048759.96"/>
    <n v="9779947"/>
    <s v="Drake &amp; Scull"/>
    <s v="WSP"/>
    <n v="89"/>
    <n v="36"/>
    <s v="Approved"/>
    <s v="Engineering"/>
    <s v="Unknown"/>
  </r>
  <r>
    <s v="T100217"/>
    <d v="2025-01-07T00:00:00"/>
    <s v="P1017"/>
    <s v="Water Treatment Plant"/>
    <x v="2"/>
    <s v="Germany"/>
    <s v="Siemens"/>
    <s v="Lump Sum"/>
    <s v="Process"/>
    <x v="3"/>
    <s v="Jack"/>
    <s v="B2210"/>
    <d v="2025-06-16T00:00:00"/>
    <d v="2025-08-28T00:00:00"/>
    <d v="2025-10-16T00:00:00"/>
    <s v="Unknown"/>
    <n v="43538415"/>
    <n v="0.28000000000000003"/>
    <n v="0.19"/>
    <n v="37303713.969999999"/>
    <s v=" AED"/>
    <n v="37303713.969999999"/>
    <n v="26217332.91"/>
    <n v="0.2"/>
    <n v="0.09"/>
    <s v="INV-79602"/>
    <n v="26186883.02"/>
    <n v="8264153.4100000001"/>
    <n v="45"/>
    <n v="54"/>
    <s v="Unknown"/>
    <x v="1"/>
    <n v="0.67"/>
    <n v="0.1"/>
    <n v="0.04"/>
    <n v="11"/>
    <n v="1242"/>
    <n v="5671666.6600000001"/>
    <n v="10269879.539999999"/>
    <s v="Unknown"/>
    <s v="AECOM"/>
    <n v="87.5"/>
    <n v="60"/>
    <s v="Rejected"/>
    <s v="Construction"/>
    <s v="On track"/>
  </r>
  <r>
    <s v="T100218"/>
    <d v="2026-02-07T00:00:00"/>
    <s v="P1025"/>
    <s v="Offshore Platform"/>
    <x v="4"/>
    <s v="Saudi Arabia"/>
    <s v="ABB Group"/>
    <s v="BOT"/>
    <s v="Instrumentation"/>
    <x v="4"/>
    <s v="Omar"/>
    <s v="B2211"/>
    <d v="2026-01-26T00:00:00"/>
    <d v="2026-03-11T00:00:00"/>
    <d v="2026-10-05T00:00:00"/>
    <n v="43"/>
    <n v="47125961"/>
    <n v="0.25"/>
    <n v="0.03"/>
    <n v="36404804.869999997"/>
    <s v="AED"/>
    <n v="9919565.3596730232"/>
    <n v="22668025.91"/>
    <n v="0.25"/>
    <n v="7.0000000000000007E-2"/>
    <s v="INV-33812"/>
    <n v="28228952.969999999"/>
    <n v="28908785.100000001"/>
    <n v="90"/>
    <n v="55"/>
    <s v="Unknown"/>
    <x v="3"/>
    <n v="0.22"/>
    <n v="0.1"/>
    <n v="0.03"/>
    <n v="11"/>
    <n v="1573"/>
    <n v="7151233.0199999996"/>
    <n v="7672165.7300000004"/>
    <s v="THALES"/>
    <s v="Jacobs"/>
    <n v="92.3"/>
    <n v="24"/>
    <s v="Unknown"/>
    <s v="Procurement"/>
    <s v="Scope change"/>
  </r>
  <r>
    <s v="T100219"/>
    <d v="2026-02-04T00:00:00"/>
    <s v="P1049"/>
    <s v="Oil Refinery Unit"/>
    <x v="0"/>
    <s v="Egypt"/>
    <s v="ADNOC"/>
    <s v="BOT"/>
    <s v="Structural"/>
    <x v="0"/>
    <s v="Sandra"/>
    <s v="B2212"/>
    <d v="2026-01-07T00:00:00"/>
    <d v="2026-10-02T00:00:00"/>
    <d v="2026-11-03T00:00:00"/>
    <n v="7"/>
    <n v="46678670"/>
    <n v="0.26"/>
    <n v="0.19"/>
    <n v="41105236.799999997"/>
    <s v="AED"/>
    <n v="11200337.002724795"/>
    <n v="28551733.440000001"/>
    <n v="0.12"/>
    <n v="0.1"/>
    <s v="Unknown"/>
    <n v="33130304.309999999"/>
    <n v="20579645.710000001"/>
    <n v="60"/>
    <n v="2"/>
    <s v="Cash"/>
    <x v="1"/>
    <n v="0.64"/>
    <n v="0.1"/>
    <n v="0.01"/>
    <n v="7"/>
    <n v="3611"/>
    <n v="9784820.0500000007"/>
    <s v="Unknown"/>
    <s v="Unknown"/>
    <s v="AECOM"/>
    <n v="61.6"/>
    <n v="24"/>
    <s v="Under Review"/>
    <s v="Engineering"/>
    <s v="Price escalation"/>
  </r>
  <r>
    <s v="T100220"/>
    <d v="2025-10-30T00:00:00"/>
    <s v="P1001"/>
    <s v="Water Treatment Plant"/>
    <x v="0"/>
    <s v="Egypt"/>
    <s v="Fluor"/>
    <s v="EPC"/>
    <s v="Structural"/>
    <x v="2"/>
    <s v="Ravi"/>
    <s v="B2213"/>
    <d v="2025-10-12T00:00:00"/>
    <d v="2025-10-12T00:00:00"/>
    <d v="2026-02-26T00:00:00"/>
    <n v="54"/>
    <s v="Unknown"/>
    <n v="0.04"/>
    <n v="-0.01"/>
    <n v="8140246.3300000001"/>
    <s v="USD"/>
    <n v="8140246.3300000001"/>
    <n v="6035247.3099999996"/>
    <n v="0.15"/>
    <n v="0.15"/>
    <s v="INV-58719"/>
    <n v="6726210.0800000001"/>
    <n v="5916473.0700000003"/>
    <n v="30"/>
    <n v="42"/>
    <s v="Unknown"/>
    <x v="3"/>
    <n v="0.76"/>
    <n v="0.05"/>
    <n v="0.09"/>
    <n v="11"/>
    <s v="Unknown"/>
    <n v="425333.44"/>
    <n v="940982.56"/>
    <s v="Siemens"/>
    <s v="Parsons"/>
    <s v="Unknown"/>
    <n v="24"/>
    <s v="Unknown"/>
    <s v="Consulting"/>
    <s v="Price escalation"/>
  </r>
  <r>
    <s v="T100221"/>
    <d v="2025-03-31T00:00:00"/>
    <s v="P1009"/>
    <s v="Unknown"/>
    <x v="3"/>
    <s v="UK"/>
    <s v="Bechtel"/>
    <s v="Lump Sum"/>
    <s v="Instruments"/>
    <x v="0"/>
    <s v="Igor"/>
    <s v="B2214"/>
    <d v="2025-09-03T00:00:00"/>
    <d v="2025-04-14T00:00:00"/>
    <d v="2025-08-05T00:00:00"/>
    <n v="32"/>
    <n v="35002635"/>
    <n v="0.34"/>
    <n v="0.14000000000000001"/>
    <n v="26335982.57"/>
    <s v="AED"/>
    <n v="7176017.0490463218"/>
    <n v="22565779.350000001"/>
    <n v="0.1"/>
    <n v="0.14000000000000001"/>
    <s v="INV-77467"/>
    <n v="19456279.23"/>
    <n v="8663720.6999999993"/>
    <n v="30"/>
    <n v="42"/>
    <s v="Letter of Credit"/>
    <x v="1"/>
    <n v="0.08"/>
    <n v="0.05"/>
    <n v="0.04"/>
    <n v="11"/>
    <n v="4433"/>
    <n v="4243522.18"/>
    <n v="7666824.2699999996"/>
    <s v="Drake &amp; Scull"/>
    <s v="Mott Mac"/>
    <s v="Unknown"/>
    <n v="60"/>
    <s v="Pending"/>
    <s v="Construction"/>
    <s v="Unknown"/>
  </r>
  <r>
    <s v="T100222"/>
    <d v="2026-01-16T00:00:00"/>
    <s v="P1047"/>
    <s v="Data Center Build"/>
    <x v="2"/>
    <s v="UK"/>
    <s v="China State"/>
    <s v="Unit Rate"/>
    <s v="Instrumentation"/>
    <x v="3"/>
    <s v="Sandra"/>
    <s v="B2215"/>
    <d v="2025-12-14T00:00:00"/>
    <s v="Unknown"/>
    <s v="Unknown"/>
    <n v="13"/>
    <n v="6561194"/>
    <n v="0.25"/>
    <n v="0.02"/>
    <n v="5019313.41"/>
    <s v="EUR"/>
    <n v="5455775.4456521738"/>
    <n v="3029224.67"/>
    <n v="0.35"/>
    <n v="0.08"/>
    <s v="INV-73878"/>
    <n v="2874873.85"/>
    <n v="1436928.17"/>
    <n v="60"/>
    <n v="48"/>
    <s v="Cheque"/>
    <x v="5"/>
    <n v="0.74"/>
    <n v="0.1"/>
    <n v="0.04"/>
    <n v="14"/>
    <n v="4481"/>
    <n v="960399.94"/>
    <n v="1534887.79"/>
    <s v="THALES"/>
    <s v="Unknown"/>
    <n v="78.900000000000006"/>
    <n v="24"/>
    <s v="Unknown"/>
    <s v="Maintenance"/>
    <s v="Price escalation"/>
  </r>
  <r>
    <s v="T100223"/>
    <d v="2026-01-26T00:00:00"/>
    <s v="P1032"/>
    <s v="Plant Upgrade"/>
    <x v="1"/>
    <s v="China"/>
    <s v="Aramco"/>
    <s v="BOT"/>
    <s v="Process"/>
    <x v="7"/>
    <s v="Sandra"/>
    <s v="B2216"/>
    <d v="2026-01-14T00:00:00"/>
    <d v="2026-02-17T00:00:00"/>
    <d v="2026-03-05T00:00:00"/>
    <n v="26"/>
    <n v="35034394"/>
    <n v="0.1"/>
    <n v="0.15"/>
    <n v="36260597.789999999"/>
    <s v="QAR"/>
    <n v="9961702.6895604394"/>
    <n v="29302494.539999999"/>
    <n v="0.11"/>
    <n v="7.0000000000000007E-2"/>
    <s v="INV-78386"/>
    <n v="14958850.59"/>
    <n v="4791786.4400000004"/>
    <n v="120"/>
    <n v="33"/>
    <s v="Cash"/>
    <x v="2"/>
    <n v="0.14000000000000001"/>
    <n v="0.1"/>
    <n v="0.08"/>
    <n v="3"/>
    <n v="1255"/>
    <n v="8690940.25"/>
    <n v="6558760.7000000002"/>
    <s v="Unknown"/>
    <s v="Mott Mac"/>
    <n v="81.7"/>
    <s v="Unknown"/>
    <s v="Under Review"/>
    <s v="Consulting"/>
    <s v="Price escalation"/>
  </r>
  <r>
    <s v="T100224"/>
    <d v="2026-01-05T00:00:00"/>
    <s v="P1037"/>
    <s v="Tunnel Project"/>
    <x v="2"/>
    <s v="UK"/>
    <s v="Aramco"/>
    <s v="Unknown"/>
    <s v="Instruments"/>
    <x v="3"/>
    <s v="Mei"/>
    <s v="B2217"/>
    <d v="2025-11-12T00:00:00"/>
    <s v="Unknown"/>
    <s v="Unknown"/>
    <n v="23"/>
    <n v="20332203"/>
    <n v="0.01"/>
    <n v="0.01"/>
    <n v="20330169.780000001"/>
    <s v="SAR"/>
    <n v="5421378.608"/>
    <s v="Unknown"/>
    <n v="0.16"/>
    <n v="7.0000000000000007E-2"/>
    <s v="INV-43482"/>
    <n v="10620354.07"/>
    <n v="5833593.54"/>
    <n v="120"/>
    <n v="153"/>
    <s v="Cash"/>
    <x v="3"/>
    <n v="0.95"/>
    <n v="0.05"/>
    <n v="0.08"/>
    <n v="4"/>
    <n v="3732"/>
    <n v="4522490.6399999997"/>
    <n v="7888161.3200000003"/>
    <s v="Unknown"/>
    <s v="Mott Mac"/>
    <n v="61.6"/>
    <n v="12"/>
    <s v="Approved"/>
    <s v="Procurement"/>
    <s v="On track"/>
  </r>
  <r>
    <s v="T100225"/>
    <d v="2025-03-28T00:00:00"/>
    <s v="P1046"/>
    <s v="Marina Development"/>
    <x v="1"/>
    <s v="China"/>
    <s v="Larsen"/>
    <s v="Lump Sum"/>
    <s v="Unknown"/>
    <x v="1"/>
    <s v="Ravi"/>
    <s v="B2218"/>
    <d v="2025-01-02T00:00:00"/>
    <s v="Unknown"/>
    <d v="2025-06-28T00:00:00"/>
    <n v="17"/>
    <n v="47831232"/>
    <n v="0.25"/>
    <n v="0.15"/>
    <n v="41254437.600000001"/>
    <s v="Unknown"/>
    <n v="41254437.600000001"/>
    <n v="32990701.23"/>
    <n v="0.32"/>
    <n v="0.16"/>
    <s v="INV-41275"/>
    <n v="28659070.129999999"/>
    <n v="13747948.859999999"/>
    <n v="30"/>
    <n v="23"/>
    <s v="Online"/>
    <x v="3"/>
    <n v="0.99"/>
    <n v="0.15"/>
    <n v="0.1"/>
    <n v="11"/>
    <n v="3144"/>
    <s v="Unknown"/>
    <n v="17957324.82"/>
    <s v="Unknown"/>
    <s v="WSP"/>
    <n v="78.3"/>
    <n v="12"/>
    <s v="Rejected"/>
    <s v="Engineering"/>
    <s v="Scope change"/>
  </r>
  <r>
    <s v="T100226"/>
    <d v="2026-01-03T00:00:00"/>
    <s v="P1046"/>
    <s v="HQ Tower"/>
    <x v="2"/>
    <s v="UK"/>
    <s v="ClientX"/>
    <s v="Unit Rate"/>
    <s v="Electrical"/>
    <x v="3"/>
    <s v="Sandra"/>
    <s v="B2219"/>
    <d v="2025-11-19T00:00:00"/>
    <d v="2026-01-23T00:00:00"/>
    <d v="2026-04-24T00:00:00"/>
    <n v="13"/>
    <n v="2875289"/>
    <n v="0.13"/>
    <n v="0.15"/>
    <n v="2876726.64"/>
    <s v="AED"/>
    <n v="783849.22070844693"/>
    <n v="2391257.94"/>
    <n v="0.16"/>
    <n v="0.11"/>
    <s v="INV-91500"/>
    <n v="2227731.58"/>
    <n v="1690126.35"/>
    <n v="120"/>
    <n v="10"/>
    <s v="Unknown"/>
    <x v="4"/>
    <n v="0.93"/>
    <n v="0.15"/>
    <n v="0.08"/>
    <n v="13"/>
    <n v="4419"/>
    <n v="610827.44999999995"/>
    <n v="1241230.58"/>
    <s v="Drake &amp; Scull"/>
    <s v="Parsons"/>
    <n v="58.6"/>
    <n v="12"/>
    <s v="Under Review"/>
    <s v="Engineering"/>
    <s v="On track"/>
  </r>
  <r>
    <s v="T100227"/>
    <d v="2025-04-14T00:00:00"/>
    <s v="P1039"/>
    <s v="Tunnel Project"/>
    <x v="0"/>
    <s v="Nigeria"/>
    <s v="China State"/>
    <s v="Unknown"/>
    <s v="Mechanical "/>
    <x v="0"/>
    <s v="Mei"/>
    <s v="B2220"/>
    <d v="2025-02-03T00:00:00"/>
    <d v="2025-05-18T00:00:00"/>
    <d v="2025-02-07T00:00:00"/>
    <n v="50"/>
    <n v="17962400"/>
    <n v="0.3"/>
    <n v="7.0000000000000007E-2"/>
    <n v="13453837.6"/>
    <s v=" AED"/>
    <n v="13453837.6"/>
    <n v="11654189.470000001"/>
    <n v="0.25"/>
    <n v="0.06"/>
    <s v="Unknown"/>
    <n v="4526557.93"/>
    <n v="2943237.13"/>
    <n v="60"/>
    <n v="41"/>
    <s v="Letter of Credit"/>
    <x v="3"/>
    <n v="0.95"/>
    <n v="0.1"/>
    <n v="0.01"/>
    <n v="6"/>
    <n v="225"/>
    <n v="2847464.8"/>
    <n v="2665752.7400000002"/>
    <s v="ABB"/>
    <s v="Jacobs"/>
    <n v="52"/>
    <n v="24"/>
    <s v="Pending"/>
    <s v="Engineering"/>
    <s v="Unknown"/>
  </r>
  <r>
    <s v="T100228"/>
    <d v="2025-08-01T00:00:00"/>
    <s v="P1020"/>
    <s v="Metro Line Extension"/>
    <x v="3"/>
    <s v="USA"/>
    <s v="Fluor"/>
    <s v="LSTK"/>
    <s v="Process"/>
    <x v="0"/>
    <s v="Jack"/>
    <s v="B2221"/>
    <d v="2025-05-15T00:00:00"/>
    <s v="Unknown"/>
    <d v="2025-09-29T00:00:00"/>
    <n v="44"/>
    <n v="37534160"/>
    <n v="0.2"/>
    <n v="0.09"/>
    <n v="32729787.52"/>
    <s v="SAR"/>
    <n v="8727943.3386666663"/>
    <n v="27699980.469999999"/>
    <n v="0.14000000000000001"/>
    <n v="0.18"/>
    <s v="INV-46187"/>
    <n v="13107462.67"/>
    <n v="12823342.949999999"/>
    <n v="120"/>
    <n v="103"/>
    <s v="Unknown"/>
    <x v="5"/>
    <n v="0.64"/>
    <n v="0.1"/>
    <n v="0.08"/>
    <n v="11"/>
    <s v="Unknown"/>
    <n v="5549788.4900000002"/>
    <n v="9512931.6899999995"/>
    <s v="Al Fara'a"/>
    <s v="AECOM"/>
    <n v="74.900000000000006"/>
    <n v="12"/>
    <s v="Unknown"/>
    <s v="Procurement"/>
    <s v="Client delay"/>
  </r>
  <r>
    <s v="T100229"/>
    <d v="2025-09-09T00:00:00"/>
    <s v="P1045"/>
    <s v="Highway"/>
    <x v="5"/>
    <s v="USA"/>
    <s v="China State"/>
    <s v="Lump Sum"/>
    <s v="Electrical"/>
    <x v="6"/>
    <s v="Mei"/>
    <s v="B2222"/>
    <d v="2025-08-10T00:00:00"/>
    <s v="Unknown"/>
    <d v="2025-10-31T00:00:00"/>
    <s v="Unknown"/>
    <n v="29112513"/>
    <n v="0.25"/>
    <n v="0.19"/>
    <n v="25982917.850000001"/>
    <s v=" AED"/>
    <n v="25982917.850000001"/>
    <n v="21269620.07"/>
    <n v="0.08"/>
    <n v="0.11"/>
    <s v="INV-36293"/>
    <n v="23079992.07"/>
    <n v="10897525.49"/>
    <n v="90"/>
    <n v="80"/>
    <s v="Letter of Credit"/>
    <x v="2"/>
    <n v="0.56000000000000005"/>
    <n v="0.15"/>
    <n v="0.04"/>
    <n v="7"/>
    <n v="2822"/>
    <n v="2379384.1"/>
    <n v="7071104.4500000002"/>
    <s v="ABB"/>
    <s v="Mott Mac"/>
    <n v="69.400000000000006"/>
    <n v="12"/>
    <s v="Pending"/>
    <s v="Engineering"/>
    <s v="Client delay"/>
  </r>
  <r>
    <s v="T100230"/>
    <d v="2026-01-20T00:00:00"/>
    <s v="P1040"/>
    <s v="Oil Refinery Unit"/>
    <x v="1"/>
    <s v="India"/>
    <s v="ADNOC"/>
    <s v="Lump Sum"/>
    <s v="Instruments"/>
    <x v="7"/>
    <s v="Igor"/>
    <s v="B2223"/>
    <d v="2025-10-26T00:00:00"/>
    <d v="2026-03-18T00:00:00"/>
    <d v="2026-03-13T00:00:00"/>
    <n v="31"/>
    <n v="6510104"/>
    <n v="0.19"/>
    <n v="-0.04"/>
    <n v="5062256.87"/>
    <s v="AED"/>
    <n v="1379361.5449591281"/>
    <s v="Unknown"/>
    <s v="?"/>
    <n v="0.13"/>
    <s v="INV-96309"/>
    <n v="2861367.36"/>
    <n v="3106323.58"/>
    <n v="30"/>
    <n v="175"/>
    <s v="Cheque"/>
    <x v="4"/>
    <n v="0.4"/>
    <n v="0.05"/>
    <n v="0.01"/>
    <n v="0"/>
    <n v="1487"/>
    <n v="296135.05"/>
    <n v="897355.29"/>
    <s v="Unknown"/>
    <s v="Unknown"/>
    <n v="90.4"/>
    <n v="60"/>
    <s v="Unknown"/>
    <s v="Engineering"/>
    <s v="Unknown"/>
  </r>
  <r>
    <s v="T100231"/>
    <d v="1945-07-17T00:00:00"/>
    <s v="P1033"/>
    <s v="Hospital Complex"/>
    <x v="3"/>
    <s v="South Africa"/>
    <s v="Larsen"/>
    <s v="Unknown"/>
    <s v="Instruments"/>
    <x v="0"/>
    <s v="Ravi"/>
    <s v="B2224"/>
    <d v="2025-09-01T00:00:00"/>
    <d v="2025-03-13T00:00:00"/>
    <d v="2025-05-24T00:00:00"/>
    <n v="8"/>
    <n v="45076038"/>
    <n v="0.2"/>
    <n v="0.03"/>
    <n v="37142655.310000002"/>
    <s v="AED"/>
    <n v="10120614.52588556"/>
    <n v="27759373.98"/>
    <n v="0.22"/>
    <n v="0.11"/>
    <s v="Unknown"/>
    <n v="13402536.58"/>
    <n v="6588165.4199999999"/>
    <n v="90"/>
    <n v="49"/>
    <s v="Unknown"/>
    <x v="3"/>
    <n v="0.8"/>
    <n v="0.05"/>
    <n v="0.04"/>
    <n v="15"/>
    <n v="1550"/>
    <n v="3366519.69"/>
    <n v="17089727.109999999"/>
    <s v="Siemens"/>
    <s v="AECOM"/>
    <n v="88.5"/>
    <n v="36"/>
    <s v="Approved"/>
    <s v="Consulting"/>
    <s v="Unknown"/>
  </r>
  <r>
    <s v="T100233"/>
    <d v="2025-06-30T00:00:00"/>
    <s v="P1040"/>
    <s v="Data Center Build"/>
    <x v="0"/>
    <s v="South Africa"/>
    <s v="Aramco"/>
    <s v="EPC"/>
    <s v="Structural"/>
    <x v="0"/>
    <s v="Ravi"/>
    <s v="B2225"/>
    <d v="2025-06-20T00:00:00"/>
    <d v="2025-08-27T00:00:00"/>
    <d v="2025-09-17T00:00:00"/>
    <n v="56"/>
    <n v="36288709"/>
    <n v="0.03"/>
    <n v="0.16"/>
    <n v="40832055.369999997"/>
    <s v="AED"/>
    <n v="11125900.645776566"/>
    <n v="26409303.600000001"/>
    <n v="0.27"/>
    <n v="0.09"/>
    <s v="INV-11367"/>
    <n v="32365505.149999999"/>
    <n v="28832229.940000001"/>
    <n v="120"/>
    <n v="46"/>
    <s v="Cash"/>
    <x v="6"/>
    <n v="0.53"/>
    <n v="0.15"/>
    <n v="7.0000000000000007E-2"/>
    <n v="6"/>
    <n v="2243"/>
    <n v="912690.43"/>
    <n v="10242831.539999999"/>
    <s v="Al Fara'a"/>
    <s v="AECOM"/>
    <n v="85.5"/>
    <n v="24"/>
    <s v="Unknown"/>
    <s v="Engineering"/>
    <s v="On track"/>
  </r>
  <r>
    <s v="T100234"/>
    <d v="1945-07-23T00:00:00"/>
    <s v="P1048"/>
    <s v="Airport Terminal 3"/>
    <x v="1"/>
    <s v="China"/>
    <s v="ABB Group"/>
    <s v="Lump Sum"/>
    <s v="Instrumentation"/>
    <x v="1"/>
    <s v="Jack"/>
    <s v="B2226"/>
    <d v="2025-01-31T00:00:00"/>
    <d v="2025-09-03T00:00:00"/>
    <d v="2025-04-20T00:00:00"/>
    <s v="Unknown"/>
    <n v="44690695"/>
    <n v="0.24"/>
    <n v="-0.03"/>
    <n v="32945980.350000001"/>
    <s v=" AED"/>
    <n v="32945980.350000001"/>
    <n v="20593952.760000002"/>
    <n v="7.0000000000000007E-2"/>
    <n v="0.12"/>
    <s v="INV-42873"/>
    <n v="4850416.58"/>
    <n v="2071802.41"/>
    <n v="90"/>
    <n v="18"/>
    <s v="Letter of Credit"/>
    <x v="1"/>
    <n v="0.22"/>
    <n v="0.1"/>
    <n v="0.03"/>
    <n v="8"/>
    <n v="1558"/>
    <n v="6151981.04"/>
    <s v="Unknown"/>
    <s v="ABB"/>
    <s v="Parsons"/>
    <n v="57.1"/>
    <s v="Unknown"/>
    <s v="Pending"/>
    <s v="Construction"/>
    <s v="Client delay"/>
  </r>
  <r>
    <s v="T100235"/>
    <d v="2025-07-20T00:00:00"/>
    <s v="P1007"/>
    <s v="Highway"/>
    <x v="1"/>
    <s v="China"/>
    <s v="Samsung C&amp;T"/>
    <s v="Cost Plus "/>
    <s v="Instrumentation"/>
    <x v="7"/>
    <s v="Omar"/>
    <s v="B2227"/>
    <d v="2025-05-24T00:00:00"/>
    <s v="Unknown"/>
    <s v="Unknown"/>
    <n v="27"/>
    <n v="25703673"/>
    <n v="0.06"/>
    <n v="0.02"/>
    <n v="24644681.670000002"/>
    <s v=" AED"/>
    <n v="24644681.670000002"/>
    <s v="Unknown"/>
    <n v="0.19"/>
    <n v="0.14000000000000001"/>
    <s v="INV-41151"/>
    <n v="2565559.9900000002"/>
    <n v="1147242.82"/>
    <n v="45"/>
    <n v="86"/>
    <s v="Cash"/>
    <x v="2"/>
    <n v="0.67"/>
    <n v="0.1"/>
    <n v="0.01"/>
    <n v="14"/>
    <s v="Unknown"/>
    <n v="3193420.77"/>
    <n v="6270146.7199999997"/>
    <s v="Unknown"/>
    <s v="Unknown"/>
    <n v="81.400000000000006"/>
    <n v="48"/>
    <s v="Unknown"/>
    <s v="Maintenance"/>
    <s v="Price escalation"/>
  </r>
  <r>
    <s v="T100236"/>
    <d v="2025-11-22T00:00:00"/>
    <s v="P1014"/>
    <s v="Industrial Park"/>
    <x v="2"/>
    <s v="UK"/>
    <s v="Bechtel"/>
    <s v="Unknown"/>
    <s v="Civil"/>
    <x v="3"/>
    <s v="Mei"/>
    <s v="B2228"/>
    <d v="2025-09-15T00:00:00"/>
    <d v="2025-12-16T00:00:00"/>
    <d v="2026-02-01T00:00:00"/>
    <n v="36"/>
    <n v="30733478"/>
    <n v="0.17"/>
    <n v="0.17"/>
    <n v="29845280.489999998"/>
    <s v="USD"/>
    <n v="29845280.489999998"/>
    <n v="19849731.739999998"/>
    <n v="0.12"/>
    <n v="0.18"/>
    <s v="INV-91735"/>
    <n v="13015219.939999999"/>
    <n v="13061494.890000001"/>
    <n v="45"/>
    <n v="37"/>
    <s v="Cheque"/>
    <x v="1"/>
    <n v="0.32"/>
    <n v="0.15"/>
    <n v="0.03"/>
    <n v="12"/>
    <n v="3354"/>
    <n v="2703587.44"/>
    <n v="8598215.8000000007"/>
    <s v="Unknown"/>
    <s v="Mott Mac"/>
    <n v="68.2"/>
    <n v="48"/>
    <s v="Under Review"/>
    <s v="Maintenance"/>
    <s v="Unknown"/>
  </r>
  <r>
    <s v="T100237"/>
    <d v="2025-10-10T00:00:00"/>
    <s v="P1047"/>
    <s v="Smart City Hub"/>
    <x v="1"/>
    <s v="China"/>
    <s v="Siemens"/>
    <s v="Cost Plus"/>
    <s v="Mechanical "/>
    <x v="1"/>
    <s v="Tariq"/>
    <s v="B2229"/>
    <d v="2025-09-18T00:00:00"/>
    <s v="Unknown"/>
    <s v="Unknown"/>
    <n v="6"/>
    <n v="10717257"/>
    <n v="0.23"/>
    <n v="0.18"/>
    <n v="9737699.7100000009"/>
    <s v="USD"/>
    <n v="9737699.7100000009"/>
    <n v="6105382.8099999996"/>
    <n v="0.17"/>
    <n v="0.16"/>
    <s v="INV-79770"/>
    <n v="4060778.98"/>
    <n v="4282332.74"/>
    <n v="30"/>
    <n v="178"/>
    <s v="Letter of Credit"/>
    <x v="0"/>
    <n v="0.24"/>
    <n v="0.15"/>
    <n v="7.0000000000000007E-2"/>
    <n v="8"/>
    <n v="3668"/>
    <n v="1770593.67"/>
    <n v="1369118.59"/>
    <s v="Siemens"/>
    <s v="Jacobs"/>
    <n v="53.3"/>
    <n v="24"/>
    <s v="Unknown"/>
    <s v="Procurement"/>
    <s v="Price escalation"/>
  </r>
  <r>
    <s v="T100238"/>
    <d v="2025-11-18T00:00:00"/>
    <s v="P1028"/>
    <s v="Stadium Renovation"/>
    <x v="4"/>
    <s v="Saudi Arabia"/>
    <s v="L&amp;T"/>
    <s v="Lump Sum"/>
    <s v="Piping"/>
    <x v="4"/>
    <s v="Omar"/>
    <s v="B2230"/>
    <d v="2025-09-26T00:00:00"/>
    <d v="2025-11-22T00:00:00"/>
    <s v="Unknown"/>
    <n v="28"/>
    <n v="31712153"/>
    <n v="0.25"/>
    <n v="0.02"/>
    <n v="24259797.050000001"/>
    <s v="EUR"/>
    <n v="26369344.619565219"/>
    <n v="15363524.35"/>
    <n v="0.39"/>
    <n v="0.08"/>
    <s v="INV-78214"/>
    <n v="18699342.420000002"/>
    <n v="9340542.9000000004"/>
    <n v="30"/>
    <n v="170"/>
    <s v="Letter of Credit"/>
    <x v="1"/>
    <n v="0.94"/>
    <n v="0.1"/>
    <n v="0.02"/>
    <n v="1"/>
    <n v="4062"/>
    <s v="Unknown"/>
    <n v="6479681.7599999998"/>
    <s v="Siemens"/>
    <s v="Mott Mac"/>
    <n v="85.6"/>
    <n v="36"/>
    <s v="Approved"/>
    <s v="Construction"/>
    <s v="Price escalation"/>
  </r>
  <r>
    <s v="T100239"/>
    <d v="2025-11-29T00:00:00"/>
    <s v="P1024"/>
    <s v="Bridge Overhaul"/>
    <x v="4"/>
    <s v="Qatar"/>
    <s v="Vinci Construction"/>
    <s v="Unit Rate"/>
    <s v="Civil"/>
    <x v="4"/>
    <s v="Mei"/>
    <s v="B2231"/>
    <d v="2025-09-28T00:00:00"/>
    <s v="Unknown"/>
    <d v="2026-01-31T00:00:00"/>
    <n v="20"/>
    <n v="16225860"/>
    <n v="0.25"/>
    <n v="0.02"/>
    <n v="12412782.9"/>
    <s v="Unknown"/>
    <n v="12412782.9"/>
    <n v="9122927.0500000007"/>
    <n v="0.33"/>
    <n v="0.19"/>
    <s v="Unknown"/>
    <n v="11130925.26"/>
    <n v="6344786.1500000004"/>
    <n v="60"/>
    <n v="169"/>
    <s v="Bank Transfer"/>
    <x v="4"/>
    <n v="0.48"/>
    <n v="0.05"/>
    <n v="0.04"/>
    <n v="1"/>
    <n v="3068"/>
    <s v="Unknown"/>
    <n v="2417738.66"/>
    <s v="Al Fara'a"/>
    <s v="Unknown"/>
    <n v="55.7"/>
    <s v="Unknown"/>
    <s v="Approved"/>
    <s v="Procurement"/>
    <s v="On track"/>
  </r>
  <r>
    <s v="T100240"/>
    <d v="2025-02-06T00:00:00"/>
    <s v="P1003"/>
    <s v="Oil Refinery Unit"/>
    <x v="4"/>
    <s v="Qatar"/>
    <s v="Vinci Construction"/>
    <s v="Unit Rate"/>
    <s v="Electrical"/>
    <x v="4"/>
    <s v="Jack"/>
    <s v="B2232"/>
    <d v="2024-11-11T00:00:00"/>
    <d v="2025-03-24T00:00:00"/>
    <d v="2025-11-05T00:00:00"/>
    <s v="Unknown"/>
    <n v="10685343"/>
    <n v="0.21"/>
    <n v="0.19"/>
    <n v="10045290.949999999"/>
    <s v="USD"/>
    <n v="10045290.949999999"/>
    <n v="6820536.3700000001"/>
    <n v="0.25"/>
    <n v="0.08"/>
    <s v="INV-55188"/>
    <n v="8777005.5800000001"/>
    <n v="7063754.5700000003"/>
    <n v="60"/>
    <n v="171"/>
    <s v="Cash"/>
    <x v="6"/>
    <n v="0.15"/>
    <n v="0.05"/>
    <n v="0.02"/>
    <n v="4"/>
    <n v="1340"/>
    <n v="2132507.71"/>
    <n v="2661126.1"/>
    <s v="Unknown"/>
    <s v="Unknown"/>
    <n v="53.8"/>
    <n v="24"/>
    <s v="Unknown"/>
    <s v="Maintenance"/>
    <s v="Follow up needed"/>
  </r>
  <r>
    <s v="T100241"/>
    <d v="1945-08-02T00:00:00"/>
    <s v="P1028"/>
    <s v="Hospital Complex"/>
    <x v="4"/>
    <s v="UAE"/>
    <s v="Vinci Construction"/>
    <s v="LSTK"/>
    <s v="Structural"/>
    <x v="4"/>
    <s v="Sandra"/>
    <s v="B2233"/>
    <d v="2025-04-16T00:00:00"/>
    <s v="Unknown"/>
    <d v="2025-08-22T00:00:00"/>
    <n v="53"/>
    <n v="11022255"/>
    <n v="0.03"/>
    <n v="-0.03"/>
    <n v="10370839.73"/>
    <s v="USD "/>
    <n v="10370839.73"/>
    <n v="9247499.6099999994"/>
    <n v="0.36"/>
    <n v="0.12"/>
    <s v="INV-12148"/>
    <n v="3552943.54"/>
    <n v="3149085.22"/>
    <n v="120"/>
    <n v="111"/>
    <s v="Letter of Credit"/>
    <x v="2"/>
    <n v="0.13"/>
    <n v="0.15"/>
    <n v="0.05"/>
    <n v="2"/>
    <n v="1233"/>
    <n v="240692.03"/>
    <n v="3782336.81"/>
    <s v="Unknown"/>
    <s v="Jacobs"/>
    <n v="69.3"/>
    <n v="60"/>
    <s v="Under Review"/>
    <s v="Maintenance"/>
    <s v="Price escalation"/>
  </r>
  <r>
    <s v="T100242"/>
    <d v="2025-04-12T00:00:00"/>
    <s v="P1045"/>
    <s v="Hospital Complex"/>
    <x v="4"/>
    <s v="UAE"/>
    <s v="Aramco"/>
    <s v="Lump Sum"/>
    <s v="Mechanical "/>
    <x v="4"/>
    <s v="Mei"/>
    <s v="B2234"/>
    <d v="2025-01-30T00:00:00"/>
    <d v="2025-05-22T00:00:00"/>
    <d v="2025-06-20T00:00:00"/>
    <n v="41"/>
    <n v="1654965"/>
    <n v="0.18"/>
    <n v="-0.01"/>
    <n v="1343500.59"/>
    <s v="AED"/>
    <n v="366076.45504087198"/>
    <n v="919719.04"/>
    <n v="0.33"/>
    <n v="0.18"/>
    <s v="INV-85657"/>
    <n v="1014761.36"/>
    <n v="997562.91"/>
    <n v="60"/>
    <n v="59"/>
    <s v="Cheque"/>
    <x v="1"/>
    <n v="0.23"/>
    <n v="0.15"/>
    <n v="0.08"/>
    <n v="13"/>
    <n v="1725"/>
    <n v="239552.62"/>
    <n v="619382.82999999996"/>
    <s v="Drake &amp; Scull"/>
    <s v="Parsons"/>
    <n v="73.7"/>
    <n v="48"/>
    <s v="Rejected"/>
    <s v="Maintenance"/>
    <s v="On track"/>
  </r>
  <r>
    <s v="T100243"/>
    <d v="2026-02-05T00:00:00"/>
    <s v="P1004"/>
    <s v="Marina Development"/>
    <x v="0"/>
    <s v="South Africa"/>
    <s v="Samsung C&amp;T"/>
    <s v="LSTK"/>
    <s v="Mechanical"/>
    <x v="0"/>
    <s v="Tariq"/>
    <s v="B2235"/>
    <d v="2025-11-27T00:00:00"/>
    <s v="Unknown"/>
    <s v="Unknown"/>
    <n v="42"/>
    <n v="42658552"/>
    <n v="0.2"/>
    <n v="0.18"/>
    <n v="40269673.090000004"/>
    <s v=" AED"/>
    <n v="40269673.090000004"/>
    <n v="25927067.620000001"/>
    <n v="0.16"/>
    <n v="0.2"/>
    <s v="INV-11430"/>
    <n v="26251362.989999998"/>
    <n v="20673202.809999999"/>
    <n v="45"/>
    <n v="126"/>
    <s v="Cash"/>
    <x v="1"/>
    <n v="0.57999999999999996"/>
    <n v="0.05"/>
    <n v="0.04"/>
    <n v="3"/>
    <n v="2431"/>
    <n v="7617565.2999999998"/>
    <n v="16894714.460000001"/>
    <s v="Siemens"/>
    <s v="WSP"/>
    <n v="60"/>
    <n v="48"/>
    <s v="Rejected"/>
    <s v="Maintenance"/>
    <s v="Client delay"/>
  </r>
  <r>
    <s v="T100244"/>
    <d v="2025-01-13T00:00:00"/>
    <s v="P1037"/>
    <s v="Desalination Plant"/>
    <x v="3"/>
    <s v="Unknown"/>
    <s v="Vinci Construction"/>
    <s v="BOT"/>
    <s v="Piping"/>
    <x v="0"/>
    <s v="Omar"/>
    <s v="B2236"/>
    <d v="2024-12-16T00:00:00"/>
    <d v="2025-06-02T00:00:00"/>
    <d v="2025-05-05T00:00:00"/>
    <n v="23"/>
    <n v="2134160"/>
    <n v="0.23"/>
    <n v="0.14000000000000001"/>
    <n v="1873365.65"/>
    <s v="QAR"/>
    <n v="514660.89285714284"/>
    <n v="1551445.47"/>
    <n v="0.16"/>
    <n v="0.16"/>
    <s v="INV-54323"/>
    <n v="219002.48"/>
    <n v="147159.06"/>
    <n v="45"/>
    <n v="115"/>
    <s v="Cheque"/>
    <x v="4"/>
    <n v="0.64"/>
    <n v="0.15"/>
    <n v="0.02"/>
    <n v="14"/>
    <n v="566"/>
    <n v="81525.58"/>
    <n v="722260.24"/>
    <s v="THALES"/>
    <s v="Unknown"/>
    <n v="52.8"/>
    <s v="Unknown"/>
    <s v="Approved"/>
    <s v="Construction"/>
    <s v="Price escalation"/>
  </r>
  <r>
    <s v="T100245"/>
    <d v="1945-09-10T00:00:00"/>
    <s v="P1030"/>
    <s v="Smart City Hub"/>
    <x v="3"/>
    <s v="China"/>
    <s v="ADNOC"/>
    <s v="EPC"/>
    <s v="Structural"/>
    <x v="0"/>
    <s v="Omar"/>
    <s v="B2237"/>
    <d v="2025-07-21T00:00:00"/>
    <d v="2025-10-22T00:00:00"/>
    <s v="Unknown"/>
    <n v="34"/>
    <n v="27081118"/>
    <n v="0.2"/>
    <n v="0.08"/>
    <n v="23398085.949999999"/>
    <s v="AED"/>
    <n v="6375500.2588555859"/>
    <s v="Unknown"/>
    <n v="0.2"/>
    <n v="0.06"/>
    <s v="INV-91630"/>
    <n v="13934634.199999999"/>
    <n v="8594772.7699999996"/>
    <n v="45"/>
    <n v="141"/>
    <s v="Bank Transfer"/>
    <x v="2"/>
    <n v="0.82"/>
    <n v="0.05"/>
    <n v="0.05"/>
    <n v="3"/>
    <n v="670"/>
    <n v="2449011.98"/>
    <n v="3876400.01"/>
    <s v="Unknown"/>
    <s v="Jacobs"/>
    <n v="60.4"/>
    <n v="60"/>
    <s v="Rejected"/>
    <s v="Procurement"/>
    <s v="Client delay"/>
  </r>
  <r>
    <s v="T100246"/>
    <d v="2025-07-18T00:00:00"/>
    <s v="P1047"/>
    <s v="Airport Terminal 3"/>
    <x v="5"/>
    <s v="USA"/>
    <s v="Larsen"/>
    <s v="Cost Plus "/>
    <s v="Instruments"/>
    <x v="6"/>
    <s v="Sandra"/>
    <s v="B2238"/>
    <d v="2025-04-24T00:00:00"/>
    <d v="2025-07-21T00:00:00"/>
    <d v="2025-09-18T00:00:00"/>
    <n v="22"/>
    <n v="10928245"/>
    <n v="0.28999999999999998"/>
    <n v="0.14000000000000001"/>
    <n v="8845321.5"/>
    <s v="USD"/>
    <n v="8845321.5"/>
    <s v="Unknown"/>
    <n v="0.35"/>
    <n v="0.08"/>
    <s v="INV-10035"/>
    <n v="2369099.89"/>
    <n v="1081773.53"/>
    <n v="60"/>
    <n v="101"/>
    <s v="Online"/>
    <x v="4"/>
    <n v="0.16"/>
    <n v="0.1"/>
    <n v="0.05"/>
    <n v="14"/>
    <n v="4037"/>
    <n v="1390929.34"/>
    <n v="3244549.95"/>
    <s v="Unknown"/>
    <s v="Mott Mac"/>
    <n v="66.400000000000006"/>
    <n v="12"/>
    <s v="Approved"/>
    <s v="Construction"/>
    <s v="Scope change"/>
  </r>
  <r>
    <s v="T100247"/>
    <d v="2025-05-21T00:00:00"/>
    <s v="P1007"/>
    <s v="Oil Refinery Unit"/>
    <x v="2"/>
    <s v="UK"/>
    <s v="Larsen"/>
    <s v="Lump Sum"/>
    <s v="Instrumentation"/>
    <x v="3"/>
    <s v="Jack"/>
    <s v="B2239"/>
    <d v="2025-04-19T00:00:00"/>
    <s v="Unknown"/>
    <d v="2025-08-17T00:00:00"/>
    <n v="47"/>
    <n v="200636"/>
    <n v="0.11"/>
    <n v="0.05"/>
    <n v="187494.34"/>
    <s v="AED"/>
    <n v="51088.376021798365"/>
    <n v="116056.21"/>
    <n v="0.13"/>
    <n v="0.11"/>
    <s v="INV-72805"/>
    <n v="99914.66"/>
    <n v="42722.49"/>
    <n v="30"/>
    <n v="95"/>
    <s v="Cheque"/>
    <x v="6"/>
    <n v="0.25"/>
    <n v="0.05"/>
    <n v="0.1"/>
    <n v="11"/>
    <n v="1443"/>
    <n v="28621.94"/>
    <s v="Unknown"/>
    <s v="Unknown"/>
    <s v="AECOM"/>
    <s v="Unknown"/>
    <s v="Unknown"/>
    <s v="Pending"/>
    <s v="Maintenance"/>
    <s v="Unknown"/>
  </r>
  <r>
    <s v="T100248"/>
    <d v="2025-04-07T00:00:00"/>
    <s v="P1023"/>
    <s v="Desalination Plant"/>
    <x v="2"/>
    <s v="Germany"/>
    <s v="NEOM"/>
    <s v="BOT"/>
    <s v="Process"/>
    <x v="3"/>
    <s v="Omar"/>
    <s v="B2240"/>
    <d v="2025-04-02T00:00:00"/>
    <d v="2025-04-30T00:00:00"/>
    <d v="2025-06-13T00:00:00"/>
    <n v="51"/>
    <n v="15958402"/>
    <n v="0.24"/>
    <n v="0.15"/>
    <n v="13947643.35"/>
    <s v="USD"/>
    <n v="13947643.35"/>
    <n v="11195957.550000001"/>
    <n v="0.39"/>
    <n v="0.06"/>
    <s v="INV-92928"/>
    <n v="12503529.970000001"/>
    <n v="4192414.64"/>
    <n v="120"/>
    <n v="112"/>
    <s v="Online"/>
    <x v="1"/>
    <n v="0.57999999999999996"/>
    <n v="0.15"/>
    <n v="0.05"/>
    <n v="7"/>
    <n v="4427"/>
    <n v="805943.86"/>
    <s v="Unknown"/>
    <s v="THALES"/>
    <s v="Parsons"/>
    <n v="66.599999999999994"/>
    <n v="24"/>
    <s v="Unknown"/>
    <s v="Consulting"/>
    <s v="Follow up needed"/>
  </r>
  <r>
    <s v="T100249"/>
    <d v="2026-02-27T00:00:00"/>
    <s v="P1035"/>
    <s v="Stadium Renovation"/>
    <x v="0"/>
    <s v="Nigeria"/>
    <s v="ABB Group"/>
    <s v="Unknown"/>
    <s v="Process"/>
    <x v="2"/>
    <s v="Mei"/>
    <s v="B2241"/>
    <d v="2026-02-04T00:00:00"/>
    <d v="2026-03-28T00:00:00"/>
    <d v="2026-04-22T00:00:00"/>
    <n v="35"/>
    <n v="46720858"/>
    <n v="0.14000000000000001"/>
    <n v="0.16"/>
    <n v="46608727.939999998"/>
    <s v="EUR"/>
    <n v="50661660.804347821"/>
    <n v="34889470.149999999"/>
    <n v="0.28999999999999998"/>
    <n v="0.1"/>
    <s v="INV-43218"/>
    <n v="37222408.899999999"/>
    <n v="40661876.609999999"/>
    <n v="120"/>
    <n v="11"/>
    <s v="Unknown"/>
    <x v="2"/>
    <n v="0.54"/>
    <n v="0.15"/>
    <n v="0.01"/>
    <n v="5"/>
    <n v="1574"/>
    <s v="Unknown"/>
    <s v="Unknown"/>
    <s v="Unknown"/>
    <s v="Unknown"/>
    <n v="91.3"/>
    <n v="24"/>
    <s v="Under Review"/>
    <s v="Engineering"/>
    <s v="Unknown"/>
  </r>
  <r>
    <s v="T100250"/>
    <d v="2025-01-06T00:00:00"/>
    <s v="P1048"/>
    <s v="Tunnel Project"/>
    <x v="2"/>
    <s v="UK"/>
    <s v="NEOM"/>
    <s v="Lump Sum"/>
    <s v="Process"/>
    <x v="3"/>
    <s v="Jack"/>
    <s v="B2242"/>
    <d v="2024-12-24T00:00:00"/>
    <s v="Unknown"/>
    <d v="2025-02-16T00:00:00"/>
    <n v="8"/>
    <n v="47029807"/>
    <n v="0.21"/>
    <n v="0.04"/>
    <n v="38639689.43"/>
    <s v="AED"/>
    <n v="10528525.730245233"/>
    <n v="31579584.109999999"/>
    <n v="0.37"/>
    <n v="0.12"/>
    <s v="INV-75807"/>
    <n v="14245624.52"/>
    <n v="7735791.3300000001"/>
    <n v="120"/>
    <n v="151"/>
    <s v="Online"/>
    <x v="5"/>
    <n v="0.91"/>
    <n v="0.15"/>
    <n v="7.0000000000000007E-2"/>
    <n v="1"/>
    <n v="3706"/>
    <n v="4421911.8099999996"/>
    <s v="Unknown"/>
    <s v="Drake &amp; Scull"/>
    <s v="Mott Mac"/>
    <n v="80.2"/>
    <n v="12"/>
    <s v="Pending"/>
    <s v="Procurement"/>
    <s v="Price escalation"/>
  </r>
  <r>
    <s v="T100251"/>
    <d v="2025-07-18T00:00:00"/>
    <s v="P1024"/>
    <s v="HQ Tower"/>
    <x v="0"/>
    <s v="Nigeria"/>
    <s v="Fluor"/>
    <s v="Unit Rate"/>
    <s v="Mechanical "/>
    <x v="0"/>
    <s v="Igor"/>
    <s v="B2243"/>
    <d v="2025-06-10T00:00:00"/>
    <d v="2025-08-24T00:00:00"/>
    <d v="2025-12-10T00:00:00"/>
    <n v="11"/>
    <n v="36147730"/>
    <n v="0.23"/>
    <n v="-0.04"/>
    <n v="26720402.02"/>
    <s v="EUR"/>
    <n v="29043915.239130434"/>
    <n v="23878395.5"/>
    <n v="0.06"/>
    <n v="0.12"/>
    <s v="INV-97123"/>
    <n v="14637754.27"/>
    <n v="12567584.24"/>
    <n v="90"/>
    <n v="45"/>
    <s v="Cheque"/>
    <x v="0"/>
    <n v="0.9"/>
    <n v="0.1"/>
    <n v="0.09"/>
    <n v="1"/>
    <n v="3439"/>
    <n v="2248455.23"/>
    <n v="7185172.04"/>
    <s v="ABB"/>
    <s v="Unknown"/>
    <n v="51"/>
    <s v="Unknown"/>
    <s v="Rejected"/>
    <s v="Consulting"/>
    <s v="Price escalation"/>
  </r>
  <r>
    <s v="T100252"/>
    <d v="1945-07-28T00:00:00"/>
    <s v="P1000"/>
    <s v="Tunnel Project"/>
    <x v="4"/>
    <s v="Qatar"/>
    <s v="China State"/>
    <s v="Lump Sum"/>
    <s v="Structural"/>
    <x v="4"/>
    <s v="Tariq"/>
    <s v="B2244"/>
    <d v="2025-01-23T00:00:00"/>
    <d v="2025-03-27T00:00:00"/>
    <d v="2025-05-05T00:00:00"/>
    <n v="16"/>
    <n v="8320902"/>
    <n v="0.02"/>
    <n v="-0.03"/>
    <n v="7909849.4400000004"/>
    <s v="SAR"/>
    <n v="2109293.1839999999"/>
    <n v="5666278.0800000001"/>
    <n v="0.24"/>
    <n v="0.17"/>
    <s v="INV-66606"/>
    <n v="1651355.95"/>
    <s v="Unknown"/>
    <n v="120"/>
    <n v="96"/>
    <s v="Cheque"/>
    <x v="4"/>
    <n v="0.56999999999999995"/>
    <n v="0.1"/>
    <n v="0.02"/>
    <n v="5"/>
    <n v="604"/>
    <n v="607678.92000000004"/>
    <n v="3447969.65"/>
    <s v="THALES"/>
    <s v="Jacobs"/>
    <n v="92.9"/>
    <n v="24"/>
    <s v="Approved"/>
    <s v="Engineering"/>
    <s v="Unknown"/>
  </r>
  <r>
    <s v="T100253"/>
    <d v="2025-01-15T00:00:00"/>
    <s v="P1005"/>
    <s v="Industrial Park"/>
    <x v="4"/>
    <s v="Saudi Arabia"/>
    <s v="ADNOC"/>
    <s v="Lump Sum"/>
    <s v="Instruments"/>
    <x v="4"/>
    <s v="Ravi"/>
    <s v="B2245"/>
    <d v="2024-11-07T00:00:00"/>
    <d v="2025-02-18T00:00:00"/>
    <d v="2025-04-15T00:00:00"/>
    <n v="58"/>
    <n v="13125549"/>
    <n v="0.24"/>
    <n v="0.18"/>
    <n v="11770992.34"/>
    <s v="USD"/>
    <n v="11770992.34"/>
    <n v="9144511.1699999999"/>
    <n v="0.28999999999999998"/>
    <n v="0.14000000000000001"/>
    <s v="INV-84188"/>
    <n v="4498400"/>
    <n v="3531915.2"/>
    <n v="45"/>
    <n v="33"/>
    <s v="Cheque"/>
    <x v="1"/>
    <n v="0.5"/>
    <n v="0.15"/>
    <n v="0.09"/>
    <n v="5"/>
    <n v="525"/>
    <n v="961556.75"/>
    <n v="2537576.2200000002"/>
    <s v="Drake &amp; Scull"/>
    <s v="Unknown"/>
    <n v="73.5"/>
    <n v="36"/>
    <s v="Pending"/>
    <s v="Maintenance"/>
    <s v="Client delay"/>
  </r>
  <r>
    <s v="T100254"/>
    <d v="1945-09-23T00:00:00"/>
    <s v="P1040"/>
    <s v="Solar Farm Phase 2"/>
    <x v="2"/>
    <s v="UK"/>
    <s v="Bechtel"/>
    <s v="EPC"/>
    <s v="Instruments"/>
    <x v="3"/>
    <s v="Jack"/>
    <s v="B2246"/>
    <d v="2025-07-28T00:00:00"/>
    <d v="2025-07-11T00:00:00"/>
    <d v="2025-12-20T00:00:00"/>
    <n v="41"/>
    <n v="45572310"/>
    <n v="0.15"/>
    <n v="0.02"/>
    <n v="39511192.770000003"/>
    <s v="EUR"/>
    <n v="42946948.663043477"/>
    <n v="25181620.420000002"/>
    <n v="0.24"/>
    <n v="0.11"/>
    <s v="INV-67301"/>
    <n v="16210292.439999999"/>
    <n v="13410595.050000001"/>
    <n v="120"/>
    <n v="36"/>
    <s v="Online"/>
    <x v="1"/>
    <n v="0.8"/>
    <n v="0.15"/>
    <n v="0.04"/>
    <n v="11"/>
    <n v="2279"/>
    <n v="4611487.0199999996"/>
    <n v="19464440.59"/>
    <s v="Siemens"/>
    <s v="Unknown"/>
    <n v="96.7"/>
    <n v="48"/>
    <s v="Under Review"/>
    <s v="Consulting"/>
    <s v="Client delay"/>
  </r>
  <r>
    <s v="T100255"/>
    <d v="1945-07-20T00:00:00"/>
    <s v="P1018"/>
    <s v="Marina Development"/>
    <x v="1"/>
    <s v="India"/>
    <s v="Unknown"/>
    <s v="EPC "/>
    <s v="Electrical"/>
    <x v="5"/>
    <s v="Omar"/>
    <s v="B2247"/>
    <d v="2025-01-23T00:00:00"/>
    <s v="Unknown"/>
    <d v="2025-01-05T00:00:00"/>
    <n v="55"/>
    <n v="24448776"/>
    <n v="0.27"/>
    <n v="0.2"/>
    <n v="21417127.780000001"/>
    <s v="AED"/>
    <n v="5835729.6403269758"/>
    <n v="16330846.550000001"/>
    <s v="?"/>
    <n v="7.0000000000000007E-2"/>
    <s v="INV-50434"/>
    <n v="1817873.45"/>
    <n v="647570.12"/>
    <n v="30"/>
    <n v="141"/>
    <s v="Bank Transfer"/>
    <x v="4"/>
    <n v="0.55000000000000004"/>
    <n v="0.05"/>
    <n v="0.08"/>
    <n v="13"/>
    <n v="3339"/>
    <n v="2691844.28"/>
    <n v="3628430.76"/>
    <s v="Unknown"/>
    <s v="WSP"/>
    <n v="98.9"/>
    <n v="12"/>
    <s v="Under Review"/>
    <s v="Engineering"/>
    <s v="Scope change"/>
  </r>
  <r>
    <s v="T100256"/>
    <d v="2025-08-17T00:00:00"/>
    <s v="P1024"/>
    <s v="Rail Network Upgrade"/>
    <x v="2"/>
    <s v="UK"/>
    <s v="L&amp;T"/>
    <s v="Lump Sum"/>
    <s v="Instruments"/>
    <x v="3"/>
    <s v="Mei"/>
    <s v="B2248"/>
    <d v="2025-07-17T00:00:00"/>
    <s v="Unknown"/>
    <d v="2025-06-11T00:00:00"/>
    <n v="21"/>
    <n v="14520213"/>
    <n v="0.09"/>
    <n v="0.16"/>
    <n v="15327536.84"/>
    <s v=" AED"/>
    <n v="15327536.84"/>
    <n v="10941304.949999999"/>
    <n v="0.39"/>
    <n v="0.15"/>
    <s v="INV-45274"/>
    <n v="6088931.79"/>
    <n v="3990116.31"/>
    <n v="45"/>
    <n v="99"/>
    <s v="Cheque"/>
    <x v="1"/>
    <n v="0.85"/>
    <n v="0.1"/>
    <n v="0.01"/>
    <n v="8"/>
    <n v="2955"/>
    <n v="2037339.55"/>
    <n v="7106998.9299999997"/>
    <s v="THALES"/>
    <s v="WSP"/>
    <n v="84.9"/>
    <s v="Unknown"/>
    <s v="Rejected"/>
    <s v="Consulting"/>
    <s v="Client delay"/>
  </r>
  <r>
    <s v="T100257"/>
    <d v="2025-04-23T00:00:00"/>
    <s v="P1017"/>
    <s v="Offshore Platform"/>
    <x v="4"/>
    <s v="Qatar"/>
    <s v="China State"/>
    <s v="Lump Sum"/>
    <s v="Instrumentation"/>
    <x v="4"/>
    <s v="Layla"/>
    <s v="B2249"/>
    <d v="2025-01-24T00:00:00"/>
    <d v="2025-12-06T00:00:00"/>
    <d v="2025-07-22T00:00:00"/>
    <n v="18"/>
    <n v="39491876"/>
    <n v="0.23"/>
    <n v="0.1"/>
    <n v="33449618.969999999"/>
    <s v="USD"/>
    <n v="33449618.969999999"/>
    <s v="Unknown"/>
    <n v="0.26"/>
    <n v="0.06"/>
    <s v="INV-45695"/>
    <n v="24706585.34"/>
    <n v="24131466.390000001"/>
    <n v="90"/>
    <n v="94"/>
    <s v="Cheque"/>
    <x v="0"/>
    <n v="0.1"/>
    <n v="0.05"/>
    <n v="0.02"/>
    <n v="5"/>
    <n v="4543"/>
    <n v="6232933.5599999996"/>
    <n v="15816988.220000001"/>
    <s v="Unknown"/>
    <s v="Unknown"/>
    <n v="90.9"/>
    <n v="12"/>
    <s v="Unknown"/>
    <s v="Procurement"/>
    <s v="Unknown"/>
  </r>
  <r>
    <s v="T100258"/>
    <d v="2025-01-30T00:00:00"/>
    <s v="P1018"/>
    <s v="HQ Tower"/>
    <x v="1"/>
    <s v="India"/>
    <s v="ABB Group"/>
    <s v="EPC"/>
    <s v="Electrical"/>
    <x v="7"/>
    <s v="Mei"/>
    <s v="B2250"/>
    <d v="2024-11-14T00:00:00"/>
    <d v="2025-03-31T00:00:00"/>
    <d v="2025-05-13T00:00:00"/>
    <n v="36"/>
    <n v="26627851"/>
    <n v="0.06"/>
    <n v="-0.04"/>
    <n v="24028972.739999998"/>
    <s v="USD "/>
    <n v="24028972.739999998"/>
    <n v="15620482.07"/>
    <n v="0.09"/>
    <n v="0.06"/>
    <s v="INV-29289"/>
    <n v="4385840.16"/>
    <n v="1779917.73"/>
    <n v="120"/>
    <n v="95"/>
    <s v="Cash"/>
    <x v="4"/>
    <n v="0.59"/>
    <n v="0.1"/>
    <n v="0.05"/>
    <n v="14"/>
    <n v="3144"/>
    <n v="2545470.44"/>
    <n v="4312747.4000000004"/>
    <s v="Siemens"/>
    <s v="Unknown"/>
    <n v="68.400000000000006"/>
    <s v="Unknown"/>
    <s v="Under Review"/>
    <s v="Consulting"/>
    <s v="Unknown"/>
  </r>
  <r>
    <s v="T100259"/>
    <d v="2025-11-29T00:00:00"/>
    <s v="P1024"/>
    <s v="Water Treatment Plant"/>
    <x v="5"/>
    <s v="USA"/>
    <s v="NEOM"/>
    <s v="EPC"/>
    <s v="Electrical"/>
    <x v="6"/>
    <s v="Jack"/>
    <s v="B2251"/>
    <d v="2025-11-14T00:00:00"/>
    <s v="Unknown"/>
    <d v="2026-06-02T00:00:00"/>
    <s v="Unknown"/>
    <n v="20465007"/>
    <n v="0.14000000000000001"/>
    <n v="-0.01"/>
    <n v="17423906.960000001"/>
    <s v="USD "/>
    <n v="17423906.960000001"/>
    <n v="14345125.49"/>
    <n v="7.0000000000000007E-2"/>
    <n v="0.13"/>
    <s v="INV-66807"/>
    <n v="14207942.32"/>
    <n v="14533743.800000001"/>
    <n v="60"/>
    <n v="125"/>
    <s v="Cash"/>
    <x v="5"/>
    <n v="0.43"/>
    <n v="0.15"/>
    <n v="0.05"/>
    <n v="6"/>
    <n v="2852"/>
    <n v="1490323.37"/>
    <s v="Unknown"/>
    <s v="Unknown"/>
    <s v="Mott Mac"/>
    <n v="51.2"/>
    <n v="12"/>
    <s v="Unknown"/>
    <s v="Procurement"/>
    <s v="Unknown"/>
  </r>
  <r>
    <s v="T100260"/>
    <d v="1945-09-17T00:00:00"/>
    <s v="P1026"/>
    <s v="Oil Refinery Unit"/>
    <x v="2"/>
    <s v="UK"/>
    <s v="ADNOC"/>
    <s v="Lump Sum"/>
    <s v="Structural"/>
    <x v="3"/>
    <s v="Ravi"/>
    <s v="B2252"/>
    <d v="2025-12-08T00:00:00"/>
    <d v="2025-09-27T00:00:00"/>
    <d v="2025-12-17T00:00:00"/>
    <n v="13"/>
    <n v="4715700"/>
    <n v="0.35"/>
    <n v="-0.01"/>
    <n v="3034552.95"/>
    <s v="AED"/>
    <n v="826853.66485013627"/>
    <n v="2269981.16"/>
    <n v="0.21"/>
    <n v="0.18"/>
    <s v="INV-87837"/>
    <n v="2278967.5499999998"/>
    <n v="1285614.93"/>
    <n v="90"/>
    <n v="163"/>
    <s v="Unknown"/>
    <x v="3"/>
    <n v="0.3"/>
    <n v="0.05"/>
    <n v="0.08"/>
    <n v="6"/>
    <n v="2718"/>
    <n v="288593.89"/>
    <n v="1131229.5"/>
    <s v="Siemens"/>
    <s v="WSP"/>
    <n v="68.599999999999994"/>
    <n v="60"/>
    <s v="Pending"/>
    <s v="Engineering"/>
    <s v="Follow up needed"/>
  </r>
  <r>
    <s v="T100261"/>
    <d v="2025-05-20T00:00:00"/>
    <s v="P1023"/>
    <s v="Residential Complex"/>
    <x v="0"/>
    <s v="Egypt"/>
    <s v="Siemens"/>
    <s v="EPC"/>
    <s v="Structural"/>
    <x v="2"/>
    <s v="Jack"/>
    <s v="B2253"/>
    <d v="2025-05-02T00:00:00"/>
    <d v="2025-05-23T00:00:00"/>
    <d v="2025-08-13T00:00:00"/>
    <n v="4"/>
    <n v="22222016"/>
    <n v="0.33"/>
    <n v="0.03"/>
    <n v="15335413.24"/>
    <s v="EUR"/>
    <n v="16668927.434782607"/>
    <n v="10905227.5"/>
    <n v="0.22"/>
    <n v="0.2"/>
    <s v="Unknown"/>
    <n v="13446810.68"/>
    <n v="14698040.74"/>
    <n v="30"/>
    <n v="152"/>
    <s v="Unknown"/>
    <x v="6"/>
    <n v="0.33"/>
    <n v="0.1"/>
    <n v="0.02"/>
    <n v="4"/>
    <n v="1360"/>
    <n v="2415878.09"/>
    <n v="6767202.5"/>
    <s v="Al Fara'a"/>
    <s v="AECOM"/>
    <n v="70.3"/>
    <n v="12"/>
    <s v="Unknown"/>
    <s v="Consulting"/>
    <s v="Price escalation"/>
  </r>
  <r>
    <s v="T100262"/>
    <d v="2025-01-27T00:00:00"/>
    <s v="P1025"/>
    <s v="Desalination Plant"/>
    <x v="2"/>
    <s v="UK"/>
    <s v="Samsung C&amp;T"/>
    <s v="Unit Rate"/>
    <s v="Civil"/>
    <x v="3"/>
    <s v="Layla"/>
    <s v="B2254"/>
    <d v="2024-10-31T00:00:00"/>
    <s v="Unknown"/>
    <d v="2025-03-31T00:00:00"/>
    <n v="47"/>
    <n v="340073"/>
    <n v="0.17"/>
    <n v="-0.04"/>
    <n v="270970.17"/>
    <s v="AED"/>
    <n v="73833.833787465934"/>
    <n v="202936.24"/>
    <n v="0.15"/>
    <n v="0.11"/>
    <s v="INV-30344"/>
    <n v="80670.41"/>
    <n v="78642.66"/>
    <n v="60"/>
    <n v="171"/>
    <s v="Letter of Credit"/>
    <x v="0"/>
    <n v="0.59"/>
    <n v="0.05"/>
    <n v="0.02"/>
    <n v="9"/>
    <n v="3295"/>
    <n v="63410.9"/>
    <n v="118915.03"/>
    <s v="Siemens"/>
    <s v="Parsons"/>
    <n v="84.7"/>
    <n v="24"/>
    <s v="Approved"/>
    <s v="Construction"/>
    <s v="Unknown"/>
  </r>
  <r>
    <s v="T100263"/>
    <d v="2025-03-17T00:00:00"/>
    <s v="P1041"/>
    <s v="Bridge Overhaul"/>
    <x v="4"/>
    <s v="Qatar"/>
    <s v="Larsen"/>
    <s v="EPC "/>
    <s v="Mechanical "/>
    <x v="4"/>
    <s v="Ravi"/>
    <s v="B2255"/>
    <d v="2025-01-17T00:00:00"/>
    <d v="2025-04-15T00:00:00"/>
    <d v="2025-05-27T00:00:00"/>
    <n v="23"/>
    <n v="7425912"/>
    <n v="0.35"/>
    <n v="-0.02"/>
    <n v="4730305.9400000004"/>
    <s v=" AED"/>
    <n v="4730305.9400000004"/>
    <n v="3842027.15"/>
    <n v="0.39"/>
    <n v="0.16"/>
    <s v="INV-15039"/>
    <n v="3142598.95"/>
    <n v="1652944.85"/>
    <n v="60"/>
    <n v="177"/>
    <s v="Unknown"/>
    <x v="5"/>
    <n v="0.35"/>
    <n v="0.05"/>
    <n v="7.0000000000000007E-2"/>
    <n v="13"/>
    <n v="2750"/>
    <n v="1056610.33"/>
    <n v="1615724.61"/>
    <s v="THALES"/>
    <s v="Unknown"/>
    <n v="50.4"/>
    <n v="24"/>
    <s v="Approved"/>
    <s v="Maintenance"/>
    <s v="On track"/>
  </r>
  <r>
    <s v="T100264"/>
    <d v="2026-02-14T00:00:00"/>
    <s v="P1029"/>
    <s v="Highway"/>
    <x v="0"/>
    <s v="South Africa"/>
    <s v="China State"/>
    <s v="Unit Rate"/>
    <s v="Electrical"/>
    <x v="0"/>
    <s v="Ravi"/>
    <s v="B2256"/>
    <d v="2025-12-24T00:00:00"/>
    <d v="2026-03-26T00:00:00"/>
    <d v="2026-08-05T00:00:00"/>
    <n v="41"/>
    <n v="41463692"/>
    <n v="0.14000000000000001"/>
    <n v="-0.05"/>
    <n v="33875836.359999999"/>
    <s v="AED"/>
    <n v="9230473.122615803"/>
    <n v="29706630.609999999"/>
    <n v="0.13"/>
    <n v="0.09"/>
    <s v="INV-45865"/>
    <n v="15595710.49"/>
    <n v="14963448.43"/>
    <n v="120"/>
    <n v="52"/>
    <s v="Bank Transfer"/>
    <x v="3"/>
    <n v="0.25"/>
    <n v="0.1"/>
    <n v="7.0000000000000007E-2"/>
    <n v="8"/>
    <n v="45"/>
    <n v="993414.11"/>
    <n v="9475070.5099999998"/>
    <s v="Drake &amp; Scull"/>
    <s v="Mott Mac"/>
    <n v="90.8"/>
    <n v="48"/>
    <s v="Unknown"/>
    <s v="Construction"/>
    <s v="Unknown"/>
  </r>
  <r>
    <s v="T100265"/>
    <d v="2025-09-14T00:00:00"/>
    <s v="P1043"/>
    <s v="HQ Tower"/>
    <x v="3"/>
    <s v="UAE"/>
    <s v="ClientX"/>
    <s v="Lump Sum"/>
    <s v="Civil"/>
    <x v="0"/>
    <s v="Ravi"/>
    <s v="B2257"/>
    <d v="2025-08-14T00:00:00"/>
    <d v="2025-10-10T00:00:00"/>
    <d v="2025-09-11T00:00:00"/>
    <n v="51"/>
    <n v="49374026"/>
    <n v="0.28000000000000003"/>
    <n v="0.11"/>
    <n v="39459721.579999998"/>
    <s v="Unknown"/>
    <n v="39459721.579999998"/>
    <n v="27339578.41"/>
    <n v="0.24"/>
    <n v="0.06"/>
    <s v="INV-73077"/>
    <n v="12243306.119999999"/>
    <n v="9552178.2100000009"/>
    <n v="30"/>
    <n v="128"/>
    <s v="Cash"/>
    <x v="4"/>
    <n v="0.98"/>
    <n v="0.05"/>
    <n v="0.06"/>
    <n v="9"/>
    <n v="2222"/>
    <n v="1818117.51"/>
    <n v="5862752.5"/>
    <s v="Unknown"/>
    <s v="Jacobs"/>
    <n v="92.7"/>
    <n v="60"/>
    <s v="Unknown"/>
    <s v="Construction"/>
    <s v="Scope change"/>
  </r>
  <r>
    <s v="T100266"/>
    <d v="2025-02-07T00:00:00"/>
    <s v="P1001"/>
    <s v="Stadium Renovation"/>
    <x v="4"/>
    <s v="UAE"/>
    <s v="China State"/>
    <s v="BOT"/>
    <s v="Structural"/>
    <x v="4"/>
    <s v="Mei"/>
    <s v="B2258"/>
    <d v="2025-05-26T00:00:00"/>
    <s v="Unknown"/>
    <d v="2025-10-15T00:00:00"/>
    <n v="50"/>
    <n v="6376035"/>
    <n v="0.13"/>
    <n v="0.05"/>
    <n v="5824507.9699999997"/>
    <s v=" AED"/>
    <n v="5824507.9699999997"/>
    <n v="4642760.24"/>
    <n v="0.22"/>
    <n v="0.17"/>
    <s v="INV-21170"/>
    <n v="1228418.6499999999"/>
    <n v="1297151.8400000001"/>
    <n v="30"/>
    <n v="159"/>
    <s v="Cheque"/>
    <x v="0"/>
    <n v="0.81"/>
    <n v="0.05"/>
    <n v="0.1"/>
    <n v="5"/>
    <n v="4687"/>
    <n v="1439599.08"/>
    <n v="2093833.32"/>
    <s v="THALES"/>
    <s v="AECOM"/>
    <n v="68.400000000000006"/>
    <n v="12"/>
    <s v="Pending"/>
    <s v="Procurement"/>
    <s v="Unknown"/>
  </r>
  <r>
    <s v="T100267"/>
    <d v="2025-10-15T00:00:00"/>
    <s v="P1044"/>
    <s v="Metro Line Extension"/>
    <x v="4"/>
    <s v="Saudi Arabia"/>
    <s v="GE Infrastructure"/>
    <s v="Lump Sum"/>
    <s v="Instrumentation"/>
    <x v="4"/>
    <s v="Layla"/>
    <s v="B2259"/>
    <d v="2025-07-30T00:00:00"/>
    <s v="Unknown"/>
    <d v="2025-12-22T00:00:00"/>
    <s v="Unknown"/>
    <n v="8017772"/>
    <n v="0.21"/>
    <n v="7.0000000000000007E-2"/>
    <n v="6777422.6699999999"/>
    <s v="AED"/>
    <n v="1846709.1743869211"/>
    <n v="4732851.5"/>
    <n v="0.35"/>
    <n v="0.19"/>
    <s v="INV-82116"/>
    <n v="3527969.12"/>
    <n v="2615225.86"/>
    <n v="60"/>
    <n v="31"/>
    <s v="Cheque"/>
    <x v="4"/>
    <n v="0.64"/>
    <n v="0.05"/>
    <n v="0.08"/>
    <n v="10"/>
    <n v="2617"/>
    <n v="420216.2"/>
    <n v="2847524.88"/>
    <s v="Drake &amp; Scull"/>
    <s v="WSP"/>
    <n v="55"/>
    <n v="36"/>
    <s v="Unknown"/>
    <s v="Procurement"/>
    <s v="Unknown"/>
  </r>
  <r>
    <s v="T100268"/>
    <d v="2025-10-23T00:00:00"/>
    <s v="P1023"/>
    <s v="Bridge Overhaul"/>
    <x v="4"/>
    <s v="UAE"/>
    <s v="Aramco"/>
    <s v="Unit Rate"/>
    <s v="Mechanical"/>
    <x v="4"/>
    <s v="Sandra"/>
    <s v="B2260"/>
    <d v="2025-10-03T00:00:00"/>
    <s v="Unknown"/>
    <d v="2026-02-02T00:00:00"/>
    <n v="4"/>
    <n v="46537477"/>
    <n v="0.2"/>
    <n v="0.18"/>
    <n v="43931378.289999999"/>
    <s v="AED"/>
    <n v="11970402.803814715"/>
    <n v="35963306.82"/>
    <n v="0.31"/>
    <n v="0.17"/>
    <s v="INV-60913"/>
    <n v="26763643.789999999"/>
    <n v="10179513.76"/>
    <n v="90"/>
    <n v="11"/>
    <s v="Letter of Credit"/>
    <x v="2"/>
    <n v="0.34"/>
    <n v="0.1"/>
    <n v="0.02"/>
    <n v="10"/>
    <n v="4734"/>
    <n v="8722150.4199999999"/>
    <n v="14015230.289999999"/>
    <s v="Siemens"/>
    <s v="Mott Mac"/>
    <n v="99.5"/>
    <s v="Unknown"/>
    <s v="Pending"/>
    <s v="Maintenance"/>
    <s v="Unknown"/>
  </r>
  <r>
    <s v="T100269"/>
    <d v="1945-07-27T00:00:00"/>
    <s v="P1007"/>
    <s v="Data Center Build"/>
    <x v="2"/>
    <s v="Germany"/>
    <s v="Fluor"/>
    <s v="Unit Rate"/>
    <s v="Structural"/>
    <x v="3"/>
    <s v="Tariq"/>
    <s v="B2261"/>
    <d v="2025-02-20T00:00:00"/>
    <s v="Unknown"/>
    <d v="2025-04-24T00:00:00"/>
    <n v="48"/>
    <n v="27346917"/>
    <n v="0.34"/>
    <n v="0.05"/>
    <n v="18951413.48"/>
    <s v="Unknown"/>
    <n v="18951413.48"/>
    <n v="15329177.460000001"/>
    <n v="0.17"/>
    <n v="0.12"/>
    <s v="INV-96809"/>
    <n v="10263743.310000001"/>
    <n v="5290838.47"/>
    <n v="120"/>
    <n v="32"/>
    <s v="Letter of Credit"/>
    <x v="2"/>
    <n v="0.71"/>
    <n v="0.1"/>
    <n v="7.0000000000000007E-2"/>
    <n v="15"/>
    <n v="4260"/>
    <n v="2311782.63"/>
    <n v="6709191.3200000003"/>
    <s v="THALES"/>
    <s v="Jacobs"/>
    <n v="89.3"/>
    <n v="36"/>
    <s v="Pending"/>
    <s v="Engineering"/>
    <s v="Price escalation"/>
  </r>
  <r>
    <s v="T100270"/>
    <d v="2025-01-26T00:00:00"/>
    <s v="P1029"/>
    <s v="Data Center Build"/>
    <x v="1"/>
    <s v="India"/>
    <s v="Aramco"/>
    <s v="Lump Sum"/>
    <s v="Instruments"/>
    <x v="5"/>
    <s v="Jack"/>
    <s v="B2262"/>
    <d v="2024-11-28T00:00:00"/>
    <s v="Unknown"/>
    <d v="2025-03-14T00:00:00"/>
    <n v="44"/>
    <n v="17118900"/>
    <n v="0.01"/>
    <n v="7.0000000000000007E-2"/>
    <n v="18134050.77"/>
    <s v="AED"/>
    <n v="4941158.2479564035"/>
    <n v="12071146.09"/>
    <n v="0.23"/>
    <n v="0.19"/>
    <s v="INV-43043"/>
    <n v="1853189.54"/>
    <n v="1873851.4"/>
    <n v="30"/>
    <n v="118"/>
    <s v="Letter of Credit"/>
    <x v="4"/>
    <n v="0.54"/>
    <n v="0.05"/>
    <n v="0.05"/>
    <n v="9"/>
    <n v="4241"/>
    <n v="3475802"/>
    <s v="Unknown"/>
    <s v="Drake &amp; Scull"/>
    <s v="Unknown"/>
    <n v="68.5"/>
    <n v="12"/>
    <s v="Pending"/>
    <s v="Procurement"/>
    <s v="Unknown"/>
  </r>
  <r>
    <s v="T100271"/>
    <d v="2025-10-22T00:00:00"/>
    <s v="P1012"/>
    <s v="Data Center Build"/>
    <x v="4"/>
    <s v="UAE"/>
    <s v="Aramco"/>
    <s v="Unit Rate"/>
    <s v="Structural"/>
    <x v="4"/>
    <s v="Mei"/>
    <s v="B2263"/>
    <d v="2025-08-13T00:00:00"/>
    <d v="2025-11-11T00:00:00"/>
    <d v="2026-05-01T00:00:00"/>
    <n v="37"/>
    <n v="35762283"/>
    <n v="0.32"/>
    <n v="0.11"/>
    <n v="26993371.210000001"/>
    <s v="QAR"/>
    <n v="7415761.3214285718"/>
    <n v="18038949.379999999"/>
    <n v="0.06"/>
    <n v="0.06"/>
    <s v="INV-14799"/>
    <n v="23776678.699999999"/>
    <n v="7197121.4699999997"/>
    <n v="30"/>
    <n v="84"/>
    <s v="Letter of Credit"/>
    <x v="3"/>
    <n v="0.77"/>
    <n v="0.15"/>
    <n v="0.05"/>
    <n v="10"/>
    <n v="604"/>
    <n v="6684858.6100000003"/>
    <n v="10456486.640000001"/>
    <s v="THALES"/>
    <s v="WSP"/>
    <n v="61.6"/>
    <n v="24"/>
    <s v="Rejected"/>
    <s v="Construction"/>
    <s v="Unknown"/>
  </r>
  <r>
    <s v="T100272"/>
    <d v="1945-08-01T00:00:00"/>
    <s v="P1050"/>
    <s v="Oil Refinery Unit"/>
    <x v="4"/>
    <s v="UAE"/>
    <s v="ADNOC"/>
    <s v="Cost Plus "/>
    <s v="Electrical"/>
    <x v="4"/>
    <s v="Ravi"/>
    <s v="B2264"/>
    <d v="2025-05-14T00:00:00"/>
    <d v="2025-07-22T00:00:00"/>
    <d v="2025-02-09T00:00:00"/>
    <s v="Unknown"/>
    <n v="43352289"/>
    <n v="0.21"/>
    <n v="0.06"/>
    <n v="36303206.810000002"/>
    <s v="USD "/>
    <n v="36303206.810000002"/>
    <n v="28612805.719999999"/>
    <s v="?"/>
    <n v="0.09"/>
    <s v="INV-36760"/>
    <n v="8267030.5599999996"/>
    <n v="4734126.8499999996"/>
    <n v="45"/>
    <n v="157"/>
    <s v="Unknown"/>
    <x v="4"/>
    <n v="0.16"/>
    <n v="0.1"/>
    <n v="0.08"/>
    <n v="7"/>
    <n v="1629"/>
    <n v="4574083.4400000004"/>
    <n v="6906687.6600000001"/>
    <s v="Al Fara'a"/>
    <s v="Jacobs"/>
    <n v="61.7"/>
    <n v="12"/>
    <s v="Rejected"/>
    <s v="Engineering"/>
    <s v="On track"/>
  </r>
  <r>
    <s v="T100273"/>
    <d v="2025-03-20T00:00:00"/>
    <s v="P1017"/>
    <s v="Desalination Plant"/>
    <x v="5"/>
    <s v="USA"/>
    <s v="Aramco"/>
    <s v="EPC"/>
    <s v="Mechanical"/>
    <x v="8"/>
    <s v="Omar"/>
    <s v="B2265"/>
    <d v="2025-12-01T00:00:00"/>
    <d v="2025-04-27T00:00:00"/>
    <d v="2025-12-06T00:00:00"/>
    <n v="53"/>
    <n v="46365337"/>
    <n v="0.03"/>
    <n v="0.18"/>
    <n v="53069764.729999997"/>
    <s v="EUR"/>
    <n v="57684526.880434774"/>
    <n v="36868577.090000004"/>
    <n v="0.37"/>
    <n v="0.17"/>
    <s v="INV-24832"/>
    <n v="24023119.32"/>
    <n v="7353434.4400000004"/>
    <n v="60"/>
    <n v="9"/>
    <s v="Unknown"/>
    <x v="5"/>
    <n v="0.55000000000000004"/>
    <n v="0.15"/>
    <n v="0.09"/>
    <n v="13"/>
    <n v="3818"/>
    <n v="11738325.640000001"/>
    <n v="20050131.170000002"/>
    <s v="THALES"/>
    <s v="Unknown"/>
    <s v="Unknown"/>
    <n v="24"/>
    <s v="Unknown"/>
    <s v="Procurement"/>
    <s v="Price escalation"/>
  </r>
  <r>
    <s v="T100274"/>
    <d v="2025-12-31T00:00:00"/>
    <s v="P1011"/>
    <s v="Metro Line Extension"/>
    <x v="2"/>
    <s v="Unknown"/>
    <s v="QatarEnergy"/>
    <s v="LSTK"/>
    <s v="Civil"/>
    <x v="3"/>
    <s v="Layla"/>
    <s v="B2266"/>
    <d v="2025-10-16T00:00:00"/>
    <d v="2026-01-04T00:00:00"/>
    <d v="2026-09-04T00:00:00"/>
    <n v="23"/>
    <n v="49700321"/>
    <n v="0.28999999999999998"/>
    <n v="-0.04"/>
    <n v="33875738.789999999"/>
    <s v=" AED"/>
    <n v="33875738.789999999"/>
    <n v="27249701.239999998"/>
    <n v="0.17"/>
    <n v="0.05"/>
    <s v="INV-22879"/>
    <n v="6870802.8600000003"/>
    <n v="6875195.1399999997"/>
    <n v="45"/>
    <n v="62"/>
    <s v="Unknown"/>
    <x v="5"/>
    <n v="0.9"/>
    <n v="0.15"/>
    <n v="0.09"/>
    <n v="2"/>
    <n v="258"/>
    <n v="1962506.4"/>
    <n v="12019643.25"/>
    <s v="Unknown"/>
    <s v="Unknown"/>
    <n v="88.8"/>
    <s v="Unknown"/>
    <s v="Under Review"/>
    <s v="Maintenance"/>
    <s v="Unknown"/>
  </r>
  <r>
    <s v="T100275"/>
    <d v="2025-01-30T00:00:00"/>
    <s v="P1009"/>
    <s v="Plant Upgrade"/>
    <x v="0"/>
    <s v="Egypt"/>
    <s v="China State"/>
    <s v="BOT"/>
    <s v="Electrical"/>
    <x v="2"/>
    <s v="Jack"/>
    <s v="B2267"/>
    <d v="2025-01-15T00:00:00"/>
    <d v="2025-01-02T00:00:00"/>
    <s v="Unknown"/>
    <n v="18"/>
    <n v="42535360"/>
    <n v="0.26"/>
    <n v="0.1"/>
    <n v="34623783.039999999"/>
    <s v="AED"/>
    <n v="9434273.3079019077"/>
    <n v="27387425.370000001"/>
    <n v="0.3"/>
    <n v="0.09"/>
    <s v="INV-82422"/>
    <n v="22898147.960000001"/>
    <n v="24975521.170000002"/>
    <n v="60"/>
    <n v="98"/>
    <s v="Cash"/>
    <x v="6"/>
    <n v="0.68"/>
    <n v="0.15"/>
    <n v="7.0000000000000007E-2"/>
    <n v="9"/>
    <n v="4201"/>
    <n v="3253849.53"/>
    <n v="8534217.4299999997"/>
    <s v="Al Fara'a"/>
    <s v="Jacobs"/>
    <n v="78.2"/>
    <n v="60"/>
    <s v="Unknown"/>
    <s v="Engineering"/>
    <s v="Unknown"/>
  </r>
  <r>
    <s v="T100276"/>
    <d v="2025-04-17T00:00:00"/>
    <s v="P1033"/>
    <s v="Industrial Park"/>
    <x v="6"/>
    <s v="Unknown"/>
    <s v="NEOM"/>
    <s v="Unit Rate"/>
    <s v="Unknown"/>
    <x v="9"/>
    <s v="Jack"/>
    <s v="B2268"/>
    <d v="2025-02-03T00:00:00"/>
    <d v="2025-05-11T00:00:00"/>
    <d v="2025-05-25T00:00:00"/>
    <n v="12"/>
    <n v="16332290"/>
    <n v="0.15"/>
    <n v="0.16"/>
    <n v="16103637.939999999"/>
    <s v="USD"/>
    <n v="16103637.939999999"/>
    <n v="10345786.810000001"/>
    <n v="0.28999999999999998"/>
    <n v="0.16"/>
    <s v="INV-50577"/>
    <n v="8446728.7699999996"/>
    <n v="6710696.9400000004"/>
    <n v="30"/>
    <n v="160"/>
    <s v="Cash"/>
    <x v="4"/>
    <n v="0.78"/>
    <n v="0.15"/>
    <n v="0.03"/>
    <n v="2"/>
    <n v="179"/>
    <n v="1876942.36"/>
    <n v="3982471.63"/>
    <s v="THALES"/>
    <s v="WSP"/>
    <n v="83.5"/>
    <n v="60"/>
    <s v="Rejected"/>
    <s v="Construction"/>
    <s v="Unknown"/>
  </r>
  <r>
    <s v="T100277"/>
    <d v="2026-02-25T00:00:00"/>
    <s v="P1042"/>
    <s v="HQ Tower"/>
    <x v="1"/>
    <s v="India"/>
    <s v="Bechtel"/>
    <s v="Cost Plus "/>
    <s v="Mechanical "/>
    <x v="5"/>
    <s v="Tariq"/>
    <s v="B2269"/>
    <d v="2026-01-18T00:00:00"/>
    <d v="2026-01-04T00:00:00"/>
    <d v="2026-05-01T00:00:00"/>
    <n v="11"/>
    <n v="26384811"/>
    <n v="0.11"/>
    <n v="0.2"/>
    <n v="28178978.149999999"/>
    <s v="EUR"/>
    <n v="30629324.076086953"/>
    <n v="23938774.850000001"/>
    <n v="0.28999999999999998"/>
    <n v="0.06"/>
    <s v="INV-28535"/>
    <n v="10747426.32"/>
    <n v="6273711.9500000002"/>
    <n v="60"/>
    <n v="75"/>
    <s v="Cash"/>
    <x v="5"/>
    <n v="0.86"/>
    <n v="0.05"/>
    <n v="0.03"/>
    <n v="7"/>
    <n v="1721"/>
    <n v="5903654.8700000001"/>
    <n v="8749150.3699999992"/>
    <s v="Al Fara'a"/>
    <s v="Mott Mac"/>
    <n v="99.7"/>
    <n v="12"/>
    <s v="Approved"/>
    <s v="Procurement"/>
    <s v="Unknown"/>
  </r>
  <r>
    <s v="T100278"/>
    <d v="2025-08-21T00:00:00"/>
    <s v="P1048"/>
    <s v="Plant Upgrade"/>
    <x v="1"/>
    <s v="China"/>
    <s v="Larsen"/>
    <s v="LSTK"/>
    <s v="Structural"/>
    <x v="7"/>
    <s v="Jack"/>
    <s v="B2270"/>
    <d v="2025-06-08T00:00:00"/>
    <d v="2025-06-10T00:00:00"/>
    <s v="Unknown"/>
    <n v="55"/>
    <n v="35513450"/>
    <n v="0.17"/>
    <n v="0.17"/>
    <n v="34487111.289999999"/>
    <s v="AED"/>
    <n v="9397033.0490463208"/>
    <s v="Unknown"/>
    <n v="0.26"/>
    <n v="0.1"/>
    <s v="INV-64461"/>
    <n v="5352812.88"/>
    <n v="1812806.45"/>
    <n v="45"/>
    <n v="62"/>
    <s v="Bank Transfer"/>
    <x v="3"/>
    <n v="0.61"/>
    <n v="0.15"/>
    <n v="7.0000000000000007E-2"/>
    <n v="15"/>
    <n v="3100"/>
    <n v="5741127.7000000002"/>
    <n v="13508755.369999999"/>
    <s v="Unknown"/>
    <s v="AECOM"/>
    <n v="56.4"/>
    <n v="60"/>
    <s v="Approved"/>
    <s v="Maintenance"/>
    <s v="Scope change"/>
  </r>
  <r>
    <s v="T100279"/>
    <d v="2025-11-09T00:00:00"/>
    <s v="P1046"/>
    <s v="Desalination Plant"/>
    <x v="5"/>
    <s v="USA"/>
    <s v="China State"/>
    <s v="Lump Sum"/>
    <s v="Process"/>
    <x v="8"/>
    <s v="Ravi"/>
    <s v="B2271"/>
    <d v="2025-09-18T00:00:00"/>
    <d v="2025-11-14T00:00:00"/>
    <d v="2026-08-03T00:00:00"/>
    <n v="37"/>
    <n v="23405746"/>
    <n v="0.06"/>
    <n v="-0.04"/>
    <n v="21121345.190000001"/>
    <s v="AED"/>
    <n v="5755134.9291553134"/>
    <n v="17407021.359999999"/>
    <n v="0.27"/>
    <n v="0.17"/>
    <s v="INV-17259"/>
    <n v="6643585.5800000001"/>
    <n v="2369967.2799999998"/>
    <n v="30"/>
    <n v="135"/>
    <s v="Bank Transfer"/>
    <x v="3"/>
    <n v="0.65"/>
    <n v="0.15"/>
    <n v="0.04"/>
    <n v="9"/>
    <n v="4264"/>
    <n v="988434.79"/>
    <n v="8704585.9199999999"/>
    <s v="Unknown"/>
    <s v="Parsons"/>
    <n v="96.8"/>
    <s v="Unknown"/>
    <s v="Unknown"/>
    <s v="Engineering"/>
    <s v="Follow up needed"/>
  </r>
  <r>
    <s v="T100280"/>
    <d v="2025-11-08T00:00:00"/>
    <s v="P1006"/>
    <s v="Data Center Build"/>
    <x v="3"/>
    <s v="Nigeria"/>
    <s v="Vinci Construction"/>
    <s v="LSTK"/>
    <s v="Process"/>
    <x v="0"/>
    <s v="Sandra"/>
    <s v="B2272"/>
    <d v="2025-08-23T00:00:00"/>
    <s v="Unknown"/>
    <d v="2025-12-22T00:00:00"/>
    <n v="38"/>
    <n v="6131064"/>
    <n v="0.28999999999999998"/>
    <n v="0.14000000000000001"/>
    <n v="4962483.2"/>
    <s v="AED"/>
    <n v="1352175.2588555859"/>
    <s v="Unknown"/>
    <n v="0.21"/>
    <n v="0.08"/>
    <s v="INV-89387"/>
    <n v="1877513.35"/>
    <n v="1591993.28"/>
    <n v="30"/>
    <n v="83"/>
    <s v="Unknown"/>
    <x v="0"/>
    <n v="0.93"/>
    <n v="0.05"/>
    <n v="0.02"/>
    <n v="5"/>
    <n v="1746"/>
    <n v="526467.85"/>
    <n v="602247.63"/>
    <s v="Al Fara'a"/>
    <s v="Parsons"/>
    <n v="93.1"/>
    <n v="48"/>
    <s v="Approved"/>
    <s v="Procurement"/>
    <s v="Scope change"/>
  </r>
  <r>
    <s v="T100281"/>
    <d v="2025-12-29T00:00:00"/>
    <s v="P1047"/>
    <s v="Rail Network Upgrade"/>
    <x v="3"/>
    <s v="Egypt"/>
    <s v="Siemens"/>
    <s v="Lump Sum"/>
    <s v="Unknown"/>
    <x v="0"/>
    <s v="Ravi"/>
    <s v="B2273"/>
    <d v="2025-12-01T00:00:00"/>
    <d v="2026-02-07T00:00:00"/>
    <s v="Unknown"/>
    <n v="21"/>
    <n v="4551333"/>
    <n v="0.28000000000000003"/>
    <n v="0.02"/>
    <n v="3342498.96"/>
    <s v="USD "/>
    <n v="3342498.96"/>
    <s v="Unknown"/>
    <n v="0.16"/>
    <n v="0.14000000000000001"/>
    <s v="INV-13009"/>
    <n v="683578.91"/>
    <n v="213699.5"/>
    <n v="90"/>
    <n v="66"/>
    <s v="Cash"/>
    <x v="3"/>
    <n v="0.6"/>
    <n v="0.05"/>
    <n v="0.05"/>
    <n v="13"/>
    <n v="1837"/>
    <n v="175471.87"/>
    <n v="874681.4"/>
    <s v="Al Fara'a"/>
    <s v="Unknown"/>
    <n v="58.8"/>
    <n v="12"/>
    <s v="Unknown"/>
    <s v="Construction"/>
    <s v="Price escalation"/>
  </r>
  <r>
    <s v="T100282"/>
    <d v="2025-08-23T00:00:00"/>
    <s v="P1018"/>
    <s v="HQ Tower"/>
    <x v="5"/>
    <s v="USA"/>
    <s v="Samsung C&amp;T"/>
    <s v="LSTK"/>
    <s v="Mechanical "/>
    <x v="6"/>
    <s v="Igor"/>
    <s v="B2274"/>
    <d v="2025-06-02T00:00:00"/>
    <d v="2025-09-27T00:00:00"/>
    <d v="2025-06-11T00:00:00"/>
    <n v="20"/>
    <n v="28231617"/>
    <n v="0.34"/>
    <n v="-0.04"/>
    <n v="17887552.530000001"/>
    <s v="SAR"/>
    <n v="4770014.0080000004"/>
    <n v="13687272.300000001"/>
    <n v="0.17"/>
    <n v="0.14000000000000001"/>
    <s v="INV-45002"/>
    <n v="7614569.0499999998"/>
    <n v="6848705.1799999997"/>
    <n v="60"/>
    <n v="144"/>
    <s v="Cheque"/>
    <x v="1"/>
    <n v="0.94"/>
    <n v="0.15"/>
    <n v="0.03"/>
    <n v="7"/>
    <n v="1203"/>
    <n v="3678816.07"/>
    <n v="4198941.9000000004"/>
    <s v="ABB"/>
    <s v="Unknown"/>
    <n v="78.099999999999994"/>
    <n v="12"/>
    <s v="Under Review"/>
    <s v="Procurement"/>
    <s v="Scope change"/>
  </r>
  <r>
    <s v="T100283"/>
    <d v="2026-02-12T00:00:00"/>
    <s v="P1012"/>
    <s v="Residential Complex"/>
    <x v="2"/>
    <s v="UK"/>
    <s v="Vinci Construction"/>
    <s v="Lump Sum"/>
    <s v="Mechanical"/>
    <x v="3"/>
    <s v="Tariq"/>
    <s v="B2275"/>
    <d v="2026-01-27T00:00:00"/>
    <d v="2026-02-15T00:00:00"/>
    <s v="Unknown"/>
    <n v="7"/>
    <n v="21053589"/>
    <n v="0.3"/>
    <n v="0.02"/>
    <n v="15032262.550000001"/>
    <s v="AED"/>
    <n v="4095984.3460490466"/>
    <n v="10468735.74"/>
    <n v="0.32"/>
    <n v="0.18"/>
    <s v="INV-31274"/>
    <n v="12238438.640000001"/>
    <n v="12039068.82"/>
    <n v="45"/>
    <n v="123"/>
    <s v="Online"/>
    <x v="1"/>
    <n v="0.76"/>
    <n v="0.05"/>
    <n v="0.01"/>
    <n v="13"/>
    <n v="422"/>
    <n v="1063043.68"/>
    <n v="1604350.72"/>
    <s v="THALES"/>
    <s v="WSP"/>
    <n v="79.099999999999994"/>
    <n v="48"/>
    <s v="Approved"/>
    <s v="Engineering"/>
    <s v="On track"/>
  </r>
  <r>
    <s v="T100284"/>
    <d v="2026-01-26T00:00:00"/>
    <s v="P1016"/>
    <s v="Industrial Park"/>
    <x v="4"/>
    <s v="Saudi Arabia"/>
    <s v="Vinci Construction"/>
    <s v="Unit Rate"/>
    <s v="Mechanical"/>
    <x v="4"/>
    <s v="Omar"/>
    <s v="B2276"/>
    <d v="2025-02-12T00:00:00"/>
    <s v="Unknown"/>
    <d v="2026-04-17T00:00:00"/>
    <n v="8"/>
    <n v="27825102"/>
    <n v="0.24"/>
    <n v="0.1"/>
    <n v="23261785.27"/>
    <s v="QAR"/>
    <n v="6390600.3489010986"/>
    <n v="15387092.029999999"/>
    <n v="0.37"/>
    <n v="0.15"/>
    <s v="INV-68653"/>
    <n v="7975719.71"/>
    <n v="5936899.1799999997"/>
    <n v="30"/>
    <n v="126"/>
    <s v="Bank Transfer"/>
    <x v="2"/>
    <n v="0.73"/>
    <n v="0.1"/>
    <n v="0.09"/>
    <n v="1"/>
    <n v="4214"/>
    <n v="2165296.9"/>
    <n v="7407601.8899999997"/>
    <s v="Unknown"/>
    <s v="Unknown"/>
    <n v="50"/>
    <n v="48"/>
    <s v="Approved"/>
    <s v="Maintenance"/>
    <s v="On track"/>
  </r>
  <r>
    <s v="T100285"/>
    <d v="2025-05-16T00:00:00"/>
    <s v="P1006"/>
    <s v="Industrial Park"/>
    <x v="1"/>
    <s v="China"/>
    <s v="NEOM"/>
    <s v="EPC"/>
    <s v="Piping"/>
    <x v="5"/>
    <s v="Igor"/>
    <s v="B2277"/>
    <d v="2025-04-27T00:00:00"/>
    <d v="2025-06-25T00:00:00"/>
    <d v="2025-08-29T00:00:00"/>
    <n v="15"/>
    <n v="39965694"/>
    <n v="0.03"/>
    <n v="0.19"/>
    <n v="46132400.579999998"/>
    <s v="SAR"/>
    <n v="12301973.488"/>
    <n v="40558483.829999998"/>
    <n v="0.25"/>
    <n v="0.1"/>
    <s v="Unknown"/>
    <n v="36208134.759999998"/>
    <n v="20219278.949999999"/>
    <n v="45"/>
    <n v="102"/>
    <s v="Cash"/>
    <x v="5"/>
    <n v="0.33"/>
    <n v="0.05"/>
    <n v="0.1"/>
    <n v="3"/>
    <n v="1907"/>
    <n v="6645500.4000000004"/>
    <n v="20262754.079999998"/>
    <s v="Al Fara'a"/>
    <s v="Unknown"/>
    <n v="86.6"/>
    <n v="36"/>
    <s v="Pending"/>
    <s v="Construction"/>
    <s v="Scope change"/>
  </r>
  <r>
    <s v="T100286"/>
    <d v="1945-09-10T00:00:00"/>
    <s v="P1034"/>
    <s v="Unknown"/>
    <x v="1"/>
    <s v="China"/>
    <s v="China State"/>
    <s v="Unknown"/>
    <s v="Instruments"/>
    <x v="7"/>
    <s v="Igor"/>
    <s v="B2278"/>
    <d v="2025-08-20T00:00:00"/>
    <d v="2025-10-22T00:00:00"/>
    <s v="Unknown"/>
    <n v="31"/>
    <n v="47365406"/>
    <n v="0.21"/>
    <n v="0.13"/>
    <n v="42283097.939999998"/>
    <s v="EUR"/>
    <n v="45959889.065217383"/>
    <n v="34081202.219999999"/>
    <n v="0.1"/>
    <n v="0.06"/>
    <s v="INV-81022"/>
    <n v="17521516.199999999"/>
    <n v="14798606.85"/>
    <n v="30"/>
    <n v="117"/>
    <s v="Cash"/>
    <x v="4"/>
    <n v="0.5"/>
    <n v="0.05"/>
    <n v="0.05"/>
    <n v="15"/>
    <n v="3751"/>
    <n v="10132086.449999999"/>
    <n v="13264368.57"/>
    <s v="Drake &amp; Scull"/>
    <s v="Mott Mac"/>
    <n v="58.7"/>
    <n v="24"/>
    <s v="Rejected"/>
    <s v="Construction"/>
    <s v="Unknown"/>
  </r>
  <r>
    <s v="T100287"/>
    <d v="2025-03-23T00:00:00"/>
    <s v="P1032"/>
    <s v="Rail Network Upgrade"/>
    <x v="1"/>
    <s v="China"/>
    <s v="ABB Group"/>
    <s v="BOT"/>
    <s v="Civil"/>
    <x v="5"/>
    <s v="Jack"/>
    <s v="B2279"/>
    <d v="2025-09-03T00:00:00"/>
    <s v="Unknown"/>
    <d v="2025-05-22T00:00:00"/>
    <n v="33"/>
    <n v="8714375"/>
    <n v="0.31"/>
    <n v="-0.04"/>
    <n v="5772402"/>
    <s v="QAR"/>
    <n v="1585824.7252747251"/>
    <n v="4795320.16"/>
    <n v="0.06"/>
    <n v="0.14000000000000001"/>
    <s v="INV-30173"/>
    <n v="1912104.66"/>
    <n v="625504.56000000006"/>
    <n v="120"/>
    <n v="178"/>
    <s v="Online"/>
    <x v="0"/>
    <n v="0.74"/>
    <n v="0.15"/>
    <n v="0.09"/>
    <n v="13"/>
    <n v="3789"/>
    <n v="822021.1"/>
    <n v="923392.86"/>
    <s v="ABB"/>
    <s v="Parsons"/>
    <n v="53.9"/>
    <n v="48"/>
    <s v="Pending"/>
    <s v="Consulting"/>
    <s v="Client delay"/>
  </r>
  <r>
    <s v="T100288"/>
    <d v="2025-09-10T00:00:00"/>
    <s v="P1036"/>
    <s v="Water Treatment Plant"/>
    <x v="1"/>
    <s v="India"/>
    <s v="GE Infrastructure"/>
    <s v="LSTK"/>
    <s v="Instruments"/>
    <x v="1"/>
    <s v="Omar"/>
    <s v="B2280"/>
    <d v="2025-07-15T00:00:00"/>
    <s v="Unknown"/>
    <d v="2025-11-29T00:00:00"/>
    <n v="15"/>
    <n v="2762211"/>
    <n v="0.28000000000000003"/>
    <n v="0.08"/>
    <n v="2147895.27"/>
    <s v="USD"/>
    <n v="2147895.27"/>
    <n v="1821287.45"/>
    <n v="0.11"/>
    <n v="0.09"/>
    <s v="INV-52975"/>
    <n v="1351731.33"/>
    <n v="406227.3"/>
    <n v="45"/>
    <n v="175"/>
    <s v="Bank Transfer"/>
    <x v="5"/>
    <n v="0.64"/>
    <n v="0.05"/>
    <n v="0.04"/>
    <n v="8"/>
    <n v="1603"/>
    <n v="488322.09"/>
    <n v="303370.96999999997"/>
    <s v="Unknown"/>
    <s v="Jacobs"/>
    <n v="87"/>
    <n v="36"/>
    <s v="Pending"/>
    <s v="Engineering"/>
    <s v="Scope change"/>
  </r>
  <r>
    <s v="T100289"/>
    <d v="2025-04-02T00:00:00"/>
    <s v="P1041"/>
    <s v="Unknown"/>
    <x v="0"/>
    <s v="Egypt"/>
    <s v="China State"/>
    <s v="Unit Rate"/>
    <s v="Civil"/>
    <x v="2"/>
    <s v="Omar"/>
    <s v="B2281"/>
    <d v="2025-01-20T00:00:00"/>
    <d v="2025-04-16T00:00:00"/>
    <s v="Unknown"/>
    <n v="10"/>
    <n v="23241873"/>
    <n v="0.14000000000000001"/>
    <n v="0.19"/>
    <n v="23785732.829999998"/>
    <s v="Unknown"/>
    <n v="23785732.829999998"/>
    <n v="20649825.129999999"/>
    <n v="0.08"/>
    <n v="0.17"/>
    <s v="INV-24093"/>
    <n v="4663873.4400000004"/>
    <n v="4929022.99"/>
    <n v="45"/>
    <n v="178"/>
    <s v="Cheque"/>
    <x v="1"/>
    <n v="0.26"/>
    <n v="0.15"/>
    <n v="0.06"/>
    <n v="11"/>
    <n v="4777"/>
    <n v="4816464.47"/>
    <n v="5843904.1699999999"/>
    <s v="Unknown"/>
    <s v="AECOM"/>
    <n v="58.2"/>
    <n v="12"/>
    <s v="Rejected"/>
    <s v="Construction"/>
    <s v="Unknown"/>
  </r>
  <r>
    <s v="T100290"/>
    <d v="2025-04-21T00:00:00"/>
    <s v="P1002"/>
    <s v="Plant Upgrade"/>
    <x v="5"/>
    <s v="USA"/>
    <s v="Unknown"/>
    <s v="Unit Rate"/>
    <s v="Instrumentation"/>
    <x v="8"/>
    <s v="Jack"/>
    <s v="B2282"/>
    <d v="2025-01-30T00:00:00"/>
    <d v="2025-06-13T00:00:00"/>
    <d v="2025-05-21T00:00:00"/>
    <n v="18"/>
    <n v="49117830"/>
    <n v="7.0000000000000007E-2"/>
    <n v="0.1"/>
    <n v="50247540.090000004"/>
    <s v="EUR"/>
    <n v="54616891.402173914"/>
    <n v="38089390.390000001"/>
    <n v="0.17"/>
    <n v="7.0000000000000007E-2"/>
    <s v="INV-54287"/>
    <n v="11672375.880000001"/>
    <n v="7418810.0599999996"/>
    <n v="120"/>
    <n v="25"/>
    <s v="Letter of Credit"/>
    <x v="0"/>
    <n v="0.27"/>
    <n v="0.1"/>
    <n v="0.05"/>
    <n v="10"/>
    <n v="4790"/>
    <n v="10161458.880000001"/>
    <n v="13912568.84"/>
    <s v="Unknown"/>
    <s v="Jacobs"/>
    <n v="77.900000000000006"/>
    <n v="24"/>
    <s v="Unknown"/>
    <s v="Maintenance"/>
    <s v="Client delay"/>
  </r>
  <r>
    <s v="T100291"/>
    <d v="2026-01-11T00:00:00"/>
    <s v="P1023"/>
    <s v="Solar Farm Phase 2"/>
    <x v="0"/>
    <s v="Nigeria"/>
    <s v="Fluor"/>
    <s v="LSTK"/>
    <s v="Civil"/>
    <x v="2"/>
    <s v="Layla"/>
    <s v="B2283"/>
    <d v="2025-11-21T00:00:00"/>
    <s v="Unknown"/>
    <s v="Unknown"/>
    <n v="5"/>
    <n v="39681568"/>
    <n v="0.15"/>
    <n v="0.04"/>
    <n v="35078506.109999999"/>
    <s v="EUR"/>
    <n v="38128810.98913043"/>
    <n v="27712909.239999998"/>
    <n v="0.31"/>
    <n v="0.15"/>
    <s v="INV-94298"/>
    <n v="27598878.800000001"/>
    <n v="25669337.120000001"/>
    <n v="120"/>
    <n v="74"/>
    <s v="Unknown"/>
    <x v="1"/>
    <n v="0.22"/>
    <n v="0.05"/>
    <n v="0.04"/>
    <n v="3"/>
    <n v="4029"/>
    <n v="8471877.1400000006"/>
    <n v="16650407.539999999"/>
    <s v="THALES"/>
    <s v="Parsons"/>
    <n v="92.6"/>
    <n v="48"/>
    <s v="Under Review"/>
    <s v="Maintenance"/>
    <s v="Follow up needed"/>
  </r>
  <r>
    <s v="T100292"/>
    <d v="1945-09-21T00:00:00"/>
    <s v="P1039"/>
    <s v="Solar Farm Phase 2"/>
    <x v="5"/>
    <s v="Unknown"/>
    <s v="GE Infrastructure"/>
    <s v="Unit Rate"/>
    <s v="Electrical"/>
    <x v="8"/>
    <s v="Ravi"/>
    <s v="B2284"/>
    <d v="2025-11-07T00:00:00"/>
    <s v="Unknown"/>
    <d v="2025-04-12T00:00:00"/>
    <n v="52"/>
    <n v="49776569"/>
    <n v="0.25"/>
    <n v="0.18"/>
    <n v="44052263.560000002"/>
    <s v="SAR"/>
    <n v="11747270.282666666"/>
    <n v="33286083.739999998"/>
    <n v="0.21"/>
    <n v="0.17"/>
    <s v="INV-97789"/>
    <n v="12983359.529999999"/>
    <s v="Unknown"/>
    <n v="30"/>
    <n v="135"/>
    <s v="Online"/>
    <x v="5"/>
    <n v="0.26"/>
    <n v="0.05"/>
    <n v="7.0000000000000007E-2"/>
    <n v="3"/>
    <n v="3973"/>
    <n v="2449025.4700000002"/>
    <n v="4981320.29"/>
    <s v="Siemens"/>
    <s v="Parsons"/>
    <n v="66"/>
    <n v="12"/>
    <s v="Unknown"/>
    <s v="Procurement"/>
    <s v="Price escalation"/>
  </r>
  <r>
    <s v="T100293"/>
    <d v="2025-05-04T00:00:00"/>
    <s v="P1011"/>
    <s v="Hospital Complex"/>
    <x v="1"/>
    <s v="India"/>
    <s v="ABB Group"/>
    <s v="Unknown"/>
    <s v="Structural"/>
    <x v="7"/>
    <s v="Igor"/>
    <s v="B2285"/>
    <d v="2025-04-12T00:00:00"/>
    <d v="2025-06-15T00:00:00"/>
    <d v="2025-03-07T00:00:00"/>
    <n v="13"/>
    <n v="49159691"/>
    <n v="0.04"/>
    <n v="-0.04"/>
    <n v="45305571.229999997"/>
    <s v="AED"/>
    <n v="12344842.297002723"/>
    <n v="32126528.91"/>
    <n v="0.33"/>
    <n v="0.18"/>
    <s v="INV-43278"/>
    <n v="35731407.82"/>
    <n v="31251806.609999999"/>
    <n v="30"/>
    <n v="166"/>
    <s v="Online"/>
    <x v="0"/>
    <n v="0.49"/>
    <n v="0.05"/>
    <n v="0.05"/>
    <n v="6"/>
    <n v="3803"/>
    <n v="10102075.859999999"/>
    <n v="19177700.280000001"/>
    <s v="THALES"/>
    <s v="WSP"/>
    <n v="77.8"/>
    <n v="12"/>
    <s v="Unknown"/>
    <s v="Construction"/>
    <s v="Unknown"/>
  </r>
  <r>
    <s v="T100294"/>
    <d v="2025-04-03T00:00:00"/>
    <s v="P1008"/>
    <s v="Hospital Complex"/>
    <x v="2"/>
    <s v="Germany"/>
    <s v="L&amp;T"/>
    <s v="Unknown"/>
    <s v="Civil"/>
    <x v="3"/>
    <s v="Layla"/>
    <s v="B2286"/>
    <d v="2025-03-07T00:00:00"/>
    <d v="2025-05-23T00:00:00"/>
    <d v="2025-05-25T00:00:00"/>
    <n v="19"/>
    <n v="30186033"/>
    <n v="0.22"/>
    <n v="0.16"/>
    <n v="27312322.66"/>
    <s v="EUR"/>
    <n v="29687307.239130434"/>
    <n v="20393664.190000001"/>
    <n v="0.28999999999999998"/>
    <n v="0.12"/>
    <s v="Unknown"/>
    <n v="14883192.6"/>
    <n v="4496963.57"/>
    <n v="120"/>
    <n v="45"/>
    <s v="Letter of Credit"/>
    <x v="5"/>
    <n v="0.46"/>
    <n v="0.05"/>
    <n v="0.01"/>
    <n v="7"/>
    <n v="3059"/>
    <n v="2791149.54"/>
    <n v="8575955.3499999996"/>
    <s v="Al Fara'a"/>
    <s v="WSP"/>
    <n v="78.400000000000006"/>
    <n v="12"/>
    <s v="Rejected"/>
    <s v="Construction"/>
    <s v="Follow up needed"/>
  </r>
  <r>
    <s v="T100295"/>
    <d v="2026-02-22T00:00:00"/>
    <s v="P1030"/>
    <s v="Oil Refinery Unit"/>
    <x v="2"/>
    <s v="UK"/>
    <s v="Larsen"/>
    <s v="Unit Rate"/>
    <s v="Electrical"/>
    <x v="3"/>
    <s v="Tariq"/>
    <s v="B2287"/>
    <d v="2025-12-01T00:00:00"/>
    <d v="2026-02-27T00:00:00"/>
    <d v="2026-05-26T00:00:00"/>
    <n v="10"/>
    <n v="38630958"/>
    <n v="0.3"/>
    <n v="0.09"/>
    <n v="29475420.949999999"/>
    <s v="Unknown"/>
    <n v="29475420.949999999"/>
    <n v="18113381.260000002"/>
    <n v="0.1"/>
    <n v="0.08"/>
    <s v="INV-23697"/>
    <n v="4216715.79"/>
    <n v="1489035.14"/>
    <n v="45"/>
    <n v="54"/>
    <s v="Bank Transfer"/>
    <x v="6"/>
    <n v="0.87"/>
    <n v="0.15"/>
    <n v="0.09"/>
    <n v="2"/>
    <n v="1153"/>
    <s v="Unknown"/>
    <n v="11743256.18"/>
    <s v="THALES"/>
    <s v="Unknown"/>
    <n v="96.2"/>
    <s v="Unknown"/>
    <s v="Pending"/>
    <s v="Procurement"/>
    <s v="Follow up needed"/>
  </r>
  <r>
    <s v="T100296"/>
    <d v="2026-05-01T00:00:00"/>
    <s v="P1041"/>
    <s v="Water Treatment Plant"/>
    <x v="4"/>
    <s v="Qatar"/>
    <s v="ClientX"/>
    <s v="Lump Sum"/>
    <s v="HVAC"/>
    <x v="4"/>
    <s v="Ravi"/>
    <s v="B2288"/>
    <d v="2025-04-12T00:00:00"/>
    <s v="Unknown"/>
    <s v="Unknown"/>
    <n v="28"/>
    <n v="2341937"/>
    <n v="0.16"/>
    <n v="0.13"/>
    <n v="2222966.6"/>
    <s v="AED"/>
    <n v="605712.97002724803"/>
    <n v="1427552.17"/>
    <n v="0.05"/>
    <n v="0.15"/>
    <s v="INV-10162"/>
    <n v="1361478.17"/>
    <n v="1416515.28"/>
    <n v="90"/>
    <n v="64"/>
    <s v="Unknown"/>
    <x v="0"/>
    <n v="0.24"/>
    <n v="0.15"/>
    <n v="0.08"/>
    <n v="6"/>
    <n v="1596"/>
    <n v="231960.46"/>
    <n v="863910.8"/>
    <s v="Unknown"/>
    <s v="Jacobs"/>
    <n v="64.3"/>
    <n v="12"/>
    <s v="Pending"/>
    <s v="Maintenance"/>
    <s v="On track"/>
  </r>
  <r>
    <s v="T100297"/>
    <d v="2025-07-03T00:00:00"/>
    <s v="P1047"/>
    <s v="Plant Upgrade"/>
    <x v="4"/>
    <s v="Saudi Arabia"/>
    <s v="Bechtel"/>
    <s v="Lump Sum"/>
    <s v="Instrumentation"/>
    <x v="4"/>
    <s v="Omar"/>
    <s v="B2289"/>
    <d v="2024-09-12T00:00:00"/>
    <d v="2025-11-04T00:00:00"/>
    <d v="2025-04-27T00:00:00"/>
    <n v="49"/>
    <n v="46811171"/>
    <n v="0.21"/>
    <n v="0.16"/>
    <n v="42897757.100000001"/>
    <s v="EUR"/>
    <n v="46627996.847826086"/>
    <n v="31288189.84"/>
    <n v="0.06"/>
    <n v="0.08"/>
    <s v="INV-26343"/>
    <n v="30453484.030000001"/>
    <n v="14711791.609999999"/>
    <n v="90"/>
    <n v="31"/>
    <s v="Bank Transfer"/>
    <x v="3"/>
    <n v="0.18"/>
    <n v="0.05"/>
    <n v="0.05"/>
    <n v="11"/>
    <n v="1309"/>
    <n v="7611057.3200000003"/>
    <n v="8096298.0199999996"/>
    <s v="Drake &amp; Scull"/>
    <s v="Jacobs"/>
    <n v="76.599999999999994"/>
    <n v="36"/>
    <s v="Approved"/>
    <s v="Engineering"/>
    <s v="Scope change"/>
  </r>
  <r>
    <s v="T100298"/>
    <d v="2025-10-16T00:00:00"/>
    <s v="P1000"/>
    <s v="Offshore Platform"/>
    <x v="3"/>
    <s v="UK"/>
    <s v="ClientX"/>
    <s v="BOT"/>
    <s v="Piping"/>
    <x v="0"/>
    <s v="Tariq"/>
    <s v="B2290"/>
    <d v="2025-10-09T00:00:00"/>
    <d v="2025-12-02T00:00:00"/>
    <d v="2025-11-27T00:00:00"/>
    <n v="51"/>
    <n v="43138847"/>
    <n v="0.16"/>
    <n v="0.06"/>
    <n v="38410829.369999997"/>
    <s v="USD"/>
    <n v="38410829.369999997"/>
    <n v="28681184.289999999"/>
    <n v="0.06"/>
    <n v="0.05"/>
    <s v="INV-17062"/>
    <n v="27610227.84"/>
    <n v="22041938.670000002"/>
    <n v="60"/>
    <n v="114"/>
    <s v="Cash"/>
    <x v="2"/>
    <n v="0.6"/>
    <n v="0.1"/>
    <n v="0.04"/>
    <n v="13"/>
    <n v="896"/>
    <n v="6990381.75"/>
    <n v="6844590.8799999999"/>
    <s v="Al Fara'a"/>
    <s v="Unknown"/>
    <n v="83.5"/>
    <s v="Unknown"/>
    <s v="Under Review"/>
    <s v="Construction"/>
    <s v="On track"/>
  </r>
  <r>
    <s v="T100299"/>
    <d v="2025-01-25T00:00:00"/>
    <s v="P1031"/>
    <s v="Marina Development"/>
    <x v="4"/>
    <s v="UAE"/>
    <s v="GE Infrastructure"/>
    <s v="Cost Plus "/>
    <s v="Mechanical "/>
    <x v="4"/>
    <s v="Sandra"/>
    <s v="B2291"/>
    <d v="2024-10-30T00:00:00"/>
    <s v="Unknown"/>
    <d v="2025-04-21T00:00:00"/>
    <n v="59"/>
    <n v="19508918"/>
    <n v="0.13"/>
    <n v="0.08"/>
    <n v="18330579.350000001"/>
    <s v="AED"/>
    <n v="4994708.2697547693"/>
    <n v="15525229.4"/>
    <n v="0.25"/>
    <n v="0.13"/>
    <s v="INV-16629"/>
    <n v="5209837.0199999996"/>
    <s v="Unknown"/>
    <n v="90"/>
    <n v="45"/>
    <s v="Bank Transfer"/>
    <x v="5"/>
    <n v="0.16"/>
    <n v="0.05"/>
    <n v="0.01"/>
    <n v="13"/>
    <n v="3311"/>
    <n v="788919.72"/>
    <n v="6429176.8099999996"/>
    <s v="Unknown"/>
    <s v="Unknown"/>
    <n v="92.7"/>
    <s v="Unknown"/>
    <s v="Under Review"/>
    <s v="Engineering"/>
    <s v="Scope change"/>
  </r>
  <r>
    <s v="T100300"/>
    <d v="1945-07-21T00:00:00"/>
    <s v="P1039"/>
    <s v="Marina Development"/>
    <x v="2"/>
    <s v="UK"/>
    <s v="Unknown"/>
    <s v="EPC"/>
    <s v="Mechanical "/>
    <x v="3"/>
    <s v="Jack"/>
    <s v="B2292"/>
    <d v="2025-04-01T00:00:00"/>
    <d v="2025-04-15T00:00:00"/>
    <s v="Unknown"/>
    <n v="46"/>
    <n v="17132682"/>
    <n v="0.02"/>
    <n v="0.14000000000000001"/>
    <n v="19140632.329999998"/>
    <s v="Unknown"/>
    <n v="19140632.329999998"/>
    <n v="13864954.960000001"/>
    <n v="0.31"/>
    <n v="7.0000000000000007E-2"/>
    <s v="INV-47893"/>
    <n v="5230944.62"/>
    <n v="2556684.7400000002"/>
    <n v="120"/>
    <n v="18"/>
    <s v="Unknown"/>
    <x v="0"/>
    <n v="0.82"/>
    <n v="0.15"/>
    <n v="0.08"/>
    <n v="8"/>
    <n v="4687"/>
    <n v="1409874.91"/>
    <n v="4381823.16"/>
    <s v="Unknown"/>
    <s v="AECOM"/>
    <n v="57.4"/>
    <n v="60"/>
    <s v="Unknown"/>
    <s v="Engineering"/>
    <s v="Scope change"/>
  </r>
  <r>
    <s v="T100301"/>
    <d v="2026-02-18T00:00:00"/>
    <s v="P1006"/>
    <s v="Marina Development"/>
    <x v="4"/>
    <s v="Saudi Arabia"/>
    <s v="NEOM"/>
    <s v="BOT"/>
    <s v="Electrical"/>
    <x v="4"/>
    <s v="Omar"/>
    <s v="B2293"/>
    <d v="2025-11-22T00:00:00"/>
    <d v="2026-04-16T00:00:00"/>
    <s v="Unknown"/>
    <n v="4"/>
    <n v="1183848"/>
    <n v="0.03"/>
    <n v="0.16"/>
    <n v="1332065.77"/>
    <s v="USD "/>
    <n v="1332065.77"/>
    <n v="1014035.79"/>
    <n v="0.39"/>
    <n v="0.19"/>
    <s v="INV-40557"/>
    <n v="365647.61"/>
    <n v="368112.07"/>
    <n v="45"/>
    <n v="7"/>
    <s v="Online"/>
    <x v="2"/>
    <n v="0.25"/>
    <n v="0.05"/>
    <n v="0.06"/>
    <n v="5"/>
    <n v="2501"/>
    <n v="75880.800000000003"/>
    <n v="637688.18999999994"/>
    <s v="THALES"/>
    <s v="WSP"/>
    <s v="Unknown"/>
    <n v="60"/>
    <s v="Unknown"/>
    <s v="Engineering"/>
    <s v="Price escalation"/>
  </r>
  <r>
    <s v="T100302"/>
    <d v="2025-01-06T00:00:00"/>
    <s v="P1010"/>
    <s v="Plant Upgrade"/>
    <x v="3"/>
    <s v="Germany"/>
    <s v="Samsung C&amp;T"/>
    <s v="Unit Rate"/>
    <s v="Instrumentation"/>
    <x v="0"/>
    <s v="Mei"/>
    <s v="B2294"/>
    <d v="2024-10-17T00:00:00"/>
    <d v="2025-02-23T00:00:00"/>
    <d v="2025-01-05T00:00:00"/>
    <n v="6"/>
    <n v="36378372"/>
    <n v="7.0000000000000007E-2"/>
    <n v="0.15"/>
    <n v="38906668.850000001"/>
    <s v="AED"/>
    <n v="10601272.166212535"/>
    <n v="30216961.780000001"/>
    <n v="0.09"/>
    <n v="0.19"/>
    <s v="INV-59464"/>
    <n v="10527194.380000001"/>
    <n v="3552484.51"/>
    <n v="90"/>
    <n v="82"/>
    <s v="Letter of Credit"/>
    <x v="0"/>
    <n v="0.49"/>
    <n v="0.05"/>
    <n v="0.08"/>
    <n v="5"/>
    <n v="4530"/>
    <n v="2362285.9300000002"/>
    <n v="17800000.370000001"/>
    <s v="Unknown"/>
    <s v="Unknown"/>
    <n v="71.2"/>
    <n v="60"/>
    <s v="Rejected"/>
    <s v="Engineering"/>
    <s v="Unknown"/>
  </r>
  <r>
    <s v="T100303"/>
    <d v="2025-04-04T00:00:00"/>
    <s v="P1035"/>
    <s v="Unknown"/>
    <x v="0"/>
    <s v="Nigeria"/>
    <s v="ADNOC"/>
    <s v="Lump Sum"/>
    <s v="Civil"/>
    <x v="2"/>
    <s v="Sandra"/>
    <s v="B2295"/>
    <d v="2025-01-04T00:00:00"/>
    <s v="Unknown"/>
    <d v="2025-05-04T00:00:00"/>
    <n v="28"/>
    <n v="19852822"/>
    <n v="0.23"/>
    <n v="0.17"/>
    <n v="17885407.34"/>
    <s v="QAR"/>
    <n v="4913573.4450549446"/>
    <n v="13423760.77"/>
    <n v="0.36"/>
    <n v="7.0000000000000007E-2"/>
    <s v="INV-42543"/>
    <n v="14975326.93"/>
    <n v="12902873.84"/>
    <n v="60"/>
    <n v="157"/>
    <s v="Bank Transfer"/>
    <x v="5"/>
    <n v="0.4"/>
    <n v="0.15"/>
    <n v="0.03"/>
    <n v="8"/>
    <n v="3490"/>
    <s v="Unknown"/>
    <n v="2426562.2200000002"/>
    <s v="Siemens"/>
    <s v="Parsons"/>
    <n v="57.6"/>
    <s v="Unknown"/>
    <s v="Rejected"/>
    <s v="Consulting"/>
    <s v="On track"/>
  </r>
  <r>
    <s v="T100304"/>
    <d v="2026-02-25T00:00:00"/>
    <s v="P1048"/>
    <s v="Marina Development"/>
    <x v="1"/>
    <s v="China"/>
    <s v="QatarEnergy"/>
    <s v="Lump Sum"/>
    <s v="Process"/>
    <x v="5"/>
    <s v="Tariq"/>
    <s v="B2296"/>
    <d v="2026-01-22T00:00:00"/>
    <s v="Unknown"/>
    <d v="2026-05-19T00:00:00"/>
    <n v="33"/>
    <n v="13928532"/>
    <n v="0.25"/>
    <n v="-0.02"/>
    <n v="10237471.02"/>
    <s v="Unknown"/>
    <n v="10237471.02"/>
    <n v="7629699.25"/>
    <n v="0.31"/>
    <n v="0.17"/>
    <s v="INV-20435"/>
    <n v="2368359.33"/>
    <n v="2074141.75"/>
    <n v="30"/>
    <n v="88"/>
    <s v="Letter of Credit"/>
    <x v="0"/>
    <n v="0.23"/>
    <n v="0.05"/>
    <n v="0.01"/>
    <n v="8"/>
    <s v="Unknown"/>
    <n v="2341690.62"/>
    <s v="Unknown"/>
    <s v="ABB"/>
    <s v="Jacobs"/>
    <n v="79.7"/>
    <n v="60"/>
    <s v="Under Review"/>
    <s v="Construction"/>
    <s v="Client delay"/>
  </r>
  <r>
    <s v="T100306"/>
    <d v="2026-02-08T00:00:00"/>
    <s v="P1019"/>
    <s v="Data Center Build"/>
    <x v="4"/>
    <s v="Saudi Arabia"/>
    <s v="Fluor"/>
    <s v="Unknown"/>
    <s v="Electrical"/>
    <x v="4"/>
    <s v="Tariq"/>
    <s v="B2297"/>
    <d v="2026-01-15T00:00:00"/>
    <d v="2026-03-26T00:00:00"/>
    <s v="Unknown"/>
    <n v="33"/>
    <n v="15398423"/>
    <n v="0.3"/>
    <n v="0.11"/>
    <n v="11964574.67"/>
    <s v=" AED"/>
    <n v="11964574.67"/>
    <n v="8063153.6100000003"/>
    <n v="0.36"/>
    <n v="0.06"/>
    <s v="INV-94884"/>
    <n v="9945543.3000000007"/>
    <n v="7969086.1500000004"/>
    <n v="60"/>
    <n v="140"/>
    <s v="Letter of Credit"/>
    <x v="0"/>
    <n v="0.45"/>
    <n v="0.15"/>
    <n v="0.06"/>
    <n v="7"/>
    <n v="1870"/>
    <n v="1719285.66"/>
    <n v="5061033.7699999996"/>
    <s v="ABB"/>
    <s v="Unknown"/>
    <s v="Unknown"/>
    <n v="36"/>
    <s v="Pending"/>
    <s v="Maintenance"/>
    <s v="Unknown"/>
  </r>
  <r>
    <s v="T100307"/>
    <d v="1945-08-25T00:00:00"/>
    <s v="P1039"/>
    <s v="Industrial Park"/>
    <x v="4"/>
    <s v="Qatar"/>
    <s v="Unknown"/>
    <s v="Lump Sum"/>
    <s v="HVAC"/>
    <x v="4"/>
    <s v="Tariq"/>
    <s v="B2298"/>
    <d v="2025-04-29T00:00:00"/>
    <d v="2025-10-07T00:00:00"/>
    <d v="2025-08-29T00:00:00"/>
    <n v="53"/>
    <n v="25190560"/>
    <n v="0.21"/>
    <n v="0.04"/>
    <n v="20696564.100000001"/>
    <s v="USD "/>
    <n v="20696564.100000001"/>
    <n v="17186460.280000001"/>
    <n v="0.12"/>
    <n v="0.13"/>
    <s v="INV-17103"/>
    <n v="1169906"/>
    <n v="374157.65"/>
    <n v="120"/>
    <n v="78"/>
    <s v="Cheque"/>
    <x v="0"/>
    <n v="0.81"/>
    <n v="0.1"/>
    <n v="0.06"/>
    <n v="8"/>
    <n v="2124"/>
    <n v="4583330.67"/>
    <n v="9141988.8100000005"/>
    <s v="Unknown"/>
    <s v="WSP"/>
    <s v="Unknown"/>
    <n v="48"/>
    <s v="Approved"/>
    <s v="Procurement"/>
    <s v="Price escalation"/>
  </r>
  <r>
    <s v="T100308"/>
    <d v="2025-06-27T00:00:00"/>
    <s v="P1004"/>
    <s v="Rail Network Upgrade"/>
    <x v="1"/>
    <s v="China"/>
    <s v="L&amp;T"/>
    <s v="Unknown"/>
    <s v="Mechanical "/>
    <x v="5"/>
    <s v="Omar"/>
    <s v="B2299"/>
    <d v="2025-04-14T00:00:00"/>
    <d v="2025-07-30T00:00:00"/>
    <d v="2025-07-27T00:00:00"/>
    <n v="40"/>
    <n v="15561360"/>
    <n v="0.32"/>
    <n v="-0.05"/>
    <n v="10052638.560000001"/>
    <s v="EUR"/>
    <n v="10926781.043478262"/>
    <n v="7226080.75"/>
    <n v="0.4"/>
    <n v="7.0000000000000007E-2"/>
    <s v="INV-19979"/>
    <n v="8465609.4399999995"/>
    <n v="5421346.7599999998"/>
    <n v="45"/>
    <n v="31"/>
    <s v="Unknown"/>
    <x v="1"/>
    <n v="0.21"/>
    <n v="0.1"/>
    <n v="0.03"/>
    <n v="14"/>
    <n v="121"/>
    <n v="832713.7"/>
    <n v="3893500.8"/>
    <s v="Drake &amp; Scull"/>
    <s v="Unknown"/>
    <s v="Unknown"/>
    <n v="24"/>
    <s v="Pending"/>
    <s v="Construction"/>
    <s v="On track"/>
  </r>
  <r>
    <s v="T100309"/>
    <d v="2025-04-15T00:00:00"/>
    <s v="P1007"/>
    <s v="Metro Line Extension"/>
    <x v="2"/>
    <s v="UK"/>
    <s v="GE Infrastructure"/>
    <s v="EPC "/>
    <s v="Electrical"/>
    <x v="3"/>
    <s v="Ravi"/>
    <s v="B2300"/>
    <d v="2025-03-30T00:00:00"/>
    <d v="2025-12-05T00:00:00"/>
    <d v="2025-01-07T00:00:00"/>
    <n v="24"/>
    <n v="35684609"/>
    <n v="0.1"/>
    <n v="0.13"/>
    <n v="36291247.350000001"/>
    <s v="AED"/>
    <n v="9888623.2561307903"/>
    <n v="31245352.190000001"/>
    <n v="0.08"/>
    <n v="7.0000000000000007E-2"/>
    <s v="INV-48465"/>
    <n v="29099165.989999998"/>
    <n v="16694781.07"/>
    <n v="90"/>
    <n v="89"/>
    <s v="Letter of Credit"/>
    <x v="3"/>
    <n v="0.7"/>
    <n v="0.15"/>
    <n v="0.04"/>
    <n v="1"/>
    <n v="4034"/>
    <n v="5907551.21"/>
    <n v="4861093.37"/>
    <s v="Unknown"/>
    <s v="Jacobs"/>
    <n v="85.6"/>
    <n v="48"/>
    <s v="Unknown"/>
    <s v="Consulting"/>
    <s v="On track"/>
  </r>
  <r>
    <s v="T100310"/>
    <d v="2025-01-16T00:00:00"/>
    <s v="P1002"/>
    <s v="Oil Refinery Unit"/>
    <x v="3"/>
    <s v="Saudi Arabia"/>
    <s v="Samsung C&amp;T"/>
    <s v="Unknown"/>
    <s v="HVAC"/>
    <x v="0"/>
    <s v="Igor"/>
    <s v="B2301"/>
    <d v="2024-12-03T00:00:00"/>
    <d v="2025-01-30T00:00:00"/>
    <s v="Unknown"/>
    <n v="58"/>
    <n v="13059947"/>
    <n v="0.3"/>
    <n v="0.09"/>
    <n v="9964739.5600000005"/>
    <s v="SAR"/>
    <n v="2657263.882666667"/>
    <n v="7875240.8700000001"/>
    <n v="7.0000000000000007E-2"/>
    <n v="0.18"/>
    <s v="INV-57399"/>
    <n v="3712671.9"/>
    <n v="1617881.29"/>
    <n v="30"/>
    <n v="122"/>
    <s v="Letter of Credit"/>
    <x v="0"/>
    <n v="0.38"/>
    <n v="0.05"/>
    <n v="7.0000000000000007E-2"/>
    <n v="1"/>
    <n v="2294"/>
    <n v="2300476.1800000002"/>
    <n v="2039394.61"/>
    <s v="Drake &amp; Scull"/>
    <s v="AECOM"/>
    <n v="64.3"/>
    <n v="60"/>
    <s v="Unknown"/>
    <s v="Procurement"/>
    <s v="Unknown"/>
  </r>
  <r>
    <s v="T100311"/>
    <d v="2025-04-22T00:00:00"/>
    <s v="P1037"/>
    <s v="Offshore Platform"/>
    <x v="5"/>
    <s v="USA"/>
    <s v="ADNOC"/>
    <s v="BOT"/>
    <s v="Civil"/>
    <x v="6"/>
    <s v="Ravi"/>
    <s v="B2302"/>
    <d v="2025-03-03T00:00:00"/>
    <d v="2025-04-30T00:00:00"/>
    <s v="Unknown"/>
    <n v="46"/>
    <n v="30421567"/>
    <n v="0.25"/>
    <n v="0.09"/>
    <n v="24869631.02"/>
    <s v="Unknown"/>
    <n v="24869631.02"/>
    <n v="17733356.289999999"/>
    <s v="?"/>
    <n v="0.06"/>
    <s v="INV-24775"/>
    <n v="1572610.12"/>
    <n v="1335133.93"/>
    <n v="60"/>
    <n v="62"/>
    <s v="Bank Transfer"/>
    <x v="3"/>
    <n v="0.66"/>
    <n v="0.05"/>
    <n v="0.02"/>
    <n v="14"/>
    <n v="1678"/>
    <n v="4207952.04"/>
    <n v="4105817.27"/>
    <s v="Al Fara'a"/>
    <s v="Mott Mac"/>
    <n v="77"/>
    <n v="60"/>
    <s v="Unknown"/>
    <s v="Construction"/>
    <s v="On track"/>
  </r>
  <r>
    <s v="T100312"/>
    <d v="2025-07-20T00:00:00"/>
    <s v="P1004"/>
    <s v="Unknown"/>
    <x v="0"/>
    <s v="South Africa"/>
    <s v="GE Infrastructure"/>
    <s v="Unit Rate"/>
    <s v="Civil"/>
    <x v="2"/>
    <s v="Jack"/>
    <s v="B2303"/>
    <d v="2025-05-22T00:00:00"/>
    <s v="Unknown"/>
    <s v="Unknown"/>
    <n v="26"/>
    <n v="10743900"/>
    <n v="0.33"/>
    <n v="0.09"/>
    <n v="7846270.1699999999"/>
    <s v="EUR"/>
    <n v="8528554.5326086953"/>
    <n v="4926532.92"/>
    <n v="0.3"/>
    <n v="0.18"/>
    <s v="INV-63564"/>
    <n v="6950968.5300000003"/>
    <n v="4960662.1399999997"/>
    <n v="120"/>
    <n v="13"/>
    <s v="Letter of Credit"/>
    <x v="6"/>
    <n v="0.72"/>
    <n v="0.15"/>
    <n v="0.09"/>
    <n v="5"/>
    <n v="398"/>
    <n v="655662.77"/>
    <n v="3190087.45"/>
    <s v="Siemens"/>
    <s v="Parsons"/>
    <n v="82.5"/>
    <n v="24"/>
    <s v="Unknown"/>
    <s v="Construction"/>
    <s v="Client delay"/>
  </r>
  <r>
    <s v="T100313"/>
    <d v="2025-04-12T00:00:00"/>
    <s v="P1027"/>
    <s v="Tunnel Project"/>
    <x v="5"/>
    <s v="USA"/>
    <s v="Bechtel"/>
    <s v="Lump Sum"/>
    <s v="Structural"/>
    <x v="6"/>
    <s v="Layla"/>
    <s v="B2304"/>
    <d v="2025-03-22T00:00:00"/>
    <d v="2025-12-04T00:00:00"/>
    <d v="2025-05-24T00:00:00"/>
    <n v="40"/>
    <n v="49413295"/>
    <n v="0.27"/>
    <n v="-0.05"/>
    <n v="34268120.079999998"/>
    <s v="AED"/>
    <n v="9337362.4196185283"/>
    <n v="26920491.239999998"/>
    <s v="?"/>
    <n v="0.14000000000000001"/>
    <s v="INV-79200"/>
    <n v="26043973.969999999"/>
    <n v="16236390.59"/>
    <n v="45"/>
    <n v="1"/>
    <s v="Cash"/>
    <x v="0"/>
    <n v="0.4"/>
    <n v="0.1"/>
    <n v="0.09"/>
    <n v="12"/>
    <n v="4548"/>
    <n v="4896504.5599999996"/>
    <n v="11950391.130000001"/>
    <s v="Siemens"/>
    <s v="Parsons"/>
    <n v="88"/>
    <n v="60"/>
    <s v="Pending"/>
    <s v="Procurement"/>
    <s v="Scope change"/>
  </r>
  <r>
    <s v="T100314"/>
    <d v="2025-09-24T00:00:00"/>
    <s v="P1005"/>
    <s v="HQ Tower"/>
    <x v="0"/>
    <s v="South Africa"/>
    <s v="GE Infrastructure"/>
    <s v="Unit Rate"/>
    <s v="Electrical"/>
    <x v="2"/>
    <s v="Igor"/>
    <s v="B2305"/>
    <d v="2025-07-28T00:00:00"/>
    <d v="2025-09-29T00:00:00"/>
    <d v="2026-01-05T00:00:00"/>
    <n v="7"/>
    <n v="42832856"/>
    <n v="0.2"/>
    <n v="7.0000000000000007E-2"/>
    <n v="36664924.740000002"/>
    <s v="EUR"/>
    <n v="39853179.065217391"/>
    <n v="25972042.140000001"/>
    <n v="0.39"/>
    <n v="7.0000000000000007E-2"/>
    <s v="INV-87623"/>
    <n v="32842809.120000001"/>
    <n v="27204666.719999999"/>
    <n v="90"/>
    <n v="158"/>
    <s v="Cheque"/>
    <x v="2"/>
    <n v="0.12"/>
    <n v="0.05"/>
    <n v="0.04"/>
    <n v="13"/>
    <n v="4942"/>
    <n v="1362633.81"/>
    <n v="15358711.9"/>
    <s v="THALES"/>
    <s v="AECOM"/>
    <n v="85.3"/>
    <n v="24"/>
    <s v="Under Review"/>
    <s v="Consulting"/>
    <s v="Follow up needed"/>
  </r>
  <r>
    <s v="T100315"/>
    <d v="2025-03-25T00:00:00"/>
    <s v="P1049"/>
    <s v="Offshore Platform"/>
    <x v="1"/>
    <s v="China"/>
    <s v="Bechtel"/>
    <s v="EPC "/>
    <s v="Instrumentation"/>
    <x v="7"/>
    <s v="Jack"/>
    <s v="B2306"/>
    <d v="2025-03-15T00:00:00"/>
    <d v="2025-03-28T00:00:00"/>
    <d v="2025-05-22T00:00:00"/>
    <n v="6"/>
    <n v="9656529"/>
    <n v="0.22"/>
    <n v="7.0000000000000007E-2"/>
    <n v="8059339.0999999996"/>
    <s v="AED"/>
    <n v="2196005.204359673"/>
    <n v="5346417.5599999996"/>
    <n v="0.35"/>
    <n v="0.12"/>
    <s v="INV-44316"/>
    <s v="PENDING"/>
    <n v="1406573.02"/>
    <n v="30"/>
    <n v="68"/>
    <s v="Letter of Credit"/>
    <x v="6"/>
    <n v="0.73"/>
    <n v="0.1"/>
    <n v="0.03"/>
    <n v="4"/>
    <n v="2303"/>
    <s v="Unknown"/>
    <n v="2482826.5699999998"/>
    <s v="ABB"/>
    <s v="Jacobs"/>
    <n v="96"/>
    <n v="60"/>
    <s v="Unknown"/>
    <s v="Consulting"/>
    <s v="Price escalation"/>
  </r>
  <r>
    <s v="T100316"/>
    <d v="2025-08-03T00:00:00"/>
    <s v="P1020"/>
    <s v="Plant Upgrade"/>
    <x v="0"/>
    <s v="South Africa"/>
    <s v="Bechtel"/>
    <s v="Lump Sum"/>
    <s v="Electrical"/>
    <x v="2"/>
    <s v="Jack"/>
    <s v="B2307"/>
    <d v="2025-07-18T00:00:00"/>
    <s v="Unknown"/>
    <s v="Unknown"/>
    <s v="Unknown"/>
    <n v="5064586"/>
    <n v="0.14000000000000001"/>
    <n v="0.18"/>
    <n v="5139541.87"/>
    <s v="EUR"/>
    <n v="5586458.5543478262"/>
    <n v="3567731.36"/>
    <s v="?"/>
    <n v="0.19"/>
    <s v="INV-87738"/>
    <n v="4294429.45"/>
    <n v="4019040.75"/>
    <n v="60"/>
    <n v="2"/>
    <s v="Online"/>
    <x v="4"/>
    <n v="0.5"/>
    <n v="0.05"/>
    <n v="0.08"/>
    <n v="1"/>
    <n v="2568"/>
    <n v="489606.25"/>
    <n v="2180662.73"/>
    <s v="Siemens"/>
    <s v="Parsons"/>
    <n v="91.5"/>
    <n v="60"/>
    <s v="Unknown"/>
    <s v="Engineering"/>
    <s v="Scope change"/>
  </r>
  <r>
    <s v="T100317"/>
    <d v="2025-06-26T00:00:00"/>
    <s v="P1022"/>
    <s v="Metro Line Extension"/>
    <x v="1"/>
    <s v="India"/>
    <s v="Siemens"/>
    <s v="Cost Plus "/>
    <s v="Mechanical"/>
    <x v="7"/>
    <s v="Ravi"/>
    <s v="B2308"/>
    <d v="2025-05-20T00:00:00"/>
    <d v="2025-07-29T00:00:00"/>
    <d v="2025-08-14T00:00:00"/>
    <n v="28"/>
    <n v="9025155"/>
    <n v="0.21"/>
    <n v="0.02"/>
    <n v="7272469.9000000004"/>
    <s v="SAR"/>
    <n v="1939325.3066666669"/>
    <n v="6499436.0099999998"/>
    <n v="0.31"/>
    <n v="0.12"/>
    <s v="INV-80804"/>
    <n v="3282682.26"/>
    <n v="1288300.69"/>
    <n v="30"/>
    <n v="160"/>
    <s v="Cash"/>
    <x v="6"/>
    <n v="0.8"/>
    <n v="0.15"/>
    <n v="0.09"/>
    <n v="15"/>
    <n v="4492"/>
    <n v="441305.48"/>
    <n v="1840298.74"/>
    <s v="Siemens"/>
    <s v="WSP"/>
    <n v="99.5"/>
    <n v="36"/>
    <s v="Approved"/>
    <s v="Engineering"/>
    <s v="Client delay"/>
  </r>
  <r>
    <s v="T100318"/>
    <d v="2026-02-22T00:00:00"/>
    <s v="P1046"/>
    <s v="Solar Farm Phase 2"/>
    <x v="5"/>
    <s v="Unknown"/>
    <s v="Samsung C&amp;T"/>
    <s v="Lump Sum"/>
    <s v="Civil"/>
    <x v="8"/>
    <s v="Layla"/>
    <s v="B2309"/>
    <d v="2025-12-15T00:00:00"/>
    <s v="Unknown"/>
    <d v="2026-03-26T00:00:00"/>
    <n v="21"/>
    <n v="30018716"/>
    <n v="0.33"/>
    <n v="0.13"/>
    <n v="22727169.879999999"/>
    <s v="AED"/>
    <n v="6192689.3405994549"/>
    <n v="16671641.91"/>
    <n v="0.28999999999999998"/>
    <n v="0.08"/>
    <s v="INV-33886"/>
    <n v="8737517.5999999996"/>
    <n v="5759671.2300000004"/>
    <n v="60"/>
    <n v="91"/>
    <s v="Bank Transfer"/>
    <x v="2"/>
    <n v="0.13"/>
    <n v="0.1"/>
    <n v="0.02"/>
    <n v="5"/>
    <n v="2591"/>
    <n v="5327215.26"/>
    <n v="3028693.82"/>
    <s v="Drake &amp; Scull"/>
    <s v="Mott Mac"/>
    <s v="Unknown"/>
    <n v="12"/>
    <s v="Under Review"/>
    <s v="Construction"/>
    <s v="Client delay"/>
  </r>
  <r>
    <s v="T100319"/>
    <d v="2025-01-06T00:00:00"/>
    <s v="P1006"/>
    <s v="Bridge Overhaul"/>
    <x v="3"/>
    <s v="Saudi Arabia"/>
    <s v="Larsen"/>
    <s v="Unit Rate"/>
    <s v="Instrumentation"/>
    <x v="0"/>
    <s v="Omar"/>
    <s v="B2310"/>
    <d v="2024-10-13T00:00:00"/>
    <d v="2025-03-05T00:00:00"/>
    <d v="2025-02-13T00:00:00"/>
    <s v="Unknown"/>
    <n v="10797071"/>
    <n v="0.3"/>
    <n v="0.14000000000000001"/>
    <n v="8616062.6600000001"/>
    <s v="EUR"/>
    <n v="9365285.5"/>
    <n v="7644324.0499999998"/>
    <n v="0.39"/>
    <n v="0.17"/>
    <s v="INV-92163"/>
    <n v="5554694.9100000001"/>
    <n v="1892035.31"/>
    <n v="60"/>
    <n v="29"/>
    <s v="Bank Transfer"/>
    <x v="5"/>
    <n v="0.37"/>
    <n v="0.15"/>
    <n v="0.09"/>
    <n v="11"/>
    <n v="267"/>
    <n v="1021295.47"/>
    <n v="3269725.8"/>
    <s v="Drake &amp; Scull"/>
    <s v="Unknown"/>
    <n v="94.9"/>
    <n v="12"/>
    <s v="Unknown"/>
    <s v="Maintenance"/>
    <s v="Unknown"/>
  </r>
  <r>
    <s v="T100320"/>
    <d v="2025-11-12T00:00:00"/>
    <s v="P1035"/>
    <s v="Offshore Platform"/>
    <x v="2"/>
    <s v="Germany"/>
    <s v="NEOM"/>
    <s v="Lump Sum"/>
    <s v="Piping"/>
    <x v="3"/>
    <s v="Sandra"/>
    <s v="B2311"/>
    <d v="2025-02-09T00:00:00"/>
    <d v="2025-11-20T00:00:00"/>
    <d v="2026-02-22T00:00:00"/>
    <n v="47"/>
    <n v="41579289"/>
    <n v="0.31"/>
    <n v="0.19"/>
    <n v="34140754.200000003"/>
    <s v="AED"/>
    <n v="9302657.8201634884"/>
    <n v="24324966.170000002"/>
    <n v="0.05"/>
    <n v="0.12"/>
    <s v="INV-70211"/>
    <n v="12130143.27"/>
    <n v="11013832.33"/>
    <n v="45"/>
    <n v="96"/>
    <s v="Letter of Credit"/>
    <x v="0"/>
    <n v="0.69"/>
    <n v="0.1"/>
    <n v="0.02"/>
    <n v="11"/>
    <n v="2860"/>
    <n v="1255084.56"/>
    <n v="8596408.9600000009"/>
    <s v="Unknown"/>
    <s v="AECOM"/>
    <n v="92.3"/>
    <n v="48"/>
    <s v="Unknown"/>
    <s v="Construction"/>
    <s v="Client delay"/>
  </r>
  <r>
    <s v="T100321"/>
    <d v="2025-11-18T00:00:00"/>
    <s v="P1048"/>
    <s v="Unknown"/>
    <x v="2"/>
    <s v="Germany"/>
    <s v="Unknown"/>
    <s v="Lump Sum"/>
    <s v="Unknown"/>
    <x v="3"/>
    <s v="Layla"/>
    <s v="B2312"/>
    <d v="2025-10-28T00:00:00"/>
    <d v="2025-02-12T00:00:00"/>
    <d v="2025-12-18T00:00:00"/>
    <n v="24"/>
    <n v="12733933"/>
    <n v="0.23"/>
    <n v="0.09"/>
    <n v="10687589.970000001"/>
    <s v="USD "/>
    <n v="10687589.970000001"/>
    <n v="9373645.7400000002"/>
    <n v="0.31"/>
    <n v="0.2"/>
    <s v="INV-33485"/>
    <n v="7612060.8399999999"/>
    <n v="3616247.35"/>
    <n v="45"/>
    <n v="79"/>
    <s v="Letter of Credit"/>
    <x v="3"/>
    <s v="&gt;1"/>
    <n v="0.05"/>
    <n v="0.02"/>
    <n v="1"/>
    <n v="1410"/>
    <n v="1672898.96"/>
    <n v="1784772.36"/>
    <s v="Unknown"/>
    <s v="WSP"/>
    <n v="77.2"/>
    <s v="Unknown"/>
    <s v="Approved"/>
    <s v="Maintenance"/>
    <s v="On track"/>
  </r>
  <r>
    <s v="T100322"/>
    <d v="2025-07-01T00:00:00"/>
    <s v="P1006"/>
    <s v="Desalination Plant"/>
    <x v="3"/>
    <s v="UK"/>
    <s v="ABB Group"/>
    <s v="Unknown"/>
    <s v="Civil"/>
    <x v="0"/>
    <s v="Layla"/>
    <s v="B2313"/>
    <d v="2025-04-16T00:00:00"/>
    <d v="2025-08-13T00:00:00"/>
    <d v="2025-09-24T00:00:00"/>
    <n v="35"/>
    <n v="35140951"/>
    <n v="7.0000000000000007E-2"/>
    <n v="0.01"/>
    <n v="33007895.27"/>
    <s v="AED"/>
    <n v="8993976.9128065389"/>
    <n v="25107758.030000001"/>
    <n v="0.24"/>
    <n v="0.16"/>
    <s v="INV-89150"/>
    <n v="29238653.059999999"/>
    <n v="29587835.850000001"/>
    <n v="120"/>
    <n v="33"/>
    <s v="Letter of Credit"/>
    <x v="3"/>
    <n v="0.05"/>
    <n v="0.1"/>
    <n v="0.02"/>
    <n v="11"/>
    <n v="3137"/>
    <n v="997667.78"/>
    <s v="Unknown"/>
    <s v="ABB"/>
    <s v="Parsons"/>
    <n v="73.2"/>
    <n v="36"/>
    <s v="Pending"/>
    <s v="Procurement"/>
    <s v="Unknown"/>
  </r>
  <r>
    <s v="T100323"/>
    <d v="2025-03-21T00:00:00"/>
    <s v="P1008"/>
    <s v="Industrial Park"/>
    <x v="4"/>
    <s v="UAE"/>
    <s v="L&amp;T"/>
    <s v="Cost Plus"/>
    <s v="Civil"/>
    <x v="4"/>
    <s v="Ravi"/>
    <s v="B2314"/>
    <d v="2025-02-28T00:00:00"/>
    <s v="Unknown"/>
    <d v="2025-07-12T00:00:00"/>
    <n v="50"/>
    <n v="34326220"/>
    <n v="0.32"/>
    <n v="7.0000000000000007E-2"/>
    <n v="24975757.670000002"/>
    <s v="AED"/>
    <n v="6805383.5613079024"/>
    <n v="20588311.149999999"/>
    <n v="0.39"/>
    <n v="0.19"/>
    <s v="INV-27115"/>
    <n v="4908273.63"/>
    <n v="3471384.46"/>
    <n v="60"/>
    <n v="80"/>
    <s v="Letter of Credit"/>
    <x v="2"/>
    <n v="0.86"/>
    <n v="0.15"/>
    <n v="0.02"/>
    <n v="4"/>
    <n v="116"/>
    <n v="4141732.12"/>
    <n v="5264871.95"/>
    <s v="Al Fara'a"/>
    <s v="WSP"/>
    <n v="59.8"/>
    <n v="24"/>
    <s v="Unknown"/>
    <s v="Consulting"/>
    <s v="Price escalation"/>
  </r>
  <r>
    <s v="T100324"/>
    <d v="2025-12-23T00:00:00"/>
    <s v="P1029"/>
    <s v="Water Treatment Plant"/>
    <x v="1"/>
    <s v="India"/>
    <s v="NEOM"/>
    <s v="EPC "/>
    <s v="Unknown"/>
    <x v="5"/>
    <s v="Layla"/>
    <s v="B2315"/>
    <d v="2025-11-12T00:00:00"/>
    <d v="2025-12-28T00:00:00"/>
    <d v="2026-04-19T00:00:00"/>
    <n v="27"/>
    <n v="7128011"/>
    <n v="0.09"/>
    <n v="0.13"/>
    <n v="7329733.71"/>
    <s v="AED"/>
    <n v="1997202.6457765668"/>
    <n v="4487724.68"/>
    <n v="0.25"/>
    <n v="0.19"/>
    <s v="INV-11833"/>
    <n v="624599.65"/>
    <n v="575554.13"/>
    <n v="45"/>
    <n v="129"/>
    <s v="Bank Transfer"/>
    <x v="3"/>
    <n v="0.14000000000000001"/>
    <n v="0.1"/>
    <n v="0.09"/>
    <n v="13"/>
    <n v="4443"/>
    <n v="259344.98"/>
    <n v="1208533.4099999999"/>
    <s v="Unknown"/>
    <s v="Jacobs"/>
    <n v="89.3"/>
    <n v="24"/>
    <s v="Unknown"/>
    <s v="Procurement"/>
    <s v="Unknown"/>
  </r>
  <r>
    <s v="T100325"/>
    <d v="2025-07-08T00:00:00"/>
    <s v="P1019"/>
    <s v="Marina Development"/>
    <x v="0"/>
    <s v="South Africa"/>
    <s v="Fluor"/>
    <s v="LSTK"/>
    <s v="Process"/>
    <x v="2"/>
    <s v="Sandra"/>
    <s v="B2316"/>
    <d v="2025-05-31T00:00:00"/>
    <d v="2025-07-27T00:00:00"/>
    <s v="Unknown"/>
    <n v="57"/>
    <n v="28230301"/>
    <n v="0.3"/>
    <n v="0.18"/>
    <n v="23318228.629999999"/>
    <s v="AED"/>
    <n v="6353740.7711171657"/>
    <n v="14933154.27"/>
    <n v="0.09"/>
    <n v="0.09"/>
    <s v="INV-87872"/>
    <n v="10293339.779999999"/>
    <n v="9289886.7300000004"/>
    <n v="30"/>
    <n v="99"/>
    <s v="Online"/>
    <x v="5"/>
    <n v="0.27"/>
    <n v="0.1"/>
    <n v="0.09"/>
    <n v="2"/>
    <n v="4554"/>
    <n v="1895950.66"/>
    <n v="8666712.1699999999"/>
    <s v="Unknown"/>
    <s v="Jacobs"/>
    <n v="89.3"/>
    <n v="12"/>
    <s v="Unknown"/>
    <s v="Procurement"/>
    <s v="Scope change"/>
  </r>
  <r>
    <s v="T100326"/>
    <d v="2025-07-28T00:00:00"/>
    <s v="P1034"/>
    <s v="Stadium Renovation"/>
    <x v="3"/>
    <s v="Unknown"/>
    <s v="Aramco"/>
    <s v="Unknown"/>
    <s v="Instrumentation"/>
    <x v="0"/>
    <s v="Sandra"/>
    <s v="B2317"/>
    <d v="2025-09-07T00:00:00"/>
    <d v="2025-08-20T00:00:00"/>
    <d v="2025-10-13T00:00:00"/>
    <n v="32"/>
    <n v="10099826"/>
    <n v="0.23"/>
    <n v="0.13"/>
    <n v="8787858.5999999996"/>
    <s v="EUR"/>
    <n v="9552020.2173913028"/>
    <n v="6301960.5099999998"/>
    <n v="0.28999999999999998"/>
    <n v="0.12"/>
    <s v="INV-87941"/>
    <n v="7217678.2199999997"/>
    <n v="6271964.7800000003"/>
    <n v="120"/>
    <n v="147"/>
    <s v="Cash"/>
    <x v="3"/>
    <n v="0.69"/>
    <n v="0.1"/>
    <n v="0.03"/>
    <n v="10"/>
    <n v="2758"/>
    <n v="904387.53"/>
    <n v="2181915.71"/>
    <s v="ABB"/>
    <s v="Unknown"/>
    <n v="79.3"/>
    <n v="36"/>
    <s v="Unknown"/>
    <s v="Consulting"/>
    <s v="Price escalation"/>
  </r>
  <r>
    <s v="T100327"/>
    <d v="1945-08-01T00:00:00"/>
    <s v="P1024"/>
    <s v="Data Center Build"/>
    <x v="4"/>
    <s v="Qatar"/>
    <s v="Bechtel"/>
    <s v="Cost Plus"/>
    <s v="Instruments"/>
    <x v="4"/>
    <s v="Jack"/>
    <s v="B2318"/>
    <d v="2025-09-04T00:00:00"/>
    <s v="Unknown"/>
    <d v="2025-06-09T00:00:00"/>
    <n v="27"/>
    <n v="8687470"/>
    <n v="0.04"/>
    <n v="0.04"/>
    <n v="8673570.0500000007"/>
    <s v="USD"/>
    <n v="8673570.0500000007"/>
    <n v="7321285.1799999997"/>
    <n v="0.28000000000000003"/>
    <n v="0.09"/>
    <s v="INV-99216"/>
    <n v="3161067.21"/>
    <n v="2302487.0299999998"/>
    <n v="30"/>
    <n v="147"/>
    <s v="Letter of Credit"/>
    <x v="5"/>
    <n v="0.36"/>
    <n v="0.15"/>
    <n v="0.09"/>
    <n v="9"/>
    <n v="2604"/>
    <n v="599369.04"/>
    <n v="2438331.9900000002"/>
    <s v="Unknown"/>
    <s v="WSP"/>
    <n v="62.4"/>
    <n v="48"/>
    <s v="Approved"/>
    <s v="Construction"/>
    <s v="Unknown"/>
  </r>
  <r>
    <s v="T100328"/>
    <d v="2025-09-11T00:00:00"/>
    <s v="P1016"/>
    <s v="Water Treatment Plant"/>
    <x v="1"/>
    <s v="India"/>
    <s v="Larsen"/>
    <s v="BOT"/>
    <s v="Structural"/>
    <x v="7"/>
    <s v="Sandra"/>
    <s v="B2319"/>
    <d v="2025-12-08T00:00:00"/>
    <d v="2025-10-07T00:00:00"/>
    <d v="2025-10-29T00:00:00"/>
    <n v="32"/>
    <n v="35823414"/>
    <n v="0.28999999999999998"/>
    <n v="0.18"/>
    <n v="30012856.25"/>
    <s v="EUR"/>
    <n v="32622669.83695652"/>
    <n v="23205682.789999999"/>
    <n v="0.16"/>
    <n v="0.08"/>
    <s v="INV-96282"/>
    <n v="5125458.6100000003"/>
    <n v="2030695.44"/>
    <n v="60"/>
    <n v="141"/>
    <s v="Cheque"/>
    <x v="1"/>
    <n v="0.47"/>
    <n v="0.15"/>
    <n v="0.04"/>
    <n v="5"/>
    <n v="2935"/>
    <n v="6216995.75"/>
    <n v="3756190.66"/>
    <s v="ABB"/>
    <s v="AECOM"/>
    <s v="Unknown"/>
    <n v="36"/>
    <s v="Approved"/>
    <s v="Engineering"/>
    <s v="Unknown"/>
  </r>
  <r>
    <s v="T100329"/>
    <d v="2025-12-16T00:00:00"/>
    <s v="P1012"/>
    <s v="Highway"/>
    <x v="3"/>
    <s v="UK"/>
    <s v="Siemens"/>
    <s v="Lump Sum"/>
    <s v="Civil"/>
    <x v="0"/>
    <s v="Mei"/>
    <s v="B2320"/>
    <d v="2025-11-14T00:00:00"/>
    <d v="2025-12-27T00:00:00"/>
    <d v="2026-02-28T00:00:00"/>
    <n v="42"/>
    <n v="12157551"/>
    <n v="0.26"/>
    <n v="-0.03"/>
    <n v="8726690.1099999994"/>
    <s v="USD "/>
    <n v="8726690.1099999994"/>
    <n v="7574552.29"/>
    <n v="0.12"/>
    <n v="0.09"/>
    <s v="INV-39705"/>
    <n v="1818313.16"/>
    <n v="1219163.99"/>
    <n v="45"/>
    <n v="31"/>
    <s v="Cheque"/>
    <x v="0"/>
    <n v="0.45"/>
    <n v="0.15"/>
    <n v="0.04"/>
    <n v="3"/>
    <n v="4287"/>
    <n v="524390.79"/>
    <n v="3849741.29"/>
    <s v="ABB"/>
    <s v="Jacobs"/>
    <n v="84.7"/>
    <n v="24"/>
    <s v="Under Review"/>
    <s v="Maintenance"/>
    <s v="Price escalation"/>
  </r>
  <r>
    <s v="T100330"/>
    <d v="2025-01-18T00:00:00"/>
    <s v="P1007"/>
    <s v="Unknown"/>
    <x v="3"/>
    <s v="Egypt"/>
    <s v="Aramco"/>
    <s v="BOT"/>
    <s v="Unknown"/>
    <x v="0"/>
    <s v="Sandra"/>
    <s v="B2321"/>
    <d v="2024-10-29T00:00:00"/>
    <d v="2025-03-13T00:00:00"/>
    <d v="2025-05-08T00:00:00"/>
    <n v="51"/>
    <n v="31710459"/>
    <n v="0.15"/>
    <n v="0.18"/>
    <n v="31805590.379999999"/>
    <s v="SAR"/>
    <n v="8481490.7679999992"/>
    <n v="27284705.170000002"/>
    <n v="0.22"/>
    <n v="0.1"/>
    <s v="INV-97864"/>
    <n v="16492566.76"/>
    <n v="11005354.01"/>
    <n v="120"/>
    <n v="48"/>
    <s v="Cheque"/>
    <x v="5"/>
    <n v="0.42"/>
    <n v="0.1"/>
    <n v="0.08"/>
    <n v="3"/>
    <n v="4174"/>
    <s v="Unknown"/>
    <n v="10908403.98"/>
    <s v="Al Fara'a"/>
    <s v="Unknown"/>
    <n v="57.3"/>
    <n v="24"/>
    <s v="Unknown"/>
    <s v="Consulting"/>
    <s v="Scope change"/>
  </r>
  <r>
    <s v="T100331"/>
    <d v="2025-02-04T00:00:00"/>
    <s v="P1003"/>
    <s v="Industrial Park"/>
    <x v="1"/>
    <s v="China"/>
    <s v="Larsen"/>
    <s v="Unknown"/>
    <s v="Structural"/>
    <x v="1"/>
    <s v="Jack"/>
    <s v="B2322"/>
    <d v="2025-02-11T00:00:00"/>
    <d v="2025-01-06T00:00:00"/>
    <d v="2025-07-24T00:00:00"/>
    <n v="59"/>
    <n v="49474849"/>
    <n v="0.34"/>
    <n v="0.05"/>
    <n v="34286070.359999999"/>
    <s v="EUR"/>
    <n v="37267467.782608695"/>
    <n v="22831967.27"/>
    <n v="0.19"/>
    <n v="0.06"/>
    <s v="INV-96466"/>
    <n v="12702059.859999999"/>
    <n v="12153868.279999999"/>
    <n v="120"/>
    <n v="87"/>
    <s v="Letter of Credit"/>
    <x v="3"/>
    <n v="0.25"/>
    <n v="0.15"/>
    <n v="0.01"/>
    <n v="12"/>
    <n v="528"/>
    <n v="2868895.02"/>
    <n v="8386813.3799999999"/>
    <s v="ABB"/>
    <s v="Unknown"/>
    <n v="70"/>
    <n v="12"/>
    <s v="Approved"/>
    <s v="Maintenance"/>
    <s v="Client delay"/>
  </r>
  <r>
    <s v="T100333"/>
    <d v="2025-02-06T00:00:00"/>
    <s v="P1000"/>
    <s v="Bridge Overhaul"/>
    <x v="4"/>
    <s v="UAE"/>
    <s v="Samsung C&amp;T"/>
    <s v="LSTK"/>
    <s v="Piping"/>
    <x v="4"/>
    <s v="Layla"/>
    <s v="B2323"/>
    <d v="2024-09-11T00:00:00"/>
    <s v="Unknown"/>
    <d v="2025-03-19T00:00:00"/>
    <n v="15"/>
    <n v="5400478"/>
    <n v="0.2"/>
    <n v="0.18"/>
    <n v="5098051.2300000004"/>
    <s v=" AED"/>
    <n v="5098051.2300000004"/>
    <n v="4208794.74"/>
    <n v="0.38"/>
    <n v="0.11"/>
    <s v="INV-61039"/>
    <s v="PENDING"/>
    <n v="1116772.1299999999"/>
    <n v="30"/>
    <n v="146"/>
    <s v="Letter of Credit"/>
    <x v="3"/>
    <n v="0.93"/>
    <n v="0.05"/>
    <n v="0.06"/>
    <n v="12"/>
    <n v="617"/>
    <n v="677155.71"/>
    <n v="672744.8"/>
    <s v="Siemens"/>
    <s v="WSP"/>
    <n v="72.7"/>
    <n v="24"/>
    <s v="Unknown"/>
    <s v="Maintenance"/>
    <s v="Unknown"/>
  </r>
  <r>
    <s v="T100334"/>
    <d v="2025-12-23T00:00:00"/>
    <s v="P1032"/>
    <s v="Unknown"/>
    <x v="2"/>
    <s v="UK"/>
    <s v="QatarEnergy"/>
    <s v="EPC "/>
    <s v="Instruments"/>
    <x v="3"/>
    <s v="Tariq"/>
    <s v="B2324"/>
    <d v="2025-11-23T00:00:00"/>
    <d v="2026-01-14T00:00:00"/>
    <d v="2026-03-25T00:00:00"/>
    <n v="21"/>
    <n v="38906756"/>
    <n v="0.34"/>
    <n v="0.08"/>
    <n v="27732735.68"/>
    <s v="USD"/>
    <n v="27732735.68"/>
    <n v="20434268.43"/>
    <n v="0.22"/>
    <n v="0.16"/>
    <s v="INV-60548"/>
    <n v="12587366.640000001"/>
    <n v="9261246.8900000006"/>
    <n v="60"/>
    <n v="61"/>
    <s v="Cash"/>
    <x v="2"/>
    <n v="0.84"/>
    <n v="0.05"/>
    <n v="0.09"/>
    <n v="9"/>
    <n v="3575"/>
    <n v="2453822.7200000002"/>
    <n v="7766707.1100000003"/>
    <s v="Drake &amp; Scull"/>
    <s v="Unknown"/>
    <n v="98.4"/>
    <n v="12"/>
    <s v="Rejected"/>
    <s v="Maintenance"/>
    <s v="Price escalation"/>
  </r>
  <r>
    <s v="T100335"/>
    <d v="2025-01-17T00:00:00"/>
    <s v="P1020"/>
    <s v="Smart City Hub"/>
    <x v="2"/>
    <s v="Germany"/>
    <s v="QatarEnergy"/>
    <s v="EPC "/>
    <s v="Electrical"/>
    <x v="3"/>
    <s v="Omar"/>
    <s v="B2325"/>
    <d v="2024-12-24T00:00:00"/>
    <d v="2025-02-15T00:00:00"/>
    <d v="2025-11-04T00:00:00"/>
    <n v="8"/>
    <n v="1747100"/>
    <n v="0.15"/>
    <n v="0.04"/>
    <n v="1544436.4"/>
    <s v="USD "/>
    <n v="1544436.4"/>
    <n v="1211184.8"/>
    <n v="0.27"/>
    <n v="0.13"/>
    <s v="INV-19567"/>
    <n v="994890.18"/>
    <n v="672752.52"/>
    <n v="30"/>
    <n v="151"/>
    <s v="Cheque"/>
    <x v="3"/>
    <n v="0.74"/>
    <n v="0.1"/>
    <n v="0.06"/>
    <n v="5"/>
    <n v="2041"/>
    <n v="148256.23000000001"/>
    <n v="711136.71"/>
    <s v="THALES"/>
    <s v="WSP"/>
    <n v="80.599999999999994"/>
    <n v="24"/>
    <s v="Rejected"/>
    <s v="Procurement"/>
    <s v="Scope change"/>
  </r>
  <r>
    <s v="T100336"/>
    <d v="2025-11-05T00:00:00"/>
    <s v="P1032"/>
    <s v="Hospital Complex"/>
    <x v="0"/>
    <s v="South Africa"/>
    <s v="China State"/>
    <s v="Unknown"/>
    <s v="Mechanical "/>
    <x v="2"/>
    <s v="Ravi"/>
    <s v="B2326"/>
    <d v="2025-10-14T00:00:00"/>
    <s v="Unknown"/>
    <d v="2026-02-16T00:00:00"/>
    <n v="47"/>
    <n v="39733044"/>
    <n v="0.09"/>
    <n v="0.1"/>
    <n v="39772777.039999999"/>
    <s v="USD "/>
    <n v="39772777.039999999"/>
    <n v="34130069.18"/>
    <n v="0.22"/>
    <n v="0.1"/>
    <s v="INV-66732"/>
    <n v="30176237.710000001"/>
    <n v="31860071.469999999"/>
    <n v="60"/>
    <n v="71"/>
    <s v="Cheque"/>
    <x v="1"/>
    <n v="0.59"/>
    <n v="0.1"/>
    <n v="0.03"/>
    <n v="8"/>
    <n v="4807"/>
    <n v="7910072.8799999999"/>
    <s v="Unknown"/>
    <s v="Drake &amp; Scull"/>
    <s v="Unknown"/>
    <n v="59.6"/>
    <s v="Unknown"/>
    <s v="Rejected"/>
    <s v="Procurement"/>
    <s v="Price escalation"/>
  </r>
  <r>
    <s v="T100337"/>
    <d v="2025-04-25T00:00:00"/>
    <s v="P1000"/>
    <s v="Bridge Overhaul"/>
    <x v="0"/>
    <s v="South Africa"/>
    <s v="GE Infrastructure"/>
    <s v="LSTK"/>
    <s v="Civil"/>
    <x v="2"/>
    <s v="Layla"/>
    <s v="B2327"/>
    <d v="2025-03-13T00:00:00"/>
    <d v="2025-07-05T00:00:00"/>
    <d v="2025-07-14T00:00:00"/>
    <n v="7"/>
    <n v="38222106"/>
    <n v="0.03"/>
    <n v="-0.04"/>
    <n v="35592425.109999999"/>
    <s v="Unknown"/>
    <n v="35592425.109999999"/>
    <n v="27143207.890000001"/>
    <n v="0.36"/>
    <n v="0.09"/>
    <s v="INV-85949"/>
    <n v="28924292.030000001"/>
    <n v="28915999.030000001"/>
    <n v="30"/>
    <n v="35"/>
    <s v="Letter of Credit"/>
    <x v="4"/>
    <n v="0.78"/>
    <n v="0.05"/>
    <n v="0.08"/>
    <n v="14"/>
    <n v="1606"/>
    <n v="3108417.14"/>
    <n v="6519283.3899999997"/>
    <s v="Unknown"/>
    <s v="Jacobs"/>
    <n v="70.400000000000006"/>
    <n v="36"/>
    <s v="Under Review"/>
    <s v="Procurement"/>
    <s v="Scope change"/>
  </r>
  <r>
    <s v="T100338"/>
    <d v="2025-01-15T00:00:00"/>
    <s v="P1016"/>
    <s v="Water Treatment Plant"/>
    <x v="1"/>
    <s v="China"/>
    <s v="Larsen"/>
    <s v="Unit Rate"/>
    <s v="Mechanical "/>
    <x v="7"/>
    <s v="Omar"/>
    <s v="B2328"/>
    <d v="2024-12-30T00:00:00"/>
    <s v="Unknown"/>
    <d v="2025-03-21T00:00:00"/>
    <n v="14"/>
    <n v="2392415"/>
    <n v="0.2"/>
    <n v="0.18"/>
    <n v="2258439.7599999998"/>
    <s v="USD "/>
    <n v="2258439.7599999998"/>
    <n v="1583239.06"/>
    <n v="0.37"/>
    <n v="7.0000000000000007E-2"/>
    <s v="INV-43244"/>
    <n v="1935730.58"/>
    <n v="1066653.47"/>
    <n v="45"/>
    <n v="146"/>
    <s v="Bank Transfer"/>
    <x v="6"/>
    <n v="0.86"/>
    <n v="0.1"/>
    <n v="0.08"/>
    <n v="1"/>
    <n v="1111"/>
    <n v="343129.02"/>
    <n v="410504.11"/>
    <s v="Unknown"/>
    <s v="Jacobs"/>
    <n v="99.7"/>
    <s v="Unknown"/>
    <s v="Under Review"/>
    <s v="Construction"/>
    <s v="Price escalation"/>
  </r>
  <r>
    <s v="T100339"/>
    <d v="2025-12-10T00:00:00"/>
    <s v="P1014"/>
    <s v="Desalination Plant"/>
    <x v="4"/>
    <s v="Qatar"/>
    <s v="NEOM"/>
    <s v="Cost Plus"/>
    <s v="Instrumentation"/>
    <x v="4"/>
    <s v="Sandra"/>
    <s v="B2329"/>
    <d v="2025-10-27T00:00:00"/>
    <s v="Unknown"/>
    <d v="2026-08-03T00:00:00"/>
    <n v="54"/>
    <n v="28907580"/>
    <n v="0.28000000000000003"/>
    <n v="0.04"/>
    <n v="21645995.899999999"/>
    <s v="USD "/>
    <n v="21645995.899999999"/>
    <n v="17802092.800000001"/>
    <n v="0.32"/>
    <n v="0.06"/>
    <s v="INV-23315"/>
    <n v="16092008.359999999"/>
    <n v="10460315.119999999"/>
    <n v="90"/>
    <n v="37"/>
    <s v="Cash"/>
    <x v="2"/>
    <n v="0.78"/>
    <n v="0.15"/>
    <n v="0.06"/>
    <n v="10"/>
    <n v="489"/>
    <n v="4807468.1100000003"/>
    <n v="9362546.6999999993"/>
    <s v="Unknown"/>
    <s v="Mott Mac"/>
    <n v="58.2"/>
    <n v="60"/>
    <s v="Under Review"/>
    <s v="Maintenance"/>
    <s v="On track"/>
  </r>
  <r>
    <s v="T100340"/>
    <d v="2025-07-31T00:00:00"/>
    <s v="P1037"/>
    <s v="Highway"/>
    <x v="1"/>
    <s v="Unknown"/>
    <s v="L&amp;T"/>
    <s v="EPC "/>
    <s v="Electrical"/>
    <x v="5"/>
    <s v="Igor"/>
    <s v="B2330"/>
    <d v="2025-06-20T00:00:00"/>
    <s v="Unknown"/>
    <s v="Unknown"/>
    <n v="7"/>
    <n v="7304872"/>
    <n v="0.22"/>
    <n v="0.16"/>
    <n v="6609448.1900000004"/>
    <s v="AED"/>
    <n v="1800939.561307902"/>
    <n v="4163416.36"/>
    <n v="0.39"/>
    <n v="7.0000000000000007E-2"/>
    <s v="INV-14725"/>
    <n v="5587349.3200000003"/>
    <n v="2493641.7599999998"/>
    <n v="60"/>
    <n v="13"/>
    <s v="Cash"/>
    <x v="1"/>
    <n v="0.41"/>
    <n v="0.15"/>
    <n v="0.06"/>
    <n v="14"/>
    <n v="419"/>
    <n v="1486443.37"/>
    <n v="1862316.73"/>
    <s v="ABB"/>
    <s v="AECOM"/>
    <n v="52.1"/>
    <s v="Unknown"/>
    <s v="Unknown"/>
    <s v="Maintenance"/>
    <s v="Follow up needed"/>
  </r>
  <r>
    <s v="T100341"/>
    <d v="1945-07-11T00:00:00"/>
    <s v="P1009"/>
    <s v="Solar Farm Phase 2"/>
    <x v="2"/>
    <s v="UK"/>
    <s v="ClientX"/>
    <s v="EPC"/>
    <s v="Civil"/>
    <x v="3"/>
    <s v="Mei"/>
    <s v="B2331"/>
    <d v="2025-01-20T00:00:00"/>
    <d v="2025-02-23T00:00:00"/>
    <d v="2025-01-05T00:00:00"/>
    <n v="59"/>
    <n v="39643701"/>
    <n v="0.34"/>
    <n v="0.1"/>
    <n v="28781326.93"/>
    <s v="EUR"/>
    <n v="31284051.010869563"/>
    <n v="17428719.75"/>
    <n v="0.23"/>
    <n v="0.13"/>
    <s v="INV-68745"/>
    <n v="18428055.859999999"/>
    <n v="8155561.6399999997"/>
    <n v="60"/>
    <n v="29"/>
    <s v="Letter of Credit"/>
    <x v="5"/>
    <n v="0.51"/>
    <n v="0.05"/>
    <n v="0.03"/>
    <n v="15"/>
    <n v="3075"/>
    <n v="3074718.56"/>
    <n v="6900160.4500000002"/>
    <s v="Unknown"/>
    <s v="WSP"/>
    <n v="50.6"/>
    <n v="36"/>
    <s v="Under Review"/>
    <s v="Consulting"/>
    <s v="Client delay"/>
  </r>
  <r>
    <s v="T100342"/>
    <d v="2025-07-23T00:00:00"/>
    <s v="P1034"/>
    <s v="Stadium Renovation"/>
    <x v="4"/>
    <s v="Qatar"/>
    <s v="Aramco"/>
    <s v="Cost Plus"/>
    <s v="Process"/>
    <x v="4"/>
    <s v="Igor"/>
    <s v="B2332"/>
    <d v="2025-06-24T00:00:00"/>
    <s v="Unknown"/>
    <d v="2025-10-13T00:00:00"/>
    <s v="Unknown"/>
    <n v="28864791"/>
    <n v="0.23"/>
    <n v="0"/>
    <n v="22225889.07"/>
    <s v="AED"/>
    <n v="6056100.5640326981"/>
    <n v="15441245.09"/>
    <n v="0.25"/>
    <n v="0.08"/>
    <s v="INV-77419"/>
    <n v="19013900.25"/>
    <n v="14796353.43"/>
    <n v="60"/>
    <n v="107"/>
    <s v="Unknown"/>
    <x v="2"/>
    <n v="0.27"/>
    <n v="0.05"/>
    <n v="0.05"/>
    <n v="15"/>
    <n v="2440"/>
    <n v="5321094.13"/>
    <s v="Unknown"/>
    <s v="THALES"/>
    <s v="Jacobs"/>
    <n v="86"/>
    <n v="36"/>
    <s v="Approved"/>
    <s v="Construction"/>
    <s v="On track"/>
  </r>
  <r>
    <s v="T100343"/>
    <d v="2025-04-10T00:00:00"/>
    <s v="P1023"/>
    <s v="Plant Upgrade"/>
    <x v="5"/>
    <s v="USA"/>
    <s v="QatarEnergy"/>
    <s v="Cost Plus"/>
    <s v="Unknown"/>
    <x v="8"/>
    <s v="Igor"/>
    <s v="B2333"/>
    <d v="2025-02-04T00:00:00"/>
    <d v="2025-05-05T00:00:00"/>
    <d v="2025-05-23T00:00:00"/>
    <n v="19"/>
    <n v="13941393"/>
    <n v="0.26"/>
    <n v="0.01"/>
    <n v="10419797.130000001"/>
    <s v="EUR"/>
    <n v="11325866.445652174"/>
    <n v="6434707.0899999999"/>
    <n v="0.16"/>
    <n v="7.0000000000000007E-2"/>
    <s v="INV-62336"/>
    <n v="5288706.6900000004"/>
    <n v="5188573.54"/>
    <n v="30"/>
    <n v="70"/>
    <s v="Unknown"/>
    <x v="0"/>
    <n v="0.59"/>
    <n v="0.05"/>
    <n v="7.0000000000000007E-2"/>
    <n v="5"/>
    <n v="4088"/>
    <n v="1465190.22"/>
    <n v="2349365.75"/>
    <s v="Siemens"/>
    <s v="Unknown"/>
    <n v="52.1"/>
    <n v="48"/>
    <s v="Unknown"/>
    <s v="Engineering"/>
    <s v="Client delay"/>
  </r>
  <r>
    <s v="T100344"/>
    <d v="2026-06-01T00:00:00"/>
    <s v="P1032"/>
    <s v="Bridge Overhaul"/>
    <x v="5"/>
    <s v="Unknown"/>
    <s v="ADNOC"/>
    <s v="Cost Plus"/>
    <s v="Electrical"/>
    <x v="6"/>
    <s v="Jack"/>
    <s v="B2334"/>
    <d v="2025-12-08T00:00:00"/>
    <d v="2026-02-13T00:00:00"/>
    <d v="2026-04-13T00:00:00"/>
    <n v="35"/>
    <n v="8877255"/>
    <n v="0.08"/>
    <n v="0.11"/>
    <n v="9065452.8100000005"/>
    <s v="QAR"/>
    <n v="2490509.0137362638"/>
    <n v="5740862.0700000003"/>
    <n v="7.0000000000000007E-2"/>
    <n v="0.18"/>
    <s v="INV-22630"/>
    <n v="1314709.1499999999"/>
    <n v="542616.6"/>
    <n v="90"/>
    <n v="38"/>
    <s v="Online"/>
    <x v="2"/>
    <n v="0.22"/>
    <n v="0.05"/>
    <n v="0.03"/>
    <n v="9"/>
    <s v="Unknown"/>
    <s v="Unknown"/>
    <n v="3618913.32"/>
    <s v="ABB"/>
    <s v="AECOM"/>
    <n v="86.9"/>
    <n v="24"/>
    <s v="Approved"/>
    <s v="Consulting"/>
    <s v="Client delay"/>
  </r>
  <r>
    <s v="T100345"/>
    <d v="2025-05-19T00:00:00"/>
    <s v="P1029"/>
    <s v="Desalination Plant"/>
    <x v="5"/>
    <s v="USA"/>
    <s v="Siemens"/>
    <s v="Unit Rate"/>
    <s v="Civil"/>
    <x v="6"/>
    <s v="Sandra"/>
    <s v="B2335"/>
    <d v="2025-03-06T00:00:00"/>
    <d v="2025-07-14T00:00:00"/>
    <d v="2025-08-18T00:00:00"/>
    <n v="8"/>
    <n v="16592802"/>
    <n v="0.31"/>
    <n v="0.17"/>
    <n v="13395369.050000001"/>
    <s v="AED"/>
    <n v="3649964.3188010901"/>
    <n v="10589038.18"/>
    <n v="0.39"/>
    <n v="0.19"/>
    <s v="INV-30558"/>
    <n v="6930205.5499999998"/>
    <n v="2089656.56"/>
    <n v="60"/>
    <n v="142"/>
    <s v="Letter of Credit"/>
    <x v="1"/>
    <n v="0.7"/>
    <n v="0.1"/>
    <n v="0.09"/>
    <n v="5"/>
    <n v="4533"/>
    <n v="2661705.92"/>
    <s v="Unknown"/>
    <s v="Unknown"/>
    <s v="Unknown"/>
    <n v="70.099999999999994"/>
    <s v="Unknown"/>
    <s v="Pending"/>
    <s v="Construction"/>
    <s v="Follow up needed"/>
  </r>
  <r>
    <s v="T100346"/>
    <d v="2025-12-11T00:00:00"/>
    <s v="P1027"/>
    <s v="Highway"/>
    <x v="0"/>
    <s v="South Africa"/>
    <s v="ABB Group"/>
    <s v="Unknown"/>
    <s v="Civil"/>
    <x v="0"/>
    <s v="Layla"/>
    <s v="B2336"/>
    <d v="2025-10-28T00:00:00"/>
    <d v="2026-01-19T00:00:00"/>
    <d v="2026-03-07T00:00:00"/>
    <n v="35"/>
    <n v="36476653"/>
    <n v="0.3"/>
    <n v="0.13"/>
    <n v="28853032.52"/>
    <s v="USD"/>
    <n v="28853032.52"/>
    <n v="20361671.239999998"/>
    <n v="0.25"/>
    <n v="0.13"/>
    <s v="INV-32389"/>
    <n v="6931505.0300000003"/>
    <n v="7057444.9400000004"/>
    <n v="90"/>
    <n v="154"/>
    <s v="Online"/>
    <x v="0"/>
    <n v="0.73"/>
    <n v="0.05"/>
    <n v="0.06"/>
    <n v="10"/>
    <n v="146"/>
    <n v="6031408.7199999997"/>
    <n v="7395485.0700000003"/>
    <s v="Al Fara'a"/>
    <s v="Jacobs"/>
    <n v="64.900000000000006"/>
    <n v="48"/>
    <s v="Unknown"/>
    <s v="Construction"/>
    <s v="Unknown"/>
  </r>
  <r>
    <s v="T100347"/>
    <d v="1945-07-28T00:00:00"/>
    <s v="P1017"/>
    <s v="Water Treatment Plant"/>
    <x v="5"/>
    <s v="USA"/>
    <s v="Siemens"/>
    <s v="Lump Sum"/>
    <s v="Structural"/>
    <x v="6"/>
    <s v="Ravi"/>
    <s v="B2337"/>
    <d v="2025-02-22T00:00:00"/>
    <d v="2025-06-04T00:00:00"/>
    <s v="Unknown"/>
    <s v="Unknown"/>
    <n v="21921312"/>
    <n v="0.16"/>
    <n v="0.03"/>
    <n v="18966319.140000001"/>
    <s v="QAR"/>
    <n v="5210527.2362637362"/>
    <n v="13981691.619999999"/>
    <n v="0.22"/>
    <n v="0.13"/>
    <s v="INV-92564"/>
    <n v="9125555.9100000001"/>
    <n v="6866100.4000000004"/>
    <n v="45"/>
    <n v="88"/>
    <s v="Cash"/>
    <x v="5"/>
    <n v="0.36"/>
    <n v="0.15"/>
    <n v="0.03"/>
    <n v="13"/>
    <n v="1595"/>
    <n v="3877777.97"/>
    <n v="2750454.35"/>
    <s v="Unknown"/>
    <s v="Mott Mac"/>
    <n v="78.5"/>
    <n v="36"/>
    <s v="Rejected"/>
    <s v="Procurement"/>
    <s v="Follow up needed"/>
  </r>
  <r>
    <s v="T100348"/>
    <d v="2025-10-02T00:00:00"/>
    <s v="P1025"/>
    <s v="Highway"/>
    <x v="1"/>
    <s v="China"/>
    <s v="Aramco"/>
    <s v="Unit Rate"/>
    <s v="Unknown"/>
    <x v="7"/>
    <s v="Ravi"/>
    <s v="B2338"/>
    <d v="2025-07-16T00:00:00"/>
    <d v="2025-10-08T00:00:00"/>
    <s v="Unknown"/>
    <n v="39"/>
    <n v="35983652"/>
    <n v="0.05"/>
    <n v="0.05"/>
    <n v="35893692.869999997"/>
    <s v="AED"/>
    <n v="9780297.7847411446"/>
    <n v="30957599.73"/>
    <n v="0.17"/>
    <n v="0.1"/>
    <s v="INV-16192"/>
    <n v="25482543.25"/>
    <n v="18524875.09"/>
    <n v="60"/>
    <n v="75"/>
    <s v="Cheque"/>
    <x v="5"/>
    <n v="0.35"/>
    <n v="0.15"/>
    <n v="0.02"/>
    <n v="12"/>
    <n v="878"/>
    <n v="4152133.19"/>
    <n v="3798541.77"/>
    <s v="Drake &amp; Scull"/>
    <s v="Unknown"/>
    <n v="61.8"/>
    <n v="48"/>
    <s v="Approved"/>
    <s v="Maintenance"/>
    <s v="Follow up needed"/>
  </r>
  <r>
    <s v="T100351"/>
    <d v="1946-01-13T00:00:00"/>
    <s v="P1027"/>
    <s v="Solar Farm Phase 2"/>
    <x v="4"/>
    <s v="Qatar"/>
    <s v="China State"/>
    <s v="BOT"/>
    <s v="Instruments"/>
    <x v="4"/>
    <s v="Layla"/>
    <s v="B2339"/>
    <d v="2025-10-19T00:00:00"/>
    <s v="Unknown"/>
    <d v="2026-07-02T00:00:00"/>
    <n v="51"/>
    <n v="26397779"/>
    <n v="0.27"/>
    <n v="0.05"/>
    <n v="20233897.600000001"/>
    <s v="AED"/>
    <n v="5513323.5967302462"/>
    <n v="14400634.289999999"/>
    <n v="7.0000000000000007E-2"/>
    <n v="0.09"/>
    <s v="INV-15061"/>
    <n v="11196382.57"/>
    <n v="11146569.939999999"/>
    <n v="120"/>
    <n v="92"/>
    <s v="Letter of Credit"/>
    <x v="6"/>
    <n v="0.66"/>
    <n v="0.05"/>
    <n v="0.09"/>
    <n v="11"/>
    <n v="3232"/>
    <n v="3500686.56"/>
    <n v="6544663.0199999996"/>
    <s v="Siemens"/>
    <s v="Parsons"/>
    <n v="98.4"/>
    <n v="36"/>
    <s v="Under Review"/>
    <s v="Maintenance"/>
    <s v="Follow up needed"/>
  </r>
  <r>
    <s v="T100352"/>
    <d v="2025-06-26T00:00:00"/>
    <s v="P1031"/>
    <s v="Unknown"/>
    <x v="4"/>
    <s v="Qatar"/>
    <s v="Vinci Construction"/>
    <s v="EPC "/>
    <s v="Mechanical "/>
    <x v="4"/>
    <s v="Omar"/>
    <s v="B2340"/>
    <d v="2025-04-01T00:00:00"/>
    <d v="2025-07-16T00:00:00"/>
    <s v="Unknown"/>
    <n v="17"/>
    <n v="41222429"/>
    <n v="0.21"/>
    <n v="0.17"/>
    <n v="38101891.119999997"/>
    <s v="USD "/>
    <n v="38101891.119999997"/>
    <n v="26433642.079999998"/>
    <n v="0.08"/>
    <n v="7.0000000000000007E-2"/>
    <s v="INV-93898"/>
    <n v="6339696.1500000004"/>
    <n v="6631012.2800000003"/>
    <n v="45"/>
    <n v="48"/>
    <s v="Letter of Credit"/>
    <x v="3"/>
    <n v="0.93"/>
    <n v="0.05"/>
    <n v="0.02"/>
    <n v="0"/>
    <s v="Unknown"/>
    <n v="1881354.56"/>
    <n v="5203264.04"/>
    <s v="Unknown"/>
    <s v="Parsons"/>
    <n v="60.9"/>
    <n v="48"/>
    <s v="Pending"/>
    <s v="Consulting"/>
    <s v="On track"/>
  </r>
  <r>
    <s v="T100353"/>
    <d v="2025-08-06T00:00:00"/>
    <s v="P1031"/>
    <s v="Hospital Complex"/>
    <x v="2"/>
    <s v="UK"/>
    <s v="Bechtel"/>
    <s v="Cost Plus"/>
    <s v="Structural"/>
    <x v="3"/>
    <s v="Tariq"/>
    <s v="B2341"/>
    <d v="2025-11-06T00:00:00"/>
    <d v="2025-08-22T00:00:00"/>
    <d v="2025-09-10T00:00:00"/>
    <n v="26"/>
    <n v="18366365"/>
    <n v="0.19"/>
    <n v="0.09"/>
    <n v="16215663.66"/>
    <s v="AED"/>
    <n v="4418436.9645776572"/>
    <n v="11464256.960000001"/>
    <n v="0.2"/>
    <n v="0.13"/>
    <s v="INV-80033"/>
    <n v="4206726.7699999996"/>
    <n v="2428139.69"/>
    <n v="60"/>
    <n v="173"/>
    <s v="Letter of Credit"/>
    <x v="6"/>
    <n v="0.35"/>
    <n v="0.1"/>
    <n v="0.03"/>
    <n v="9"/>
    <n v="4688"/>
    <n v="1293851.3500000001"/>
    <n v="5533008.6900000004"/>
    <s v="Drake &amp; Scull"/>
    <s v="Mott Mac"/>
    <n v="64.8"/>
    <s v="Unknown"/>
    <s v="Approved"/>
    <s v="Procurement"/>
    <s v="Follow up needed"/>
  </r>
  <r>
    <s v="T100354"/>
    <d v="2025-04-22T00:00:00"/>
    <s v="P1012"/>
    <s v="Bridge Overhaul"/>
    <x v="1"/>
    <s v="India"/>
    <s v="Aramco"/>
    <s v="Unknown"/>
    <s v="Civil"/>
    <x v="1"/>
    <s v="Igor"/>
    <s v="B2342"/>
    <d v="2025-03-28T00:00:00"/>
    <d v="2025-05-18T00:00:00"/>
    <d v="2025-06-18T00:00:00"/>
    <n v="33"/>
    <s v="Unknown"/>
    <n v="0.04"/>
    <n v="0.15"/>
    <n v="31433062.609999999"/>
    <s v="USD"/>
    <n v="31433062.609999999"/>
    <n v="26255241.280000001"/>
    <n v="0.23"/>
    <n v="0.18"/>
    <s v="INV-39423"/>
    <n v="19963883.440000001"/>
    <n v="9816575.7100000009"/>
    <n v="120"/>
    <n v="154"/>
    <s v="Bank Transfer"/>
    <x v="1"/>
    <n v="0.97"/>
    <n v="0.1"/>
    <n v="0.09"/>
    <n v="15"/>
    <n v="727"/>
    <n v="3829157.11"/>
    <n v="5187527.55"/>
    <s v="Unknown"/>
    <s v="Parsons"/>
    <n v="73.900000000000006"/>
    <n v="60"/>
    <s v="Pending"/>
    <s v="Procurement"/>
    <s v="Unknown"/>
  </r>
  <r>
    <s v="T100355"/>
    <d v="2025-11-06T00:00:00"/>
    <s v="P1014"/>
    <s v="Industrial Park"/>
    <x v="2"/>
    <s v="Germany"/>
    <s v="Unknown"/>
    <s v="Lump Sum"/>
    <s v="Civil"/>
    <x v="3"/>
    <s v="Mei"/>
    <s v="B2343"/>
    <d v="2025-08-22T00:00:00"/>
    <d v="2025-11-16T00:00:00"/>
    <d v="2026-09-02T00:00:00"/>
    <n v="60"/>
    <n v="38827309"/>
    <n v="0.1"/>
    <n v="0.04"/>
    <n v="36342361.219999999"/>
    <s v="AED"/>
    <n v="9902550.7411444131"/>
    <n v="28511369.100000001"/>
    <n v="0.18"/>
    <n v="0.08"/>
    <s v="INV-70654"/>
    <n v="26340462.32"/>
    <n v="13422954.720000001"/>
    <n v="60"/>
    <n v="14"/>
    <s v="Cash"/>
    <x v="5"/>
    <n v="0.62"/>
    <n v="0.15"/>
    <n v="0.06"/>
    <n v="0"/>
    <n v="4269"/>
    <n v="5059290.1500000004"/>
    <n v="12244988.199999999"/>
    <s v="ABB"/>
    <s v="Parsons"/>
    <n v="94.5"/>
    <n v="12"/>
    <s v="Unknown"/>
    <s v="Construction"/>
    <s v="Scope change"/>
  </r>
  <r>
    <s v="T100356"/>
    <d v="2026-02-24T00:00:00"/>
    <s v="P1033"/>
    <s v="Desalination Plant"/>
    <x v="1"/>
    <s v="China"/>
    <s v="Siemens"/>
    <s v="Unit Rate"/>
    <s v="Instruments"/>
    <x v="5"/>
    <s v="Tariq"/>
    <s v="B2344"/>
    <d v="2026-01-19T00:00:00"/>
    <d v="2026-04-19T00:00:00"/>
    <d v="2026-06-07T00:00:00"/>
    <n v="34"/>
    <n v="9438138"/>
    <n v="0.11"/>
    <n v="0.09"/>
    <n v="9155937.6699999999"/>
    <s v="QAR"/>
    <n v="2515367.4917582418"/>
    <n v="5712718.3099999996"/>
    <n v="0.17"/>
    <n v="0.05"/>
    <s v="INV-65735"/>
    <n v="5433161.6900000004"/>
    <n v="5573571.5999999996"/>
    <n v="90"/>
    <n v="21"/>
    <s v="Cheque"/>
    <x v="1"/>
    <n v="0.48"/>
    <n v="0.1"/>
    <n v="0.08"/>
    <n v="9"/>
    <n v="4702"/>
    <n v="534638.18999999994"/>
    <n v="2629623.11"/>
    <s v="Unknown"/>
    <s v="Unknown"/>
    <s v="Unknown"/>
    <s v="Unknown"/>
    <s v="Under Review"/>
    <s v="Maintenance"/>
    <s v="Scope change"/>
  </r>
  <r>
    <s v="T100357"/>
    <d v="2025-02-15T00:00:00"/>
    <s v="P1034"/>
    <s v="Smart City Hub"/>
    <x v="2"/>
    <s v="Germany"/>
    <s v="ABB Group"/>
    <s v="Unknown"/>
    <s v="Mechanical"/>
    <x v="3"/>
    <s v="Omar"/>
    <s v="B2345"/>
    <d v="2025-01-21T00:00:00"/>
    <d v="2025-02-17T00:00:00"/>
    <d v="2025-04-27T00:00:00"/>
    <n v="48"/>
    <n v="42344643"/>
    <n v="0.28999999999999998"/>
    <n v="0.03"/>
    <n v="30966637.43"/>
    <s v="USD"/>
    <n v="30966637.43"/>
    <n v="21212831.600000001"/>
    <n v="0.1"/>
    <n v="0.08"/>
    <s v="INV-56298"/>
    <n v="14830036.609999999"/>
    <n v="13357212.039999999"/>
    <n v="90"/>
    <n v="4"/>
    <s v="Online"/>
    <x v="6"/>
    <n v="0.77"/>
    <n v="0.15"/>
    <n v="0.04"/>
    <n v="4"/>
    <n v="3303"/>
    <n v="3752236.24"/>
    <n v="7415629.6900000004"/>
    <s v="THALES"/>
    <s v="AECOM"/>
    <n v="53.5"/>
    <n v="48"/>
    <s v="Pending"/>
    <s v="Construction"/>
    <s v="Unknown"/>
  </r>
  <r>
    <s v="T100358"/>
    <d v="2025-11-17T00:00:00"/>
    <s v="P1022"/>
    <s v="Stadium Renovation"/>
    <x v="1"/>
    <s v="India"/>
    <s v="GE Infrastructure"/>
    <s v="Lump Sum"/>
    <s v="Unknown"/>
    <x v="5"/>
    <s v="Tariq"/>
    <s v="B2346"/>
    <d v="2025-10-21T00:00:00"/>
    <d v="2025-11-28T00:00:00"/>
    <s v="Unknown"/>
    <n v="41"/>
    <n v="22605193"/>
    <n v="0.2"/>
    <n v="0.19"/>
    <n v="21520143.739999998"/>
    <s v="USD"/>
    <n v="21520143.739999998"/>
    <n v="17855538.649999999"/>
    <n v="0.05"/>
    <n v="0.19"/>
    <s v="INV-53877"/>
    <n v="18939585.030000001"/>
    <n v="18432824.719999999"/>
    <n v="90"/>
    <n v="24"/>
    <s v="Unknown"/>
    <x v="3"/>
    <n v="0.39"/>
    <n v="0.1"/>
    <n v="0.05"/>
    <n v="7"/>
    <n v="3386"/>
    <s v="Unknown"/>
    <n v="7518723.6900000004"/>
    <s v="Unknown"/>
    <s v="Parsons"/>
    <n v="54.1"/>
    <n v="36"/>
    <s v="Unknown"/>
    <s v="Maintenance"/>
    <s v="Unknown"/>
  </r>
  <r>
    <s v="T100359"/>
    <d v="2025-01-22T00:00:00"/>
    <s v="P1007"/>
    <s v="Water Treatment Plant"/>
    <x v="2"/>
    <s v="Germany"/>
    <s v="Aramco"/>
    <s v="BOT"/>
    <s v="Civil"/>
    <x v="3"/>
    <s v="Mei"/>
    <s v="B2347"/>
    <d v="2024-10-31T00:00:00"/>
    <d v="2025-02-16T00:00:00"/>
    <d v="2025-05-16T00:00:00"/>
    <n v="14"/>
    <n v="25252072"/>
    <n v="0.34"/>
    <n v="-0.04"/>
    <n v="15999712.82"/>
    <s v="USD"/>
    <n v="15999712.82"/>
    <n v="13264712.49"/>
    <n v="0.26"/>
    <n v="0.12"/>
    <s v="INV-65681"/>
    <n v="9902014.2100000009"/>
    <n v="7302639.9299999997"/>
    <n v="45"/>
    <n v="126"/>
    <s v="Bank Transfer"/>
    <x v="4"/>
    <n v="0.97"/>
    <n v="0.05"/>
    <n v="0.03"/>
    <n v="15"/>
    <n v="2702"/>
    <n v="3605279.77"/>
    <n v="4742058.76"/>
    <s v="Unknown"/>
    <s v="Parsons"/>
    <n v="87.7"/>
    <n v="24"/>
    <s v="Unknown"/>
    <s v="Construction"/>
    <s v="Scope change"/>
  </r>
  <r>
    <s v="T100360"/>
    <d v="2026-01-23T00:00:00"/>
    <s v="P1013"/>
    <s v="Smart City Hub"/>
    <x v="1"/>
    <s v="India"/>
    <s v="China State"/>
    <s v="Lump Sum"/>
    <s v="Piping"/>
    <x v="7"/>
    <s v="Tariq"/>
    <s v="B2348"/>
    <d v="2025-10-28T00:00:00"/>
    <d v="2026-01-30T00:00:00"/>
    <s v="Unknown"/>
    <n v="58"/>
    <n v="25952855"/>
    <n v="0.3"/>
    <n v="0.16"/>
    <n v="21073718.260000002"/>
    <s v="USD "/>
    <n v="21073718.260000002"/>
    <n v="12790853.82"/>
    <n v="0.19"/>
    <n v="0.1"/>
    <s v="INV-18688"/>
    <n v="14947814.140000001"/>
    <n v="13640377.99"/>
    <n v="30"/>
    <n v="52"/>
    <s v="Cheque"/>
    <x v="5"/>
    <n v="0.34"/>
    <n v="0.05"/>
    <n v="0.06"/>
    <n v="2"/>
    <n v="1915"/>
    <n v="3383996.89"/>
    <n v="5109107.8899999997"/>
    <s v="ABB"/>
    <s v="Unknown"/>
    <n v="52"/>
    <n v="12"/>
    <s v="Approved"/>
    <s v="Procurement"/>
    <s v="Unknown"/>
  </r>
  <r>
    <s v="T100361"/>
    <d v="2025-12-27T00:00:00"/>
    <s v="P1016"/>
    <s v="Tunnel Project"/>
    <x v="1"/>
    <s v="India"/>
    <s v="Vinci Construction"/>
    <s v="Cost Plus"/>
    <s v="Electrical"/>
    <x v="1"/>
    <s v="Jack"/>
    <s v="B2349"/>
    <d v="2025-09-11T00:00:00"/>
    <s v="Unknown"/>
    <s v="Unknown"/>
    <n v="47"/>
    <n v="18461086"/>
    <n v="0.04"/>
    <n v="0"/>
    <n v="17722642.559999999"/>
    <s v="QAR"/>
    <n v="4868857.846153846"/>
    <n v="11771299.029999999"/>
    <n v="0.09"/>
    <n v="0.17"/>
    <s v="INV-29850"/>
    <n v="4964363.92"/>
    <n v="5452184.7000000002"/>
    <n v="45"/>
    <n v="142"/>
    <s v="Bank Transfer"/>
    <x v="2"/>
    <n v="0.65"/>
    <n v="0.05"/>
    <n v="7.0000000000000007E-2"/>
    <n v="9"/>
    <n v="3135"/>
    <n v="2290207.8199999998"/>
    <n v="4603323.8"/>
    <s v="Siemens"/>
    <s v="Unknown"/>
    <s v="Unknown"/>
    <n v="24"/>
    <s v="Approved"/>
    <s v="Consulting"/>
    <s v="Unknown"/>
  </r>
  <r>
    <s v="T100362"/>
    <d v="2025-07-20T00:00:00"/>
    <s v="P1005"/>
    <s v="Water Treatment Plant"/>
    <x v="2"/>
    <s v="UK"/>
    <s v="L&amp;T"/>
    <s v="EPC"/>
    <s v="Electrical"/>
    <x v="3"/>
    <s v="Sandra"/>
    <s v="B2350"/>
    <d v="2025-05-02T00:00:00"/>
    <d v="2025-05-09T00:00:00"/>
    <d v="2025-11-10T00:00:00"/>
    <n v="14"/>
    <n v="27990087"/>
    <n v="0.26"/>
    <n v="-0.03"/>
    <n v="20091284.449999999"/>
    <s v="AED"/>
    <n v="5474464.4277929151"/>
    <n v="16902385.59"/>
    <n v="0.35"/>
    <n v="0.16"/>
    <s v="INV-49522"/>
    <n v="7159174.0899999999"/>
    <n v="4491781.28"/>
    <n v="120"/>
    <n v="150"/>
    <s v="Letter of Credit"/>
    <x v="1"/>
    <n v="0.08"/>
    <n v="0.1"/>
    <n v="0.05"/>
    <n v="10"/>
    <n v="570"/>
    <n v="430885.59"/>
    <n v="3977097.14"/>
    <s v="Siemens"/>
    <s v="Parsons"/>
    <n v="89.6"/>
    <s v="Unknown"/>
    <s v="Rejected"/>
    <s v="Maintenance"/>
    <s v="Unknown"/>
  </r>
  <r>
    <s v="T100363"/>
    <d v="1945-07-31T00:00:00"/>
    <s v="P1043"/>
    <s v="Unknown"/>
    <x v="2"/>
    <s v="Germany"/>
    <s v="ABB Group"/>
    <s v="BOT"/>
    <s v="Piping"/>
    <x v="3"/>
    <s v="Jack"/>
    <s v="B2351"/>
    <d v="2025-12-01T00:00:00"/>
    <d v="2025-04-22T00:00:00"/>
    <d v="2025-04-17T00:00:00"/>
    <n v="25"/>
    <n v="6430586"/>
    <n v="0.23"/>
    <n v="-0.05"/>
    <n v="4703973.66"/>
    <s v="EUR"/>
    <n v="5113014.8478260869"/>
    <n v="3329129.58"/>
    <n v="0.09"/>
    <n v="0.06"/>
    <s v="INV-43462"/>
    <n v="1603928.18"/>
    <n v="756635.58"/>
    <n v="120"/>
    <n v="70"/>
    <s v="Online"/>
    <x v="4"/>
    <n v="0.76"/>
    <n v="0.05"/>
    <n v="0.1"/>
    <n v="0"/>
    <n v="754"/>
    <n v="559158.63"/>
    <n v="2339507.61"/>
    <s v="Siemens"/>
    <s v="Unknown"/>
    <n v="83.4"/>
    <n v="60"/>
    <s v="Under Review"/>
    <s v="Procurement"/>
    <s v="Scope change"/>
  </r>
  <r>
    <s v="T100364"/>
    <d v="2025-12-12T00:00:00"/>
    <s v="P1008"/>
    <s v="Data Center Build"/>
    <x v="4"/>
    <s v="Qatar"/>
    <s v="China State"/>
    <s v="Unit Rate"/>
    <s v="Electrical"/>
    <x v="4"/>
    <s v="Sandra"/>
    <s v="B2352"/>
    <d v="2025-10-13T00:00:00"/>
    <d v="2026-01-31T00:00:00"/>
    <d v="2026-02-15T00:00:00"/>
    <n v="20"/>
    <n v="28473032"/>
    <n v="0.05"/>
    <n v="7.0000000000000007E-2"/>
    <n v="28942837.030000001"/>
    <s v="USD"/>
    <n v="28942837.030000001"/>
    <n v="25619480.93"/>
    <n v="0.09"/>
    <n v="0.14000000000000001"/>
    <s v="INV-53103"/>
    <n v="26027082.920000002"/>
    <n v="26711170.48"/>
    <n v="120"/>
    <n v="135"/>
    <s v="Bank Transfer"/>
    <x v="6"/>
    <n v="0.3"/>
    <n v="0.1"/>
    <n v="0.03"/>
    <n v="7"/>
    <n v="1387"/>
    <s v="Unknown"/>
    <n v="11501655.539999999"/>
    <s v="ABB"/>
    <s v="WSP"/>
    <n v="63.7"/>
    <n v="24"/>
    <s v="Approved"/>
    <s v="Construction"/>
    <s v="Follow up needed"/>
  </r>
  <r>
    <s v="T100365"/>
    <d v="2025-01-11T00:00:00"/>
    <s v="P1001"/>
    <s v="HQ Tower"/>
    <x v="4"/>
    <s v="Saudi Arabia"/>
    <s v="Siemens"/>
    <s v="Unknown"/>
    <s v="Electrical"/>
    <x v="4"/>
    <s v="Igor"/>
    <s v="B2353"/>
    <d v="2024-02-12T00:00:00"/>
    <d v="2025-01-23T00:00:00"/>
    <d v="2025-04-25T00:00:00"/>
    <n v="42"/>
    <n v="1419616"/>
    <n v="0.2"/>
    <n v="0.04"/>
    <n v="1181120.51"/>
    <s v="USD"/>
    <n v="1181120.51"/>
    <s v="Unknown"/>
    <s v="?"/>
    <n v="0.17"/>
    <s v="INV-38720"/>
    <n v="855470.85"/>
    <n v="765664.7"/>
    <n v="90"/>
    <n v="117"/>
    <s v="Online"/>
    <x v="6"/>
    <n v="0.27"/>
    <n v="0.05"/>
    <n v="7.0000000000000007E-2"/>
    <n v="0"/>
    <n v="2123"/>
    <n v="34659.99"/>
    <s v="Unknown"/>
    <s v="THALES"/>
    <s v="Parsons"/>
    <n v="99.4"/>
    <n v="60"/>
    <s v="Pending"/>
    <s v="Consulting"/>
    <s v="Price escalation"/>
  </r>
  <r>
    <s v="T100366"/>
    <d v="2025-08-17T00:00:00"/>
    <s v="P1004"/>
    <s v="HQ Tower"/>
    <x v="3"/>
    <s v="Nigeria"/>
    <s v="Siemens"/>
    <s v="BOT"/>
    <s v="Electrical"/>
    <x v="0"/>
    <s v="Omar"/>
    <s v="B2354"/>
    <d v="2025-06-20T00:00:00"/>
    <s v="Unknown"/>
    <d v="2025-10-20T00:00:00"/>
    <n v="12"/>
    <n v="5735268"/>
    <n v="0.33"/>
    <n v="0.08"/>
    <n v="4150039.92"/>
    <s v="AED"/>
    <n v="1130801.068119891"/>
    <n v="2608910.81"/>
    <n v="0.14000000000000001"/>
    <n v="0.15"/>
    <s v="INV-79583"/>
    <n v="507917.24"/>
    <n v="189947.61"/>
    <n v="120"/>
    <n v="143"/>
    <s v="Cash"/>
    <x v="3"/>
    <n v="0.66"/>
    <n v="0.15"/>
    <n v="0.03"/>
    <n v="4"/>
    <n v="1138"/>
    <n v="572987.52"/>
    <n v="1688332.38"/>
    <s v="ABB"/>
    <s v="Unknown"/>
    <n v="85.3"/>
    <n v="24"/>
    <s v="Rejected"/>
    <s v="Maintenance"/>
    <s v="Scope change"/>
  </r>
  <r>
    <s v="T100367"/>
    <d v="2025-12-19T00:00:00"/>
    <s v="P1035"/>
    <s v="Metro Line Extension"/>
    <x v="4"/>
    <s v="Qatar"/>
    <s v="Unknown"/>
    <s v="Unit Rate"/>
    <s v="Electrical"/>
    <x v="4"/>
    <s v="Igor"/>
    <s v="B2355"/>
    <d v="2025-09-20T00:00:00"/>
    <d v="2025-12-20T00:00:00"/>
    <d v="2026-09-03T00:00:00"/>
    <n v="6"/>
    <n v="21994386"/>
    <n v="0.32"/>
    <n v="7.0000000000000007E-2"/>
    <n v="16003115.25"/>
    <s v="AED"/>
    <n v="4360521.8664850136"/>
    <n v="10431917.33"/>
    <n v="0.2"/>
    <n v="0.05"/>
    <s v="INV-26396"/>
    <n v="11541740.09"/>
    <n v="6772794.7000000002"/>
    <n v="45"/>
    <n v="106"/>
    <s v="Bank Transfer"/>
    <x v="0"/>
    <n v="0.34"/>
    <n v="0.05"/>
    <n v="0.04"/>
    <n v="14"/>
    <s v="Unknown"/>
    <n v="3064542.96"/>
    <n v="7896636.0300000003"/>
    <s v="Unknown"/>
    <s v="Unknown"/>
    <n v="62.1"/>
    <n v="48"/>
    <s v="Approved"/>
    <s v="Maintenance"/>
    <s v="On track"/>
  </r>
  <r>
    <s v="T100368"/>
    <d v="2025-01-06T00:00:00"/>
    <s v="P1039"/>
    <s v="Airport Terminal 3"/>
    <x v="5"/>
    <s v="USA"/>
    <s v="Aramco"/>
    <s v="Lump Sum"/>
    <s v="HVAC"/>
    <x v="8"/>
    <s v="Sandra"/>
    <s v="B2356"/>
    <d v="2024-11-18T00:00:00"/>
    <d v="2025-01-22T00:00:00"/>
    <d v="2025-03-30T00:00:00"/>
    <n v="29"/>
    <n v="33604006"/>
    <n v="0.26"/>
    <n v="0.06"/>
    <n v="26358982.309999999"/>
    <s v="SAR"/>
    <n v="7029061.9493333334"/>
    <n v="17105782.030000001"/>
    <n v="0.09"/>
    <n v="0.15"/>
    <s v="INV-20038"/>
    <n v="8601910.0500000007"/>
    <n v="9157388.9800000004"/>
    <n v="60"/>
    <n v="80"/>
    <s v="Letter of Credit"/>
    <x v="4"/>
    <n v="0.41"/>
    <n v="0.05"/>
    <n v="0.1"/>
    <n v="9"/>
    <n v="3436"/>
    <n v="2875980.48"/>
    <n v="10003655.27"/>
    <s v="Unknown"/>
    <s v="Unknown"/>
    <n v="97.6"/>
    <n v="24"/>
    <s v="Unknown"/>
    <s v="Procurement"/>
    <s v="Price escalation"/>
  </r>
  <r>
    <s v="T100369"/>
    <d v="2025-08-15T00:00:00"/>
    <s v="P1009"/>
    <s v="Solar Farm Phase 2"/>
    <x v="1"/>
    <s v="India"/>
    <s v="Unknown"/>
    <s v="Unit Rate"/>
    <s v="Instruments"/>
    <x v="7"/>
    <s v="Mei"/>
    <s v="B2357"/>
    <d v="2025-06-18T00:00:00"/>
    <d v="2025-08-24T00:00:00"/>
    <d v="2025-12-04T00:00:00"/>
    <n v="41"/>
    <n v="34468250"/>
    <n v="0.3"/>
    <n v="0.02"/>
    <n v="24610330.5"/>
    <s v=" AED"/>
    <n v="24610330.5"/>
    <n v="17396651.289999999"/>
    <n v="0.25"/>
    <n v="0.08"/>
    <s v="INV-10330"/>
    <n v="14274324.34"/>
    <n v="9687184.3699999992"/>
    <n v="30"/>
    <n v="170"/>
    <s v="Letter of Credit"/>
    <x v="2"/>
    <n v="0.2"/>
    <n v="0.05"/>
    <n v="7.0000000000000007E-2"/>
    <n v="11"/>
    <n v="1023"/>
    <n v="4512530.8600000003"/>
    <n v="4386198.6100000003"/>
    <s v="Unknown"/>
    <s v="AECOM"/>
    <n v="63.8"/>
    <n v="60"/>
    <s v="Unknown"/>
    <s v="Consulting"/>
    <s v="Price escalation"/>
  </r>
  <r>
    <s v="T100370"/>
    <d v="1945-08-30T00:00:00"/>
    <s v="P1002"/>
    <s v="Airport Terminal 3"/>
    <x v="0"/>
    <s v="South Africa"/>
    <s v="Unknown"/>
    <s v="Lump Sum"/>
    <s v="HVAC"/>
    <x v="0"/>
    <s v="Ravi"/>
    <s v="B2358"/>
    <d v="2025-02-06T00:00:00"/>
    <s v="Unknown"/>
    <s v="Unknown"/>
    <n v="6"/>
    <n v="45643989"/>
    <n v="0.21"/>
    <n v="0.02"/>
    <n v="36779926.340000004"/>
    <s v="QAR"/>
    <n v="10104375.368131869"/>
    <n v="30276950.449999999"/>
    <n v="0.05"/>
    <n v="0.19"/>
    <s v="INV-16487"/>
    <n v="29176294.170000002"/>
    <n v="20486198.190000001"/>
    <n v="45"/>
    <n v="17"/>
    <s v="Online"/>
    <x v="6"/>
    <n v="0.55000000000000004"/>
    <n v="0.1"/>
    <n v="0.06"/>
    <n v="13"/>
    <n v="488"/>
    <n v="1264157.5"/>
    <n v="5223258.16"/>
    <s v="THALES"/>
    <s v="AECOM"/>
    <n v="85.7"/>
    <n v="60"/>
    <s v="Approved"/>
    <s v="Construction"/>
    <s v="Unknown"/>
  </r>
  <r>
    <s v="T100371"/>
    <d v="2025-04-18T00:00:00"/>
    <s v="P1048"/>
    <s v="Rail Network Upgrade"/>
    <x v="2"/>
    <s v="UK"/>
    <s v="QatarEnergy"/>
    <s v="EPC "/>
    <s v="Instruments"/>
    <x v="3"/>
    <s v="Jack"/>
    <s v="B2359"/>
    <d v="2025-01-31T00:00:00"/>
    <d v="2025-06-15T00:00:00"/>
    <d v="2025-05-27T00:00:00"/>
    <n v="24"/>
    <n v="20185960"/>
    <n v="0.32"/>
    <n v="7.0000000000000007E-2"/>
    <n v="14687304.5"/>
    <s v="USD"/>
    <n v="14687304.5"/>
    <n v="11148145"/>
    <n v="0.06"/>
    <n v="0.19"/>
    <s v="INV-82420"/>
    <n v="2192226.7599999998"/>
    <n v="845213.6"/>
    <n v="90"/>
    <n v="26"/>
    <s v="Bank Transfer"/>
    <x v="4"/>
    <n v="0.6"/>
    <n v="0.1"/>
    <n v="0.08"/>
    <n v="13"/>
    <s v="Unknown"/>
    <n v="1874626.76"/>
    <n v="5669645.4100000001"/>
    <s v="ABB"/>
    <s v="WSP"/>
    <n v="93.4"/>
    <n v="48"/>
    <s v="Unknown"/>
    <s v="Procurement"/>
    <s v="Scope change"/>
  </r>
  <r>
    <s v="T100372"/>
    <d v="2025-08-29T00:00:00"/>
    <s v="P1018"/>
    <s v="Unknown"/>
    <x v="0"/>
    <s v="South Africa"/>
    <s v="NEOM"/>
    <s v="Lump Sum"/>
    <s v="HVAC"/>
    <x v="2"/>
    <s v="Tariq"/>
    <s v="B2360"/>
    <d v="2025-08-18T00:00:00"/>
    <d v="2025-10-10T00:00:00"/>
    <s v="Unknown"/>
    <n v="16"/>
    <n v="10576958"/>
    <n v="0.05"/>
    <n v="0"/>
    <n v="10048110.1"/>
    <s v=" AED"/>
    <n v="10048110.1"/>
    <n v="8934805.9199999999"/>
    <n v="0.34"/>
    <n v="0.11"/>
    <s v="INV-25518"/>
    <n v="5590402.79"/>
    <n v="5067892.8099999996"/>
    <n v="90"/>
    <n v="65"/>
    <s v="Bank Transfer"/>
    <x v="5"/>
    <n v="0.5"/>
    <n v="0.05"/>
    <n v="0.06"/>
    <n v="15"/>
    <n v="3744"/>
    <n v="1741014.06"/>
    <s v="Unknown"/>
    <s v="Siemens"/>
    <s v="Unknown"/>
    <n v="69.2"/>
    <n v="36"/>
    <s v="Pending"/>
    <s v="Consulting"/>
    <s v="Scope change"/>
  </r>
  <r>
    <s v="T100373"/>
    <d v="1945-07-03T00:00:00"/>
    <s v="P1039"/>
    <s v="Airport Terminal 3"/>
    <x v="0"/>
    <s v="Nigeria"/>
    <s v="GE Infrastructure"/>
    <s v="EPC "/>
    <s v="Civil"/>
    <x v="2"/>
    <s v="Layla"/>
    <s v="B2361"/>
    <d v="2025-08-01T00:00:00"/>
    <s v="Unknown"/>
    <d v="2025-10-05T00:00:00"/>
    <n v="23"/>
    <n v="21799260"/>
    <n v="0.03"/>
    <n v="-0.02"/>
    <n v="20722376.559999999"/>
    <s v="QAR"/>
    <n v="5692960.5934065925"/>
    <n v="12724683.41"/>
    <n v="0.37"/>
    <n v="0.11"/>
    <s v="Unknown"/>
    <n v="8197491.29"/>
    <n v="4414787.08"/>
    <n v="45"/>
    <n v="100"/>
    <s v="Bank Transfer"/>
    <x v="4"/>
    <n v="0.12"/>
    <n v="0.1"/>
    <n v="0.09"/>
    <n v="6"/>
    <n v="2017"/>
    <n v="4550204.33"/>
    <n v="4807548.63"/>
    <s v="ABB"/>
    <s v="Mott Mac"/>
    <n v="90.4"/>
    <n v="12"/>
    <s v="Approved"/>
    <s v="Maintenance"/>
    <s v="Unknown"/>
  </r>
  <r>
    <s v="T100374"/>
    <d v="1945-09-13T00:00:00"/>
    <s v="P1031"/>
    <s v="Water Treatment Plant"/>
    <x v="2"/>
    <s v="Germany"/>
    <s v="ABB Group"/>
    <s v="Unknown"/>
    <s v="Unknown"/>
    <x v="3"/>
    <s v="Layla"/>
    <s v="B2362"/>
    <d v="2025-07-22T00:00:00"/>
    <s v="Unknown"/>
    <d v="2026-02-01T00:00:00"/>
    <n v="54"/>
    <n v="28426734"/>
    <n v="0.1"/>
    <n v="0.2"/>
    <n v="30700872.719999999"/>
    <s v="USD"/>
    <n v="30700872.719999999"/>
    <n v="19901314.109999999"/>
    <n v="0.06"/>
    <n v="0.09"/>
    <s v="INV-60367"/>
    <n v="14337196.380000001"/>
    <n v="13709375.050000001"/>
    <n v="120"/>
    <n v="109"/>
    <s v="Cash"/>
    <x v="0"/>
    <n v="0.85"/>
    <n v="0.05"/>
    <n v="0.04"/>
    <n v="7"/>
    <n v="3848"/>
    <n v="3142654.93"/>
    <n v="3405543.05"/>
    <s v="THALES"/>
    <s v="Parsons"/>
    <n v="86.9"/>
    <n v="60"/>
    <s v="Rejected"/>
    <s v="Consulting"/>
    <s v="Unknown"/>
  </r>
  <r>
    <s v="T100375"/>
    <d v="1945-09-04T00:00:00"/>
    <s v="P1036"/>
    <s v="Desalination Plant"/>
    <x v="3"/>
    <s v="Unknown"/>
    <s v="ADNOC"/>
    <s v="Cost Plus "/>
    <s v="Unknown"/>
    <x v="0"/>
    <s v="Igor"/>
    <s v="B2363"/>
    <d v="2025-06-29T00:00:00"/>
    <d v="2025-10-27T00:00:00"/>
    <d v="2025-11-30T00:00:00"/>
    <n v="11"/>
    <n v="44799173"/>
    <n v="0.26"/>
    <n v="0"/>
    <n v="33151388.02"/>
    <s v="AED"/>
    <n v="9033075.7547683921"/>
    <s v="Unknown"/>
    <n v="0.18"/>
    <n v="0.08"/>
    <s v="INV-76053"/>
    <n v="15371456.02"/>
    <n v="8385382.8399999999"/>
    <n v="45"/>
    <n v="136"/>
    <s v="Online"/>
    <x v="3"/>
    <n v="0.06"/>
    <n v="0.05"/>
    <n v="0.09"/>
    <n v="9"/>
    <n v="4503"/>
    <n v="3719716.64"/>
    <n v="5149911.0599999996"/>
    <s v="Drake &amp; Scull"/>
    <s v="AECOM"/>
    <n v="93"/>
    <n v="24"/>
    <s v="Under Review"/>
    <s v="Construction"/>
    <s v="Scope change"/>
  </r>
  <r>
    <s v="T100376"/>
    <d v="2026-02-13T00:00:00"/>
    <s v="P1020"/>
    <s v="Plant Upgrade"/>
    <x v="4"/>
    <s v="Qatar"/>
    <s v="Unknown"/>
    <s v="Unknown"/>
    <s v="Civil"/>
    <x v="4"/>
    <s v="Omar"/>
    <s v="B2364"/>
    <d v="2025-12-13T00:00:00"/>
    <s v="Unknown"/>
    <d v="2026-05-30T00:00:00"/>
    <n v="24"/>
    <n v="17866156"/>
    <n v="0.19"/>
    <n v="0.18"/>
    <n v="17076471.899999999"/>
    <s v="USD "/>
    <n v="17076471.899999999"/>
    <n v="11059330.539999999"/>
    <n v="0.26"/>
    <n v="0.18"/>
    <s v="INV-23538"/>
    <n v="15276627.630000001"/>
    <n v="11809710.390000001"/>
    <n v="45"/>
    <n v="46"/>
    <s v="Unknown"/>
    <x v="4"/>
    <n v="0.1"/>
    <n v="0.1"/>
    <n v="0.08"/>
    <n v="7"/>
    <n v="3306"/>
    <n v="853050.39"/>
    <n v="2938945.38"/>
    <s v="THALES"/>
    <s v="Jacobs"/>
    <n v="76.3"/>
    <n v="24"/>
    <s v="Approved"/>
    <s v="Engineering"/>
    <s v="Unknown"/>
  </r>
  <r>
    <s v="T100377"/>
    <d v="1945-09-07T00:00:00"/>
    <s v="P1027"/>
    <s v="Airport Terminal 3"/>
    <x v="0"/>
    <s v="Egypt"/>
    <s v="GE Infrastructure"/>
    <s v="Cost Plus "/>
    <s v="HVAC"/>
    <x v="0"/>
    <s v="Igor"/>
    <s v="B2365"/>
    <d v="2025-08-05T00:00:00"/>
    <s v="Unknown"/>
    <d v="2025-11-09T00:00:00"/>
    <n v="20"/>
    <n v="43904568"/>
    <n v="0.31"/>
    <n v="0.06"/>
    <n v="32111801.039999999"/>
    <s v="AED"/>
    <n v="8749809.5476839244"/>
    <n v="20013026.489999998"/>
    <n v="0.06"/>
    <n v="0.06"/>
    <s v="INV-34215"/>
    <s v="PENDING"/>
    <n v="3397852"/>
    <n v="90"/>
    <n v="43"/>
    <s v="Online"/>
    <x v="1"/>
    <n v="0.1"/>
    <n v="0.1"/>
    <n v="0.02"/>
    <n v="11"/>
    <n v="3660"/>
    <n v="932772.77"/>
    <n v="3349650.19"/>
    <s v="THALES"/>
    <s v="AECOM"/>
    <n v="88"/>
    <s v="Unknown"/>
    <s v="Under Review"/>
    <s v="Maintenance"/>
    <s v="Unknown"/>
  </r>
  <r>
    <s v="T100378"/>
    <d v="2025-05-24T00:00:00"/>
    <s v="P1039"/>
    <s v="Stadium Renovation"/>
    <x v="4"/>
    <s v="Qatar"/>
    <s v="Samsung C&amp;T"/>
    <s v="Lump Sum"/>
    <s v="Structural"/>
    <x v="4"/>
    <s v="Sandra"/>
    <s v="B2366"/>
    <d v="2025-04-28T00:00:00"/>
    <d v="2025-11-07T00:00:00"/>
    <s v="Unknown"/>
    <n v="13"/>
    <n v="25482265"/>
    <n v="0.21"/>
    <n v="0.16"/>
    <n v="23351947.649999999"/>
    <s v="USD"/>
    <n v="23351947.649999999"/>
    <n v="14836937.439999999"/>
    <n v="0.17"/>
    <n v="0.06"/>
    <s v="INV-44704"/>
    <n v="18297924.73"/>
    <n v="11938584.75"/>
    <n v="120"/>
    <n v="72"/>
    <s v="Letter of Credit"/>
    <x v="2"/>
    <n v="0.79"/>
    <n v="0.1"/>
    <n v="0.1"/>
    <n v="0"/>
    <n v="3246"/>
    <n v="4893037.38"/>
    <n v="3887673.73"/>
    <s v="ABB"/>
    <s v="Unknown"/>
    <n v="71.5"/>
    <n v="36"/>
    <s v="Unknown"/>
    <s v="Construction"/>
    <s v="On track"/>
  </r>
  <r>
    <s v="T100379"/>
    <d v="2025-08-20T00:00:00"/>
    <s v="P1038"/>
    <s v="Desalination Plant"/>
    <x v="4"/>
    <s v="Qatar"/>
    <s v="Unknown"/>
    <s v="Lump Sum"/>
    <s v="Mechanical "/>
    <x v="4"/>
    <s v="Ravi"/>
    <s v="B2367"/>
    <d v="2025-11-07T00:00:00"/>
    <s v="Unknown"/>
    <d v="2025-09-23T00:00:00"/>
    <n v="13"/>
    <n v="48705344"/>
    <n v="0.01"/>
    <n v="0.16"/>
    <n v="55933217.049999997"/>
    <s v="Unknown"/>
    <n v="55933217.049999997"/>
    <n v="36788873.890000001"/>
    <n v="0.05"/>
    <n v="0.08"/>
    <s v="INV-99515"/>
    <n v="23470791.48"/>
    <n v="22364181.760000002"/>
    <n v="90"/>
    <n v="127"/>
    <s v="Cheque"/>
    <x v="0"/>
    <n v="0.98"/>
    <n v="0.1"/>
    <n v="0.09"/>
    <n v="0"/>
    <n v="2828"/>
    <n v="1882561.14"/>
    <n v="21912070.629999999"/>
    <s v="ABB"/>
    <s v="Parsons"/>
    <s v="Unknown"/>
    <n v="36"/>
    <s v="Approved"/>
    <s v="Procurement"/>
    <s v="Follow up needed"/>
  </r>
  <r>
    <s v="T100380"/>
    <d v="2026-02-21T00:00:00"/>
    <s v="P1041"/>
    <s v="Industrial Park"/>
    <x v="4"/>
    <s v="UAE"/>
    <s v="Aramco"/>
    <s v="Lump Sum"/>
    <s v="Instruments"/>
    <x v="4"/>
    <s v="Igor"/>
    <s v="B2368"/>
    <d v="2025-11-29T00:00:00"/>
    <d v="2026-03-14T00:00:00"/>
    <d v="2026-09-06T00:00:00"/>
    <n v="10"/>
    <n v="37404080"/>
    <n v="0.28000000000000003"/>
    <n v="0.02"/>
    <n v="27469556.350000001"/>
    <s v=" AED"/>
    <n v="27469556.350000001"/>
    <n v="24450494.34"/>
    <n v="0.08"/>
    <n v="0.12"/>
    <s v="INV-61842"/>
    <n v="19664427.969999999"/>
    <n v="15712375.539999999"/>
    <n v="45"/>
    <n v="50"/>
    <s v="Online"/>
    <x v="6"/>
    <n v="0.87"/>
    <n v="0.1"/>
    <n v="0.09"/>
    <n v="12"/>
    <n v="2207"/>
    <n v="4127634.84"/>
    <n v="6503668.29"/>
    <s v="Al Fara'a"/>
    <s v="WSP"/>
    <n v="58"/>
    <n v="12"/>
    <s v="Under Review"/>
    <s v="Engineering"/>
    <s v="Unknown"/>
  </r>
  <r>
    <s v="T100381"/>
    <d v="2025-07-10T00:00:00"/>
    <s v="P1001"/>
    <s v="Smart City Hub"/>
    <x v="0"/>
    <s v="South Africa"/>
    <s v="Vinci Construction"/>
    <s v="Cost Plus"/>
    <s v="Structural"/>
    <x v="0"/>
    <s v="Omar"/>
    <s v="B2369"/>
    <d v="2025-06-13T00:00:00"/>
    <s v="Unknown"/>
    <s v="Unknown"/>
    <n v="25"/>
    <s v="Unknown"/>
    <n v="0.26"/>
    <n v="-0.02"/>
    <n v="11441662.43"/>
    <s v="AED"/>
    <n v="3117619.190735695"/>
    <n v="9817151.7799999993"/>
    <n v="0.16"/>
    <n v="0.09"/>
    <s v="INV-59068"/>
    <n v="4691303.21"/>
    <n v="4975748.76"/>
    <n v="90"/>
    <n v="82"/>
    <s v="Online"/>
    <x v="4"/>
    <n v="0.19"/>
    <n v="0.15"/>
    <n v="7.0000000000000007E-2"/>
    <n v="12"/>
    <n v="414"/>
    <n v="1390983.7"/>
    <n v="3253988.13"/>
    <s v="Drake &amp; Scull"/>
    <s v="Mott Mac"/>
    <n v="55"/>
    <n v="48"/>
    <s v="Unknown"/>
    <s v="Consulting"/>
    <s v="On track"/>
  </r>
  <r>
    <s v="T100382"/>
    <d v="2025-03-20T00:00:00"/>
    <s v="P1013"/>
    <s v="Oil Refinery Unit"/>
    <x v="0"/>
    <s v="Nigeria"/>
    <s v="L&amp;T"/>
    <s v="Lump Sum"/>
    <s v="Civil"/>
    <x v="0"/>
    <s v="Layla"/>
    <s v="B2370"/>
    <d v="2025-01-24T00:00:00"/>
    <s v="Unknown"/>
    <d v="2025-06-27T00:00:00"/>
    <n v="20"/>
    <n v="6469599"/>
    <n v="0.18"/>
    <n v="0.01"/>
    <n v="5358121.8899999997"/>
    <s v="USD"/>
    <n v="5358121.8899999997"/>
    <n v="4050362.93"/>
    <n v="0.32"/>
    <n v="0.1"/>
    <s v="INV-96305"/>
    <n v="3996316.29"/>
    <n v="3207547.53"/>
    <n v="60"/>
    <n v="180"/>
    <s v="Cash"/>
    <x v="2"/>
    <n v="0.93"/>
    <n v="0.05"/>
    <n v="0.06"/>
    <n v="0"/>
    <n v="3591"/>
    <n v="696019.85"/>
    <n v="904238.97"/>
    <s v="Unknown"/>
    <s v="WSP"/>
    <n v="91.5"/>
    <n v="36"/>
    <s v="Unknown"/>
    <s v="Maintenance"/>
    <s v="Unknown"/>
  </r>
  <r>
    <s v="T100383"/>
    <d v="2025-04-21T00:00:00"/>
    <s v="P1028"/>
    <s v="Solar Farm Phase 2"/>
    <x v="3"/>
    <s v="USA"/>
    <s v="Aramco"/>
    <s v="LSTK"/>
    <s v="Structural"/>
    <x v="0"/>
    <s v="Tariq"/>
    <s v="B2371"/>
    <d v="2025-03-31T00:00:00"/>
    <d v="2025-06-05T00:00:00"/>
    <s v="Unknown"/>
    <n v="14"/>
    <n v="42991829"/>
    <n v="0.31"/>
    <n v="0.13"/>
    <n v="33520729.07"/>
    <s v="USD "/>
    <n v="33520729.07"/>
    <n v="28037351.300000001"/>
    <n v="0.28000000000000003"/>
    <n v="0.11"/>
    <s v="INV-12459"/>
    <n v="3959808.21"/>
    <n v="3043040.49"/>
    <n v="45"/>
    <n v="143"/>
    <s v="Cheque"/>
    <x v="6"/>
    <n v="0.2"/>
    <n v="0.05"/>
    <n v="0.09"/>
    <n v="0"/>
    <n v="2817"/>
    <n v="1076067.24"/>
    <n v="9121775.7599999998"/>
    <s v="Unknown"/>
    <s v="Unknown"/>
    <n v="52"/>
    <n v="48"/>
    <s v="Unknown"/>
    <s v="Construction"/>
    <s v="Follow up needed"/>
  </r>
  <r>
    <s v="T100384"/>
    <d v="2026-01-13T00:00:00"/>
    <s v="P1025"/>
    <s v="Hospital Complex"/>
    <x v="0"/>
    <s v="Egypt"/>
    <s v="ABB Group"/>
    <s v="Lump Sum"/>
    <s v="HVAC"/>
    <x v="2"/>
    <s v="Jack"/>
    <s v="B2372"/>
    <d v="2025-09-11T00:00:00"/>
    <d v="2026-01-26T00:00:00"/>
    <s v="Unknown"/>
    <n v="17"/>
    <n v="5864135"/>
    <n v="0.21"/>
    <n v="0.01"/>
    <n v="4678993.32"/>
    <s v="AED"/>
    <n v="1274930.0599455042"/>
    <n v="3087974.43"/>
    <n v="0.21"/>
    <n v="0.11"/>
    <s v="INV-22994"/>
    <n v="3268572.53"/>
    <n v="2389309.04"/>
    <n v="45"/>
    <n v="35"/>
    <s v="Letter of Credit"/>
    <x v="4"/>
    <n v="0.2"/>
    <n v="0.1"/>
    <n v="0.02"/>
    <n v="7"/>
    <n v="111"/>
    <n v="946512.48"/>
    <n v="1801508.43"/>
    <s v="Unknown"/>
    <s v="Jacobs"/>
    <n v="83.7"/>
    <n v="36"/>
    <s v="Under Review"/>
    <s v="Maintenance"/>
    <s v="Client delay"/>
  </r>
  <r>
    <s v="T100385"/>
    <d v="1945-07-17T00:00:00"/>
    <s v="P1020"/>
    <s v="Bridge Overhaul"/>
    <x v="3"/>
    <s v="Egypt"/>
    <s v="ADNOC"/>
    <s v="Cost Plus"/>
    <s v="Electrical"/>
    <x v="0"/>
    <s v="Jack"/>
    <s v="B2373"/>
    <d v="2024-12-02T00:00:00"/>
    <s v="Unknown"/>
    <d v="2025-05-04T00:00:00"/>
    <n v="17"/>
    <n v="13395441"/>
    <n v="0.17"/>
    <n v="7.0000000000000007E-2"/>
    <n v="11896491.15"/>
    <s v="AED"/>
    <n v="3241550.7220708448"/>
    <n v="8089407.1200000001"/>
    <n v="0.32"/>
    <n v="0.08"/>
    <s v="INV-39542"/>
    <n v="7253510.7699999996"/>
    <n v="4429640.66"/>
    <n v="60"/>
    <n v="123"/>
    <s v="Online"/>
    <x v="3"/>
    <n v="0.94"/>
    <n v="0.05"/>
    <n v="0.05"/>
    <n v="6"/>
    <n v="2103"/>
    <n v="2319777.2799999998"/>
    <s v="Unknown"/>
    <s v="Unknown"/>
    <s v="Parsons"/>
    <n v="89"/>
    <n v="36"/>
    <s v="Under Review"/>
    <s v="Procurement"/>
    <s v="Unknown"/>
  </r>
  <r>
    <s v="T100386"/>
    <d v="2025-10-18T00:00:00"/>
    <s v="P1015"/>
    <s v="Marina Development"/>
    <x v="5"/>
    <s v="USA"/>
    <s v="Larsen"/>
    <s v="LSTK"/>
    <s v="Piping"/>
    <x v="6"/>
    <s v="Sandra"/>
    <s v="B2374"/>
    <d v="2025-08-08T00:00:00"/>
    <s v="Unknown"/>
    <d v="2025-12-26T00:00:00"/>
    <n v="43"/>
    <n v="2982497"/>
    <n v="0.11"/>
    <n v="7.0000000000000007E-2"/>
    <n v="2840231.89"/>
    <s v="Unknown"/>
    <n v="2840231.89"/>
    <n v="1784117.15"/>
    <n v="0.23"/>
    <n v="0.19"/>
    <s v="INV-60816"/>
    <n v="619684.63"/>
    <s v="Unknown"/>
    <n v="60"/>
    <n v="17"/>
    <s v="Letter of Credit"/>
    <x v="4"/>
    <n v="0.66"/>
    <n v="0.05"/>
    <n v="0.06"/>
    <n v="7"/>
    <n v="3707"/>
    <n v="685899.92"/>
    <n v="756226.27"/>
    <s v="Unknown"/>
    <s v="Parsons"/>
    <n v="72.900000000000006"/>
    <n v="48"/>
    <s v="Pending"/>
    <s v="Construction"/>
    <s v="Price escalation"/>
  </r>
  <r>
    <s v="T100387"/>
    <d v="2025-07-08T00:00:00"/>
    <s v="P1024"/>
    <s v="Industrial Park"/>
    <x v="4"/>
    <s v="Qatar"/>
    <s v="GE Infrastructure"/>
    <s v="Unit Rate"/>
    <s v="Civil"/>
    <x v="4"/>
    <s v="Omar"/>
    <s v="B2375"/>
    <d v="2025-06-24T00:00:00"/>
    <d v="2025-05-08T00:00:00"/>
    <d v="2025-10-21T00:00:00"/>
    <n v="28"/>
    <n v="44432899"/>
    <n v="0.11"/>
    <n v="0.12"/>
    <n v="44290713.719999999"/>
    <s v=" AED"/>
    <n v="44290713.719999999"/>
    <n v="32421222.52"/>
    <n v="0.34"/>
    <n v="0.12"/>
    <s v="INV-69260"/>
    <n v="21770973.34"/>
    <n v="20751681.16"/>
    <n v="120"/>
    <n v="147"/>
    <s v="Bank Transfer"/>
    <x v="3"/>
    <n v="0.08"/>
    <n v="0.05"/>
    <n v="0.02"/>
    <n v="15"/>
    <n v="3371"/>
    <n v="5728393.7199999997"/>
    <n v="9411055.4100000001"/>
    <s v="ABB"/>
    <s v="Unknown"/>
    <n v="56"/>
    <s v="Unknown"/>
    <s v="Unknown"/>
    <s v="Maintenance"/>
    <s v="On track"/>
  </r>
  <r>
    <s v="T100388"/>
    <d v="2025-04-22T00:00:00"/>
    <s v="P1020"/>
    <s v="Unknown"/>
    <x v="4"/>
    <s v="Saudi Arabia"/>
    <s v="Samsung C&amp;T"/>
    <s v="BOT"/>
    <s v="Unknown"/>
    <x v="4"/>
    <s v="Igor"/>
    <s v="B2376"/>
    <d v="2025-03-26T00:00:00"/>
    <d v="2025-04-25T00:00:00"/>
    <d v="2025-08-01T00:00:00"/>
    <n v="51"/>
    <n v="33914242"/>
    <n v="0.27"/>
    <n v="0.12"/>
    <n v="27728284.260000002"/>
    <s v=" AED"/>
    <n v="27728284.260000002"/>
    <n v="23826791.84"/>
    <n v="0.2"/>
    <n v="0.11"/>
    <s v="INV-84271"/>
    <n v="20438170.039999999"/>
    <n v="6894871.1399999997"/>
    <n v="90"/>
    <n v="53"/>
    <s v="Bank Transfer"/>
    <x v="6"/>
    <n v="0.59"/>
    <n v="0.05"/>
    <n v="0.04"/>
    <n v="5"/>
    <n v="131"/>
    <n v="6571776.3399999999"/>
    <n v="4739444.25"/>
    <s v="Unknown"/>
    <s v="Jacobs"/>
    <n v="53.1"/>
    <n v="60"/>
    <s v="Unknown"/>
    <s v="Procurement"/>
    <s v="Follow up needed"/>
  </r>
  <r>
    <s v="T100389"/>
    <d v="2025-03-20T00:00:00"/>
    <s v="P1013"/>
    <s v="HQ Tower"/>
    <x v="2"/>
    <s v="Germany"/>
    <s v="GE Infrastructure"/>
    <s v="BOT"/>
    <s v="Electrical"/>
    <x v="3"/>
    <s v="Layla"/>
    <s v="B2377"/>
    <d v="2025-02-08T00:00:00"/>
    <d v="2025-04-29T00:00:00"/>
    <s v="Unknown"/>
    <n v="39"/>
    <n v="28297109"/>
    <n v="0.25"/>
    <n v="0.19"/>
    <n v="25255169.780000001"/>
    <s v="QAR"/>
    <n v="6938233.4560439559"/>
    <n v="18324242.949999999"/>
    <s v="?"/>
    <n v="0.11"/>
    <s v="INV-96335"/>
    <n v="17780769.23"/>
    <n v="16324382.18"/>
    <n v="45"/>
    <n v="119"/>
    <s v="Unknown"/>
    <x v="5"/>
    <n v="0.14000000000000001"/>
    <n v="0.15"/>
    <n v="0.09"/>
    <n v="0"/>
    <n v="3023"/>
    <n v="4032477.31"/>
    <n v="12620909.390000001"/>
    <s v="THALES"/>
    <s v="Jacobs"/>
    <s v="Unknown"/>
    <n v="60"/>
    <s v="Pending"/>
    <s v="Consulting"/>
    <s v="Unknown"/>
  </r>
  <r>
    <s v="T100390"/>
    <d v="2026-02-05T00:00:00"/>
    <s v="P1049"/>
    <s v="Marina Development"/>
    <x v="0"/>
    <s v="South Africa"/>
    <s v="ClientX"/>
    <s v="EPC "/>
    <s v="Mechanical"/>
    <x v="0"/>
    <s v="Omar"/>
    <s v="B2378"/>
    <d v="2026-01-26T00:00:00"/>
    <d v="2026-03-26T00:00:00"/>
    <s v="Unknown"/>
    <s v="Unknown"/>
    <n v="46755957"/>
    <n v="0.24"/>
    <n v="0.14000000000000001"/>
    <n v="40509361.140000001"/>
    <s v="AED"/>
    <n v="11037973.0626703"/>
    <n v="26202377.43"/>
    <n v="0.06"/>
    <n v="0.18"/>
    <s v="INV-48795"/>
    <n v="18068072.41"/>
    <n v="13208154.029999999"/>
    <n v="90"/>
    <n v="121"/>
    <s v="Unknown"/>
    <x v="2"/>
    <n v="0.52"/>
    <n v="0.05"/>
    <n v="0.04"/>
    <n v="12"/>
    <n v="547"/>
    <n v="4556718.51"/>
    <n v="13783525.27"/>
    <s v="Unknown"/>
    <s v="Jacobs"/>
    <s v="Unknown"/>
    <n v="24"/>
    <s v="Rejected"/>
    <s v="Construction"/>
    <s v="Unknown"/>
  </r>
  <r>
    <s v="T100391"/>
    <d v="2025-12-05T00:00:00"/>
    <s v="P1007"/>
    <s v="Tunnel Project"/>
    <x v="0"/>
    <s v="Nigeria"/>
    <s v="NEOM"/>
    <s v="Lump Sum"/>
    <s v="Electrical"/>
    <x v="2"/>
    <s v="Igor"/>
    <s v="B2379"/>
    <d v="2025-11-23T00:00:00"/>
    <d v="2026-03-01T00:00:00"/>
    <d v="2026-01-26T00:00:00"/>
    <n v="60"/>
    <n v="1491211"/>
    <n v="0.17"/>
    <n v="0.08"/>
    <n v="1336721.54"/>
    <s v="USD "/>
    <n v="1336721.54"/>
    <n v="914562.57"/>
    <n v="0.33"/>
    <n v="0.11"/>
    <s v="INV-59012"/>
    <n v="816476.76"/>
    <n v="875877.61"/>
    <n v="120"/>
    <n v="48"/>
    <s v="Cheque"/>
    <x v="6"/>
    <n v="0.65"/>
    <n v="0.1"/>
    <n v="7.0000000000000007E-2"/>
    <n v="2"/>
    <n v="58"/>
    <n v="30101.59"/>
    <n v="567040.73"/>
    <s v="Unknown"/>
    <s v="Mott Mac"/>
    <n v="62.7"/>
    <n v="24"/>
    <s v="Pending"/>
    <s v="Procurement"/>
    <s v="Price escalation"/>
  </r>
  <r>
    <s v="T100392"/>
    <d v="2025-02-16T00:00:00"/>
    <s v="P1002"/>
    <s v="Solar Farm Phase 2"/>
    <x v="0"/>
    <s v="Egypt"/>
    <s v="NEOM"/>
    <s v="Cost Plus"/>
    <s v="Instruments"/>
    <x v="2"/>
    <s v="Jack"/>
    <s v="B2380"/>
    <d v="2024-12-21T00:00:00"/>
    <d v="2025-03-03T00:00:00"/>
    <d v="2025-04-21T00:00:00"/>
    <n v="58"/>
    <n v="10683082"/>
    <n v="0.34"/>
    <n v="0.06"/>
    <n v="7473884.1699999999"/>
    <s v="QAR"/>
    <n v="2053264.8818681317"/>
    <n v="5497272.2400000002"/>
    <n v="0.23"/>
    <n v="0.09"/>
    <s v="INV-86215"/>
    <n v="1953280.3"/>
    <n v="871381.17"/>
    <n v="60"/>
    <n v="146"/>
    <s v="Bank Transfer"/>
    <x v="4"/>
    <n v="0.47"/>
    <n v="0.15"/>
    <n v="0.02"/>
    <n v="12"/>
    <n v="3132"/>
    <n v="946390.48"/>
    <n v="3647721.85"/>
    <s v="Al Fara'a"/>
    <s v="Mott Mac"/>
    <n v="57.6"/>
    <n v="60"/>
    <s v="Rejected"/>
    <s v="Consulting"/>
    <s v="Scope change"/>
  </r>
  <r>
    <s v="T100393"/>
    <d v="1945-07-27T00:00:00"/>
    <s v="P1037"/>
    <s v="Rail Network Upgrade"/>
    <x v="1"/>
    <s v="India"/>
    <s v="Vinci Construction"/>
    <s v="Unit Rate"/>
    <s v="Electrical"/>
    <x v="5"/>
    <s v="Sandra"/>
    <s v="B2381"/>
    <d v="2025-02-02T00:00:00"/>
    <d v="2025-04-27T00:00:00"/>
    <d v="2025-05-31T00:00:00"/>
    <n v="31"/>
    <n v="3588844"/>
    <n v="0.33"/>
    <n v="0"/>
    <n v="2404525.48"/>
    <s v="USD"/>
    <n v="2404525.48"/>
    <n v="1711182.2"/>
    <n v="0.05"/>
    <n v="7.0000000000000007E-2"/>
    <s v="INV-13844"/>
    <n v="1192090.69"/>
    <n v="533597.81000000006"/>
    <n v="90"/>
    <n v="145"/>
    <s v="Letter of Credit"/>
    <x v="2"/>
    <n v="0.63"/>
    <n v="0.05"/>
    <n v="0.04"/>
    <n v="12"/>
    <n v="2691"/>
    <n v="340029.83"/>
    <n v="975694.71"/>
    <s v="Unknown"/>
    <s v="Parsons"/>
    <n v="52.4"/>
    <s v="Unknown"/>
    <s v="Approved"/>
    <s v="Construction"/>
    <s v="Unknown"/>
  </r>
  <r>
    <s v="T100394"/>
    <d v="2025-12-01T00:00:00"/>
    <s v="P1031"/>
    <s v="Data Center Build"/>
    <x v="3"/>
    <s v="UK"/>
    <s v="Vinci Construction"/>
    <s v="Unit Rate"/>
    <s v="Mechanical"/>
    <x v="0"/>
    <s v="Mei"/>
    <s v="B2382"/>
    <d v="2025-10-11T00:00:00"/>
    <s v="Unknown"/>
    <d v="2026-03-26T00:00:00"/>
    <n v="3"/>
    <n v="44372689"/>
    <n v="0.25"/>
    <n v="0.18"/>
    <n v="39269829.770000003"/>
    <s v="SAR"/>
    <n v="10471954.605333334"/>
    <n v="34984953.259999998"/>
    <n v="7.0000000000000007E-2"/>
    <n v="0.08"/>
    <s v="INV-14450"/>
    <n v="6863383.9699999997"/>
    <n v="5446450.4199999999"/>
    <n v="30"/>
    <n v="79"/>
    <s v="Online"/>
    <x v="3"/>
    <n v="0.75"/>
    <n v="0.15"/>
    <n v="0.03"/>
    <n v="1"/>
    <n v="848"/>
    <n v="3142934.09"/>
    <n v="10220817.810000001"/>
    <s v="THALES"/>
    <s v="Parsons"/>
    <n v="51.5"/>
    <n v="60"/>
    <s v="Unknown"/>
    <s v="Procurement"/>
    <s v="Unknown"/>
  </r>
  <r>
    <s v="T100395"/>
    <d v="1945-07-25T00:00:00"/>
    <s v="P1015"/>
    <s v="Unknown"/>
    <x v="1"/>
    <s v="China"/>
    <s v="L&amp;T"/>
    <s v="Cost Plus"/>
    <s v="Instruments"/>
    <x v="1"/>
    <s v="Layla"/>
    <s v="B2383"/>
    <d v="2025-03-02T00:00:00"/>
    <d v="2025-03-29T00:00:00"/>
    <s v="Unknown"/>
    <s v="Unknown"/>
    <n v="489497"/>
    <n v="0.04"/>
    <n v="0.11"/>
    <n v="521608"/>
    <s v="USD "/>
    <n v="521608"/>
    <n v="343705.66"/>
    <n v="0.22"/>
    <n v="0.2"/>
    <s v="INV-35346"/>
    <n v="135150.79999999999"/>
    <n v="141664.28"/>
    <n v="90"/>
    <n v="158"/>
    <s v="Letter of Credit"/>
    <x v="1"/>
    <n v="0.43"/>
    <n v="0.05"/>
    <n v="0.09"/>
    <n v="13"/>
    <n v="1211"/>
    <n v="110406.15"/>
    <n v="173972.68"/>
    <s v="Al Fara'a"/>
    <s v="Unknown"/>
    <n v="54.3"/>
    <n v="60"/>
    <s v="Pending"/>
    <s v="Maintenance"/>
    <s v="Price escalation"/>
  </r>
  <r>
    <s v="T100396"/>
    <d v="2026-10-01T00:00:00"/>
    <s v="P1044"/>
    <s v="HQ Tower"/>
    <x v="4"/>
    <s v="Saudi Arabia"/>
    <s v="China State"/>
    <s v="Lump Sum"/>
    <s v="Unknown"/>
    <x v="4"/>
    <s v="Jack"/>
    <s v="B2384"/>
    <d v="2025-12-10T00:00:00"/>
    <d v="2026-02-23T00:00:00"/>
    <s v="Unknown"/>
    <n v="45"/>
    <n v="12537863"/>
    <n v="0.28999999999999998"/>
    <n v="0.16"/>
    <n v="10326183.970000001"/>
    <s v="EUR"/>
    <n v="11224113.010869566"/>
    <n v="7863016.0099999998"/>
    <n v="0.14000000000000001"/>
    <n v="0.11"/>
    <s v="INV-69230"/>
    <n v="3241725.37"/>
    <n v="3168147.68"/>
    <n v="60"/>
    <n v="141"/>
    <s v="Cheque"/>
    <x v="3"/>
    <n v="0.62"/>
    <n v="0.1"/>
    <n v="0.05"/>
    <n v="0"/>
    <n v="21"/>
    <n v="1499982.3"/>
    <s v="Unknown"/>
    <s v="Unknown"/>
    <s v="Parsons"/>
    <s v="Unknown"/>
    <n v="12"/>
    <s v="Rejected"/>
    <s v="Maintenance"/>
    <s v="Client delay"/>
  </r>
  <r>
    <s v="T100397"/>
    <d v="2025-05-08T00:00:00"/>
    <s v="P1038"/>
    <s v="Smart City Hub"/>
    <x v="5"/>
    <s v="USA"/>
    <s v="Vinci Construction"/>
    <s v="BOT"/>
    <s v="Mechanical"/>
    <x v="6"/>
    <s v="Sandra"/>
    <s v="B2385"/>
    <d v="2025-02-12T00:00:00"/>
    <d v="2025-05-18T00:00:00"/>
    <d v="2025-07-24T00:00:00"/>
    <n v="20"/>
    <n v="40618148"/>
    <n v="0.24"/>
    <n v="0.18"/>
    <n v="36426355.130000003"/>
    <s v=" AED"/>
    <n v="36426355.130000003"/>
    <n v="29432930.210000001"/>
    <s v="?"/>
    <n v="0.12"/>
    <s v="INV-64725"/>
    <n v="3273176.01"/>
    <n v="2270005"/>
    <n v="90"/>
    <n v="1"/>
    <s v="Unknown"/>
    <x v="1"/>
    <n v="0.1"/>
    <n v="0.05"/>
    <n v="0.06"/>
    <n v="0"/>
    <n v="2778"/>
    <n v="8279636.4000000004"/>
    <n v="10014761.41"/>
    <s v="Al Fara'a"/>
    <s v="WSP"/>
    <s v="Unknown"/>
    <n v="24"/>
    <s v="Pending"/>
    <s v="Procurement"/>
    <s v="Follow up needed"/>
  </r>
  <r>
    <s v="T100398"/>
    <d v="2025-08-28T00:00:00"/>
    <s v="P1014"/>
    <s v="Solar Farm Phase 2"/>
    <x v="4"/>
    <s v="Qatar"/>
    <s v="NEOM"/>
    <s v="EPC "/>
    <s v="Structural"/>
    <x v="4"/>
    <s v="Layla"/>
    <s v="B2386"/>
    <d v="2025-08-06T00:00:00"/>
    <d v="2025-10-02T00:00:00"/>
    <d v="2025-09-11T00:00:00"/>
    <n v="18"/>
    <n v="20331387"/>
    <n v="0.1"/>
    <n v="-0.04"/>
    <n v="17566318.370000001"/>
    <s v="USD"/>
    <n v="17566318.370000001"/>
    <n v="11168515.24"/>
    <n v="0.19"/>
    <n v="0.09"/>
    <s v="INV-17432"/>
    <n v="14434254.35"/>
    <n v="14722970.74"/>
    <n v="90"/>
    <n v="125"/>
    <s v="Cheque"/>
    <x v="5"/>
    <n v="0.09"/>
    <n v="0.15"/>
    <n v="0.1"/>
    <n v="15"/>
    <n v="4930"/>
    <n v="3091105.12"/>
    <n v="8445695.9000000004"/>
    <s v="Unknown"/>
    <s v="AECOM"/>
    <n v="83.6"/>
    <n v="36"/>
    <s v="Unknown"/>
    <s v="Consulting"/>
    <s v="On track"/>
  </r>
  <r>
    <s v="T100399"/>
    <d v="2025-02-10T00:00:00"/>
    <s v="P1024"/>
    <s v="Data Center Build"/>
    <x v="3"/>
    <s v="Germany"/>
    <s v="Fluor"/>
    <s v="Cost Plus"/>
    <s v="Unknown"/>
    <x v="0"/>
    <s v="Ravi"/>
    <s v="B2387"/>
    <d v="2025-01-29T00:00:00"/>
    <d v="2025-03-04T00:00:00"/>
    <s v="Unknown"/>
    <n v="36"/>
    <n v="29982446"/>
    <n v="0.27"/>
    <n v="0.02"/>
    <n v="22324929.289999999"/>
    <s v="USD"/>
    <n v="22324929.289999999"/>
    <n v="15609439.42"/>
    <n v="0.19"/>
    <n v="0.06"/>
    <s v="INV-87642"/>
    <n v="15270545.609999999"/>
    <n v="14633754.91"/>
    <n v="120"/>
    <n v="87"/>
    <s v="Letter of Credit"/>
    <x v="4"/>
    <n v="0.74"/>
    <n v="0.15"/>
    <n v="0.03"/>
    <n v="15"/>
    <n v="728"/>
    <n v="2648964.61"/>
    <n v="7803404.9500000002"/>
    <s v="Al Fara'a"/>
    <s v="AECOM"/>
    <n v="91.5"/>
    <n v="12"/>
    <s v="Approved"/>
    <s v="Consulting"/>
    <s v="Follow up needed"/>
  </r>
  <r>
    <s v="T100400"/>
    <d v="2025-11-24T00:00:00"/>
    <s v="P1027"/>
    <s v="Industrial Park"/>
    <x v="4"/>
    <s v="Saudi Arabia"/>
    <s v="Samsung C&amp;T"/>
    <s v="EPC "/>
    <s v="Unknown"/>
    <x v="4"/>
    <s v="Ravi"/>
    <s v="B2388"/>
    <d v="2025-04-10T00:00:00"/>
    <d v="2026-03-01T00:00:00"/>
    <s v="Unknown"/>
    <n v="38"/>
    <n v="2133573"/>
    <n v="0.06"/>
    <n v="-0.02"/>
    <n v="1965447.45"/>
    <s v="EUR"/>
    <n v="2136355.9239130435"/>
    <n v="1345259.87"/>
    <n v="0.17"/>
    <n v="0.13"/>
    <s v="INV-88265"/>
    <n v="1114533.5900000001"/>
    <n v="636591.64"/>
    <n v="45"/>
    <n v="118"/>
    <s v="Letter of Credit"/>
    <x v="6"/>
    <n v="0.76"/>
    <n v="0.15"/>
    <n v="0.05"/>
    <n v="11"/>
    <n v="2880"/>
    <n v="167417.82"/>
    <n v="419025.64"/>
    <s v="Siemens"/>
    <s v="Unknown"/>
    <n v="81.5"/>
    <n v="48"/>
    <s v="Unknown"/>
    <s v="Engineering"/>
    <s v="Client delay"/>
  </r>
  <r>
    <s v="T100401"/>
    <d v="2025-11-12T00:00:00"/>
    <s v="P1001"/>
    <s v="Tunnel Project"/>
    <x v="0"/>
    <s v="Egypt"/>
    <s v="ADNOC"/>
    <s v="Lump Sum"/>
    <s v="Unknown"/>
    <x v="2"/>
    <s v="Layla"/>
    <s v="B2389"/>
    <d v="2025-09-16T00:00:00"/>
    <d v="2025-11-16T00:00:00"/>
    <d v="2026-03-03T00:00:00"/>
    <n v="54"/>
    <n v="33421677"/>
    <n v="0.03"/>
    <n v="0.12"/>
    <n v="36309309.890000001"/>
    <s v="USD "/>
    <n v="36309309.890000001"/>
    <n v="26395925.07"/>
    <n v="0.2"/>
    <n v="0.06"/>
    <s v="INV-51926"/>
    <n v="13539859.550000001"/>
    <n v="6604567.4199999999"/>
    <n v="90"/>
    <n v="27"/>
    <s v="Bank Transfer"/>
    <x v="6"/>
    <n v="0.81"/>
    <n v="0.05"/>
    <n v="0.04"/>
    <n v="13"/>
    <n v="3633"/>
    <n v="1198981.0900000001"/>
    <n v="7468308.46"/>
    <s v="Siemens"/>
    <s v="Jacobs"/>
    <n v="65.099999999999994"/>
    <n v="24"/>
    <s v="Unknown"/>
    <s v="Maintenance"/>
    <s v="Price escalation"/>
  </r>
  <r>
    <s v="T100402"/>
    <d v="2026-01-06T00:00:00"/>
    <s v="P1020"/>
    <s v="Oil Refinery Unit"/>
    <x v="3"/>
    <s v="South Africa"/>
    <s v="Samsung C&amp;T"/>
    <s v="EPC"/>
    <s v="HVAC"/>
    <x v="0"/>
    <s v="Tariq"/>
    <s v="B2390"/>
    <d v="2025-10-11T00:00:00"/>
    <s v="Unknown"/>
    <s v="Unknown"/>
    <n v="50"/>
    <n v="31085848"/>
    <n v="0.05"/>
    <n v="0.18"/>
    <n v="34847235.609999999"/>
    <s v="AED"/>
    <n v="9495159.5667574927"/>
    <n v="29768930.219999999"/>
    <n v="0.08"/>
    <n v="0.09"/>
    <s v="INV-99471"/>
    <n v="4110549.6"/>
    <n v="3347584.84"/>
    <n v="120"/>
    <n v="164"/>
    <s v="Unknown"/>
    <x v="4"/>
    <n v="0.59"/>
    <n v="0.1"/>
    <n v="0.05"/>
    <n v="9"/>
    <n v="219"/>
    <n v="4163266.47"/>
    <n v="6128286.75"/>
    <s v="Siemens"/>
    <s v="Unknown"/>
    <s v="Unknown"/>
    <n v="60"/>
    <s v="Pending"/>
    <s v="Engineering"/>
    <s v="Follow up needed"/>
  </r>
  <r>
    <s v="T100403"/>
    <d v="1945-08-06T00:00:00"/>
    <s v="P1041"/>
    <s v="Hospital Complex"/>
    <x v="2"/>
    <s v="Germany"/>
    <s v="L&amp;T"/>
    <s v="EPC"/>
    <s v="Electrical"/>
    <x v="3"/>
    <s v="Tariq"/>
    <s v="B2391"/>
    <d v="2025-05-11T00:00:00"/>
    <d v="2025-12-06T00:00:00"/>
    <d v="2025-04-08T00:00:00"/>
    <n v="22"/>
    <n v="17586314"/>
    <n v="0.02"/>
    <n v="0.17"/>
    <n v="20164467.629999999"/>
    <s v="Unknown"/>
    <n v="20164467.629999999"/>
    <n v="12525776.800000001"/>
    <n v="0.1"/>
    <n v="0.14000000000000001"/>
    <s v="INV-82235"/>
    <n v="16803564.52"/>
    <n v="9371818.6300000008"/>
    <n v="45"/>
    <n v="102"/>
    <s v="Online"/>
    <x v="6"/>
    <n v="0.93"/>
    <n v="0.1"/>
    <n v="0.04"/>
    <n v="5"/>
    <n v="2812"/>
    <n v="2207422.9300000002"/>
    <n v="5586086.4100000001"/>
    <s v="Drake &amp; Scull"/>
    <s v="Unknown"/>
    <n v="66.599999999999994"/>
    <n v="60"/>
    <s v="Pending"/>
    <s v="Engineering"/>
    <s v="Unknown"/>
  </r>
  <r>
    <s v="T100404"/>
    <d v="2026-02-08T00:00:00"/>
    <s v="P1046"/>
    <s v="Solar Farm Phase 2"/>
    <x v="0"/>
    <s v="South Africa"/>
    <s v="ClientX"/>
    <s v="EPC"/>
    <s v="Mechanical"/>
    <x v="0"/>
    <s v="Sandra"/>
    <s v="B2392"/>
    <d v="2025-12-12T00:00:00"/>
    <d v="2026-02-28T00:00:00"/>
    <d v="2026-04-17T00:00:00"/>
    <n v="8"/>
    <n v="19282137"/>
    <n v="0.34"/>
    <n v="0"/>
    <n v="12726210.42"/>
    <s v="USD"/>
    <n v="12726210.42"/>
    <n v="7779253.3300000001"/>
    <n v="0.3"/>
    <n v="0.16"/>
    <s v="Unknown"/>
    <n v="2310019.0099999998"/>
    <n v="2122365.66"/>
    <n v="90"/>
    <n v="161"/>
    <s v="Letter of Credit"/>
    <x v="1"/>
    <n v="0.73"/>
    <n v="0.05"/>
    <n v="0.09"/>
    <n v="15"/>
    <n v="3015"/>
    <n v="1507373.25"/>
    <n v="3162464.66"/>
    <s v="Unknown"/>
    <s v="Jacobs"/>
    <n v="63.5"/>
    <n v="48"/>
    <s v="Approved"/>
    <s v="Procurement"/>
    <s v="Follow up needed"/>
  </r>
  <r>
    <s v="T100405"/>
    <d v="1945-08-20T00:00:00"/>
    <s v="P1043"/>
    <s v="Data Center Build"/>
    <x v="4"/>
    <s v="Qatar"/>
    <s v="Larsen"/>
    <s v="Unit Rate"/>
    <s v="Structural"/>
    <x v="4"/>
    <s v="Layla"/>
    <s v="B2393"/>
    <d v="2025-10-25T00:00:00"/>
    <s v="Unknown"/>
    <d v="2026-02-14T00:00:00"/>
    <s v="Unknown"/>
    <n v="24146467"/>
    <n v="0.23"/>
    <n v="0.15"/>
    <n v="21381696.530000001"/>
    <s v="USD"/>
    <n v="21381696.530000001"/>
    <n v="17333287.739999998"/>
    <n v="0.1"/>
    <n v="0.11"/>
    <s v="INV-23674"/>
    <n v="18222791.039999999"/>
    <n v="18339973.469999999"/>
    <n v="60"/>
    <n v="106"/>
    <s v="Unknown"/>
    <x v="0"/>
    <n v="0.74"/>
    <n v="0.1"/>
    <n v="0.06"/>
    <n v="8"/>
    <n v="3131"/>
    <n v="923565.05"/>
    <n v="7147677.3300000001"/>
    <s v="Siemens"/>
    <s v="Unknown"/>
    <n v="60.8"/>
    <n v="60"/>
    <s v="Rejected"/>
    <s v="Maintenance"/>
    <s v="Scope change"/>
  </r>
  <r>
    <s v="T100406"/>
    <d v="2025-04-27T00:00:00"/>
    <s v="P1004"/>
    <s v="Bridge Overhaul"/>
    <x v="0"/>
    <s v="Unknown"/>
    <s v="GE Infrastructure"/>
    <s v="EPC "/>
    <s v="Electrical"/>
    <x v="2"/>
    <s v="Jack"/>
    <s v="B2394"/>
    <d v="2025-09-02T00:00:00"/>
    <s v="Unknown"/>
    <d v="2025-03-07T00:00:00"/>
    <n v="6"/>
    <n v="17076391"/>
    <n v="0.02"/>
    <n v="0.12"/>
    <n v="18743046.760000002"/>
    <s v="AED"/>
    <n v="5107097.2098092651"/>
    <n v="11678989.08"/>
    <n v="0.28999999999999998"/>
    <n v="0.09"/>
    <s v="INV-60701"/>
    <n v="3843910.68"/>
    <n v="2538303.4300000002"/>
    <n v="45"/>
    <n v="36"/>
    <s v="Online"/>
    <x v="1"/>
    <n v="0.91"/>
    <n v="0.15"/>
    <n v="0.1"/>
    <n v="9"/>
    <n v="2230"/>
    <n v="3621134.5"/>
    <n v="5085973.3"/>
    <s v="Siemens"/>
    <s v="Mott Mac"/>
    <n v="65.3"/>
    <n v="36"/>
    <s v="Pending"/>
    <s v="Construction"/>
    <s v="On track"/>
  </r>
  <r>
    <s v="T100407"/>
    <d v="2025-11-14T00:00:00"/>
    <s v="P1017"/>
    <s v="Offshore Platform"/>
    <x v="4"/>
    <s v="Qatar"/>
    <s v="Unknown"/>
    <s v="Lump Sum"/>
    <s v="Process"/>
    <x v="4"/>
    <s v="Omar"/>
    <s v="B2395"/>
    <d v="2025-09-02T00:00:00"/>
    <s v="Unknown"/>
    <d v="2026-01-15T00:00:00"/>
    <n v="3"/>
    <n v="30048279"/>
    <n v="0.06"/>
    <n v="0.05"/>
    <n v="29657651.370000001"/>
    <s v="AED"/>
    <n v="8081103.9155313354"/>
    <s v="Unknown"/>
    <n v="0.21"/>
    <n v="0.13"/>
    <s v="INV-77147"/>
    <n v="4491077.97"/>
    <n v="4363210.5"/>
    <n v="30"/>
    <n v="147"/>
    <s v="Cheque"/>
    <x v="2"/>
    <n v="0.88"/>
    <n v="0.1"/>
    <n v="0.02"/>
    <n v="12"/>
    <n v="594"/>
    <n v="3000377.14"/>
    <n v="4791564.3"/>
    <s v="ABB"/>
    <s v="Unknown"/>
    <n v="76.5"/>
    <n v="36"/>
    <s v="Unknown"/>
    <s v="Construction"/>
    <s v="Scope change"/>
  </r>
  <r>
    <s v="T100408"/>
    <d v="1945-07-31T00:00:00"/>
    <s v="P1009"/>
    <s v="Marina Development"/>
    <x v="1"/>
    <s v="China"/>
    <s v="Unknown"/>
    <s v="EPC"/>
    <s v="HVAC"/>
    <x v="7"/>
    <s v="Omar"/>
    <s v="B2396"/>
    <d v="2025-02-27T00:00:00"/>
    <s v="Unknown"/>
    <d v="2025-05-19T00:00:00"/>
    <n v="45"/>
    <n v="13736964"/>
    <n v="0.08"/>
    <n v="0.05"/>
    <n v="13269907.220000001"/>
    <s v="SAR"/>
    <n v="3538641.9253333337"/>
    <n v="10286361.5"/>
    <n v="7.0000000000000007E-2"/>
    <n v="0.14000000000000001"/>
    <s v="INV-15536"/>
    <n v="6691338.04"/>
    <n v="4286742.05"/>
    <n v="120"/>
    <n v="60"/>
    <s v="Bank Transfer"/>
    <x v="4"/>
    <n v="0.84"/>
    <n v="0.1"/>
    <n v="0.09"/>
    <n v="2"/>
    <n v="2767"/>
    <n v="1960030.25"/>
    <n v="3251544.18"/>
    <s v="Al Fara'a"/>
    <s v="WSP"/>
    <n v="92.2"/>
    <n v="60"/>
    <s v="Under Review"/>
    <s v="Engineering"/>
    <s v="Follow up needed"/>
  </r>
  <r>
    <s v="T100409"/>
    <d v="2026-01-20T00:00:00"/>
    <s v="P1045"/>
    <s v="Desalination Plant"/>
    <x v="2"/>
    <s v="Germany"/>
    <s v="Larsen"/>
    <s v="Unknown"/>
    <s v="Civil"/>
    <x v="3"/>
    <s v="Sandra"/>
    <s v="B2397"/>
    <d v="2025-12-30T00:00:00"/>
    <d v="2026-02-27T00:00:00"/>
    <d v="2026-03-26T00:00:00"/>
    <n v="57"/>
    <n v="46592465"/>
    <n v="0.18"/>
    <n v="0.2"/>
    <n v="45846985.560000002"/>
    <s v="AED"/>
    <n v="12492366.63760218"/>
    <n v="28070307.77"/>
    <n v="0.31"/>
    <n v="0.15"/>
    <s v="INV-10484"/>
    <n v="40236702.939999998"/>
    <n v="12526835.65"/>
    <n v="60"/>
    <n v="128"/>
    <s v="Unknown"/>
    <x v="4"/>
    <n v="0.65"/>
    <n v="0.05"/>
    <n v="0.06"/>
    <n v="0"/>
    <n v="941"/>
    <n v="1620211.78"/>
    <n v="18115319.109999999"/>
    <s v="Drake &amp; Scull"/>
    <s v="AECOM"/>
    <n v="71.8"/>
    <n v="60"/>
    <s v="Unknown"/>
    <s v="Procurement"/>
    <s v="Scope change"/>
  </r>
  <r>
    <s v="T100410"/>
    <d v="2025-06-13T00:00:00"/>
    <s v="P1048"/>
    <s v="Rail Network Upgrade"/>
    <x v="0"/>
    <s v="Nigeria"/>
    <s v="Fluor"/>
    <s v="Lump Sum"/>
    <s v="Structural"/>
    <x v="0"/>
    <s v="Layla"/>
    <s v="B2398"/>
    <d v="2025-04-08T00:00:00"/>
    <d v="2025-07-07T00:00:00"/>
    <s v="Unknown"/>
    <n v="45"/>
    <n v="43242807"/>
    <n v="0.19"/>
    <n v="0.05"/>
    <n v="36778007.350000001"/>
    <s v="USD "/>
    <n v="36778007.350000001"/>
    <n v="32159699.5"/>
    <n v="0.08"/>
    <n v="0.17"/>
    <s v="INV-40876"/>
    <n v="17916682.469999999"/>
    <n v="18813373.09"/>
    <n v="30"/>
    <n v="147"/>
    <s v="Cash"/>
    <x v="1"/>
    <n v="0.45"/>
    <n v="0.05"/>
    <n v="7.0000000000000007E-2"/>
    <n v="7"/>
    <n v="3135"/>
    <n v="7686292.0199999996"/>
    <n v="9772938.4000000004"/>
    <s v="Drake &amp; Scull"/>
    <s v="Unknown"/>
    <n v="73.400000000000006"/>
    <n v="12"/>
    <s v="Pending"/>
    <s v="Engineering"/>
    <s v="Price escalation"/>
  </r>
  <r>
    <s v="T100411"/>
    <d v="1945-07-18T00:00:00"/>
    <s v="P1029"/>
    <s v="Marina Development"/>
    <x v="0"/>
    <s v="Nigeria"/>
    <s v="GE Infrastructure"/>
    <s v="Unknown"/>
    <s v="Structural"/>
    <x v="2"/>
    <s v="Mei"/>
    <s v="B2399"/>
    <d v="2024-12-19T00:00:00"/>
    <d v="2025-08-04T00:00:00"/>
    <d v="2025-09-06T00:00:00"/>
    <n v="50"/>
    <n v="30419790"/>
    <n v="0.22"/>
    <n v="0.19"/>
    <n v="28235649.079999998"/>
    <s v=" AED"/>
    <n v="28235649.079999998"/>
    <n v="21296921.859999999"/>
    <n v="7.0000000000000007E-2"/>
    <n v="0.12"/>
    <s v="INV-30388"/>
    <n v="2059187.51"/>
    <n v="867336.99"/>
    <n v="45"/>
    <n v="59"/>
    <s v="Letter of Credit"/>
    <x v="3"/>
    <n v="0.49"/>
    <n v="0.15"/>
    <n v="0.02"/>
    <n v="13"/>
    <n v="3209"/>
    <n v="5933949.5899999999"/>
    <n v="5800444.25"/>
    <s v="Unknown"/>
    <s v="Unknown"/>
    <n v="65.099999999999994"/>
    <n v="48"/>
    <s v="Approved"/>
    <s v="Construction"/>
    <s v="On track"/>
  </r>
  <r>
    <s v="T100412"/>
    <d v="2025-03-19T00:00:00"/>
    <s v="P1032"/>
    <s v="Airport Terminal 3"/>
    <x v="5"/>
    <s v="USA"/>
    <s v="Larsen"/>
    <s v="Unknown"/>
    <s v="Civil"/>
    <x v="8"/>
    <s v="Mei"/>
    <s v="B2400"/>
    <d v="2025-01-19T00:00:00"/>
    <d v="2025-03-22T00:00:00"/>
    <d v="2025-05-16T00:00:00"/>
    <n v="40"/>
    <n v="16158174"/>
    <n v="0.21"/>
    <n v="0.12"/>
    <n v="14296752.359999999"/>
    <s v=" AED"/>
    <n v="14296752.359999999"/>
    <n v="10240573.140000001"/>
    <n v="0.13"/>
    <n v="0.09"/>
    <s v="INV-77969"/>
    <n v="2907183.11"/>
    <n v="3048249.36"/>
    <n v="120"/>
    <n v="8"/>
    <s v="Online"/>
    <x v="1"/>
    <s v="&gt;1"/>
    <n v="0.1"/>
    <n v="0.08"/>
    <n v="3"/>
    <n v="3730"/>
    <n v="1083699.46"/>
    <n v="3835664.99"/>
    <s v="Drake &amp; Scull"/>
    <s v="Mott Mac"/>
    <n v="96.5"/>
    <n v="60"/>
    <s v="Unknown"/>
    <s v="Maintenance"/>
    <s v="Unknown"/>
  </r>
  <r>
    <s v="T100413"/>
    <d v="2025-07-01T00:00:00"/>
    <s v="P1008"/>
    <s v="Unknown"/>
    <x v="0"/>
    <s v="South Africa"/>
    <s v="Larsen"/>
    <s v="BOT"/>
    <s v="Instruments"/>
    <x v="2"/>
    <s v="Ravi"/>
    <s v="B2401"/>
    <d v="2025-05-17T00:00:00"/>
    <s v="Unknown"/>
    <d v="2025-10-04T00:00:00"/>
    <n v="7"/>
    <n v="46539811"/>
    <n v="0.16"/>
    <n v="0.15"/>
    <n v="44957457.43"/>
    <s v="AED"/>
    <n v="12249988.40054496"/>
    <n v="31136214.73"/>
    <n v="7.0000000000000007E-2"/>
    <n v="0.19"/>
    <s v="INV-14911"/>
    <n v="19148294.149999999"/>
    <n v="17076220.09"/>
    <n v="45"/>
    <n v="169"/>
    <s v="Online"/>
    <x v="4"/>
    <n v="0.89"/>
    <n v="0.05"/>
    <n v="0.02"/>
    <n v="10"/>
    <s v="Unknown"/>
    <n v="11140927.300000001"/>
    <n v="15785196.51"/>
    <s v="Unknown"/>
    <s v="Unknown"/>
    <n v="96.8"/>
    <n v="60"/>
    <s v="Unknown"/>
    <s v="Engineering"/>
    <s v="On track"/>
  </r>
  <r>
    <s v="T100414"/>
    <d v="2025-11-13T00:00:00"/>
    <s v="P1019"/>
    <s v="Offshore Platform"/>
    <x v="4"/>
    <s v="Qatar"/>
    <s v="Samsung C&amp;T"/>
    <s v="Unknown"/>
    <s v="Instrumentation"/>
    <x v="4"/>
    <s v="Sandra"/>
    <s v="B2402"/>
    <d v="2025-09-01T00:00:00"/>
    <d v="2025-05-12T00:00:00"/>
    <d v="2026-03-13T00:00:00"/>
    <n v="48"/>
    <n v="30157979"/>
    <n v="0.19"/>
    <n v="0.17"/>
    <n v="28580716.699999999"/>
    <s v="AED"/>
    <n v="7787661.2261580378"/>
    <n v="22829245.18"/>
    <n v="0.23"/>
    <n v="0.19"/>
    <s v="INV-59271"/>
    <n v="4881731.8499999996"/>
    <n v="3959317.14"/>
    <n v="60"/>
    <n v="161"/>
    <s v="Letter of Credit"/>
    <x v="0"/>
    <n v="0.3"/>
    <n v="0.1"/>
    <n v="0.06"/>
    <n v="8"/>
    <n v="4591"/>
    <n v="5207428.8"/>
    <n v="4729278.82"/>
    <s v="Unknown"/>
    <s v="Unknown"/>
    <n v="85.5"/>
    <n v="24"/>
    <s v="Unknown"/>
    <s v="Maintenance"/>
    <s v="Client delay"/>
  </r>
  <r>
    <s v="T100415"/>
    <d v="2025-11-17T00:00:00"/>
    <s v="P1017"/>
    <s v="Bridge Overhaul"/>
    <x v="6"/>
    <s v="Unknown"/>
    <s v="QatarEnergy"/>
    <s v="LSTK"/>
    <s v="Structural"/>
    <x v="9"/>
    <s v="Omar"/>
    <s v="B2403"/>
    <d v="2025-06-11T00:00:00"/>
    <d v="2025-11-21T00:00:00"/>
    <d v="2026-02-25T00:00:00"/>
    <n v="21"/>
    <n v="49784468"/>
    <n v="0.1"/>
    <n v="0.01"/>
    <n v="45254081.409999996"/>
    <s v="USD "/>
    <n v="45254081.409999996"/>
    <n v="28494891.329999998"/>
    <n v="0.15"/>
    <n v="0.09"/>
    <s v="INV-97089"/>
    <n v="18913100.420000002"/>
    <n v="11560612.699999999"/>
    <n v="90"/>
    <n v="54"/>
    <s v="Online"/>
    <x v="4"/>
    <n v="0.33"/>
    <n v="0.1"/>
    <n v="0.09"/>
    <n v="8"/>
    <n v="1676"/>
    <n v="9344881.9399999995"/>
    <n v="17847196.199999999"/>
    <s v="Drake &amp; Scull"/>
    <s v="AECOM"/>
    <n v="94.5"/>
    <n v="24"/>
    <s v="Unknown"/>
    <s v="Construction"/>
    <s v="Follow up needed"/>
  </r>
  <r>
    <s v="T100416"/>
    <d v="2026-02-20T00:00:00"/>
    <s v="P1026"/>
    <s v="Offshore Platform"/>
    <x v="2"/>
    <s v="UK"/>
    <s v="ClientX"/>
    <s v="Lump Sum"/>
    <s v="HVAC"/>
    <x v="3"/>
    <s v="Sandra"/>
    <s v="B2404"/>
    <d v="2026-06-01T00:00:00"/>
    <d v="2026-04-19T00:00:00"/>
    <s v="Unknown"/>
    <n v="11"/>
    <n v="10371197"/>
    <n v="0.15"/>
    <n v="0.16"/>
    <n v="10226000.24"/>
    <s v="EUR"/>
    <n v="11115217.652173912"/>
    <n v="8279834.0199999996"/>
    <n v="0.26"/>
    <n v="0.13"/>
    <s v="INV-29624"/>
    <n v="3535115.46"/>
    <n v="3698645.81"/>
    <n v="30"/>
    <n v="148"/>
    <s v="Online"/>
    <x v="4"/>
    <n v="0.73"/>
    <n v="0.15"/>
    <n v="0.04"/>
    <n v="5"/>
    <n v="3458"/>
    <n v="1656154.98"/>
    <s v="Unknown"/>
    <s v="Siemens"/>
    <s v="Unknown"/>
    <n v="60.4"/>
    <n v="48"/>
    <s v="Unknown"/>
    <s v="Engineering"/>
    <s v="Client delay"/>
  </r>
  <r>
    <s v="T100417"/>
    <d v="1945-07-19T00:00:00"/>
    <s v="P1024"/>
    <s v="Metro Line Extension"/>
    <x v="4"/>
    <s v="UAE"/>
    <s v="Siemens"/>
    <s v="Lump Sum"/>
    <s v="Unknown"/>
    <x v="4"/>
    <s v="Mei"/>
    <s v="B2405"/>
    <d v="2024-12-05T00:00:00"/>
    <d v="2025-04-20T00:00:00"/>
    <d v="2025-03-06T00:00:00"/>
    <n v="59"/>
    <n v="18611170"/>
    <n v="0.11"/>
    <n v="0.1"/>
    <n v="18220335.43"/>
    <s v="AED"/>
    <n v="4964669.054495913"/>
    <n v="11438807.949999999"/>
    <n v="0.06"/>
    <n v="0.19"/>
    <s v="INV-43530"/>
    <n v="4183305.92"/>
    <n v="3854879.81"/>
    <n v="60"/>
    <n v="17"/>
    <s v="Cheque"/>
    <x v="1"/>
    <n v="0.48"/>
    <n v="0.1"/>
    <n v="0.09"/>
    <n v="13"/>
    <n v="2822"/>
    <s v="Unknown"/>
    <n v="3340051.82"/>
    <s v="ABB"/>
    <s v="Unknown"/>
    <n v="77.400000000000006"/>
    <n v="36"/>
    <s v="Unknown"/>
    <s v="Consulting"/>
    <s v="Price escalation"/>
  </r>
  <r>
    <s v="T100418"/>
    <d v="2025-10-01T00:00:00"/>
    <s v="P1029"/>
    <s v="Data Center Build"/>
    <x v="0"/>
    <s v="Egypt"/>
    <s v="ADNOC"/>
    <s v="Unit Rate"/>
    <s v="Unknown"/>
    <x v="0"/>
    <s v="Tariq"/>
    <s v="B2406"/>
    <d v="2025-08-15T00:00:00"/>
    <d v="2025-10-19T00:00:00"/>
    <d v="2026-01-22T00:00:00"/>
    <n v="35"/>
    <n v="36166571"/>
    <n v="0.09"/>
    <n v="-0.05"/>
    <n v="31266000.629999999"/>
    <s v="SAR"/>
    <n v="8337600.1679999996"/>
    <n v="25310125.16"/>
    <n v="0.23"/>
    <n v="0.06"/>
    <s v="INV-11937"/>
    <n v="14022760.26"/>
    <n v="6912663.6600000001"/>
    <n v="45"/>
    <n v="17"/>
    <s v="Unknown"/>
    <x v="6"/>
    <n v="0.28999999999999998"/>
    <n v="0.1"/>
    <n v="0.03"/>
    <n v="2"/>
    <n v="700"/>
    <n v="7372939.0300000003"/>
    <n v="8543549.1899999995"/>
    <s v="Drake &amp; Scull"/>
    <s v="Mott Mac"/>
    <n v="74"/>
    <n v="24"/>
    <s v="Under Review"/>
    <s v="Procurement"/>
    <s v="Unknown"/>
  </r>
  <r>
    <s v="T100419"/>
    <d v="2025-08-22T00:00:00"/>
    <s v="P1023"/>
    <s v="Plant Upgrade"/>
    <x v="5"/>
    <s v="USA"/>
    <s v="GE Infrastructure"/>
    <s v="Lump Sum"/>
    <s v="Electrical"/>
    <x v="8"/>
    <s v="Igor"/>
    <s v="B2407"/>
    <d v="2025-07-19T00:00:00"/>
    <s v="Unknown"/>
    <d v="2025-11-02T00:00:00"/>
    <n v="4"/>
    <n v="6730887"/>
    <s v="unknown"/>
    <n v="0.12"/>
    <n v="7312435.6399999997"/>
    <s v="USD"/>
    <n v="7312435.6399999997"/>
    <n v="6395849.1299999999"/>
    <n v="0.15"/>
    <n v="0.06"/>
    <s v="INV-36975"/>
    <n v="4286787.6900000004"/>
    <n v="2383740.3199999998"/>
    <n v="60"/>
    <n v="33"/>
    <s v="Cash"/>
    <x v="1"/>
    <n v="0.36"/>
    <n v="0.1"/>
    <n v="0.09"/>
    <n v="13"/>
    <n v="627"/>
    <n v="1388361.91"/>
    <n v="787091.01"/>
    <s v="Unknown"/>
    <s v="Parsons"/>
    <n v="51.4"/>
    <n v="48"/>
    <s v="Unknown"/>
    <s v="Consulting"/>
    <s v="Scope change"/>
  </r>
  <r>
    <s v="T100420"/>
    <d v="1945-07-27T00:00:00"/>
    <s v="P1016"/>
    <s v="Oil Refinery Unit"/>
    <x v="1"/>
    <s v="India"/>
    <s v="Unknown"/>
    <s v="EPC "/>
    <s v="Structural"/>
    <x v="7"/>
    <s v="Omar"/>
    <s v="B2408"/>
    <d v="2025-02-06T00:00:00"/>
    <d v="2025-03-18T00:00:00"/>
    <s v="Unknown"/>
    <n v="19"/>
    <n v="18847899"/>
    <n v="0.02"/>
    <n v="0.2"/>
    <n v="22165129.219999999"/>
    <s v="AED"/>
    <n v="6039544.7465940053"/>
    <n v="19017138.239999998"/>
    <n v="0.17"/>
    <n v="0.08"/>
    <s v="INV-56741"/>
    <n v="5481239.3300000001"/>
    <n v="5929889.9199999999"/>
    <n v="45"/>
    <n v="48"/>
    <s v="Unknown"/>
    <x v="5"/>
    <n v="0.67"/>
    <n v="0.05"/>
    <n v="0.04"/>
    <n v="4"/>
    <n v="50"/>
    <n v="3418737.6"/>
    <n v="3930557.23"/>
    <s v="THALES"/>
    <s v="Jacobs"/>
    <n v="64.900000000000006"/>
    <n v="12"/>
    <s v="Pending"/>
    <s v="Engineering"/>
    <s v="Price escalation"/>
  </r>
  <r>
    <s v="T100421"/>
    <d v="2025-11-17T00:00:00"/>
    <s v="P1010"/>
    <s v="Tunnel Project"/>
    <x v="5"/>
    <s v="Unknown"/>
    <s v="Fluor"/>
    <s v="Lump Sum"/>
    <s v="Process"/>
    <x v="6"/>
    <s v="Mei"/>
    <s v="B2409"/>
    <d v="2025-09-30T00:00:00"/>
    <s v="Unknown"/>
    <d v="2026-02-02T00:00:00"/>
    <n v="57"/>
    <n v="16474098"/>
    <n v="0.1"/>
    <n v="0.09"/>
    <n v="16161090.140000001"/>
    <s v="AED"/>
    <n v="4403566.795640327"/>
    <n v="11494753.539999999"/>
    <n v="0.2"/>
    <n v="0.2"/>
    <s v="INV-42747"/>
    <n v="9558150.3599999994"/>
    <n v="5624193.04"/>
    <n v="120"/>
    <n v="121"/>
    <s v="Online"/>
    <x v="5"/>
    <n v="0.83"/>
    <n v="0.1"/>
    <n v="0.05"/>
    <n v="2"/>
    <n v="1717"/>
    <n v="2920481.68"/>
    <n v="4251802.66"/>
    <s v="ABB"/>
    <s v="Parsons"/>
    <n v="69.7"/>
    <n v="60"/>
    <s v="Pending"/>
    <s v="Engineering"/>
    <s v="Client delay"/>
  </r>
  <r>
    <s v="T100422"/>
    <d v="2025-09-10T00:00:00"/>
    <s v="P1001"/>
    <s v="Data Center Build"/>
    <x v="5"/>
    <s v="USA"/>
    <s v="Larsen"/>
    <s v="BOT"/>
    <s v="HVAC"/>
    <x v="6"/>
    <s v="Sandra"/>
    <s v="B2410"/>
    <d v="2025-06-14T00:00:00"/>
    <d v="2025-10-02T00:00:00"/>
    <d v="2025-12-13T00:00:00"/>
    <n v="60"/>
    <n v="39954634"/>
    <n v="0.06"/>
    <n v="-0.02"/>
    <n v="36806208.840000004"/>
    <s v=" AED"/>
    <n v="36806208.840000004"/>
    <n v="29324743.48"/>
    <n v="0.08"/>
    <n v="0.09"/>
    <s v="INV-60672"/>
    <n v="16695219.35"/>
    <n v="7100867.1699999999"/>
    <n v="90"/>
    <n v="166"/>
    <s v="Online"/>
    <x v="1"/>
    <n v="0.71"/>
    <n v="0.1"/>
    <n v="0.1"/>
    <n v="7"/>
    <n v="43"/>
    <n v="3054548.26"/>
    <n v="15672352.25"/>
    <s v="THALES"/>
    <s v="AECOM"/>
    <n v="73.7"/>
    <n v="12"/>
    <s v="Unknown"/>
    <s v="Construction"/>
    <s v="Client delay"/>
  </r>
  <r>
    <s v="T100423"/>
    <d v="1945-07-25T00:00:00"/>
    <s v="P1038"/>
    <s v="Oil Refinery Unit"/>
    <x v="0"/>
    <s v="South Africa"/>
    <s v="GE Infrastructure"/>
    <s v="EPC "/>
    <s v="Electrical"/>
    <x v="0"/>
    <s v="Ravi"/>
    <s v="B2411"/>
    <d v="2025-02-26T00:00:00"/>
    <d v="2025-04-14T00:00:00"/>
    <d v="2025-02-07T00:00:00"/>
    <n v="10"/>
    <n v="8419902"/>
    <n v="0.34"/>
    <n v="0.05"/>
    <n v="5834992.0899999999"/>
    <s v="USD"/>
    <n v="5834992.0899999999"/>
    <n v="4225021.1100000003"/>
    <n v="0.3"/>
    <n v="0.14000000000000001"/>
    <s v="INV-84870"/>
    <n v="1266137.3600000001"/>
    <n v="1157972.5"/>
    <n v="90"/>
    <n v="102"/>
    <s v="Letter of Credit"/>
    <x v="4"/>
    <n v="0.22"/>
    <n v="0.15"/>
    <n v="0.04"/>
    <n v="4"/>
    <n v="4521"/>
    <n v="557745.94999999995"/>
    <n v="660197.80000000005"/>
    <s v="THALES"/>
    <s v="Unknown"/>
    <n v="72.599999999999994"/>
    <n v="12"/>
    <s v="Approved"/>
    <s v="Consulting"/>
    <s v="Unknown"/>
  </r>
  <r>
    <s v="T100424"/>
    <d v="2025-10-18T00:00:00"/>
    <s v="P1044"/>
    <s v="Industrial Park"/>
    <x v="3"/>
    <s v="Qatar"/>
    <s v="Siemens"/>
    <s v="EPC"/>
    <s v="Mechanical "/>
    <x v="0"/>
    <s v="Sandra"/>
    <s v="B2412"/>
    <d v="2025-04-10T00:00:00"/>
    <d v="2025-12-15T00:00:00"/>
    <s v="Unknown"/>
    <s v="Unknown"/>
    <n v="40574837"/>
    <n v="0.1"/>
    <n v="0.1"/>
    <n v="40169088.630000003"/>
    <s v="QAR"/>
    <n v="11035463.909340659"/>
    <n v="31988085.010000002"/>
    <n v="0.28000000000000003"/>
    <n v="0.17"/>
    <s v="INV-88934"/>
    <n v="28006122.280000001"/>
    <n v="10223440.5"/>
    <n v="45"/>
    <n v="60"/>
    <s v="Bank Transfer"/>
    <x v="1"/>
    <n v="0.31"/>
    <n v="0.1"/>
    <n v="0.03"/>
    <n v="13"/>
    <n v="3427"/>
    <n v="9357020.0800000001"/>
    <n v="12762382.130000001"/>
    <s v="Al Fara'a"/>
    <s v="Unknown"/>
    <n v="82.8"/>
    <s v="Unknown"/>
    <s v="Approved"/>
    <s v="Construction"/>
    <s v="Follow up needed"/>
  </r>
  <r>
    <s v="T100425"/>
    <d v="2026-01-30T00:00:00"/>
    <s v="P1013"/>
    <s v="Airport Terminal 3"/>
    <x v="0"/>
    <s v="Nigeria"/>
    <s v="L&amp;T"/>
    <s v="Unit Rate"/>
    <s v="Mechanical "/>
    <x v="0"/>
    <s v="Layla"/>
    <s v="B2413"/>
    <d v="2025-11-18T00:00:00"/>
    <s v="Unknown"/>
    <s v="Unknown"/>
    <n v="40"/>
    <n v="13660171"/>
    <n v="0.1"/>
    <n v="0.17"/>
    <n v="14384160.060000001"/>
    <s v="USD"/>
    <n v="14384160.060000001"/>
    <n v="12627377.27"/>
    <n v="0.4"/>
    <n v="0.1"/>
    <s v="INV-19841"/>
    <n v="12145333.5"/>
    <n v="6581443.6600000001"/>
    <n v="60"/>
    <n v="40"/>
    <s v="Cash"/>
    <x v="3"/>
    <n v="0.99"/>
    <n v="0.05"/>
    <n v="0.04"/>
    <n v="2"/>
    <n v="2380"/>
    <n v="726106.68"/>
    <n v="6335269.6600000001"/>
    <s v="Unknown"/>
    <s v="AECOM"/>
    <n v="50.2"/>
    <n v="24"/>
    <s v="Unknown"/>
    <s v="Procurement"/>
    <s v="Follow up needed"/>
  </r>
  <r>
    <s v="T100426"/>
    <d v="2025-07-08T00:00:00"/>
    <s v="P1018"/>
    <s v="Stadium Renovation"/>
    <x v="0"/>
    <s v="South Africa"/>
    <s v="QatarEnergy"/>
    <s v="Unknown"/>
    <s v="Electrical"/>
    <x v="2"/>
    <s v="Tariq"/>
    <s v="B2414"/>
    <d v="2025-05-07T00:00:00"/>
    <d v="2025-07-19T00:00:00"/>
    <s v="Unknown"/>
    <n v="55"/>
    <n v="33141023"/>
    <n v="0.14000000000000001"/>
    <n v="0.17"/>
    <n v="33346497.34"/>
    <s v="QAR"/>
    <n v="9161125.6428571418"/>
    <n v="21680765.760000002"/>
    <n v="0.32"/>
    <n v="0.12"/>
    <s v="INV-89234"/>
    <n v="6982554.8700000001"/>
    <n v="2495551.6800000002"/>
    <n v="120"/>
    <n v="21"/>
    <s v="Cheque"/>
    <x v="0"/>
    <n v="0.09"/>
    <n v="0.15"/>
    <n v="0.05"/>
    <n v="3"/>
    <n v="542"/>
    <n v="4245185.0999999996"/>
    <n v="12735516.27"/>
    <s v="Drake &amp; Scull"/>
    <s v="Parsons"/>
    <n v="50.1"/>
    <n v="60"/>
    <s v="Rejected"/>
    <s v="Consulting"/>
    <s v="Scope change"/>
  </r>
  <r>
    <s v="T100427"/>
    <d v="2025-01-30T00:00:00"/>
    <s v="P1024"/>
    <s v="Metro Line Extension"/>
    <x v="5"/>
    <s v="Unknown"/>
    <s v="China State"/>
    <s v="BOT"/>
    <s v="Electrical"/>
    <x v="8"/>
    <s v="Tariq"/>
    <s v="B2415"/>
    <d v="2024-11-21T00:00:00"/>
    <d v="2025-04-02T00:00:00"/>
    <d v="2025-05-23T00:00:00"/>
    <n v="17"/>
    <n v="2255243"/>
    <n v="0.14000000000000001"/>
    <n v="0.1"/>
    <n v="2133459.88"/>
    <s v="EUR"/>
    <n v="2318978.1304347822"/>
    <s v="Unknown"/>
    <n v="0.23"/>
    <n v="0.19"/>
    <s v="INV-23145"/>
    <n v="1246725.4099999999"/>
    <n v="1102572.99"/>
    <n v="90"/>
    <n v="116"/>
    <s v="Bank Transfer"/>
    <x v="1"/>
    <n v="0.38"/>
    <n v="0.15"/>
    <n v="0.09"/>
    <n v="6"/>
    <n v="850"/>
    <n v="44352.47"/>
    <n v="906917.42"/>
    <s v="THALES"/>
    <s v="AECOM"/>
    <n v="63"/>
    <n v="60"/>
    <s v="Under Review"/>
    <s v="Construction"/>
    <s v="Follow up needed"/>
  </r>
  <r>
    <s v="T100428"/>
    <d v="2025-08-30T00:00:00"/>
    <s v="P1038"/>
    <s v="Stadium Renovation"/>
    <x v="4"/>
    <s v="Qatar"/>
    <s v="NEOM"/>
    <s v="Cost Plus "/>
    <s v="Instrumentation"/>
    <x v="4"/>
    <s v="Ravi"/>
    <s v="B2416"/>
    <d v="2025-06-24T00:00:00"/>
    <s v="Unknown"/>
    <d v="2025-12-10T00:00:00"/>
    <n v="25"/>
    <n v="27556514"/>
    <n v="7.0000000000000007E-2"/>
    <n v="0.08"/>
    <n v="27677762.66"/>
    <s v="EUR"/>
    <n v="30084524.630434781"/>
    <n v="23465561.510000002"/>
    <n v="0.16"/>
    <n v="0.1"/>
    <s v="INV-88485"/>
    <n v="4002829.28"/>
    <s v="Unknown"/>
    <n v="45"/>
    <n v="36"/>
    <s v="Online"/>
    <x v="6"/>
    <n v="0.27"/>
    <n v="0.15"/>
    <n v="0.02"/>
    <n v="5"/>
    <n v="72"/>
    <n v="3333414.26"/>
    <n v="10519862.17"/>
    <s v="Siemens"/>
    <s v="Unknown"/>
    <n v="96.4"/>
    <n v="48"/>
    <s v="Under Review"/>
    <s v="Consulting"/>
    <s v="Scope change"/>
  </r>
  <r>
    <s v="T100429"/>
    <d v="2025-10-04T00:00:00"/>
    <s v="P1018"/>
    <s v="Water Treatment Plant"/>
    <x v="3"/>
    <s v="UK"/>
    <s v="Siemens"/>
    <s v="Unit Rate"/>
    <s v="Mechanical "/>
    <x v="0"/>
    <s v="Sandra"/>
    <s v="B2417"/>
    <d v="2025-09-22T00:00:00"/>
    <s v="Unknown"/>
    <d v="2026-01-13T00:00:00"/>
    <n v="17"/>
    <n v="1353844"/>
    <n v="0.3"/>
    <n v="-0.04"/>
    <n v="909783.17"/>
    <s v="QAR"/>
    <n v="249940.43131868131"/>
    <n v="705586.75"/>
    <n v="0.1"/>
    <n v="0.08"/>
    <s v="INV-50116"/>
    <n v="277562.7"/>
    <n v="221397.26"/>
    <n v="60"/>
    <n v="63"/>
    <s v="Cheque"/>
    <x v="0"/>
    <n v="0.33"/>
    <n v="0.15"/>
    <n v="0.04"/>
    <n v="4"/>
    <n v="3307"/>
    <n v="21070.93"/>
    <n v="292058.45"/>
    <s v="Al Fara'a"/>
    <s v="Mott Mac"/>
    <n v="95.2"/>
    <n v="48"/>
    <s v="Unknown"/>
    <s v="Maintenance"/>
    <s v="Unknown"/>
  </r>
  <r>
    <s v="T100430"/>
    <d v="2025-04-06T00:00:00"/>
    <s v="P1029"/>
    <s v="Offshore Platform"/>
    <x v="4"/>
    <s v="Qatar"/>
    <s v="China State"/>
    <s v="Lump Sum"/>
    <s v="Civil"/>
    <x v="4"/>
    <s v="Mei"/>
    <s v="B2418"/>
    <d v="2025-02-15T00:00:00"/>
    <d v="2025-04-11T00:00:00"/>
    <d v="2025-07-16T00:00:00"/>
    <n v="60"/>
    <n v="38848837"/>
    <n v="0.31"/>
    <n v="-0.05"/>
    <n v="25465412.649999999"/>
    <s v="USD"/>
    <n v="25465412.649999999"/>
    <n v="16348897.4"/>
    <n v="0.06"/>
    <n v="0.09"/>
    <s v="INV-34141"/>
    <n v="10344982.189999999"/>
    <n v="11087742"/>
    <n v="120"/>
    <n v="164"/>
    <s v="Online"/>
    <x v="2"/>
    <n v="0.1"/>
    <n v="0.1"/>
    <n v="0.04"/>
    <n v="4"/>
    <n v="2432"/>
    <n v="3202564.82"/>
    <n v="11303396.58"/>
    <s v="Siemens"/>
    <s v="AECOM"/>
    <n v="80.8"/>
    <n v="12"/>
    <s v="Pending"/>
    <s v="Consulting"/>
    <s v="On track"/>
  </r>
  <r>
    <s v="T100431"/>
    <d v="2025-04-19T00:00:00"/>
    <s v="P1024"/>
    <s v="HQ Tower"/>
    <x v="0"/>
    <s v="Nigeria"/>
    <s v="China State"/>
    <s v="LSTK"/>
    <s v="Process"/>
    <x v="2"/>
    <s v="Omar"/>
    <s v="B2419"/>
    <d v="2025-11-02T00:00:00"/>
    <s v="Unknown"/>
    <d v="2025-06-16T00:00:00"/>
    <n v="24"/>
    <n v="20432083"/>
    <s v="unknown"/>
    <n v="0.14000000000000001"/>
    <n v="19099911.190000001"/>
    <s v="EUR"/>
    <n v="20760773.032608695"/>
    <n v="13128037.41"/>
    <n v="0.13"/>
    <n v="0.06"/>
    <s v="INV-30700"/>
    <n v="5401849.5700000003"/>
    <n v="3584102.13"/>
    <n v="45"/>
    <n v="79"/>
    <s v="Online"/>
    <x v="1"/>
    <n v="0.15"/>
    <n v="0.1"/>
    <n v="0.04"/>
    <n v="12"/>
    <s v="Unknown"/>
    <s v="Unknown"/>
    <n v="6532940.2400000002"/>
    <s v="Al Fara'a"/>
    <s v="Mott Mac"/>
    <n v="90.5"/>
    <n v="60"/>
    <s v="Approved"/>
    <s v="Procurement"/>
    <s v="Price escalation"/>
  </r>
  <r>
    <s v="T100432"/>
    <d v="2025-03-13T00:00:00"/>
    <s v="P1048"/>
    <s v="Stadium Renovation"/>
    <x v="1"/>
    <s v="China"/>
    <s v="L&amp;T"/>
    <s v="BOT"/>
    <s v="Unknown"/>
    <x v="7"/>
    <s v="Ravi"/>
    <s v="B2420"/>
    <d v="2024-12-25T00:00:00"/>
    <s v="Unknown"/>
    <s v="Unknown"/>
    <n v="45"/>
    <n v="8992735"/>
    <n v="0.02"/>
    <n v="-0.03"/>
    <n v="8548493.8900000006"/>
    <s v="AED"/>
    <n v="2329289.8882833789"/>
    <n v="5401561.3899999997"/>
    <n v="0.14000000000000001"/>
    <n v="0.11"/>
    <s v="INV-98737"/>
    <n v="3799028.63"/>
    <n v="3958925.75"/>
    <n v="45"/>
    <n v="31"/>
    <s v="Cash"/>
    <x v="6"/>
    <n v="0.39"/>
    <n v="0.05"/>
    <n v="0.06"/>
    <n v="12"/>
    <n v="187"/>
    <n v="1314813.6299999999"/>
    <n v="1194908.54"/>
    <s v="Unknown"/>
    <s v="Jacobs"/>
    <n v="74.400000000000006"/>
    <n v="36"/>
    <s v="Rejected"/>
    <s v="Procurement"/>
    <s v="On track"/>
  </r>
  <r>
    <s v="T100433"/>
    <d v="2026-01-14T00:00:00"/>
    <s v="P1029"/>
    <s v="Water Treatment Plant"/>
    <x v="5"/>
    <s v="USA"/>
    <s v="ClientX"/>
    <s v="Cost Plus"/>
    <s v="Structural"/>
    <x v="8"/>
    <s v="Ravi"/>
    <s v="B2421"/>
    <d v="2025-04-12T00:00:00"/>
    <s v="Unknown"/>
    <d v="2026-02-05T00:00:00"/>
    <n v="25"/>
    <n v="24927349"/>
    <n v="0.13"/>
    <n v="0.1"/>
    <n v="23855472.989999998"/>
    <s v="SAR"/>
    <n v="6361459.4639999997"/>
    <n v="18709457.18"/>
    <n v="0.37"/>
    <n v="0.15"/>
    <s v="INV-21343"/>
    <n v="1242601.98"/>
    <n v="819617.34"/>
    <n v="120"/>
    <n v="37"/>
    <s v="Online"/>
    <x v="3"/>
    <n v="0.26"/>
    <n v="0.1"/>
    <n v="0.08"/>
    <n v="11"/>
    <n v="3867"/>
    <n v="4645212.25"/>
    <s v="Unknown"/>
    <s v="Unknown"/>
    <s v="AECOM"/>
    <n v="71"/>
    <s v="Unknown"/>
    <s v="Unknown"/>
    <s v="Procurement"/>
    <s v="On track"/>
  </r>
  <r>
    <s v="T100434"/>
    <d v="2025-01-29T00:00:00"/>
    <s v="P1043"/>
    <s v="Oil Refinery Unit"/>
    <x v="0"/>
    <s v="Egypt"/>
    <s v="GE Infrastructure"/>
    <s v="Lump Sum"/>
    <s v="Mechanical "/>
    <x v="2"/>
    <s v="Ravi"/>
    <s v="B2422"/>
    <d v="2024-11-15T00:00:00"/>
    <d v="2025-03-28T00:00:00"/>
    <s v="Unknown"/>
    <n v="12"/>
    <n v="27498507"/>
    <n v="0.24"/>
    <n v="0.15"/>
    <n v="24033695.120000001"/>
    <s v="USD"/>
    <n v="24033695.120000001"/>
    <n v="15808632.550000001"/>
    <s v="?"/>
    <n v="0.19"/>
    <s v="INV-92099"/>
    <n v="13968514.380000001"/>
    <n v="5932480.1600000001"/>
    <n v="45"/>
    <n v="18"/>
    <s v="Cheque"/>
    <x v="3"/>
    <n v="0.68"/>
    <n v="0.1"/>
    <n v="0.05"/>
    <n v="14"/>
    <n v="1226"/>
    <n v="4366897.71"/>
    <s v="Unknown"/>
    <s v="Unknown"/>
    <s v="Jacobs"/>
    <n v="66.8"/>
    <n v="48"/>
    <s v="Unknown"/>
    <s v="Procurement"/>
    <s v="Unknown"/>
  </r>
  <r>
    <s v="T100435"/>
    <d v="2025-04-17T00:00:00"/>
    <s v="P1024"/>
    <s v="HQ Tower"/>
    <x v="5"/>
    <s v="USA"/>
    <s v="Bechtel"/>
    <s v="EPC"/>
    <s v="Civil"/>
    <x v="6"/>
    <s v="Sandra"/>
    <s v="B2423"/>
    <d v="2025-02-19T00:00:00"/>
    <d v="2025-05-18T00:00:00"/>
    <d v="2025-06-26T00:00:00"/>
    <n v="54"/>
    <n v="8710071"/>
    <n v="0.34"/>
    <n v="0.14000000000000001"/>
    <n v="6553457.4199999999"/>
    <s v="EUR"/>
    <n v="7123323.2826086953"/>
    <n v="4893484.25"/>
    <n v="0.28999999999999998"/>
    <n v="0.1"/>
    <s v="Unknown"/>
    <n v="3309933.37"/>
    <n v="1675765.51"/>
    <n v="90"/>
    <n v="169"/>
    <s v="Bank Transfer"/>
    <x v="2"/>
    <n v="0.56999999999999995"/>
    <n v="0.15"/>
    <n v="0.05"/>
    <n v="10"/>
    <n v="2414"/>
    <n v="371848.6"/>
    <n v="2758139.4"/>
    <s v="Siemens"/>
    <s v="Unknown"/>
    <n v="73.5"/>
    <n v="36"/>
    <s v="Under Review"/>
    <s v="Construction"/>
    <s v="On track"/>
  </r>
  <r>
    <s v="T100436"/>
    <d v="2025-07-31T00:00:00"/>
    <s v="P1044"/>
    <s v="Hospital Complex"/>
    <x v="3"/>
    <s v="Unknown"/>
    <s v="L&amp;T"/>
    <s v="Lump Sum"/>
    <s v="Structural"/>
    <x v="0"/>
    <s v="Igor"/>
    <s v="B2424"/>
    <d v="2025-12-07T00:00:00"/>
    <d v="2025-08-19T00:00:00"/>
    <d v="2025-11-22T00:00:00"/>
    <n v="14"/>
    <n v="39028817"/>
    <n v="0.05"/>
    <n v="0.09"/>
    <n v="40414340"/>
    <s v="EUR"/>
    <n v="43928630.434782609"/>
    <n v="26623555.879999999"/>
    <n v="0.21"/>
    <n v="0.2"/>
    <s v="INV-70156"/>
    <n v="13253574.99"/>
    <n v="9636217.1699999999"/>
    <n v="60"/>
    <n v="29"/>
    <s v="Unknown"/>
    <x v="5"/>
    <n v="0.18"/>
    <n v="0.15"/>
    <n v="0.01"/>
    <n v="13"/>
    <n v="4046"/>
    <n v="5117968.6500000004"/>
    <n v="10080634.630000001"/>
    <s v="Drake &amp; Scull"/>
    <s v="Mott Mac"/>
    <n v="85"/>
    <n v="36"/>
    <s v="Approved"/>
    <s v="Procurement"/>
    <s v="Follow up needed"/>
  </r>
  <r>
    <s v="T100437"/>
    <d v="2025-09-29T00:00:00"/>
    <s v="P1025"/>
    <s v="Bridge Overhaul"/>
    <x v="1"/>
    <s v="India"/>
    <s v="Samsung C&amp;T"/>
    <s v="Unknown"/>
    <s v="Structural"/>
    <x v="1"/>
    <s v="Igor"/>
    <s v="B2425"/>
    <d v="2025-07-15T00:00:00"/>
    <s v="Unknown"/>
    <s v="Unknown"/>
    <n v="59"/>
    <n v="9189525"/>
    <n v="0.04"/>
    <n v="0.06"/>
    <n v="9351260.6400000006"/>
    <s v="QAR"/>
    <n v="2569027.6483516484"/>
    <n v="6035907.7599999998"/>
    <n v="0.34"/>
    <n v="0.18"/>
    <s v="INV-76782"/>
    <n v="5877633.4299999997"/>
    <n v="6215405.6100000003"/>
    <n v="45"/>
    <n v="63"/>
    <s v="Bank Transfer"/>
    <x v="0"/>
    <n v="0.23"/>
    <n v="0.15"/>
    <n v="0.08"/>
    <n v="4"/>
    <n v="4459"/>
    <n v="2322439.71"/>
    <n v="4111245.43"/>
    <s v="THALES"/>
    <s v="Mott Mac"/>
    <n v="64.599999999999994"/>
    <n v="48"/>
    <s v="Pending"/>
    <s v="Engineering"/>
    <s v="On track"/>
  </r>
  <r>
    <s v="T100438"/>
    <d v="1945-09-13T00:00:00"/>
    <s v="P1039"/>
    <s v="Marina Development"/>
    <x v="1"/>
    <s v="China"/>
    <s v="China State"/>
    <s v="LSTK"/>
    <s v="HVAC"/>
    <x v="5"/>
    <s v="Tariq"/>
    <s v="B2426"/>
    <d v="2025-08-25T00:00:00"/>
    <d v="2025-10-01T00:00:00"/>
    <s v="Unknown"/>
    <n v="60"/>
    <n v="48772164"/>
    <n v="0.26"/>
    <n v="-0.03"/>
    <n v="35008659.32"/>
    <s v="QAR"/>
    <n v="9617763.5494505484"/>
    <n v="28261683.190000001"/>
    <n v="7.0000000000000007E-2"/>
    <n v="0.18"/>
    <s v="INV-63171"/>
    <n v="7905608.9100000001"/>
    <n v="2426876.88"/>
    <n v="60"/>
    <n v="164"/>
    <s v="Letter of Credit"/>
    <x v="6"/>
    <n v="0.69"/>
    <n v="0.15"/>
    <n v="0.09"/>
    <n v="13"/>
    <n v="302"/>
    <n v="5837805.8300000001"/>
    <s v="Unknown"/>
    <s v="Unknown"/>
    <s v="Jacobs"/>
    <n v="86.7"/>
    <s v="Unknown"/>
    <s v="Under Review"/>
    <s v="Consulting"/>
    <s v="Scope change"/>
  </r>
  <r>
    <s v="T100439"/>
    <d v="2025-06-19T00:00:00"/>
    <s v="P1028"/>
    <s v="Bridge Overhaul"/>
    <x v="1"/>
    <s v="China"/>
    <s v="NEOM"/>
    <s v="Unit Rate"/>
    <s v="HVAC"/>
    <x v="7"/>
    <s v="Jack"/>
    <s v="B2427"/>
    <d v="2025-05-27T00:00:00"/>
    <d v="2025-07-22T00:00:00"/>
    <d v="2025-08-01T00:00:00"/>
    <s v="Unknown"/>
    <n v="13013241"/>
    <n v="0.19"/>
    <n v="0.11"/>
    <n v="11700204.98"/>
    <s v=" AED"/>
    <n v="11700204.98"/>
    <n v="10276909"/>
    <n v="0.33"/>
    <n v="0.2"/>
    <s v="INV-52054"/>
    <n v="3314368.48"/>
    <n v="2706450.27"/>
    <n v="90"/>
    <n v="80"/>
    <s v="Cash"/>
    <x v="1"/>
    <n v="0.48"/>
    <n v="0.1"/>
    <n v="0.06"/>
    <n v="6"/>
    <n v="3602"/>
    <n v="2214192.73"/>
    <n v="4277574.29"/>
    <s v="Unknown"/>
    <s v="Unknown"/>
    <s v="Unknown"/>
    <n v="12"/>
    <s v="Approved"/>
    <s v="Maintenance"/>
    <s v="Client delay"/>
  </r>
  <r>
    <s v="T100440"/>
    <d v="2025-04-08T00:00:00"/>
    <s v="P1006"/>
    <s v="Metro Line Extension"/>
    <x v="5"/>
    <s v="USA"/>
    <s v="Samsung C&amp;T"/>
    <s v="Unknown"/>
    <s v="Instruments"/>
    <x v="6"/>
    <s v="Omar"/>
    <s v="B2428"/>
    <d v="2025-01-19T00:00:00"/>
    <d v="2025-05-05T00:00:00"/>
    <d v="2025-03-06T00:00:00"/>
    <n v="52"/>
    <n v="17351912"/>
    <n v="0.13"/>
    <n v="0.08"/>
    <n v="16303856.52"/>
    <s v=" AED"/>
    <n v="16303856.52"/>
    <n v="10523935.140000001"/>
    <n v="0.12"/>
    <n v="0.19"/>
    <s v="INV-77876"/>
    <n v="8964725.8000000007"/>
    <n v="5715780.1900000004"/>
    <n v="90"/>
    <n v="39"/>
    <s v="Cheque"/>
    <x v="6"/>
    <n v="0.56000000000000005"/>
    <n v="0.05"/>
    <n v="0.04"/>
    <n v="7"/>
    <n v="1828"/>
    <n v="587190.65"/>
    <n v="6447538.5"/>
    <s v="Siemens"/>
    <s v="AECOM"/>
    <n v="87.7"/>
    <s v="Unknown"/>
    <s v="Rejected"/>
    <s v="Consulting"/>
    <s v="Client delay"/>
  </r>
  <r>
    <s v="T100441"/>
    <d v="2025-01-03T00:00:00"/>
    <s v="P1007"/>
    <s v="Airport Terminal 3"/>
    <x v="3"/>
    <s v="UAE"/>
    <s v="China State"/>
    <s v="BOT"/>
    <s v="Structural"/>
    <x v="0"/>
    <s v="Mei"/>
    <s v="B2429"/>
    <d v="2024-11-29T00:00:00"/>
    <d v="2025-06-01T00:00:00"/>
    <d v="2025-12-02T00:00:00"/>
    <s v="Unknown"/>
    <n v="36731951"/>
    <n v="0.17"/>
    <n v="0"/>
    <n v="30487519.329999998"/>
    <s v="EUR"/>
    <n v="33138607.967391301"/>
    <n v="24844230.600000001"/>
    <n v="0.12"/>
    <n v="0.15"/>
    <s v="INV-86357"/>
    <n v="25242942.559999999"/>
    <n v="18380312.890000001"/>
    <n v="120"/>
    <n v="121"/>
    <s v="Bank Transfer"/>
    <x v="3"/>
    <n v="0.17"/>
    <n v="0.15"/>
    <n v="0.09"/>
    <n v="14"/>
    <n v="3672"/>
    <n v="1268439.44"/>
    <n v="14364739.48"/>
    <s v="ABB"/>
    <s v="AECOM"/>
    <n v="83.9"/>
    <n v="48"/>
    <s v="Unknown"/>
    <s v="Maintenance"/>
    <s v="Price escalation"/>
  </r>
  <r>
    <s v="T100442"/>
    <d v="2025-12-30T00:00:00"/>
    <s v="P1008"/>
    <s v="Solar Farm Phase 2"/>
    <x v="4"/>
    <s v="Saudi Arabia"/>
    <s v="ADNOC"/>
    <s v="Lump Sum"/>
    <s v="Civil"/>
    <x v="4"/>
    <s v="Sandra"/>
    <s v="B2430"/>
    <d v="2025-11-27T00:00:00"/>
    <d v="2026-05-02T00:00:00"/>
    <d v="2026-01-03T00:00:00"/>
    <n v="26"/>
    <n v="41130628"/>
    <n v="0.16"/>
    <n v="0.14000000000000001"/>
    <n v="39386689.369999997"/>
    <s v="AED"/>
    <n v="10732067.948228883"/>
    <n v="29282909.649999999"/>
    <n v="7.0000000000000007E-2"/>
    <n v="7.0000000000000007E-2"/>
    <s v="INV-27635"/>
    <n v="15449054.59"/>
    <n v="10261372.720000001"/>
    <n v="60"/>
    <n v="11"/>
    <s v="Bank Transfer"/>
    <x v="0"/>
    <n v="0.62"/>
    <n v="0.15"/>
    <n v="7.0000000000000007E-2"/>
    <n v="7"/>
    <n v="797"/>
    <s v="Unknown"/>
    <n v="16996208.16"/>
    <s v="Unknown"/>
    <s v="AECOM"/>
    <n v="79.3"/>
    <n v="12"/>
    <s v="Under Review"/>
    <s v="Consulting"/>
    <s v="Client delay"/>
  </r>
  <r>
    <s v="T100443"/>
    <d v="2025-12-09T00:00:00"/>
    <s v="P1016"/>
    <s v="Plant Upgrade"/>
    <x v="1"/>
    <s v="India"/>
    <s v="QatarEnergy"/>
    <s v="Unit Rate"/>
    <s v="Electrical"/>
    <x v="1"/>
    <s v="Mei"/>
    <s v="B2431"/>
    <d v="2025-10-24T00:00:00"/>
    <d v="2025-12-10T00:00:00"/>
    <s v="Unknown"/>
    <n v="34"/>
    <n v="17759314"/>
    <n v="0.3"/>
    <n v="0.18"/>
    <n v="14669193.359999999"/>
    <s v="USD"/>
    <n v="14669193.359999999"/>
    <n v="12398197.449999999"/>
    <n v="0.18"/>
    <n v="0.17"/>
    <s v="INV-28513"/>
    <n v="8188231.6399999997"/>
    <n v="8113011.5499999998"/>
    <n v="45"/>
    <n v="57"/>
    <s v="Unknown"/>
    <x v="5"/>
    <n v="0.35"/>
    <n v="0.15"/>
    <n v="0.06"/>
    <n v="6"/>
    <n v="4090"/>
    <n v="1272150.55"/>
    <s v="Unknown"/>
    <s v="Al Fara'a"/>
    <s v="Jacobs"/>
    <n v="76.900000000000006"/>
    <s v="Unknown"/>
    <s v="Approved"/>
    <s v="Construction"/>
    <s v="Scope change"/>
  </r>
  <r>
    <s v="T100444"/>
    <d v="1945-07-02T00:00:00"/>
    <s v="P1015"/>
    <s v="Oil Refinery Unit"/>
    <x v="4"/>
    <s v="Qatar"/>
    <s v="Fluor"/>
    <s v="EPC "/>
    <s v="Structural"/>
    <x v="4"/>
    <s v="Sandra"/>
    <s v="B2432"/>
    <d v="2025-03-02T00:00:00"/>
    <d v="2025-02-17T00:00:00"/>
    <d v="2025-05-22T00:00:00"/>
    <s v="Unknown"/>
    <n v="20614127"/>
    <n v="0.24"/>
    <n v="0.04"/>
    <n v="16293405.98"/>
    <s v="Unknown"/>
    <n v="16293405.98"/>
    <n v="10333073.060000001"/>
    <s v="?"/>
    <n v="0.19"/>
    <s v="INV-16628"/>
    <n v="1056591.8500000001"/>
    <n v="389684.99"/>
    <n v="30"/>
    <n v="144"/>
    <s v="Letter of Credit"/>
    <x v="6"/>
    <n v="0.77"/>
    <n v="0.1"/>
    <n v="0.03"/>
    <n v="4"/>
    <n v="1899"/>
    <n v="3892870.07"/>
    <s v="Unknown"/>
    <s v="ABB"/>
    <s v="Unknown"/>
    <n v="98.4"/>
    <n v="60"/>
    <s v="Unknown"/>
    <s v="Maintenance"/>
    <s v="On track"/>
  </r>
  <r>
    <s v="T100445"/>
    <d v="2025-12-28T00:00:00"/>
    <s v="P1019"/>
    <s v="Data Center Build"/>
    <x v="1"/>
    <s v="China"/>
    <s v="Larsen"/>
    <s v="EPC "/>
    <s v="HVAC"/>
    <x v="7"/>
    <s v="Omar"/>
    <s v="B2433"/>
    <d v="2025-11-20T00:00:00"/>
    <d v="2026-02-21T00:00:00"/>
    <s v="Unknown"/>
    <n v="38"/>
    <n v="15005899"/>
    <n v="0.23"/>
    <n v="0.05"/>
    <n v="12132269.34"/>
    <s v=" AED"/>
    <n v="12132269.34"/>
    <n v="9733755.5399999991"/>
    <n v="0.05"/>
    <n v="0.14000000000000001"/>
    <s v="INV-56658"/>
    <n v="1519474.44"/>
    <n v="1392220.8"/>
    <n v="90"/>
    <n v="44"/>
    <s v="Cash"/>
    <x v="3"/>
    <n v="0.55000000000000004"/>
    <n v="0.15"/>
    <n v="0.01"/>
    <n v="2"/>
    <n v="785"/>
    <n v="2998006.89"/>
    <n v="1892298.29"/>
    <s v="Drake &amp; Scull"/>
    <s v="AECOM"/>
    <n v="80.2"/>
    <n v="24"/>
    <s v="Unknown"/>
    <s v="Engineering"/>
    <s v="Unknown"/>
  </r>
  <r>
    <s v="T100447"/>
    <d v="2025-08-07T00:00:00"/>
    <s v="P1029"/>
    <s v="Desalination Plant"/>
    <x v="1"/>
    <s v="China"/>
    <s v="Vinci Construction"/>
    <s v="EPC "/>
    <s v="Mechanical "/>
    <x v="5"/>
    <s v="Tariq"/>
    <s v="B2434"/>
    <d v="2025-05-17T00:00:00"/>
    <d v="2025-01-09T00:00:00"/>
    <d v="2025-10-17T00:00:00"/>
    <n v="44"/>
    <n v="32340864"/>
    <n v="0.24"/>
    <n v="-0.03"/>
    <n v="23841684.940000001"/>
    <s v="AED"/>
    <n v="6496371.918256131"/>
    <n v="20684979.149999999"/>
    <n v="0.26"/>
    <n v="0.12"/>
    <s v="INV-81964"/>
    <n v="11228328.869999999"/>
    <n v="6944752.6500000004"/>
    <n v="45"/>
    <n v="169"/>
    <s v="Cash"/>
    <x v="5"/>
    <n v="0.55000000000000004"/>
    <n v="0.05"/>
    <n v="0.05"/>
    <n v="7"/>
    <n v="2806"/>
    <n v="3110448.63"/>
    <n v="5461806.46"/>
    <s v="Unknown"/>
    <s v="WSP"/>
    <n v="90.4"/>
    <n v="48"/>
    <s v="Pending"/>
    <s v="Procurement"/>
    <s v="Scope change"/>
  </r>
  <r>
    <s v="T100448"/>
    <d v="2025-01-13T00:00:00"/>
    <s v="P1028"/>
    <s v="Industrial Park"/>
    <x v="1"/>
    <s v="China"/>
    <s v="GE Infrastructure"/>
    <s v="Cost Plus"/>
    <s v="Electrical"/>
    <x v="1"/>
    <s v="Omar"/>
    <s v="B2435"/>
    <d v="2024-12-29T00:00:00"/>
    <d v="2025-01-24T00:00:00"/>
    <d v="2025-05-13T00:00:00"/>
    <n v="31"/>
    <n v="21479400"/>
    <n v="0.02"/>
    <n v="-0.03"/>
    <n v="20418317.640000001"/>
    <s v="AED"/>
    <n v="5563574.2888283385"/>
    <n v="17696516.800000001"/>
    <n v="0.21"/>
    <n v="0.06"/>
    <s v="INV-13009"/>
    <n v="13353479.970000001"/>
    <n v="13995172.15"/>
    <n v="30"/>
    <n v="113"/>
    <s v="Cheque"/>
    <x v="2"/>
    <n v="0.15"/>
    <n v="0.1"/>
    <n v="0.04"/>
    <n v="6"/>
    <n v="1238"/>
    <n v="470322.36"/>
    <n v="5238727.9800000004"/>
    <s v="Unknown"/>
    <s v="Jacobs"/>
    <n v="88.7"/>
    <n v="48"/>
    <s v="Under Review"/>
    <s v="Consulting"/>
    <s v="On track"/>
  </r>
  <r>
    <s v="T100449"/>
    <d v="2025-04-03T00:00:00"/>
    <s v="P1044"/>
    <s v="Marina Development"/>
    <x v="2"/>
    <s v="UK"/>
    <s v="Aramco"/>
    <s v="Unknown"/>
    <s v="Instrumentation"/>
    <x v="3"/>
    <s v="Ravi"/>
    <s v="B2436"/>
    <d v="2025-03-21T00:00:00"/>
    <d v="2025-05-23T00:00:00"/>
    <d v="2025-07-06T00:00:00"/>
    <n v="45"/>
    <n v="11075054"/>
    <n v="0.09"/>
    <n v="0"/>
    <n v="10078299.140000001"/>
    <s v="EUR"/>
    <n v="10954672.978260869"/>
    <n v="7158047.2400000002"/>
    <n v="0.32"/>
    <n v="0.12"/>
    <s v="INV-96856"/>
    <n v="5684351.0800000001"/>
    <n v="5438058.6799999997"/>
    <n v="120"/>
    <n v="5"/>
    <s v="Online"/>
    <x v="1"/>
    <n v="0.41"/>
    <n v="0.05"/>
    <n v="0.01"/>
    <n v="15"/>
    <n v="2083"/>
    <n v="708908.12"/>
    <n v="1272217.8700000001"/>
    <s v="Drake &amp; Scull"/>
    <s v="Unknown"/>
    <n v="77.099999999999994"/>
    <n v="48"/>
    <s v="Under Review"/>
    <s v="Maintenance"/>
    <s v="Client delay"/>
  </r>
  <r>
    <s v="T100450"/>
    <d v="2025-09-17T00:00:00"/>
    <s v="P1042"/>
    <s v="Unknown"/>
    <x v="3"/>
    <s v="UAE"/>
    <s v="Fluor"/>
    <s v="Lump Sum"/>
    <s v="Unknown"/>
    <x v="0"/>
    <s v="Ravi"/>
    <s v="B2437"/>
    <d v="2025-07-08T00:00:00"/>
    <d v="2025-10-28T00:00:00"/>
    <d v="2026-01-03T00:00:00"/>
    <n v="44"/>
    <n v="13507630"/>
    <s v="unknown"/>
    <n v="0.09"/>
    <n v="10600788.02"/>
    <s v="QAR"/>
    <n v="2912304.4010989009"/>
    <n v="7135989.5199999996"/>
    <n v="0.2"/>
    <n v="0.14000000000000001"/>
    <s v="INV-46747"/>
    <n v="8244521.04"/>
    <n v="6835370.5300000003"/>
    <n v="60"/>
    <n v="168"/>
    <s v="Bank Transfer"/>
    <x v="4"/>
    <n v="0.56000000000000005"/>
    <n v="0.1"/>
    <n v="7.0000000000000007E-2"/>
    <n v="13"/>
    <n v="2968"/>
    <n v="289747.64"/>
    <n v="2201316.92"/>
    <s v="Drake &amp; Scull"/>
    <s v="Parsons"/>
    <n v="51.6"/>
    <n v="12"/>
    <s v="Pending"/>
    <s v="Consulting"/>
    <s v="Unknown"/>
  </r>
  <r>
    <s v="T100451"/>
    <d v="2025-10-18T00:00:00"/>
    <s v="P1022"/>
    <s v="Industrial Park"/>
    <x v="2"/>
    <s v="Germany"/>
    <s v="Larsen"/>
    <s v="Lump Sum"/>
    <s v="Structural"/>
    <x v="3"/>
    <s v="Omar"/>
    <s v="B2438"/>
    <d v="2025-06-10T00:00:00"/>
    <d v="2025-10-24T00:00:00"/>
    <d v="2025-12-16T00:00:00"/>
    <n v="32"/>
    <n v="3265425"/>
    <n v="0.25"/>
    <n v="0.06"/>
    <n v="2596012.88"/>
    <s v=" AED"/>
    <n v="2596012.88"/>
    <n v="2158671.96"/>
    <n v="0.28999999999999998"/>
    <n v="0.17"/>
    <s v="INV-70387"/>
    <n v="2148139.85"/>
    <n v="1486551.2"/>
    <n v="45"/>
    <n v="152"/>
    <s v="Cash"/>
    <x v="3"/>
    <s v="&gt;1"/>
    <n v="0.15"/>
    <n v="0.08"/>
    <n v="11"/>
    <n v="833"/>
    <n v="194623.45"/>
    <n v="289914.92"/>
    <s v="Unknown"/>
    <s v="Unknown"/>
    <n v="92.9"/>
    <n v="24"/>
    <s v="Rejected"/>
    <s v="Engineering"/>
    <s v="Follow up needed"/>
  </r>
  <r>
    <s v="T100452"/>
    <d v="2025-04-04T00:00:00"/>
    <s v="P1037"/>
    <s v="Plant Upgrade"/>
    <x v="2"/>
    <s v="Germany"/>
    <s v="ADNOC"/>
    <s v="EPC "/>
    <s v="Instruments"/>
    <x v="3"/>
    <s v="Omar"/>
    <s v="B2439"/>
    <d v="2025-02-13T00:00:00"/>
    <d v="2025-05-18T00:00:00"/>
    <d v="2025-06-26T00:00:00"/>
    <n v="37"/>
    <n v="45017844"/>
    <n v="0.13"/>
    <n v="0.12"/>
    <n v="43865387.189999998"/>
    <s v="USD"/>
    <n v="43865387.189999998"/>
    <n v="31790120.760000002"/>
    <n v="0.2"/>
    <n v="0.11"/>
    <s v="INV-76999"/>
    <n v="21714976.280000001"/>
    <n v="15129435.189999999"/>
    <n v="120"/>
    <n v="50"/>
    <s v="Cheque"/>
    <x v="1"/>
    <n v="0.56999999999999995"/>
    <n v="0.15"/>
    <n v="0.04"/>
    <n v="9"/>
    <n v="1376"/>
    <n v="3473501.22"/>
    <n v="17603310.449999999"/>
    <s v="Drake &amp; Scull"/>
    <s v="Unknown"/>
    <n v="54.3"/>
    <s v="Unknown"/>
    <s v="Unknown"/>
    <s v="Construction"/>
    <s v="Price escalation"/>
  </r>
  <r>
    <s v="T100453"/>
    <d v="2025-10-29T00:00:00"/>
    <s v="P1034"/>
    <s v="Data Center Build"/>
    <x v="2"/>
    <s v="Germany"/>
    <s v="L&amp;T"/>
    <s v="Lump Sum"/>
    <s v="Instrumentation"/>
    <x v="3"/>
    <s v="Sandra"/>
    <s v="B2440"/>
    <d v="2025-07-10T00:00:00"/>
    <d v="2025-11-11T00:00:00"/>
    <d v="2026-03-02T00:00:00"/>
    <n v="25"/>
    <n v="41903880"/>
    <n v="0.33"/>
    <n v="0.06"/>
    <n v="29760135.579999998"/>
    <s v="AED"/>
    <n v="8109028.7683923701"/>
    <n v="18663636.140000001"/>
    <n v="0.1"/>
    <n v="7.0000000000000007E-2"/>
    <s v="INV-34222"/>
    <n v="7408344.46"/>
    <n v="5799295.5800000001"/>
    <n v="90"/>
    <n v="62"/>
    <s v="Cash"/>
    <x v="6"/>
    <n v="7.0000000000000007E-2"/>
    <n v="0.05"/>
    <n v="0.09"/>
    <n v="10"/>
    <n v="4539"/>
    <n v="5539578.7800000003"/>
    <n v="6015734.0499999998"/>
    <s v="Unknown"/>
    <s v="WSP"/>
    <n v="70"/>
    <n v="36"/>
    <s v="Unknown"/>
    <s v="Maintenance"/>
    <s v="Scope change"/>
  </r>
  <r>
    <s v="T100454"/>
    <d v="1945-08-07T00:00:00"/>
    <s v="P1007"/>
    <s v="Bridge Overhaul"/>
    <x v="4"/>
    <s v="Qatar"/>
    <s v="QatarEnergy"/>
    <s v="Lump Sum"/>
    <s v="Mechanical "/>
    <x v="4"/>
    <s v="Jack"/>
    <s v="B2441"/>
    <d v="2025-04-03T00:00:00"/>
    <d v="2025-07-19T00:00:00"/>
    <d v="2025-08-25T00:00:00"/>
    <n v="35"/>
    <n v="39825776"/>
    <n v="0.02"/>
    <n v="0.02"/>
    <n v="39809845.689999998"/>
    <s v="USD "/>
    <n v="39809845.689999998"/>
    <n v="28989856.640000001"/>
    <n v="0.08"/>
    <n v="0.06"/>
    <s v="INV-13526"/>
    <n v="10746535.550000001"/>
    <s v="Unknown"/>
    <n v="120"/>
    <n v="52"/>
    <s v="Cash"/>
    <x v="0"/>
    <n v="0.66"/>
    <n v="0.05"/>
    <n v="0.05"/>
    <n v="11"/>
    <n v="2026"/>
    <n v="9035851.4399999995"/>
    <n v="11029772.9"/>
    <s v="Unknown"/>
    <s v="WSP"/>
    <n v="91"/>
    <n v="48"/>
    <s v="Rejected"/>
    <s v="Engineering"/>
    <s v="Follow up needed"/>
  </r>
  <r>
    <s v="T100455"/>
    <d v="2025-09-07T00:00:00"/>
    <s v="P1031"/>
    <s v="Industrial Park"/>
    <x v="0"/>
    <s v="South Africa"/>
    <s v="Unknown"/>
    <s v="Cost Plus"/>
    <s v="Civil"/>
    <x v="0"/>
    <s v="Tariq"/>
    <s v="B2442"/>
    <d v="2025-08-07T00:00:00"/>
    <d v="2025-10-05T00:00:00"/>
    <s v="Unknown"/>
    <n v="6"/>
    <n v="265687"/>
    <n v="0.16"/>
    <n v="0.02"/>
    <n v="227640.62"/>
    <s v="EUR"/>
    <n v="247435.45652173911"/>
    <n v="177872.94"/>
    <n v="0.12"/>
    <n v="0.11"/>
    <s v="INV-32612"/>
    <n v="175938.03"/>
    <n v="157005"/>
    <n v="30"/>
    <n v="96"/>
    <s v="Unknown"/>
    <x v="6"/>
    <n v="0.86"/>
    <n v="0.05"/>
    <n v="0.03"/>
    <n v="10"/>
    <n v="1207"/>
    <n v="26750.45"/>
    <n v="26830.04"/>
    <s v="Siemens"/>
    <s v="Mott Mac"/>
    <n v="67.400000000000006"/>
    <n v="60"/>
    <s v="Approved"/>
    <s v="Consulting"/>
    <s v="Unknown"/>
  </r>
  <r>
    <s v="T100456"/>
    <d v="2025-05-06T00:00:00"/>
    <s v="P1007"/>
    <s v="Residential Complex"/>
    <x v="4"/>
    <s v="UAE"/>
    <s v="Unknown"/>
    <s v="Cost Plus "/>
    <s v="Structural"/>
    <x v="4"/>
    <s v="Layla"/>
    <s v="B2443"/>
    <d v="2025-02-24T00:00:00"/>
    <d v="2025-06-13T00:00:00"/>
    <d v="2025-09-08T00:00:00"/>
    <n v="30"/>
    <n v="19045328"/>
    <n v="0.14000000000000001"/>
    <n v="-0.02"/>
    <n v="16051402.439999999"/>
    <s v="SAR"/>
    <n v="4280373.9840000002"/>
    <n v="9853183.7699999996"/>
    <s v="?"/>
    <n v="7.0000000000000007E-2"/>
    <s v="INV-33632"/>
    <n v="5038996.24"/>
    <n v="2111933.0299999998"/>
    <n v="30"/>
    <n v="61"/>
    <s v="Online"/>
    <x v="0"/>
    <n v="0.55000000000000004"/>
    <n v="0.15"/>
    <n v="0.03"/>
    <n v="7"/>
    <n v="3562"/>
    <n v="2390769.4"/>
    <n v="1782248.54"/>
    <s v="Unknown"/>
    <s v="Parsons"/>
    <n v="55"/>
    <n v="60"/>
    <s v="Pending"/>
    <s v="Maintenance"/>
    <s v="Price escalation"/>
  </r>
  <r>
    <s v="T100457"/>
    <d v="2025-02-11T00:00:00"/>
    <s v="P1028"/>
    <s v="Smart City Hub"/>
    <x v="0"/>
    <s v="Egypt"/>
    <s v="Bechtel"/>
    <s v="LSTK"/>
    <s v="HVAC"/>
    <x v="2"/>
    <s v="Mei"/>
    <s v="B2444"/>
    <d v="2025-01-14T00:00:00"/>
    <s v="Unknown"/>
    <d v="2025-03-26T00:00:00"/>
    <n v="51"/>
    <n v="7590644"/>
    <n v="0.31"/>
    <n v="0.1"/>
    <n v="5761298.7999999998"/>
    <s v="USD"/>
    <n v="5761298.7999999998"/>
    <n v="5053235.08"/>
    <n v="0.13"/>
    <n v="0.05"/>
    <s v="INV-47839"/>
    <n v="682298.03"/>
    <n v="349244.56"/>
    <n v="60"/>
    <n v="93"/>
    <s v="Unknown"/>
    <x v="2"/>
    <n v="0.28999999999999998"/>
    <n v="0.1"/>
    <n v="0.05"/>
    <n v="15"/>
    <n v="3924"/>
    <n v="1205999.93"/>
    <s v="Unknown"/>
    <s v="Unknown"/>
    <s v="Parsons"/>
    <n v="72.900000000000006"/>
    <n v="24"/>
    <s v="Unknown"/>
    <s v="Maintenance"/>
    <s v="Price escalation"/>
  </r>
  <r>
    <s v="T100458"/>
    <d v="2026-02-08T00:00:00"/>
    <s v="P1007"/>
    <s v="Smart City Hub"/>
    <x v="0"/>
    <s v="Nigeria"/>
    <s v="Larsen"/>
    <s v="BOT"/>
    <s v="Electrical"/>
    <x v="2"/>
    <s v="Ravi"/>
    <s v="B2445"/>
    <d v="2025-11-29T00:00:00"/>
    <d v="2026-03-04T00:00:00"/>
    <d v="2026-05-21T00:00:00"/>
    <n v="60"/>
    <n v="26438378"/>
    <n v="0.31"/>
    <n v="-0.01"/>
    <n v="18060056.010000002"/>
    <s v="USD "/>
    <n v="18060056.010000002"/>
    <n v="10954403.619999999"/>
    <n v="0.25"/>
    <n v="0.19"/>
    <s v="INV-87838"/>
    <n v="7415883.0800000001"/>
    <n v="6540934.8600000003"/>
    <n v="30"/>
    <n v="76"/>
    <s v="Unknown"/>
    <x v="3"/>
    <n v="0.94"/>
    <n v="0.05"/>
    <n v="0.02"/>
    <n v="14"/>
    <n v="1876"/>
    <n v="1304171.3700000001"/>
    <n v="7336051.3499999996"/>
    <s v="THALES"/>
    <s v="Unknown"/>
    <s v="Unknown"/>
    <n v="24"/>
    <s v="Approved"/>
    <s v="Construction"/>
    <s v="On track"/>
  </r>
  <r>
    <s v="T100459"/>
    <d v="2025-07-16T00:00:00"/>
    <s v="P1049"/>
    <s v="Data Center Build"/>
    <x v="1"/>
    <s v="Unknown"/>
    <s v="Aramco"/>
    <s v="BOT"/>
    <s v="Piping"/>
    <x v="1"/>
    <s v="Jack"/>
    <s v="B2446"/>
    <d v="2025-04-30T00:00:00"/>
    <d v="2025-08-15T00:00:00"/>
    <d v="2025-11-10T00:00:00"/>
    <n v="58"/>
    <n v="22334553"/>
    <n v="0.21"/>
    <n v="0.02"/>
    <n v="17997182.809999999"/>
    <s v="USD"/>
    <n v="17997182.809999999"/>
    <n v="13445690.9"/>
    <n v="0.24"/>
    <n v="0.11"/>
    <s v="INV-99746"/>
    <n v="1568073.99"/>
    <n v="801878.44"/>
    <n v="90"/>
    <n v="176"/>
    <s v="Letter of Credit"/>
    <x v="4"/>
    <n v="0.19"/>
    <n v="0.05"/>
    <n v="0.02"/>
    <n v="14"/>
    <n v="845"/>
    <n v="4049703.48"/>
    <s v="Unknown"/>
    <s v="Siemens"/>
    <s v="Parsons"/>
    <n v="67.8"/>
    <s v="Unknown"/>
    <s v="Unknown"/>
    <s v="Consulting"/>
    <s v="Client delay"/>
  </r>
  <r>
    <s v="T100460"/>
    <d v="1945-07-06T00:00:00"/>
    <s v="P1036"/>
    <s v="Plant Upgrade"/>
    <x v="5"/>
    <s v="USA"/>
    <s v="ADNOC"/>
    <s v="Unit Rate"/>
    <s v="HVAC"/>
    <x v="8"/>
    <s v="Tariq"/>
    <s v="B2447"/>
    <d v="2024-12-20T00:00:00"/>
    <d v="2025-02-25T00:00:00"/>
    <d v="2025-03-21T00:00:00"/>
    <s v="Unknown"/>
    <n v="27576029"/>
    <n v="0.08"/>
    <n v="-0.03"/>
    <n v="24608848.280000001"/>
    <s v="SAR"/>
    <n v="6562359.5413333336"/>
    <n v="17334908.41"/>
    <n v="0.28999999999999998"/>
    <n v="7.0000000000000007E-2"/>
    <s v="INV-17377"/>
    <n v="13705185.119999999"/>
    <n v="14868150.390000001"/>
    <n v="60"/>
    <n v="91"/>
    <s v="Cheque"/>
    <x v="0"/>
    <n v="0.47"/>
    <n v="0.05"/>
    <n v="0.08"/>
    <n v="13"/>
    <n v="639"/>
    <n v="5365370.0199999996"/>
    <n v="8154345.5899999999"/>
    <s v="Unknown"/>
    <s v="Jacobs"/>
    <n v="84.6"/>
    <n v="12"/>
    <s v="Pending"/>
    <s v="Maintenance"/>
    <s v="Price escalation"/>
  </r>
  <r>
    <s v="T100461"/>
    <d v="2026-01-19T00:00:00"/>
    <s v="P1006"/>
    <s v="Hospital Complex"/>
    <x v="1"/>
    <s v="Unknown"/>
    <s v="ADNOC"/>
    <s v="Unknown"/>
    <s v="Structural"/>
    <x v="5"/>
    <s v="Layla"/>
    <s v="B2448"/>
    <d v="2025-10-21T00:00:00"/>
    <d v="2026-03-15T00:00:00"/>
    <d v="2026-03-03T00:00:00"/>
    <n v="28"/>
    <n v="20054394"/>
    <n v="0.14000000000000001"/>
    <n v="0.14000000000000001"/>
    <n v="19661327.879999999"/>
    <s v="AED"/>
    <n v="5357310.0490463218"/>
    <n v="12513536.41"/>
    <n v="0.13"/>
    <n v="0.14000000000000001"/>
    <s v="INV-96701"/>
    <n v="9397993.2699999996"/>
    <n v="5388782.0700000003"/>
    <n v="90"/>
    <n v="61"/>
    <s v="Online"/>
    <x v="6"/>
    <n v="0.69"/>
    <n v="0.15"/>
    <n v="0.06"/>
    <n v="3"/>
    <n v="778"/>
    <n v="1377363.55"/>
    <s v="Unknown"/>
    <s v="Drake &amp; Scull"/>
    <s v="Parsons"/>
    <n v="91.2"/>
    <n v="48"/>
    <s v="Unknown"/>
    <s v="Procurement"/>
    <s v="Client delay"/>
  </r>
  <r>
    <s v="T100462"/>
    <d v="2025-08-08T00:00:00"/>
    <s v="P1026"/>
    <s v="Plant Upgrade"/>
    <x v="1"/>
    <s v="India"/>
    <s v="L&amp;T"/>
    <s v="EPC "/>
    <s v="Instruments"/>
    <x v="1"/>
    <s v="Sandra"/>
    <s v="B2449"/>
    <d v="2025-05-06T00:00:00"/>
    <s v="Unknown"/>
    <d v="2025-09-22T00:00:00"/>
    <n v="48"/>
    <n v="46891899"/>
    <n v="0.23"/>
    <n v="0.04"/>
    <n v="37551032.719999999"/>
    <s v="SAR"/>
    <n v="10013608.725333333"/>
    <n v="22656849.280000001"/>
    <n v="0.16"/>
    <n v="0.15"/>
    <s v="INV-11889"/>
    <n v="27037529.82"/>
    <n v="19756416.699999999"/>
    <n v="45"/>
    <n v="162"/>
    <s v="Cheque"/>
    <x v="5"/>
    <n v="0.31"/>
    <n v="0.15"/>
    <n v="0.01"/>
    <n v="5"/>
    <n v="1890"/>
    <n v="1280719.6299999999"/>
    <n v="7444620.6799999997"/>
    <s v="ABB"/>
    <s v="Mott Mac"/>
    <n v="92.5"/>
    <n v="48"/>
    <s v="Approved"/>
    <s v="Maintenance"/>
    <s v="Scope change"/>
  </r>
  <r>
    <s v="T100463"/>
    <d v="1945-08-06T00:00:00"/>
    <s v="P1007"/>
    <s v="Plant Upgrade"/>
    <x v="1"/>
    <s v="China"/>
    <s v="Siemens"/>
    <s v="LSTK"/>
    <s v="Civil"/>
    <x v="1"/>
    <s v="Ravi"/>
    <s v="B2450"/>
    <d v="2025-05-18T00:00:00"/>
    <s v="Unknown"/>
    <d v="2025-07-22T00:00:00"/>
    <n v="32"/>
    <n v="18215742"/>
    <n v="7.0000000000000007E-2"/>
    <n v="0.14000000000000001"/>
    <n v="19312329.670000002"/>
    <s v="Unknown"/>
    <n v="19312329.670000002"/>
    <s v="Unknown"/>
    <n v="0.27"/>
    <n v="0.1"/>
    <s v="INV-51880"/>
    <n v="10039222.380000001"/>
    <n v="9862585.2200000007"/>
    <n v="45"/>
    <n v="172"/>
    <s v="Letter of Credit"/>
    <x v="5"/>
    <n v="0.98"/>
    <n v="0.05"/>
    <n v="0.02"/>
    <n v="8"/>
    <n v="1477"/>
    <n v="724240.5"/>
    <n v="7955919.1299999999"/>
    <s v="Siemens"/>
    <s v="Parsons"/>
    <n v="84.2"/>
    <s v="Unknown"/>
    <s v="Unknown"/>
    <s v="Procurement"/>
    <s v="Client delay"/>
  </r>
  <r>
    <s v="T100464"/>
    <d v="2025-10-31T00:00:00"/>
    <s v="P1050"/>
    <s v="Industrial Park"/>
    <x v="1"/>
    <s v="India"/>
    <s v="ClientX"/>
    <s v="Cost Plus "/>
    <s v="HVAC"/>
    <x v="7"/>
    <s v="Ravi"/>
    <s v="B2451"/>
    <d v="2025-05-10T00:00:00"/>
    <d v="2025-12-24T00:00:00"/>
    <d v="2026-01-17T00:00:00"/>
    <n v="35"/>
    <n v="11972800"/>
    <n v="0.02"/>
    <n v="0.19"/>
    <n v="13962679.359999999"/>
    <s v="USD"/>
    <n v="13962679.359999999"/>
    <n v="9509250.2699999996"/>
    <n v="0.33"/>
    <n v="0.15"/>
    <s v="INV-42648"/>
    <n v="3568618.44"/>
    <s v="Unknown"/>
    <n v="90"/>
    <n v="111"/>
    <s v="Cheque"/>
    <x v="3"/>
    <n v="0.6"/>
    <n v="0.1"/>
    <n v="0.06"/>
    <n v="5"/>
    <n v="4325"/>
    <n v="3177652.68"/>
    <n v="1604493.33"/>
    <s v="THALES"/>
    <s v="WSP"/>
    <n v="97.6"/>
    <n v="36"/>
    <s v="Unknown"/>
    <s v="Procurement"/>
    <s v="Scope change"/>
  </r>
  <r>
    <s v="T100465"/>
    <d v="1945-07-26T00:00:00"/>
    <s v="P1027"/>
    <s v="Rail Network Upgrade"/>
    <x v="1"/>
    <s v="China"/>
    <s v="Vinci Construction"/>
    <s v="Lump Sum"/>
    <s v="Unknown"/>
    <x v="7"/>
    <s v="Omar"/>
    <s v="B2452"/>
    <d v="2025-02-23T00:00:00"/>
    <d v="2025-04-30T00:00:00"/>
    <s v="Unknown"/>
    <n v="54"/>
    <n v="37410863"/>
    <n v="0.12"/>
    <n v="-0.04"/>
    <n v="31604697.059999999"/>
    <s v="USD "/>
    <n v="31604697.059999999"/>
    <n v="21560427.760000002"/>
    <n v="0.38"/>
    <n v="0.08"/>
    <s v="INV-69975"/>
    <n v="8806341.6799999997"/>
    <n v="5037409.33"/>
    <n v="30"/>
    <n v="148"/>
    <s v="Cash"/>
    <x v="4"/>
    <n v="0.86"/>
    <n v="0.05"/>
    <n v="0.1"/>
    <n v="11"/>
    <n v="4239"/>
    <n v="3755614"/>
    <n v="10888330.560000001"/>
    <s v="THALES"/>
    <s v="Parsons"/>
    <n v="87"/>
    <n v="12"/>
    <s v="Unknown"/>
    <s v="Engineering"/>
    <s v="Unknown"/>
  </r>
  <r>
    <s v="T100466"/>
    <d v="2025-10-27T00:00:00"/>
    <s v="P1021"/>
    <s v="Unknown"/>
    <x v="0"/>
    <s v="South Africa"/>
    <s v="L&amp;T"/>
    <s v="BOT"/>
    <s v="Process"/>
    <x v="2"/>
    <s v="Jack"/>
    <s v="B2453"/>
    <d v="2025-10-09T00:00:00"/>
    <d v="2025-12-12T00:00:00"/>
    <d v="2026-02-22T00:00:00"/>
    <n v="26"/>
    <n v="3655452"/>
    <n v="0.04"/>
    <n v="0.02"/>
    <n v="3579418.6"/>
    <s v="USD"/>
    <n v="3579418.6"/>
    <n v="2834535.77"/>
    <n v="0.23"/>
    <n v="0.05"/>
    <s v="INV-66968"/>
    <n v="1518631.06"/>
    <n v="555254.61"/>
    <n v="30"/>
    <n v="56"/>
    <s v="Letter of Credit"/>
    <x v="0"/>
    <n v="0.8"/>
    <n v="0.1"/>
    <n v="0.08"/>
    <n v="14"/>
    <n v="4733"/>
    <n v="260384.86"/>
    <n v="423174.82"/>
    <s v="Unknown"/>
    <s v="Parsons"/>
    <n v="95.5"/>
    <n v="36"/>
    <s v="Approved"/>
    <s v="Consulting"/>
    <s v="Price escalation"/>
  </r>
  <r>
    <s v="T100467"/>
    <d v="1945-08-27T00:00:00"/>
    <s v="P1033"/>
    <s v="Smart City Hub"/>
    <x v="1"/>
    <s v="China"/>
    <s v="Fluor"/>
    <s v="BOT"/>
    <s v="Unknown"/>
    <x v="7"/>
    <s v="Tariq"/>
    <s v="B2454"/>
    <d v="2025-04-21T00:00:00"/>
    <d v="2025-07-11T00:00:00"/>
    <s v="Unknown"/>
    <n v="4"/>
    <n v="30110595"/>
    <n v="0.05"/>
    <n v="0.19"/>
    <n v="34040027.649999999"/>
    <s v="QAR"/>
    <n v="9351655.9478021972"/>
    <n v="29105795.109999999"/>
    <n v="0.24"/>
    <n v="0.11"/>
    <s v="INV-59289"/>
    <n v="26136334.5"/>
    <n v="14750059.310000001"/>
    <n v="45"/>
    <n v="138"/>
    <s v="Cash"/>
    <x v="3"/>
    <n v="0.35"/>
    <n v="0.15"/>
    <n v="0.1"/>
    <n v="13"/>
    <s v="Unknown"/>
    <n v="7888842.9900000002"/>
    <n v="5411407.75"/>
    <s v="Al Fara'a"/>
    <s v="Parsons"/>
    <s v="Unknown"/>
    <n v="48"/>
    <s v="Under Review"/>
    <s v="Maintenance"/>
    <s v="Unknown"/>
  </r>
  <r>
    <s v="T100468"/>
    <d v="2025-08-01T00:00:00"/>
    <s v="P1023"/>
    <s v="Smart City Hub"/>
    <x v="0"/>
    <s v="Nigeria"/>
    <s v="ClientX"/>
    <s v="EPC"/>
    <s v="Mechanical"/>
    <x v="0"/>
    <s v="Jack"/>
    <s v="B2455"/>
    <d v="2025-06-24T00:00:00"/>
    <d v="2025-08-20T00:00:00"/>
    <d v="2025-10-29T00:00:00"/>
    <n v="14"/>
    <n v="10043594"/>
    <n v="0.03"/>
    <n v="0"/>
    <n v="9742286.1799999997"/>
    <s v=" AED"/>
    <n v="9742286.1799999997"/>
    <n v="8447123.8300000001"/>
    <n v="0.38"/>
    <n v="0.12"/>
    <s v="INV-53815"/>
    <n v="3985498.37"/>
    <n v="2004640.11"/>
    <n v="60"/>
    <n v="55"/>
    <s v="Cheque"/>
    <x v="4"/>
    <n v="0.64"/>
    <n v="0.1"/>
    <n v="0.05"/>
    <n v="12"/>
    <n v="2180"/>
    <n v="2359809.2000000002"/>
    <n v="3364111.69"/>
    <s v="THALES"/>
    <s v="Parsons"/>
    <n v="75.5"/>
    <n v="24"/>
    <s v="Pending"/>
    <s v="Consulting"/>
    <s v="Scope change"/>
  </r>
  <r>
    <s v="T100469"/>
    <d v="2025-08-17T00:00:00"/>
    <s v="P1028"/>
    <s v="Rail Network Upgrade"/>
    <x v="2"/>
    <s v="Germany"/>
    <s v="Aramco"/>
    <s v="Lump Sum"/>
    <s v="Unknown"/>
    <x v="3"/>
    <s v="Sandra"/>
    <s v="B2456"/>
    <d v="2025-07-31T00:00:00"/>
    <d v="2025-09-27T00:00:00"/>
    <d v="2025-10-21T00:00:00"/>
    <n v="26"/>
    <n v="31049662"/>
    <n v="0.28000000000000003"/>
    <n v="0.17"/>
    <n v="26156235.27"/>
    <s v="EUR"/>
    <n v="28430690.510869563"/>
    <n v="21390353.59"/>
    <n v="0.31"/>
    <n v="0.16"/>
    <s v="INV-97963"/>
    <n v="20632848.550000001"/>
    <n v="22073897.370000001"/>
    <n v="45"/>
    <n v="122"/>
    <s v="Bank Transfer"/>
    <x v="2"/>
    <n v="0.42"/>
    <n v="0.1"/>
    <n v="0.06"/>
    <n v="9"/>
    <n v="2025"/>
    <n v="1607757.85"/>
    <n v="9696995.1400000006"/>
    <s v="ABB"/>
    <s v="Parsons"/>
    <n v="99.2"/>
    <n v="48"/>
    <s v="Approved"/>
    <s v="Engineering"/>
    <s v="Unknown"/>
  </r>
  <r>
    <s v="T100470"/>
    <d v="2025-01-15T00:00:00"/>
    <s v="P1050"/>
    <s v="Water Treatment Plant"/>
    <x v="3"/>
    <s v="USA"/>
    <s v="QatarEnergy"/>
    <s v="Unit Rate"/>
    <s v="Civil"/>
    <x v="0"/>
    <s v="Mei"/>
    <s v="B2457"/>
    <d v="2024-12-25T00:00:00"/>
    <d v="2025-02-26T00:00:00"/>
    <d v="2025-04-14T00:00:00"/>
    <n v="44"/>
    <n v="38493651"/>
    <n v="0.26"/>
    <n v="-0.03"/>
    <n v="27630742.690000001"/>
    <s v="USD"/>
    <n v="27630742.690000001"/>
    <n v="23490777.5"/>
    <n v="0.1"/>
    <n v="0.14000000000000001"/>
    <s v="INV-85268"/>
    <n v="18658223.780000001"/>
    <n v="17761625.239999998"/>
    <n v="120"/>
    <n v="171"/>
    <s v="Bank Transfer"/>
    <x v="3"/>
    <n v="0.39"/>
    <n v="0.1"/>
    <n v="0.02"/>
    <n v="12"/>
    <n v="147"/>
    <n v="4485286.28"/>
    <n v="4576438.6500000004"/>
    <s v="Siemens"/>
    <s v="Mott Mac"/>
    <n v="56.7"/>
    <n v="24"/>
    <s v="Unknown"/>
    <s v="Maintenance"/>
    <s v="Follow up needed"/>
  </r>
  <r>
    <s v="T100471"/>
    <d v="2025-01-09T00:00:00"/>
    <s v="P1037"/>
    <s v="Industrial Park"/>
    <x v="4"/>
    <s v="Saudi Arabia"/>
    <s v="Fluor"/>
    <s v="Lump Sum"/>
    <s v="Instrumentation"/>
    <x v="4"/>
    <s v="Jack"/>
    <s v="B2458"/>
    <d v="2024-11-22T00:00:00"/>
    <d v="2025-01-09T00:00:00"/>
    <d v="2025-03-13T00:00:00"/>
    <n v="60"/>
    <n v="21375916"/>
    <n v="0.1"/>
    <n v="7.0000000000000007E-2"/>
    <n v="20585007.109999999"/>
    <s v="EUR"/>
    <n v="22375007.728260867"/>
    <n v="16502162.51"/>
    <n v="0.13"/>
    <n v="0.13"/>
    <s v="INV-58033"/>
    <n v="5263046.41"/>
    <n v="3831623.77"/>
    <n v="45"/>
    <n v="40"/>
    <s v="Bank Transfer"/>
    <x v="6"/>
    <n v="0.11"/>
    <n v="0.05"/>
    <n v="0.04"/>
    <n v="6"/>
    <n v="3338"/>
    <n v="4794338.1100000003"/>
    <n v="6003131.4100000001"/>
    <s v="ABB"/>
    <s v="Mott Mac"/>
    <n v="67.900000000000006"/>
    <s v="Unknown"/>
    <s v="Approved"/>
    <s v="Consulting"/>
    <s v="Scope change"/>
  </r>
  <r>
    <s v="T100472"/>
    <d v="2025-07-01T00:00:00"/>
    <s v="P1003"/>
    <s v="Rail Network Upgrade"/>
    <x v="4"/>
    <s v="UAE"/>
    <s v="QatarEnergy"/>
    <s v="Lump Sum"/>
    <s v="Civil"/>
    <x v="4"/>
    <s v="Igor"/>
    <s v="B2459"/>
    <d v="2025-04-12T00:00:00"/>
    <d v="2025-08-21T00:00:00"/>
    <d v="2025-09-13T00:00:00"/>
    <n v="16"/>
    <n v="34701789"/>
    <n v="0.14000000000000001"/>
    <n v="0.02"/>
    <n v="30440409.309999999"/>
    <s v="AED"/>
    <n v="8294389.4577656677"/>
    <n v="19150982.75"/>
    <n v="0.24"/>
    <n v="0.19"/>
    <s v="INV-23473"/>
    <n v="25964906.09"/>
    <n v="16480613.630000001"/>
    <n v="60"/>
    <n v="137"/>
    <s v="Cheque"/>
    <x v="0"/>
    <n v="0.82"/>
    <n v="0.1"/>
    <n v="0.03"/>
    <n v="11"/>
    <n v="542"/>
    <n v="6672969.4699999997"/>
    <n v="4592060.8499999996"/>
    <s v="Al Fara'a"/>
    <s v="Unknown"/>
    <n v="85.8"/>
    <n v="24"/>
    <s v="Unknown"/>
    <s v="Engineering"/>
    <s v="Scope change"/>
  </r>
  <r>
    <s v="T100473"/>
    <d v="2026-01-17T00:00:00"/>
    <s v="P1023"/>
    <s v="Stadium Renovation"/>
    <x v="5"/>
    <s v="USA"/>
    <s v="QatarEnergy"/>
    <s v="BOT"/>
    <s v="Structural"/>
    <x v="6"/>
    <s v="Ravi"/>
    <s v="B2460"/>
    <d v="2025-01-12T00:00:00"/>
    <d v="2026-02-20T00:00:00"/>
    <d v="2026-02-28T00:00:00"/>
    <n v="59"/>
    <n v="16451263"/>
    <n v="0.34"/>
    <n v="0.16"/>
    <n v="12595086.949999999"/>
    <s v="USD"/>
    <n v="12595086.949999999"/>
    <n v="8919447.2100000009"/>
    <n v="0.28000000000000003"/>
    <n v="0.1"/>
    <s v="INV-90461"/>
    <n v="9627105.2799999993"/>
    <n v="8552762.9100000001"/>
    <n v="30"/>
    <n v="45"/>
    <s v="Bank Transfer"/>
    <x v="1"/>
    <n v="0.11"/>
    <n v="0.1"/>
    <n v="0.02"/>
    <n v="6"/>
    <n v="2676"/>
    <n v="1131321.45"/>
    <n v="4997642.21"/>
    <s v="ABB"/>
    <s v="AECOM"/>
    <n v="92"/>
    <n v="60"/>
    <s v="Unknown"/>
    <s v="Construction"/>
    <s v="Client delay"/>
  </r>
  <r>
    <s v="T100474"/>
    <d v="2025-08-02T00:00:00"/>
    <s v="P1025"/>
    <s v="Airport Terminal 3"/>
    <x v="2"/>
    <s v="Germany"/>
    <s v="NEOM"/>
    <s v="Lump Sum"/>
    <s v="Instruments"/>
    <x v="3"/>
    <s v="Jack"/>
    <s v="B2461"/>
    <d v="2025-06-08T00:00:00"/>
    <s v="Unknown"/>
    <d v="2025-11-19T00:00:00"/>
    <n v="4"/>
    <n v="20788061"/>
    <n v="0.24"/>
    <n v="0.18"/>
    <n v="18642733.100000001"/>
    <s v="Unknown"/>
    <n v="18642733.100000001"/>
    <n v="14717098.449999999"/>
    <n v="0.33"/>
    <n v="0.16"/>
    <s v="Unknown"/>
    <n v="15468935.560000001"/>
    <n v="14586481.27"/>
    <n v="30"/>
    <n v="108"/>
    <s v="Letter of Credit"/>
    <x v="4"/>
    <n v="0.96"/>
    <n v="0.15"/>
    <n v="0.08"/>
    <n v="12"/>
    <n v="2891"/>
    <n v="3631876.11"/>
    <n v="5263701.59"/>
    <s v="Al Fara'a"/>
    <s v="Mott Mac"/>
    <s v="Unknown"/>
    <n v="24"/>
    <s v="Unknown"/>
    <s v="Maintenance"/>
    <s v="On track"/>
  </r>
  <r>
    <s v="T100475"/>
    <d v="2025-10-14T00:00:00"/>
    <s v="P1025"/>
    <s v="Residential Complex"/>
    <x v="0"/>
    <s v="Nigeria"/>
    <s v="Siemens"/>
    <s v="Lump Sum"/>
    <s v="Process"/>
    <x v="2"/>
    <s v="Igor"/>
    <s v="B2462"/>
    <d v="2025-01-09T00:00:00"/>
    <d v="2025-05-11T00:00:00"/>
    <d v="2025-12-16T00:00:00"/>
    <n v="28"/>
    <s v="Unknown"/>
    <n v="0.22"/>
    <n v="0.13"/>
    <n v="20263554.350000001"/>
    <s v="USD "/>
    <n v="20263554.350000001"/>
    <n v="15848047.91"/>
    <n v="0.3"/>
    <n v="0.05"/>
    <s v="INV-66546"/>
    <n v="5389605.6900000004"/>
    <n v="2442028.6"/>
    <n v="90"/>
    <n v="32"/>
    <s v="Unknown"/>
    <x v="0"/>
    <n v="0.19"/>
    <n v="0.1"/>
    <n v="0.02"/>
    <n v="10"/>
    <n v="3222"/>
    <n v="1615098.81"/>
    <s v="Unknown"/>
    <s v="Siemens"/>
    <s v="Unknown"/>
    <s v="Unknown"/>
    <n v="36"/>
    <s v="Pending"/>
    <s v="Engineering"/>
    <s v="Follow up needed"/>
  </r>
  <r>
    <s v="T100476"/>
    <d v="1945-09-29T00:00:00"/>
    <s v="P1035"/>
    <s v="Oil Refinery Unit"/>
    <x v="6"/>
    <s v="Unknown"/>
    <s v="Vinci Construction"/>
    <s v="Cost Plus"/>
    <s v="Unknown"/>
    <x v="9"/>
    <s v="Jack"/>
    <s v="B2463"/>
    <d v="2025-09-09T00:00:00"/>
    <s v="Unknown"/>
    <s v="Unknown"/>
    <n v="51"/>
    <n v="34335535"/>
    <n v="0.33"/>
    <n v="0.06"/>
    <n v="24385096.960000001"/>
    <s v="AED"/>
    <n v="6644440.5885558585"/>
    <n v="16506401"/>
    <n v="0.26"/>
    <n v="0.2"/>
    <s v="INV-67737"/>
    <n v="19460830.170000002"/>
    <n v="11249834.6"/>
    <n v="120"/>
    <n v="160"/>
    <s v="Cheque"/>
    <x v="0"/>
    <n v="0.83"/>
    <n v="0.05"/>
    <n v="0.03"/>
    <n v="1"/>
    <n v="4836"/>
    <n v="1172145.43"/>
    <n v="7933523.29"/>
    <s v="Drake &amp; Scull"/>
    <s v="Parsons"/>
    <n v="78"/>
    <s v="Unknown"/>
    <s v="Pending"/>
    <s v="Maintenance"/>
    <s v="Scope change"/>
  </r>
  <r>
    <s v="T100477"/>
    <d v="2025-02-17T00:00:00"/>
    <s v="P1037"/>
    <s v="Metro Line Extension"/>
    <x v="3"/>
    <s v="UK"/>
    <s v="China State"/>
    <s v="Lump Sum"/>
    <s v="Unknown"/>
    <x v="0"/>
    <s v="Igor"/>
    <s v="B2464"/>
    <d v="2024-02-12T00:00:00"/>
    <d v="2025-04-15T00:00:00"/>
    <d v="2025-04-02T00:00:00"/>
    <n v="26"/>
    <n v="49552969"/>
    <n v="0.15"/>
    <n v="0"/>
    <n v="42120023.649999999"/>
    <s v="USD "/>
    <n v="42120023.649999999"/>
    <n v="30791290.600000001"/>
    <n v="0.17"/>
    <n v="0.13"/>
    <s v="INV-52657"/>
    <n v="4121492.13"/>
    <n v="3097381.89"/>
    <n v="45"/>
    <n v="33"/>
    <s v="Unknown"/>
    <x v="1"/>
    <n v="0.67"/>
    <n v="0.1"/>
    <n v="0.05"/>
    <n v="8"/>
    <n v="161"/>
    <n v="4709921.82"/>
    <n v="13506443.73"/>
    <s v="ABB"/>
    <s v="Parsons"/>
    <n v="91.6"/>
    <n v="36"/>
    <s v="Unknown"/>
    <s v="Construction"/>
    <s v="Price escalation"/>
  </r>
  <r>
    <s v="T100478"/>
    <d v="2025-04-29T00:00:00"/>
    <s v="P1024"/>
    <s v="Residential Complex"/>
    <x v="4"/>
    <s v="Unknown"/>
    <s v="L&amp;T"/>
    <s v="BOT"/>
    <s v="Mechanical"/>
    <x v="4"/>
    <s v="Layla"/>
    <s v="B2465"/>
    <d v="2025-01-31T00:00:00"/>
    <d v="2025-05-20T00:00:00"/>
    <d v="2025-07-20T00:00:00"/>
    <n v="7"/>
    <n v="24185661"/>
    <n v="0.23"/>
    <n v="-0.03"/>
    <n v="18064270.199999999"/>
    <s v="USD "/>
    <n v="18064270.199999999"/>
    <n v="15058283.85"/>
    <n v="0.36"/>
    <n v="0.14000000000000001"/>
    <s v="INV-21254"/>
    <n v="8236214.7199999997"/>
    <n v="8382642.1699999999"/>
    <n v="60"/>
    <n v="154"/>
    <s v="Letter of Credit"/>
    <x v="3"/>
    <n v="0.64"/>
    <n v="0.15"/>
    <n v="7.0000000000000007E-2"/>
    <n v="15"/>
    <s v="Unknown"/>
    <n v="1819457.77"/>
    <n v="3133684.58"/>
    <s v="Unknown"/>
    <s v="AECOM"/>
    <n v="71.3"/>
    <n v="48"/>
    <s v="Unknown"/>
    <s v="Consulting"/>
    <s v="Client delay"/>
  </r>
  <r>
    <s v="T100479"/>
    <d v="2025-03-30T00:00:00"/>
    <s v="P1040"/>
    <s v="Plant Upgrade"/>
    <x v="4"/>
    <s v="UAE"/>
    <s v="Samsung C&amp;T"/>
    <s v="EPC "/>
    <s v="Civil"/>
    <x v="4"/>
    <s v="Ravi"/>
    <s v="B2466"/>
    <d v="2025-09-01T00:00:00"/>
    <s v="Unknown"/>
    <d v="2025-05-27T00:00:00"/>
    <n v="26"/>
    <n v="19042951"/>
    <n v="0.06"/>
    <n v="0.08"/>
    <n v="19332403.859999999"/>
    <s v="QAR"/>
    <n v="5311099.961538461"/>
    <n v="14655800.029999999"/>
    <n v="0.31"/>
    <n v="7.0000000000000007E-2"/>
    <s v="INV-74981"/>
    <n v="13444253.68"/>
    <n v="12550267.82"/>
    <n v="45"/>
    <n v="79"/>
    <s v="Unknown"/>
    <x v="5"/>
    <n v="0.78"/>
    <n v="0.15"/>
    <n v="0.03"/>
    <n v="12"/>
    <n v="3229"/>
    <s v="Unknown"/>
    <n v="5680291.25"/>
    <s v="Al Fara'a"/>
    <s v="Parsons"/>
    <n v="63.6"/>
    <n v="48"/>
    <s v="Pending"/>
    <s v="Consulting"/>
    <s v="Unknown"/>
  </r>
  <r>
    <s v="T100480"/>
    <d v="2025-07-22T00:00:00"/>
    <s v="P1035"/>
    <s v="Oil Refinery Unit"/>
    <x v="3"/>
    <s v="UK"/>
    <s v="ABB Group"/>
    <s v="Lump Sum"/>
    <s v="Electrical"/>
    <x v="0"/>
    <s v="Igor"/>
    <s v="B2467"/>
    <d v="2025-01-07T00:00:00"/>
    <d v="2025-08-17T00:00:00"/>
    <d v="2025-11-06T00:00:00"/>
    <n v="44"/>
    <n v="46959036"/>
    <n v="0.3"/>
    <n v="0.02"/>
    <n v="33528751.699999999"/>
    <s v="USD"/>
    <n v="33528751.699999999"/>
    <n v="23019882.300000001"/>
    <n v="0.21"/>
    <n v="0.14000000000000001"/>
    <s v="INV-98812"/>
    <s v="PENDING"/>
    <n v="6948821.3200000003"/>
    <n v="45"/>
    <n v="136"/>
    <s v="Bank Transfer"/>
    <x v="6"/>
    <n v="0.82"/>
    <n v="0.1"/>
    <n v="0.05"/>
    <n v="4"/>
    <n v="4618"/>
    <n v="7905289.5099999998"/>
    <n v="4220251.78"/>
    <s v="Unknown"/>
    <s v="Unknown"/>
    <s v="Unknown"/>
    <n v="36"/>
    <s v="Unknown"/>
    <s v="Maintenance"/>
    <s v="Client delay"/>
  </r>
  <r>
    <s v="T100481"/>
    <d v="2025-11-06T00:00:00"/>
    <s v="P1030"/>
    <s v="Highway"/>
    <x v="5"/>
    <s v="USA"/>
    <s v="ADNOC"/>
    <s v="Lump Sum"/>
    <s v="Piping"/>
    <x v="8"/>
    <s v="Sandra"/>
    <s v="B2468"/>
    <d v="2025-09-18T00:00:00"/>
    <d v="2025-03-12T00:00:00"/>
    <d v="2025-12-19T00:00:00"/>
    <n v="54"/>
    <s v="Unknown"/>
    <n v="0.13"/>
    <n v="0.12"/>
    <n v="10998195.060000001"/>
    <s v="USD"/>
    <n v="10998195.060000001"/>
    <n v="9735875.3599999994"/>
    <n v="0.34"/>
    <n v="0.09"/>
    <s v="INV-94338"/>
    <n v="4564552.6399999997"/>
    <n v="2375731.4700000002"/>
    <n v="120"/>
    <n v="46"/>
    <s v="Bank Transfer"/>
    <x v="4"/>
    <n v="0.54"/>
    <n v="0.15"/>
    <n v="0.08"/>
    <n v="10"/>
    <n v="2842"/>
    <n v="1721885.59"/>
    <n v="5473182.9100000001"/>
    <s v="Drake &amp; Scull"/>
    <s v="WSP"/>
    <n v="52.7"/>
    <n v="12"/>
    <s v="Rejected"/>
    <s v="Consulting"/>
    <s v="Price escalation"/>
  </r>
  <r>
    <s v="T100482"/>
    <d v="2026-01-28T00:00:00"/>
    <s v="P1019"/>
    <s v="Bridge Overhaul"/>
    <x v="4"/>
    <s v="Saudi Arabia"/>
    <s v="Bechtel"/>
    <s v="Lump Sum"/>
    <s v="Instrumentation"/>
    <x v="4"/>
    <s v="Omar"/>
    <s v="B2469"/>
    <d v="2025-12-30T00:00:00"/>
    <d v="2026-03-03T00:00:00"/>
    <d v="2026-12-04T00:00:00"/>
    <n v="46"/>
    <n v="19509663"/>
    <n v="0.22"/>
    <n v="0.02"/>
    <n v="15521887.880000001"/>
    <s v="USD"/>
    <n v="15521887.880000001"/>
    <n v="12972059.35"/>
    <n v="0.22"/>
    <n v="0.14000000000000001"/>
    <s v="INV-37971"/>
    <n v="9526255.5999999996"/>
    <n v="9096790.6400000006"/>
    <n v="60"/>
    <n v="178"/>
    <s v="Cash"/>
    <x v="3"/>
    <n v="0.55000000000000004"/>
    <n v="0.05"/>
    <n v="0.03"/>
    <n v="11"/>
    <n v="1282"/>
    <n v="3558985.2"/>
    <n v="3181933.73"/>
    <s v="THALES"/>
    <s v="Unknown"/>
    <n v="96.4"/>
    <n v="24"/>
    <s v="Unknown"/>
    <s v="Construction"/>
    <s v="On track"/>
  </r>
  <r>
    <s v="T100483"/>
    <d v="1945-07-22T00:00:00"/>
    <s v="P1045"/>
    <s v="Stadium Renovation"/>
    <x v="5"/>
    <s v="USA"/>
    <s v="ABB Group"/>
    <s v="Unknown"/>
    <s v="Instruments"/>
    <x v="8"/>
    <s v="Ravi"/>
    <s v="B2470"/>
    <d v="2025-04-07T00:00:00"/>
    <s v="Unknown"/>
    <d v="2025-07-27T00:00:00"/>
    <n v="7"/>
    <n v="1424259"/>
    <n v="0.17"/>
    <n v="0.01"/>
    <n v="1193956.32"/>
    <s v="Unknown"/>
    <n v="1193956.32"/>
    <n v="936936.21"/>
    <s v="?"/>
    <n v="0.18"/>
    <s v="INV-62149"/>
    <n v="878553.9"/>
    <n v="964364.93"/>
    <n v="90"/>
    <n v="163"/>
    <s v="Cheque"/>
    <x v="5"/>
    <n v="0.72"/>
    <n v="0.1"/>
    <n v="0.08"/>
    <n v="15"/>
    <n v="2219"/>
    <n v="158130.76999999999"/>
    <n v="404695.05"/>
    <s v="Siemens"/>
    <s v="Unknown"/>
    <n v="87.5"/>
    <n v="36"/>
    <s v="Unknown"/>
    <s v="Maintenance"/>
    <s v="Follow up needed"/>
  </r>
  <r>
    <s v="T100484"/>
    <d v="2025-10-24T00:00:00"/>
    <s v="P1008"/>
    <s v="Metro Line Extension"/>
    <x v="2"/>
    <s v="UK"/>
    <s v="Larsen"/>
    <s v="Unknown"/>
    <s v="Process"/>
    <x v="3"/>
    <s v="Omar"/>
    <s v="B2471"/>
    <d v="2025-10-01T00:00:00"/>
    <d v="2025-10-28T00:00:00"/>
    <s v="Unknown"/>
    <n v="57"/>
    <n v="16061228"/>
    <n v="0.24"/>
    <n v="0.14000000000000001"/>
    <n v="13915447.939999999"/>
    <s v="Unknown"/>
    <n v="13915447.939999999"/>
    <n v="10405271.609999999"/>
    <n v="0.27"/>
    <n v="0.11"/>
    <s v="INV-69805"/>
    <n v="11617236.07"/>
    <n v="7427786.7000000002"/>
    <n v="90"/>
    <n v="174"/>
    <s v="Unknown"/>
    <x v="4"/>
    <n v="0.28000000000000003"/>
    <n v="0.05"/>
    <n v="0.08"/>
    <n v="15"/>
    <n v="522"/>
    <n v="1136153.5900000001"/>
    <n v="2482611.71"/>
    <s v="THALES"/>
    <s v="Unknown"/>
    <n v="61.3"/>
    <n v="12"/>
    <s v="Unknown"/>
    <s v="Maintenance"/>
    <s v="On track"/>
  </r>
  <r>
    <s v="T100485"/>
    <d v="2026-02-01T00:00:00"/>
    <s v="P1024"/>
    <s v="Residential Complex"/>
    <x v="1"/>
    <s v="India"/>
    <s v="L&amp;T"/>
    <s v="Unknown"/>
    <s v="Electrical"/>
    <x v="7"/>
    <s v="Sandra"/>
    <s v="B2472"/>
    <d v="2026-01-01T00:00:00"/>
    <s v="Unknown"/>
    <d v="2026-04-13T00:00:00"/>
    <n v="8"/>
    <n v="42404115"/>
    <n v="0.16"/>
    <n v="0.04"/>
    <n v="37044234.859999999"/>
    <s v="QAR"/>
    <n v="10176987.598901099"/>
    <n v="28734259.460000001"/>
    <n v="0.24"/>
    <n v="0.17"/>
    <s v="INV-51553"/>
    <n v="27475534.73"/>
    <n v="16811332.489999998"/>
    <n v="30"/>
    <n v="132"/>
    <s v="Cheque"/>
    <x v="6"/>
    <n v="0.21"/>
    <n v="0.1"/>
    <n v="0.03"/>
    <n v="13"/>
    <n v="3708"/>
    <n v="6101581.8600000003"/>
    <n v="17258369.02"/>
    <s v="Unknown"/>
    <s v="Jacobs"/>
    <n v="90.5"/>
    <n v="24"/>
    <s v="Rejected"/>
    <s v="Procurement"/>
    <s v="Client delay"/>
  </r>
  <r>
    <s v="T100486"/>
    <d v="1945-07-07T00:00:00"/>
    <s v="P1032"/>
    <s v="Offshore Platform"/>
    <x v="4"/>
    <s v="UAE"/>
    <s v="NEOM"/>
    <s v="EPC"/>
    <s v="Civil"/>
    <x v="4"/>
    <s v="Layla"/>
    <s v="B2473"/>
    <d v="2025-01-07T00:00:00"/>
    <d v="2025-01-03T00:00:00"/>
    <d v="2025-04-23T00:00:00"/>
    <n v="23"/>
    <n v="46339528"/>
    <n v="0.19"/>
    <n v="0.16"/>
    <n v="43540620.509999998"/>
    <s v="USD "/>
    <n v="43540620.509999998"/>
    <n v="26903727.949999999"/>
    <n v="0.11"/>
    <n v="0.08"/>
    <s v="INV-73329"/>
    <n v="35673805.880000003"/>
    <n v="20479871.399999999"/>
    <n v="45"/>
    <n v="98"/>
    <s v="Cash"/>
    <x v="1"/>
    <n v="0.92"/>
    <n v="0.05"/>
    <n v="0.06"/>
    <n v="0"/>
    <n v="3244"/>
    <n v="5564663.3099999996"/>
    <n v="17108234.34"/>
    <s v="THALES"/>
    <s v="Jacobs"/>
    <n v="50.6"/>
    <s v="Unknown"/>
    <s v="Under Review"/>
    <s v="Engineering"/>
    <s v="Unknown"/>
  </r>
  <r>
    <s v="T100487"/>
    <d v="2025-07-13T00:00:00"/>
    <s v="P1036"/>
    <s v="Tunnel Project"/>
    <x v="1"/>
    <s v="India"/>
    <s v="GE Infrastructure"/>
    <s v="Cost Plus "/>
    <s v="HVAC"/>
    <x v="1"/>
    <s v="Omar"/>
    <s v="B2474"/>
    <d v="2025-05-13T00:00:00"/>
    <d v="2025-11-08T00:00:00"/>
    <s v="Unknown"/>
    <n v="28"/>
    <n v="9889259"/>
    <n v="0.26"/>
    <n v="0.04"/>
    <n v="7610773.7300000004"/>
    <s v=" AED"/>
    <n v="7610773.7300000004"/>
    <s v="Unknown"/>
    <n v="0.28999999999999998"/>
    <n v="0.08"/>
    <s v="INV-26172"/>
    <n v="3506324.73"/>
    <n v="2886983.49"/>
    <n v="30"/>
    <n v="163"/>
    <s v="Cash"/>
    <x v="0"/>
    <n v="0.44"/>
    <n v="0.05"/>
    <n v="0.05"/>
    <n v="1"/>
    <n v="3995"/>
    <n v="553894.25"/>
    <n v="3240213.03"/>
    <s v="Unknown"/>
    <s v="Mott Mac"/>
    <s v="Unknown"/>
    <n v="60"/>
    <s v="Unknown"/>
    <s v="Procurement"/>
    <s v="Unknown"/>
  </r>
  <r>
    <s v="T100488"/>
    <d v="2025-02-21T00:00:00"/>
    <s v="P1008"/>
    <s v="HQ Tower"/>
    <x v="2"/>
    <s v="Germany"/>
    <s v="Larsen"/>
    <s v="Lump Sum"/>
    <s v="Structural"/>
    <x v="3"/>
    <s v="Jack"/>
    <s v="B2475"/>
    <d v="2024-12-27T00:00:00"/>
    <d v="2025-03-02T00:00:00"/>
    <s v="Unknown"/>
    <n v="37"/>
    <n v="12804937"/>
    <n v="0.15"/>
    <n v="0.09"/>
    <n v="11863774.130000001"/>
    <s v="EUR"/>
    <n v="12895406.663043479"/>
    <n v="8910236.2200000007"/>
    <n v="0.28999999999999998"/>
    <n v="0.14000000000000001"/>
    <s v="Unknown"/>
    <n v="6437765.4800000004"/>
    <n v="4323844.71"/>
    <n v="30"/>
    <n v="119"/>
    <s v="Bank Transfer"/>
    <x v="2"/>
    <n v="0.31"/>
    <n v="0.05"/>
    <n v="0.1"/>
    <n v="7"/>
    <n v="2682"/>
    <n v="1547085.2"/>
    <n v="2390413.58"/>
    <s v="Al Fara'a"/>
    <s v="Unknown"/>
    <s v="Unknown"/>
    <n v="36"/>
    <s v="Pending"/>
    <s v="Construction"/>
    <s v="On track"/>
  </r>
  <r>
    <s v="T100489"/>
    <d v="2026-02-18T00:00:00"/>
    <s v="P1044"/>
    <s v="Bridge Overhaul"/>
    <x v="1"/>
    <s v="India"/>
    <s v="Siemens"/>
    <s v="BOT"/>
    <s v="Electrical"/>
    <x v="5"/>
    <s v="Ravi"/>
    <s v="B2476"/>
    <d v="2026-01-30T00:00:00"/>
    <s v="Unknown"/>
    <d v="2026-07-05T00:00:00"/>
    <n v="28"/>
    <n v="6134244"/>
    <n v="0.06"/>
    <n v="0.09"/>
    <n v="6285146.4000000004"/>
    <s v="EUR"/>
    <n v="6831680.8695652178"/>
    <n v="5296778.28"/>
    <n v="0.27"/>
    <n v="0.14000000000000001"/>
    <s v="INV-95990"/>
    <n v="1326094.18"/>
    <n v="1003966.59"/>
    <n v="60"/>
    <n v="132"/>
    <s v="Cheque"/>
    <x v="5"/>
    <n v="0.94"/>
    <n v="0.15"/>
    <n v="7.0000000000000007E-2"/>
    <n v="0"/>
    <n v="3317"/>
    <n v="1377100.48"/>
    <n v="780969.7"/>
    <s v="Unknown"/>
    <s v="Jacobs"/>
    <n v="69.3"/>
    <n v="24"/>
    <s v="Unknown"/>
    <s v="Consulting"/>
    <s v="Scope change"/>
  </r>
  <r>
    <s v="T100490"/>
    <d v="2025-02-10T00:00:00"/>
    <s v="P1034"/>
    <s v="Marina Development"/>
    <x v="4"/>
    <s v="Saudi Arabia"/>
    <s v="L&amp;T"/>
    <s v="BOT"/>
    <s v="Unknown"/>
    <x v="4"/>
    <s v="Sandra"/>
    <s v="B2477"/>
    <d v="2025-01-17T00:00:00"/>
    <d v="2025-06-03T00:00:00"/>
    <d v="2025-04-18T00:00:00"/>
    <n v="32"/>
    <n v="43086104"/>
    <n v="0.27"/>
    <n v="0.14000000000000001"/>
    <n v="35856255.75"/>
    <s v="AED"/>
    <n v="9770096.9346049055"/>
    <n v="30643222.510000002"/>
    <n v="0.18"/>
    <n v="0.14000000000000001"/>
    <s v="INV-77074"/>
    <n v="3152342.93"/>
    <n v="1515137.77"/>
    <n v="60"/>
    <n v="149"/>
    <s v="Cheque"/>
    <x v="1"/>
    <n v="0.79"/>
    <n v="0.15"/>
    <n v="0.08"/>
    <n v="14"/>
    <n v="4729"/>
    <n v="3246242.06"/>
    <n v="7743947.3499999996"/>
    <s v="Unknown"/>
    <s v="Parsons"/>
    <n v="70.7"/>
    <n v="48"/>
    <s v="Unknown"/>
    <s v="Consulting"/>
    <s v="Unknown"/>
  </r>
  <r>
    <s v="T100491"/>
    <d v="2025-07-18T00:00:00"/>
    <s v="P1041"/>
    <s v="Desalination Plant"/>
    <x v="1"/>
    <s v="Unknown"/>
    <s v="ABB Group"/>
    <s v="Lump Sum"/>
    <s v="Civil"/>
    <x v="5"/>
    <s v="Jack"/>
    <s v="B2478"/>
    <d v="2025-04-07T00:00:00"/>
    <d v="2025-12-09T00:00:00"/>
    <d v="2025-03-10T00:00:00"/>
    <s v="Unknown"/>
    <n v="46043640"/>
    <n v="0.21"/>
    <n v="0.02"/>
    <n v="37101965.109999999"/>
    <s v="USD"/>
    <n v="37101965.109999999"/>
    <n v="28600084.010000002"/>
    <n v="0.19"/>
    <n v="0.11"/>
    <s v="INV-32595"/>
    <n v="12509868.029999999"/>
    <n v="13193140.289999999"/>
    <n v="30"/>
    <n v="53"/>
    <s v="Online"/>
    <x v="3"/>
    <n v="0.6"/>
    <n v="0.15"/>
    <n v="0.06"/>
    <n v="12"/>
    <n v="709"/>
    <s v="Unknown"/>
    <n v="7247689.0999999996"/>
    <s v="Unknown"/>
    <s v="AECOM"/>
    <n v="59.2"/>
    <n v="24"/>
    <s v="Pending"/>
    <s v="Procurement"/>
    <s v="On track"/>
  </r>
  <r>
    <s v="T100492"/>
    <d v="2025-12-01T00:00:00"/>
    <s v="P1036"/>
    <s v="Tunnel Project"/>
    <x v="0"/>
    <s v="Nigeria"/>
    <s v="NEOM"/>
    <s v="Unknown"/>
    <s v="HVAC"/>
    <x v="0"/>
    <s v="Omar"/>
    <s v="B2479"/>
    <d v="2025-11-05T00:00:00"/>
    <d v="2026-01-04T00:00:00"/>
    <d v="2026-01-17T00:00:00"/>
    <s v="Unknown"/>
    <n v="11469267"/>
    <n v="0.11"/>
    <n v="-0.01"/>
    <n v="10105571.15"/>
    <s v="Unknown"/>
    <n v="10105571.15"/>
    <n v="6798341.4000000004"/>
    <n v="7.0000000000000007E-2"/>
    <n v="0.17"/>
    <s v="INV-55883"/>
    <n v="2159596.0299999998"/>
    <n v="2274729.71"/>
    <n v="45"/>
    <n v="14"/>
    <s v="Cheque"/>
    <x v="4"/>
    <n v="0.79"/>
    <n v="0.05"/>
    <n v="7.0000000000000007E-2"/>
    <n v="7"/>
    <n v="2800"/>
    <n v="472769.13"/>
    <n v="4056147.66"/>
    <s v="Drake &amp; Scull"/>
    <s v="Unknown"/>
    <n v="62.7"/>
    <n v="12"/>
    <s v="Rejected"/>
    <s v="Construction"/>
    <s v="Follow up needed"/>
  </r>
  <r>
    <s v="T100493"/>
    <d v="1945-08-23T00:00:00"/>
    <s v="P1010"/>
    <s v="Metro Line Extension"/>
    <x v="4"/>
    <s v="Qatar"/>
    <s v="L&amp;T"/>
    <s v="Cost Plus "/>
    <s v="HVAC"/>
    <x v="4"/>
    <s v="Omar"/>
    <s v="B2480"/>
    <d v="2025-03-26T00:00:00"/>
    <d v="2025-08-13T00:00:00"/>
    <d v="2025-09-26T00:00:00"/>
    <n v="33"/>
    <n v="16814898"/>
    <n v="0.34"/>
    <n v="0.05"/>
    <n v="11652724.310000001"/>
    <s v="AED"/>
    <n v="3175129.2397820167"/>
    <n v="9706962.5199999996"/>
    <n v="0.36"/>
    <n v="0.12"/>
    <s v="INV-40730"/>
    <n v="10421662.949999999"/>
    <n v="11218903.26"/>
    <n v="60"/>
    <n v="86"/>
    <s v="Bank Transfer"/>
    <x v="0"/>
    <n v="0.8"/>
    <n v="0.1"/>
    <n v="0.06"/>
    <n v="13"/>
    <n v="3358"/>
    <n v="2423881.48"/>
    <n v="4272042.6399999997"/>
    <s v="Siemens"/>
    <s v="Unknown"/>
    <n v="53.8"/>
    <n v="36"/>
    <s v="Pending"/>
    <s v="Procurement"/>
    <s v="Unknown"/>
  </r>
  <r>
    <s v="T100494"/>
    <d v="1945-09-17T00:00:00"/>
    <s v="P1023"/>
    <s v="Solar Farm Phase 2"/>
    <x v="0"/>
    <s v="Nigeria"/>
    <s v="ABB Group"/>
    <s v="Unknown"/>
    <s v="Mechanical "/>
    <x v="0"/>
    <s v="Layla"/>
    <s v="B2481"/>
    <d v="2025-08-31T00:00:00"/>
    <d v="2025-09-25T00:00:00"/>
    <d v="2025-10-19T00:00:00"/>
    <n v="28"/>
    <n v="644880"/>
    <n v="0.17"/>
    <n v="-0.05"/>
    <n v="508487.88"/>
    <s v="AED"/>
    <n v="138552.55585831063"/>
    <n v="392219.93"/>
    <n v="0.11"/>
    <n v="0.06"/>
    <s v="INV-62153"/>
    <n v="59388.21"/>
    <n v="19779.95"/>
    <n v="120"/>
    <n v="125"/>
    <s v="Unknown"/>
    <x v="3"/>
    <n v="0.34"/>
    <n v="0.15"/>
    <n v="0.02"/>
    <n v="0"/>
    <n v="1555"/>
    <n v="77167.570000000007"/>
    <n v="244551.59"/>
    <s v="Drake &amp; Scull"/>
    <s v="Unknown"/>
    <n v="52.8"/>
    <n v="24"/>
    <s v="Unknown"/>
    <s v="Construction"/>
    <s v="On track"/>
  </r>
  <r>
    <s v="T100495"/>
    <d v="2026-02-12T00:00:00"/>
    <s v="P1027"/>
    <s v="Data Center Build"/>
    <x v="1"/>
    <s v="China"/>
    <s v="Samsung C&amp;T"/>
    <s v="EPC "/>
    <s v="Piping"/>
    <x v="7"/>
    <s v="Igor"/>
    <s v="B2482"/>
    <d v="2025-12-20T00:00:00"/>
    <d v="2026-02-14T00:00:00"/>
    <d v="2026-04-02T00:00:00"/>
    <n v="17"/>
    <n v="6100515"/>
    <n v="0.3"/>
    <n v="0.03"/>
    <n v="4398471.32"/>
    <s v="AED"/>
    <n v="1198493.5476839237"/>
    <n v="3918419.58"/>
    <n v="0.05"/>
    <n v="0.09"/>
    <s v="INV-37657"/>
    <n v="3875711.95"/>
    <n v="1638741.43"/>
    <n v="45"/>
    <n v="103"/>
    <s v="Bank Transfer"/>
    <x v="6"/>
    <n v="0.51"/>
    <n v="0.1"/>
    <n v="0.08"/>
    <n v="10"/>
    <n v="854"/>
    <n v="1063872.77"/>
    <n v="1094258.77"/>
    <s v="Siemens"/>
    <s v="Mott Mac"/>
    <n v="87.7"/>
    <n v="12"/>
    <s v="Unknown"/>
    <s v="Maintenance"/>
    <s v="On track"/>
  </r>
  <r>
    <s v="T100496"/>
    <d v="2025-11-04T00:00:00"/>
    <s v="P1005"/>
    <s v="Rail Network Upgrade"/>
    <x v="2"/>
    <s v="UK"/>
    <s v="Siemens"/>
    <s v="Lump Sum"/>
    <s v="Unknown"/>
    <x v="3"/>
    <s v="Jack"/>
    <s v="B2483"/>
    <d v="2025-08-29T00:00:00"/>
    <d v="2025-12-15T00:00:00"/>
    <d v="2026-01-02T00:00:00"/>
    <n v="51"/>
    <n v="11264485"/>
    <n v="0.34"/>
    <n v="0.18"/>
    <n v="8772780.9199999999"/>
    <s v="SAR"/>
    <n v="2339408.2453333335"/>
    <n v="5767057.7800000003"/>
    <n v="0.27"/>
    <n v="0.1"/>
    <s v="INV-94880"/>
    <n v="3918351.17"/>
    <n v="3778826.36"/>
    <n v="90"/>
    <n v="78"/>
    <s v="Online"/>
    <x v="0"/>
    <n v="0.7"/>
    <n v="0.05"/>
    <n v="0.1"/>
    <n v="9"/>
    <n v="3093"/>
    <n v="398047.9"/>
    <n v="3518528.51"/>
    <s v="Siemens"/>
    <s v="Parsons"/>
    <n v="73.099999999999994"/>
    <n v="24"/>
    <s v="Approved"/>
    <s v="Procurement"/>
    <s v="Unknown"/>
  </r>
  <r>
    <s v="T100497"/>
    <d v="2025-01-25T00:00:00"/>
    <s v="P1030"/>
    <s v="Smart City Hub"/>
    <x v="4"/>
    <s v="UAE"/>
    <s v="Unknown"/>
    <s v="BOT"/>
    <s v="Civil"/>
    <x v="4"/>
    <s v="Igor"/>
    <s v="B2484"/>
    <d v="2024-12-30T00:00:00"/>
    <s v="Unknown"/>
    <s v="Unknown"/>
    <s v="Unknown"/>
    <n v="15393072"/>
    <n v="0.1"/>
    <n v="0.08"/>
    <n v="14962065.98"/>
    <s v="AED"/>
    <n v="4076857.2152588558"/>
    <n v="11668595.17"/>
    <n v="0.32"/>
    <n v="0.16"/>
    <s v="INV-43898"/>
    <n v="986724.32"/>
    <n v="530327.98"/>
    <n v="60"/>
    <n v="121"/>
    <s v="Cheque"/>
    <x v="3"/>
    <n v="0.6"/>
    <n v="0.1"/>
    <n v="0.1"/>
    <n v="0"/>
    <n v="3833"/>
    <n v="3548571.56"/>
    <n v="4249913.9400000004"/>
    <s v="ABB"/>
    <s v="Parsons"/>
    <n v="81.5"/>
    <n v="48"/>
    <s v="Under Review"/>
    <s v="Procurement"/>
    <s v="Unknown"/>
  </r>
  <r>
    <s v="T100499"/>
    <d v="2026-08-02T00:00:00"/>
    <s v="P1039"/>
    <s v="Hospital Complex"/>
    <x v="4"/>
    <s v="UAE"/>
    <s v="Aramco"/>
    <s v="Cost Plus"/>
    <s v="Electrical"/>
    <x v="4"/>
    <s v="Layla"/>
    <s v="B2485"/>
    <d v="2025-12-15T00:00:00"/>
    <d v="2026-09-02T00:00:00"/>
    <s v="Unknown"/>
    <n v="13"/>
    <n v="1055519"/>
    <n v="0.31"/>
    <n v="0.11"/>
    <n v="808422"/>
    <s v=" AED"/>
    <n v="808422"/>
    <n v="597821.6"/>
    <n v="0.19"/>
    <n v="0.05"/>
    <s v="INV-74079"/>
    <n v="398914.1"/>
    <n v="159844.47"/>
    <n v="120"/>
    <n v="58"/>
    <s v="Letter of Credit"/>
    <x v="2"/>
    <n v="0.25"/>
    <n v="0.1"/>
    <n v="0.06"/>
    <n v="8"/>
    <n v="465"/>
    <n v="172806.82"/>
    <n v="360447.97"/>
    <s v="Unknown"/>
    <s v="Mott Mac"/>
    <n v="80.3"/>
    <n v="36"/>
    <s v="Pending"/>
    <s v="Maintenance"/>
    <s v="Unknown"/>
  </r>
  <r>
    <s v="T100500"/>
    <d v="2025-04-12T00:00:00"/>
    <s v="P1043"/>
    <s v="Smart City Hub"/>
    <x v="0"/>
    <s v="South Africa"/>
    <s v="Bechtel"/>
    <s v="Unknown"/>
    <s v="Unknown"/>
    <x v="2"/>
    <s v="Igor"/>
    <s v="B2486"/>
    <d v="2025-11-10T00:00:00"/>
    <d v="2026-01-08T00:00:00"/>
    <d v="2026-01-28T00:00:00"/>
    <n v="55"/>
    <n v="3723046"/>
    <n v="0.25"/>
    <n v="0.02"/>
    <n v="2848130.19"/>
    <s v="QAR"/>
    <n v="782453.34890109883"/>
    <n v="2470983.64"/>
    <n v="0.38"/>
    <n v="0.08"/>
    <s v="INV-80612"/>
    <n v="1694930.8"/>
    <n v="677892.24"/>
    <n v="120"/>
    <n v="127"/>
    <s v="Bank Transfer"/>
    <x v="1"/>
    <n v="0.61"/>
    <n v="0.15"/>
    <n v="7.0000000000000007E-2"/>
    <n v="1"/>
    <n v="1894"/>
    <n v="123433.12"/>
    <n v="618750.89"/>
    <s v="Unknown"/>
    <s v="Parsons"/>
    <n v="94.9"/>
    <n v="36"/>
    <s v="Rejected"/>
    <s v="Construction"/>
    <s v="Follow up needed"/>
  </r>
  <r>
    <s v="T100501"/>
    <d v="2025-05-04T00:00:00"/>
    <s v="P1040"/>
    <s v="Marina Development"/>
    <x v="5"/>
    <s v="Unknown"/>
    <s v="Bechtel"/>
    <s v="Cost Plus "/>
    <s v="Unknown"/>
    <x v="6"/>
    <s v="Ravi"/>
    <s v="B2487"/>
    <d v="2025-03-12T00:00:00"/>
    <d v="2025-09-05T00:00:00"/>
    <d v="2025-07-20T00:00:00"/>
    <n v="17"/>
    <n v="15645205"/>
    <n v="0.13"/>
    <n v="0.03"/>
    <n v="14019668.199999999"/>
    <s v="EUR"/>
    <n v="15238769.782608693"/>
    <n v="11829774.17"/>
    <n v="0.32"/>
    <n v="0.06"/>
    <s v="INV-24427"/>
    <n v="1566410.18"/>
    <n v="530321.02"/>
    <n v="45"/>
    <n v="34"/>
    <s v="Unknown"/>
    <x v="4"/>
    <n v="0.36"/>
    <n v="0.05"/>
    <n v="0.05"/>
    <n v="2"/>
    <n v="1838"/>
    <n v="1280190.3999999999"/>
    <n v="6626259.3399999999"/>
    <s v="Unknown"/>
    <s v="Unknown"/>
    <n v="91.1"/>
    <n v="60"/>
    <s v="Rejected"/>
    <s v="Maintenance"/>
    <s v="On track"/>
  </r>
  <r>
    <s v="T100502"/>
    <d v="2025-07-03T00:00:00"/>
    <s v="P1042"/>
    <s v="Industrial Park"/>
    <x v="2"/>
    <s v="Unknown"/>
    <s v="Unknown"/>
    <s v="Unknown"/>
    <s v="HVAC"/>
    <x v="3"/>
    <s v="Tariq"/>
    <s v="B2488"/>
    <d v="2025-04-26T00:00:00"/>
    <d v="2025-07-23T00:00:00"/>
    <d v="2025-08-09T00:00:00"/>
    <n v="45"/>
    <n v="33497918"/>
    <n v="0.33"/>
    <n v="0.17"/>
    <n v="26259017.920000002"/>
    <s v="USD"/>
    <n v="26259017.920000002"/>
    <n v="22125919.559999999"/>
    <n v="0.2"/>
    <n v="0.12"/>
    <s v="INV-64735"/>
    <n v="10069863.1"/>
    <n v="9445868.6799999997"/>
    <n v="45"/>
    <n v="132"/>
    <s v="Cheque"/>
    <x v="5"/>
    <s v="&gt;1"/>
    <n v="0.05"/>
    <n v="0.1"/>
    <n v="13"/>
    <n v="4148"/>
    <s v="Unknown"/>
    <n v="3024429.74"/>
    <s v="Unknown"/>
    <s v="Unknown"/>
    <n v="84.3"/>
    <s v="Unknown"/>
    <s v="Unknown"/>
    <s v="Consulting"/>
    <s v="Unknown"/>
  </r>
  <r>
    <s v="T100503"/>
    <d v="2025-11-04T00:00:00"/>
    <s v="P1026"/>
    <s v="Stadium Renovation"/>
    <x v="4"/>
    <s v="Qatar"/>
    <s v="QatarEnergy"/>
    <s v="Lump Sum"/>
    <s v="Civil"/>
    <x v="4"/>
    <s v="Omar"/>
    <s v="B2489"/>
    <d v="2025-04-09T00:00:00"/>
    <d v="2025-11-15T00:00:00"/>
    <s v="Unknown"/>
    <n v="48"/>
    <n v="10185763"/>
    <n v="0.18"/>
    <n v="0.08"/>
    <n v="9020511.7100000009"/>
    <s v="EUR"/>
    <n v="9804904.0326086953"/>
    <n v="7642507.6600000001"/>
    <n v="0.39"/>
    <n v="7.0000000000000007E-2"/>
    <s v="INV-62473"/>
    <n v="4291157.6399999997"/>
    <n v="1624334.3"/>
    <n v="120"/>
    <n v="54"/>
    <s v="Online"/>
    <x v="4"/>
    <n v="0.09"/>
    <n v="0.1"/>
    <n v="7.0000000000000007E-2"/>
    <n v="12"/>
    <n v="2891"/>
    <n v="217221.15"/>
    <n v="3525763.49"/>
    <s v="Al Fara'a"/>
    <s v="Mott Mac"/>
    <n v="64.5"/>
    <n v="12"/>
    <s v="Unknown"/>
    <s v="Procurement"/>
    <s v="Price escalation"/>
  </r>
  <r>
    <s v="T100504"/>
    <d v="2025-10-27T00:00:00"/>
    <s v="P1023"/>
    <s v="Water Treatment Plant"/>
    <x v="4"/>
    <s v="Unknown"/>
    <s v="ADNOC"/>
    <s v="Unit Rate"/>
    <s v="Civil"/>
    <x v="4"/>
    <s v="Ravi"/>
    <s v="B2490"/>
    <d v="2025-09-02T00:00:00"/>
    <s v="Unknown"/>
    <d v="2026-01-11T00:00:00"/>
    <n v="22"/>
    <n v="42398783"/>
    <n v="0.35"/>
    <n v="0.04"/>
    <n v="28661577.309999999"/>
    <s v="USD"/>
    <n v="28661577.309999999"/>
    <n v="23650049.469999999"/>
    <n v="0.37"/>
    <n v="0.15"/>
    <s v="Unknown"/>
    <n v="17062573.710000001"/>
    <n v="9850967.0299999993"/>
    <n v="60"/>
    <n v="156"/>
    <s v="Letter of Credit"/>
    <x v="3"/>
    <n v="0.56999999999999995"/>
    <n v="0.1"/>
    <n v="0.05"/>
    <n v="2"/>
    <n v="2845"/>
    <n v="5572871.1100000003"/>
    <n v="11700004.029999999"/>
    <s v="Al Fara'a"/>
    <s v="Jacobs"/>
    <n v="57.3"/>
    <n v="48"/>
    <s v="Pending"/>
    <s v="Procurement"/>
    <s v="Unknown"/>
  </r>
  <r>
    <s v="T100505"/>
    <d v="2025-09-04T00:00:00"/>
    <s v="P1018"/>
    <s v="Hospital Complex"/>
    <x v="4"/>
    <s v="UAE"/>
    <s v="Aramco"/>
    <s v="LSTK"/>
    <s v="Unknown"/>
    <x v="4"/>
    <s v="Sandra"/>
    <s v="B2491"/>
    <d v="2025-06-14T00:00:00"/>
    <d v="2025-10-03T00:00:00"/>
    <d v="2025-04-12T00:00:00"/>
    <n v="9"/>
    <n v="7465566"/>
    <n v="0.21"/>
    <n v="-0.01"/>
    <n v="5838819.1699999999"/>
    <s v="QAR"/>
    <n v="1604071.2005494505"/>
    <n v="3526395"/>
    <n v="0.32"/>
    <n v="0.09"/>
    <s v="INV-84467"/>
    <n v="2354976.23"/>
    <n v="1405782.63"/>
    <n v="120"/>
    <n v="124"/>
    <s v="Bank Transfer"/>
    <x v="2"/>
    <n v="0.68"/>
    <n v="0.05"/>
    <n v="0.09"/>
    <n v="4"/>
    <n v="2573"/>
    <n v="529341.99"/>
    <n v="2886515.57"/>
    <s v="Unknown"/>
    <s v="Jacobs"/>
    <n v="53"/>
    <n v="36"/>
    <s v="Unknown"/>
    <s v="Maintenance"/>
    <s v="On track"/>
  </r>
  <r>
    <s v="T100506"/>
    <d v="2025-07-31T00:00:00"/>
    <s v="P1014"/>
    <s v="Unknown"/>
    <x v="5"/>
    <s v="USA"/>
    <s v="Larsen"/>
    <s v="Lump Sum"/>
    <s v="Civil"/>
    <x v="8"/>
    <s v="Layla"/>
    <s v="B2492"/>
    <d v="2025-06-28T00:00:00"/>
    <s v="Unknown"/>
    <d v="2025-10-11T00:00:00"/>
    <n v="9"/>
    <n v="26203741"/>
    <n v="0.06"/>
    <n v="0.1"/>
    <n v="27094668.190000001"/>
    <s v="AED"/>
    <n v="7382743.3760217987"/>
    <n v="23172774.120000001"/>
    <n v="0.35"/>
    <n v="0.18"/>
    <s v="INV-14409"/>
    <n v="17319155.260000002"/>
    <n v="10172943.35"/>
    <n v="120"/>
    <n v="156"/>
    <s v="Cash"/>
    <x v="4"/>
    <n v="0.8"/>
    <n v="0.05"/>
    <n v="0.02"/>
    <n v="4"/>
    <n v="950"/>
    <n v="1897365.74"/>
    <n v="8423238.1199999992"/>
    <s v="ABB"/>
    <s v="Unknown"/>
    <n v="70.599999999999994"/>
    <n v="36"/>
    <s v="Unknown"/>
    <s v="Consulting"/>
    <s v="Scope change"/>
  </r>
  <r>
    <s v="T100507"/>
    <d v="2025-02-08T00:00:00"/>
    <s v="P1015"/>
    <s v="Water Treatment Plant"/>
    <x v="0"/>
    <s v="Nigeria"/>
    <s v="ADNOC"/>
    <s v="Cost Plus "/>
    <s v="Civil"/>
    <x v="2"/>
    <s v="Layla"/>
    <s v="B2493"/>
    <d v="2025-05-16T00:00:00"/>
    <d v="2025-08-26T00:00:00"/>
    <d v="2025-09-16T00:00:00"/>
    <n v="41"/>
    <n v="5763164"/>
    <n v="0.12"/>
    <n v="7.0000000000000007E-2"/>
    <n v="5426595.2199999997"/>
    <s v="USD"/>
    <n v="5426595.2199999997"/>
    <n v="4345947.67"/>
    <n v="0.18"/>
    <n v="0.05"/>
    <s v="INV-28745"/>
    <n v="3091933.26"/>
    <n v="2978466.2"/>
    <n v="60"/>
    <n v="78"/>
    <s v="Unknown"/>
    <x v="3"/>
    <n v="0.33"/>
    <n v="0.05"/>
    <n v="0.02"/>
    <n v="8"/>
    <n v="845"/>
    <n v="1112314.24"/>
    <n v="2135121.44"/>
    <s v="Unknown"/>
    <s v="AECOM"/>
    <n v="89.4"/>
    <n v="48"/>
    <s v="Rejected"/>
    <s v="Procurement"/>
    <s v="On track"/>
  </r>
  <r>
    <s v="T100508"/>
    <d v="2025-10-10T00:00:00"/>
    <s v="P1044"/>
    <s v="Plant Upgrade"/>
    <x v="3"/>
    <s v="Saudi Arabia"/>
    <s v="China State"/>
    <s v="EPC "/>
    <s v="Mechanical"/>
    <x v="0"/>
    <s v="Tariq"/>
    <s v="B2494"/>
    <d v="2025-08-22T00:00:00"/>
    <d v="2025-11-11T00:00:00"/>
    <d v="2026-01-21T00:00:00"/>
    <n v="54"/>
    <n v="45101244"/>
    <n v="0.27"/>
    <n v="0.02"/>
    <n v="33582386.280000001"/>
    <s v="QAR"/>
    <n v="9225930.2967032976"/>
    <n v="24042220.789999999"/>
    <n v="0.28000000000000003"/>
    <n v="0.13"/>
    <s v="INV-17163"/>
    <n v="29334181.899999999"/>
    <n v="13973500.65"/>
    <n v="30"/>
    <n v="72"/>
    <s v="Online"/>
    <x v="6"/>
    <n v="0.14000000000000001"/>
    <n v="0.05"/>
    <n v="0.06"/>
    <n v="3"/>
    <n v="3202"/>
    <n v="4331264.3899999997"/>
    <n v="5406310.0099999998"/>
    <s v="Unknown"/>
    <s v="WSP"/>
    <n v="51.1"/>
    <n v="48"/>
    <s v="Under Review"/>
    <s v="Consulting"/>
    <s v="On track"/>
  </r>
  <r>
    <s v="T100509"/>
    <d v="2025-04-20T00:00:00"/>
    <s v="P1004"/>
    <s v="Solar Farm Phase 2"/>
    <x v="2"/>
    <s v="Germany"/>
    <s v="ABB Group"/>
    <s v="Unit Rate"/>
    <s v="Instrumentation"/>
    <x v="3"/>
    <s v="Omar"/>
    <s v="B2495"/>
    <d v="2025-12-03T00:00:00"/>
    <d v="2025-05-25T00:00:00"/>
    <d v="2025-07-09T00:00:00"/>
    <s v="Unknown"/>
    <s v="Unknown"/>
    <n v="0.1"/>
    <n v="0.1"/>
    <n v="30077299.890000001"/>
    <s v="USD"/>
    <n v="30077299.890000001"/>
    <n v="18779191"/>
    <n v="0.26"/>
    <n v="0.15"/>
    <s v="INV-83587"/>
    <n v="16347938.369999999"/>
    <n v="16950943.850000001"/>
    <n v="120"/>
    <n v="116"/>
    <s v="Online"/>
    <x v="4"/>
    <n v="0.05"/>
    <n v="0.05"/>
    <n v="0.03"/>
    <n v="3"/>
    <s v="Unknown"/>
    <n v="749021.4"/>
    <n v="6503832.0700000003"/>
    <s v="THALES"/>
    <s v="Parsons"/>
    <n v="54.7"/>
    <n v="48"/>
    <s v="Under Review"/>
    <s v="Procurement"/>
    <s v="Unknown"/>
  </r>
  <r>
    <s v="T100510"/>
    <d v="2025-10-30T00:00:00"/>
    <s v="P1038"/>
    <s v="Solar Farm Phase 2"/>
    <x v="3"/>
    <s v="USA"/>
    <s v="Siemens"/>
    <s v="Unit Rate"/>
    <s v="Piping"/>
    <x v="0"/>
    <s v="Layla"/>
    <s v="B2496"/>
    <d v="2025-11-10T00:00:00"/>
    <s v="Unknown"/>
    <d v="2026-01-22T00:00:00"/>
    <n v="20"/>
    <n v="18428369"/>
    <n v="0.18"/>
    <n v="0.08"/>
    <n v="16320163.59"/>
    <s v="EUR"/>
    <n v="17739308.25"/>
    <n v="10625509.51"/>
    <n v="0.15"/>
    <n v="0.06"/>
    <s v="INV-39990"/>
    <n v="7298418.3200000003"/>
    <n v="7433778.2699999996"/>
    <n v="45"/>
    <n v="104"/>
    <s v="Cheque"/>
    <x v="4"/>
    <n v="0.81"/>
    <n v="0.05"/>
    <n v="0.1"/>
    <n v="14"/>
    <n v="1921"/>
    <n v="2274476.81"/>
    <n v="6400188.79"/>
    <s v="Drake &amp; Scull"/>
    <s v="Unknown"/>
    <n v="92.5"/>
    <n v="36"/>
    <s v="Unknown"/>
    <s v="Construction"/>
    <s v="Unknown"/>
  </r>
  <r>
    <s v="T100513"/>
    <d v="2026-02-24T00:00:00"/>
    <s v="P1015"/>
    <s v="Water Treatment Plant"/>
    <x v="0"/>
    <s v="South Africa"/>
    <s v="Bechtel"/>
    <s v="EPC"/>
    <s v="Structural"/>
    <x v="2"/>
    <s v="Igor"/>
    <s v="B2497"/>
    <d v="2026-11-01T00:00:00"/>
    <d v="2026-03-05T00:00:00"/>
    <d v="2026-06-05T00:00:00"/>
    <n v="27"/>
    <n v="14367748"/>
    <n v="0.26"/>
    <n v="0.04"/>
    <n v="11057418.859999999"/>
    <s v="USD"/>
    <n v="11057418.859999999"/>
    <n v="9851327.2599999998"/>
    <n v="0.27"/>
    <n v="0.18"/>
    <s v="INV-66416"/>
    <n v="9076380.3100000005"/>
    <n v="9086793.3100000005"/>
    <n v="30"/>
    <n v="80"/>
    <s v="Cash"/>
    <x v="0"/>
    <n v="0.63"/>
    <n v="0.15"/>
    <n v="0.06"/>
    <n v="12"/>
    <n v="1987"/>
    <n v="731717.91"/>
    <n v="4489781.53"/>
    <s v="Drake &amp; Scull"/>
    <s v="Mott Mac"/>
    <n v="77.7"/>
    <n v="48"/>
    <s v="Approved"/>
    <s v="Construction"/>
    <s v="Client delay"/>
  </r>
  <r>
    <s v="T100514"/>
    <d v="1945-09-02T00:00:00"/>
    <s v="P1023"/>
    <s v="Hospital Complex"/>
    <x v="0"/>
    <s v="South Africa"/>
    <s v="Fluor"/>
    <s v="BOT"/>
    <s v="HVAC"/>
    <x v="2"/>
    <s v="Igor"/>
    <s v="B2498"/>
    <d v="2025-06-24T00:00:00"/>
    <d v="2025-09-27T00:00:00"/>
    <d v="2025-12-15T00:00:00"/>
    <n v="11"/>
    <n v="15567627"/>
    <n v="0.28999999999999998"/>
    <n v="7.0000000000000007E-2"/>
    <n v="11826726.23"/>
    <s v="SAR"/>
    <n v="3153793.6613333332"/>
    <n v="10119814.83"/>
    <n v="0.06"/>
    <n v="0.19"/>
    <s v="INV-70250"/>
    <n v="1850895.49"/>
    <n v="1859537.43"/>
    <n v="30"/>
    <n v="100"/>
    <s v="Bank Transfer"/>
    <x v="4"/>
    <n v="0.18"/>
    <n v="0.05"/>
    <n v="0.05"/>
    <n v="6"/>
    <n v="920"/>
    <n v="2276225.69"/>
    <n v="2728203.15"/>
    <s v="Unknown"/>
    <s v="AECOM"/>
    <n v="50.4"/>
    <s v="Unknown"/>
    <s v="Pending"/>
    <s v="Maintenance"/>
    <s v="Scope change"/>
  </r>
  <r>
    <s v="T100515"/>
    <d v="2026-01-30T00:00:00"/>
    <s v="P1025"/>
    <s v="Industrial Park"/>
    <x v="4"/>
    <s v="Qatar"/>
    <s v="Larsen"/>
    <s v="Lump Sum"/>
    <s v="Unknown"/>
    <x v="4"/>
    <s v="Ravi"/>
    <s v="B2499"/>
    <d v="2025-11-14T00:00:00"/>
    <d v="2026-03-27T00:00:00"/>
    <d v="2026-04-01T00:00:00"/>
    <n v="26"/>
    <n v="42041477"/>
    <n v="0.22"/>
    <n v="-0.03"/>
    <n v="31808581.5"/>
    <s v="AED"/>
    <n v="8667188.4196185283"/>
    <n v="26000073.719999999"/>
    <n v="0.1"/>
    <n v="0.2"/>
    <s v="INV-64193"/>
    <n v="27209855.960000001"/>
    <n v="26783547.41"/>
    <n v="30"/>
    <n v="13"/>
    <s v="Bank Transfer"/>
    <x v="5"/>
    <n v="0.68"/>
    <n v="0.15"/>
    <n v="0.06"/>
    <n v="6"/>
    <n v="678"/>
    <n v="7835450.4199999999"/>
    <n v="4727572.7"/>
    <s v="THALES"/>
    <s v="Unknown"/>
    <n v="77.3"/>
    <n v="24"/>
    <s v="Rejected"/>
    <s v="Engineering"/>
    <s v="Unknown"/>
  </r>
  <r>
    <s v="T100516"/>
    <d v="2025-08-11T00:00:00"/>
    <s v="P1050"/>
    <s v="Metro Line Extension"/>
    <x v="0"/>
    <s v="Egypt"/>
    <s v="Samsung C&amp;T"/>
    <s v="EPC "/>
    <s v="Mechanical"/>
    <x v="2"/>
    <s v="Layla"/>
    <s v="B2500"/>
    <d v="2025-10-07T00:00:00"/>
    <d v="2025-11-23T00:00:00"/>
    <d v="2026-02-23T00:00:00"/>
    <n v="13"/>
    <n v="16221290"/>
    <n v="0.15"/>
    <n v="0"/>
    <n v="13788096.5"/>
    <s v="Unknown"/>
    <n v="13788096.5"/>
    <n v="9567648.3399999999"/>
    <n v="0.2"/>
    <n v="0.09"/>
    <s v="Unknown"/>
    <n v="11390370.34"/>
    <n v="8970957.3300000001"/>
    <n v="30"/>
    <n v="106"/>
    <s v="Letter of Credit"/>
    <x v="5"/>
    <n v="0.85"/>
    <n v="0.1"/>
    <n v="0.03"/>
    <n v="7"/>
    <n v="4451"/>
    <n v="634005.53"/>
    <n v="2019386.9"/>
    <s v="THALES"/>
    <s v="Parsons"/>
    <n v="63.9"/>
    <n v="24"/>
    <s v="Rejected"/>
    <s v="Procurement"/>
    <s v="Unknown"/>
  </r>
  <r>
    <s v="T100517"/>
    <d v="2025-01-13T00:00:00"/>
    <s v="P1044"/>
    <s v="Airport Terminal 3"/>
    <x v="1"/>
    <s v="China"/>
    <s v="Siemens"/>
    <s v="Lump Sum"/>
    <s v="Civil"/>
    <x v="7"/>
    <s v="Igor"/>
    <s v="B2501"/>
    <d v="2024-12-20T00:00:00"/>
    <s v="Unknown"/>
    <d v="2025-04-03T00:00:00"/>
    <n v="16"/>
    <n v="21706684"/>
    <n v="0.2"/>
    <n v="7.0000000000000007E-2"/>
    <n v="18580921.5"/>
    <s v="EUR"/>
    <n v="20196653.804347824"/>
    <n v="12954623.4"/>
    <n v="0.24"/>
    <n v="0.05"/>
    <s v="INV-55384"/>
    <n v="14210214.449999999"/>
    <n v="7869776.21"/>
    <n v="60"/>
    <n v="153"/>
    <s v="Online"/>
    <x v="2"/>
    <n v="0.68"/>
    <n v="0.15"/>
    <n v="0.02"/>
    <n v="12"/>
    <n v="1872"/>
    <n v="4517754.25"/>
    <n v="3311606.01"/>
    <s v="THALES"/>
    <s v="WSP"/>
    <n v="82.9"/>
    <n v="48"/>
    <s v="Approved"/>
    <s v="Engineering"/>
    <s v="Scope change"/>
  </r>
  <r>
    <s v="T100518"/>
    <d v="2025-05-18T00:00:00"/>
    <s v="P1046"/>
    <s v="Solar Farm Phase 2"/>
    <x v="2"/>
    <s v="UK"/>
    <s v="L&amp;T"/>
    <s v="BOT"/>
    <s v="HVAC"/>
    <x v="3"/>
    <s v="Mei"/>
    <s v="B2502"/>
    <d v="2025-07-04T00:00:00"/>
    <d v="2025-06-19T00:00:00"/>
    <d v="2025-08-07T00:00:00"/>
    <n v="38"/>
    <n v="45980971"/>
    <s v="unknown"/>
    <n v="-0.03"/>
    <n v="42817480.200000003"/>
    <s v="USD"/>
    <n v="42817480.200000003"/>
    <n v="31680708.989999998"/>
    <n v="0.34"/>
    <n v="0.08"/>
    <s v="INV-34103"/>
    <n v="26722416.149999999"/>
    <n v="29130405.25"/>
    <n v="90"/>
    <n v="4"/>
    <s v="Online"/>
    <x v="6"/>
    <n v="0.26"/>
    <n v="0.15"/>
    <n v="0.05"/>
    <n v="11"/>
    <n v="1670"/>
    <n v="7126354.7800000003"/>
    <n v="11590849.039999999"/>
    <s v="ABB"/>
    <s v="Unknown"/>
    <s v="Unknown"/>
    <n v="36"/>
    <s v="Approved"/>
    <s v="Construction"/>
    <s v="Price escalation"/>
  </r>
  <r>
    <s v="T100519"/>
    <d v="2025-11-12T00:00:00"/>
    <s v="P1021"/>
    <s v="Stadium Renovation"/>
    <x v="3"/>
    <s v="South Africa"/>
    <s v="Larsen"/>
    <s v="Lump Sum"/>
    <s v="Process"/>
    <x v="0"/>
    <s v="Layla"/>
    <s v="B2503"/>
    <d v="2025-08-15T00:00:00"/>
    <d v="2025-12-31T00:00:00"/>
    <d v="2025-12-28T00:00:00"/>
    <n v="16"/>
    <n v="30344571"/>
    <n v="0.3"/>
    <n v="0.09"/>
    <n v="23152907.670000002"/>
    <s v="USD"/>
    <n v="23152907.670000002"/>
    <n v="13981102.58"/>
    <n v="0.4"/>
    <n v="7.0000000000000007E-2"/>
    <s v="INV-36831"/>
    <n v="3868103.77"/>
    <s v="Unknown"/>
    <n v="30"/>
    <n v="112"/>
    <s v="Cash"/>
    <x v="4"/>
    <n v="0.69"/>
    <n v="0.05"/>
    <n v="0.05"/>
    <n v="13"/>
    <s v="Unknown"/>
    <n v="4029140.21"/>
    <n v="10438769.27"/>
    <s v="Al Fara'a"/>
    <s v="Jacobs"/>
    <n v="57.7"/>
    <n v="24"/>
    <s v="Unknown"/>
    <s v="Procurement"/>
    <s v="Unknown"/>
  </r>
  <r>
    <s v="T100520"/>
    <d v="1945-07-30T00:00:00"/>
    <s v="P1001"/>
    <s v="Plant Upgrade"/>
    <x v="2"/>
    <s v="Germany"/>
    <s v="NEOM"/>
    <s v="EPC"/>
    <s v="Structural"/>
    <x v="3"/>
    <s v="Ravi"/>
    <s v="B2504"/>
    <d v="2025-01-26T00:00:00"/>
    <d v="2025-03-20T00:00:00"/>
    <d v="2025-04-25T00:00:00"/>
    <n v="12"/>
    <n v="37798033"/>
    <n v="0.02"/>
    <n v="0.1"/>
    <n v="40746279.57"/>
    <s v="AED"/>
    <n v="11102528.493188011"/>
    <n v="29494693.539999999"/>
    <n v="0.23"/>
    <n v="0.14000000000000001"/>
    <s v="INV-53439"/>
    <n v="32210752.48"/>
    <n v="27945126.789999999"/>
    <n v="45"/>
    <n v="32"/>
    <s v="Cheque"/>
    <x v="5"/>
    <n v="0.45"/>
    <n v="0.1"/>
    <n v="7.0000000000000007E-2"/>
    <n v="15"/>
    <n v="3351"/>
    <n v="9982501.2699999996"/>
    <n v="15985709.01"/>
    <s v="Drake &amp; Scull"/>
    <s v="Parsons"/>
    <s v="Unknown"/>
    <n v="12"/>
    <s v="Rejected"/>
    <s v="Consulting"/>
    <s v="Follow up needed"/>
  </r>
  <r>
    <s v="T100521"/>
    <d v="1945-07-26T00:00:00"/>
    <s v="P1047"/>
    <s v="Hospital Complex"/>
    <x v="0"/>
    <s v="Egypt"/>
    <s v="ADNOC"/>
    <s v="Unknown"/>
    <s v="Civil"/>
    <x v="0"/>
    <s v="Omar"/>
    <s v="B2505"/>
    <d v="2025-02-08T00:00:00"/>
    <d v="2025-04-22T00:00:00"/>
    <d v="2025-07-06T00:00:00"/>
    <n v="38"/>
    <n v="44536069"/>
    <n v="0.28000000000000003"/>
    <n v="0.09"/>
    <n v="34951906.950000003"/>
    <s v="Unknown"/>
    <n v="34951906.950000003"/>
    <n v="25184938.5"/>
    <n v="0.39"/>
    <n v="0.09"/>
    <s v="INV-66592"/>
    <n v="3173460.8"/>
    <n v="2229583.0099999998"/>
    <n v="120"/>
    <n v="50"/>
    <s v="Bank Transfer"/>
    <x v="4"/>
    <n v="0.98"/>
    <n v="0.15"/>
    <n v="0.05"/>
    <n v="9"/>
    <n v="2948"/>
    <n v="4988991.6900000004"/>
    <n v="3592959.12"/>
    <s v="Drake &amp; Scull"/>
    <s v="WSP"/>
    <s v="Unknown"/>
    <n v="48"/>
    <s v="Approved"/>
    <s v="Consulting"/>
    <s v="Unknown"/>
  </r>
  <r>
    <s v="T100522"/>
    <d v="2025-04-02T00:00:00"/>
    <s v="P1006"/>
    <s v="Plant Upgrade"/>
    <x v="4"/>
    <s v="Saudi Arabia"/>
    <s v="Bechtel"/>
    <s v="Unit Rate"/>
    <s v="HVAC"/>
    <x v="4"/>
    <s v="Ravi"/>
    <s v="B2506"/>
    <d v="2025-09-02T00:00:00"/>
    <d v="2025-11-04T00:00:00"/>
    <d v="2025-12-06T00:00:00"/>
    <s v="Unknown"/>
    <n v="41079512"/>
    <n v="0.35"/>
    <n v="0.01"/>
    <n v="26968699.629999999"/>
    <s v="EUR"/>
    <n v="29313803.945652172"/>
    <n v="20626947.399999999"/>
    <n v="0.35"/>
    <n v="0.2"/>
    <s v="Unknown"/>
    <n v="23292504.170000002"/>
    <n v="13108588.640000001"/>
    <n v="60"/>
    <n v="170"/>
    <s v="Bank Transfer"/>
    <x v="3"/>
    <n v="0.74"/>
    <n v="0.15"/>
    <n v="0.09"/>
    <n v="1"/>
    <n v="1385"/>
    <n v="5356392.54"/>
    <n v="10348644.18"/>
    <s v="ABB"/>
    <s v="WSP"/>
    <n v="97.4"/>
    <n v="48"/>
    <s v="Unknown"/>
    <s v="Engineering"/>
    <s v="Follow up needed"/>
  </r>
  <r>
    <s v="T100523"/>
    <d v="2025-12-15T00:00:00"/>
    <s v="P1008"/>
    <s v="Rail Network Upgrade"/>
    <x v="2"/>
    <s v="UK"/>
    <s v="ClientX"/>
    <s v="Unknown"/>
    <s v="Unknown"/>
    <x v="3"/>
    <s v="Sandra"/>
    <s v="B2507"/>
    <d v="2025-08-11T00:00:00"/>
    <d v="2026-02-09T00:00:00"/>
    <d v="2026-02-01T00:00:00"/>
    <n v="38"/>
    <n v="4920972"/>
    <n v="0.05"/>
    <n v="0.08"/>
    <n v="5048917.2699999996"/>
    <s v="AED"/>
    <n v="1375726.7765667574"/>
    <n v="3805018.25"/>
    <n v="0.09"/>
    <n v="0.17"/>
    <s v="INV-90179"/>
    <n v="2731979.42"/>
    <n v="1947824.95"/>
    <n v="120"/>
    <n v="59"/>
    <s v="Cheque"/>
    <x v="4"/>
    <n v="0.06"/>
    <n v="0.1"/>
    <n v="0.04"/>
    <n v="3"/>
    <n v="4666"/>
    <s v="Unknown"/>
    <s v="Unknown"/>
    <s v="ABB"/>
    <s v="Parsons"/>
    <n v="98.5"/>
    <n v="60"/>
    <s v="Unknown"/>
    <s v="Maintenance"/>
    <s v="On track"/>
  </r>
  <r>
    <s v="T100524"/>
    <d v="1945-08-18T00:00:00"/>
    <s v="P1022"/>
    <s v="Water Treatment Plant"/>
    <x v="2"/>
    <s v="UK"/>
    <s v="Fluor"/>
    <s v="EPC "/>
    <s v="Instruments"/>
    <x v="3"/>
    <s v="Sandra"/>
    <s v="B2508"/>
    <d v="2025-04-18T00:00:00"/>
    <d v="2025-07-13T00:00:00"/>
    <d v="2025-09-29T00:00:00"/>
    <n v="41"/>
    <n v="31241527"/>
    <n v="0.24"/>
    <n v="0.11"/>
    <n v="26355352.18"/>
    <s v="AED"/>
    <n v="7181294.8719346048"/>
    <n v="20338174.989999998"/>
    <n v="0.23"/>
    <n v="0.1"/>
    <s v="Unknown"/>
    <n v="6977670.0599999996"/>
    <n v="6558847.4000000004"/>
    <n v="60"/>
    <n v="29"/>
    <s v="Unknown"/>
    <x v="3"/>
    <n v="0.85"/>
    <n v="0.05"/>
    <n v="0.05"/>
    <n v="5"/>
    <n v="4533"/>
    <s v="Unknown"/>
    <n v="5897590.2199999997"/>
    <s v="THALES"/>
    <s v="WSP"/>
    <n v="96.1"/>
    <n v="36"/>
    <s v="Unknown"/>
    <s v="Construction"/>
    <s v="Follow up needed"/>
  </r>
  <r>
    <s v="T100525"/>
    <d v="2026-02-17T00:00:00"/>
    <s v="P1018"/>
    <s v="Hospital Complex"/>
    <x v="1"/>
    <s v="Unknown"/>
    <s v="Fluor"/>
    <s v="Unit Rate"/>
    <s v="Electrical"/>
    <x v="7"/>
    <s v="Omar"/>
    <s v="B2509"/>
    <d v="2026-02-02T00:00:00"/>
    <s v="Unknown"/>
    <d v="2026-04-05T00:00:00"/>
    <n v="13"/>
    <s v="Unknown"/>
    <n v="0.3"/>
    <n v="7.0000000000000007E-2"/>
    <n v="34666875.539999999"/>
    <s v="EUR"/>
    <n v="37681386.456521735"/>
    <n v="24061189.5"/>
    <n v="0.17"/>
    <n v="7.0000000000000007E-2"/>
    <s v="INV-86698"/>
    <n v="13164401.029999999"/>
    <n v="13218758.699999999"/>
    <n v="45"/>
    <n v="81"/>
    <s v="Cheque"/>
    <x v="2"/>
    <n v="0.67"/>
    <n v="0.15"/>
    <n v="7.0000000000000007E-2"/>
    <n v="15"/>
    <n v="1058"/>
    <n v="4537076.72"/>
    <s v="Unknown"/>
    <s v="Al Fara'a"/>
    <s v="WSP"/>
    <n v="63.1"/>
    <n v="60"/>
    <s v="Pending"/>
    <s v="Maintenance"/>
    <s v="On track"/>
  </r>
  <r>
    <s v="T100526"/>
    <d v="2025-06-26T00:00:00"/>
    <s v="P1049"/>
    <s v="Airport Terminal 3"/>
    <x v="5"/>
    <s v="USA"/>
    <s v="Vinci Construction"/>
    <s v="Unknown"/>
    <s v="Process"/>
    <x v="8"/>
    <s v="Igor"/>
    <s v="B2510"/>
    <d v="2025-04-16T00:00:00"/>
    <d v="2025-07-16T00:00:00"/>
    <d v="2025-09-15T00:00:00"/>
    <n v="13"/>
    <n v="46831312"/>
    <n v="0.16"/>
    <n v="0.2"/>
    <n v="47205962.5"/>
    <s v="AED"/>
    <n v="12862660.08174387"/>
    <n v="41159140.18"/>
    <n v="0.13"/>
    <n v="0.16"/>
    <s v="INV-37819"/>
    <n v="39004396.079999998"/>
    <n v="16344293.59"/>
    <n v="30"/>
    <n v="106"/>
    <s v="Letter of Credit"/>
    <x v="6"/>
    <n v="0.16"/>
    <n v="0.1"/>
    <n v="0.02"/>
    <n v="13"/>
    <n v="45"/>
    <n v="4971969.3"/>
    <n v="22462065.550000001"/>
    <s v="ABB"/>
    <s v="Unknown"/>
    <n v="64.8"/>
    <n v="12"/>
    <s v="Unknown"/>
    <s v="Engineering"/>
    <s v="Client delay"/>
  </r>
  <r>
    <s v="T100527"/>
    <d v="1945-09-13T00:00:00"/>
    <s v="P1025"/>
    <s v="Smart City Hub"/>
    <x v="4"/>
    <s v="UAE"/>
    <s v="NEOM"/>
    <s v="BOT"/>
    <s v="Mechanical "/>
    <x v="4"/>
    <s v="Mei"/>
    <s v="B2511"/>
    <d v="2025-06-23T00:00:00"/>
    <s v="Unknown"/>
    <d v="2025-01-11T00:00:00"/>
    <n v="26"/>
    <n v="32901382"/>
    <n v="0.27"/>
    <n v="0.1"/>
    <n v="26419809.75"/>
    <s v="USD"/>
    <n v="26419809.75"/>
    <n v="21214060.359999999"/>
    <n v="0.21"/>
    <n v="0.14000000000000001"/>
    <s v="INV-88529"/>
    <n v="16415673.66"/>
    <n v="17045141.800000001"/>
    <n v="45"/>
    <n v="60"/>
    <s v="Bank Transfer"/>
    <x v="3"/>
    <n v="0.66"/>
    <n v="0.1"/>
    <n v="0.05"/>
    <n v="6"/>
    <n v="1424"/>
    <s v="Unknown"/>
    <n v="11607209.51"/>
    <s v="Drake &amp; Scull"/>
    <s v="AECOM"/>
    <n v="95.8"/>
    <n v="60"/>
    <s v="Under Review"/>
    <s v="Consulting"/>
    <s v="Follow up needed"/>
  </r>
  <r>
    <s v="T100528"/>
    <d v="2026-01-08T00:00:00"/>
    <s v="P1005"/>
    <s v="Bridge Overhaul"/>
    <x v="4"/>
    <s v="Qatar"/>
    <s v="Siemens"/>
    <s v="EPC "/>
    <s v="Electrical"/>
    <x v="4"/>
    <s v="Igor"/>
    <s v="B2512"/>
    <d v="2025-10-25T00:00:00"/>
    <d v="2026-05-02T00:00:00"/>
    <s v="Unknown"/>
    <n v="23"/>
    <n v="5158385"/>
    <n v="0.2"/>
    <n v="0"/>
    <n v="4126708"/>
    <s v="EUR"/>
    <n v="4485552.173913043"/>
    <n v="3168890.57"/>
    <n v="0.24"/>
    <n v="0.18"/>
    <s v="INV-82536"/>
    <n v="1040013.33"/>
    <n v="882977.72"/>
    <n v="45"/>
    <n v="151"/>
    <s v="Cash"/>
    <x v="3"/>
    <n v="0.74"/>
    <n v="0.05"/>
    <n v="0.08"/>
    <n v="5"/>
    <n v="1310"/>
    <n v="574715.14"/>
    <n v="1638307.18"/>
    <s v="THALES"/>
    <s v="Unknown"/>
    <n v="77.400000000000006"/>
    <n v="24"/>
    <s v="Approved"/>
    <s v="Engineering"/>
    <s v="Client delay"/>
  </r>
  <r>
    <s v="T100529"/>
    <d v="2025-07-07T00:00:00"/>
    <s v="P1023"/>
    <s v="Desalination Plant"/>
    <x v="3"/>
    <s v="Qatar"/>
    <s v="L&amp;T"/>
    <s v="Cost Plus"/>
    <s v="Structural"/>
    <x v="0"/>
    <s v="Ravi"/>
    <s v="B2513"/>
    <d v="2025-06-26T00:00:00"/>
    <s v="Unknown"/>
    <d v="2025-10-22T00:00:00"/>
    <n v="33"/>
    <n v="33973839"/>
    <n v="0.21"/>
    <n v="-0.02"/>
    <n v="26302546.149999999"/>
    <s v="USD "/>
    <n v="26302546.149999999"/>
    <n v="21900311.379999999"/>
    <n v="0.2"/>
    <n v="7.0000000000000007E-2"/>
    <s v="INV-94397"/>
    <n v="21012665.82"/>
    <n v="14558744.789999999"/>
    <n v="30"/>
    <n v="146"/>
    <s v="Unknown"/>
    <x v="3"/>
    <n v="0.44"/>
    <n v="0.15"/>
    <n v="0.08"/>
    <n v="13"/>
    <n v="4289"/>
    <s v="Unknown"/>
    <n v="8023849.6799999997"/>
    <s v="Drake &amp; Scull"/>
    <s v="WSP"/>
    <n v="80.3"/>
    <n v="48"/>
    <s v="Under Review"/>
    <s v="Construction"/>
    <s v="Client delay"/>
  </r>
  <r>
    <s v="T100530"/>
    <d v="2025-01-01T00:00:00"/>
    <s v="P1023"/>
    <s v="Data Center Build"/>
    <x v="3"/>
    <s v="UK"/>
    <s v="ABB Group"/>
    <s v="BOT"/>
    <s v="Mechanical "/>
    <x v="0"/>
    <s v="Igor"/>
    <s v="B2514"/>
    <d v="2024-11-19T00:00:00"/>
    <d v="2025-01-24T00:00:00"/>
    <d v="2025-04-27T00:00:00"/>
    <s v="Unknown"/>
    <n v="23124396"/>
    <n v="0.08"/>
    <n v="7.0000000000000007E-2"/>
    <n v="22763655.420000002"/>
    <s v="USD"/>
    <n v="22763655.420000002"/>
    <n v="13781156.27"/>
    <n v="0.08"/>
    <n v="0.14000000000000001"/>
    <s v="Unknown"/>
    <n v="13627523.970000001"/>
    <n v="14352574.970000001"/>
    <n v="30"/>
    <n v="86"/>
    <s v="Letter of Credit"/>
    <x v="5"/>
    <n v="0.41"/>
    <n v="0.15"/>
    <n v="0.05"/>
    <n v="0"/>
    <n v="19"/>
    <n v="4536164.33"/>
    <n v="6700699.3499999996"/>
    <s v="ABB"/>
    <s v="Mott Mac"/>
    <n v="51"/>
    <n v="36"/>
    <s v="Under Review"/>
    <s v="Construction"/>
    <s v="On track"/>
  </r>
  <r>
    <s v="T100532"/>
    <d v="2025-08-30T00:00:00"/>
    <s v="P1003"/>
    <s v="HQ Tower"/>
    <x v="2"/>
    <s v="UK"/>
    <s v="NEOM"/>
    <s v="LSTK"/>
    <s v="Mechanical"/>
    <x v="3"/>
    <s v="Igor"/>
    <s v="B2515"/>
    <d v="2025-08-19T00:00:00"/>
    <s v="Unknown"/>
    <d v="2025-04-11T00:00:00"/>
    <n v="51"/>
    <n v="19341590"/>
    <n v="0.03"/>
    <n v="0.01"/>
    <n v="18948955.719999999"/>
    <s v="USD"/>
    <n v="18948955.719999999"/>
    <n v="12674824.949999999"/>
    <n v="0.11"/>
    <n v="0.06"/>
    <s v="INV-87988"/>
    <n v="7787101.7400000002"/>
    <n v="5749820.46"/>
    <n v="60"/>
    <n v="114"/>
    <s v="Online"/>
    <x v="2"/>
    <n v="0.61"/>
    <n v="0.1"/>
    <n v="7.0000000000000007E-2"/>
    <n v="9"/>
    <n v="3887"/>
    <n v="2386883.42"/>
    <n v="6924791.0599999996"/>
    <s v="Siemens"/>
    <s v="Mott Mac"/>
    <n v="95.1"/>
    <n v="24"/>
    <s v="Unknown"/>
    <s v="Consulting"/>
    <s v="Price escalation"/>
  </r>
  <r>
    <s v="T100533"/>
    <d v="2025-06-27T00:00:00"/>
    <s v="P1015"/>
    <s v="Oil Refinery Unit"/>
    <x v="3"/>
    <s v="Nigeria"/>
    <s v="L&amp;T"/>
    <s v="BOT"/>
    <s v="Civil"/>
    <x v="0"/>
    <s v="Mei"/>
    <s v="B2516"/>
    <d v="2025-04-28T00:00:00"/>
    <d v="2025-07-04T00:00:00"/>
    <d v="2025-07-27T00:00:00"/>
    <n v="52"/>
    <n v="10356787"/>
    <n v="0.14000000000000001"/>
    <n v="0.12"/>
    <n v="9975657.2400000002"/>
    <s v="USD "/>
    <n v="9975657.2400000002"/>
    <n v="8366728.5300000003"/>
    <n v="0.28000000000000003"/>
    <n v="0.17"/>
    <s v="INV-15915"/>
    <n v="5718052.5199999996"/>
    <n v="5109632.75"/>
    <n v="45"/>
    <n v="15"/>
    <s v="Letter of Credit"/>
    <x v="2"/>
    <n v="0.31"/>
    <n v="0.1"/>
    <n v="0.04"/>
    <n v="11"/>
    <n v="4828"/>
    <n v="1382295.43"/>
    <n v="4267535.59"/>
    <s v="Unknown"/>
    <s v="WSP"/>
    <n v="86.2"/>
    <n v="48"/>
    <s v="Unknown"/>
    <s v="Maintenance"/>
    <s v="Client delay"/>
  </r>
  <r>
    <s v="T100534"/>
    <d v="2025-06-19T00:00:00"/>
    <s v="P1016"/>
    <s v="Industrial Park"/>
    <x v="4"/>
    <s v="UAE"/>
    <s v="QatarEnergy"/>
    <s v="Unknown"/>
    <s v="Civil"/>
    <x v="4"/>
    <s v="Omar"/>
    <s v="B2517"/>
    <d v="2025-03-25T00:00:00"/>
    <d v="2025-06-23T00:00:00"/>
    <d v="2025-09-30T00:00:00"/>
    <n v="45"/>
    <n v="1999134"/>
    <n v="0.2"/>
    <n v="0.09"/>
    <n v="1743244.85"/>
    <s v="Unknown"/>
    <n v="1743244.85"/>
    <n v="1474123.19"/>
    <n v="0.28999999999999998"/>
    <n v="0.15"/>
    <s v="INV-48863"/>
    <n v="734290.01"/>
    <n v="327585.78000000003"/>
    <n v="60"/>
    <n v="63"/>
    <s v="Cheque"/>
    <x v="4"/>
    <n v="0.35"/>
    <n v="0.1"/>
    <n v="0.08"/>
    <n v="3"/>
    <n v="3439"/>
    <n v="173658.63"/>
    <n v="519724.11"/>
    <s v="Al Fara'a"/>
    <s v="Mott Mac"/>
    <n v="76.599999999999994"/>
    <n v="12"/>
    <s v="Unknown"/>
    <s v="Procurement"/>
    <s v="Unknown"/>
  </r>
  <r>
    <s v="T100535"/>
    <d v="2025-09-22T00:00:00"/>
    <s v="P1046"/>
    <s v="Bridge Overhaul"/>
    <x v="1"/>
    <s v="China"/>
    <s v="NEOM"/>
    <s v="BOT"/>
    <s v="Electrical"/>
    <x v="5"/>
    <s v="Ravi"/>
    <s v="B2518"/>
    <d v="2025-07-19T00:00:00"/>
    <d v="2025-10-23T00:00:00"/>
    <d v="2025-11-25T00:00:00"/>
    <n v="42"/>
    <n v="32698787"/>
    <n v="0.32"/>
    <n v="0.09"/>
    <n v="24236340.920000002"/>
    <s v="AED"/>
    <n v="6603907.6076294286"/>
    <n v="15857323.039999999"/>
    <n v="0.38"/>
    <n v="0.11"/>
    <s v="INV-25144"/>
    <n v="3312585.09"/>
    <n v="2609674.7000000002"/>
    <n v="30"/>
    <n v="73"/>
    <s v="Letter of Credit"/>
    <x v="5"/>
    <n v="0.49"/>
    <n v="0.15"/>
    <n v="0.03"/>
    <n v="8"/>
    <n v="3865"/>
    <n v="2038750.24"/>
    <n v="10988540.34"/>
    <s v="Siemens"/>
    <s v="WSP"/>
    <n v="80.900000000000006"/>
    <n v="12"/>
    <s v="Unknown"/>
    <s v="Consulting"/>
    <s v="Follow up needed"/>
  </r>
  <r>
    <s v="T100536"/>
    <d v="2025-08-01T00:00:00"/>
    <s v="P1018"/>
    <s v="Residential Complex"/>
    <x v="2"/>
    <s v="Germany"/>
    <s v="China State"/>
    <s v="Unit Rate"/>
    <s v="Civil"/>
    <x v="3"/>
    <s v="Mei"/>
    <s v="B2519"/>
    <d v="2025-07-07T00:00:00"/>
    <d v="2025-08-27T00:00:00"/>
    <s v="Unknown"/>
    <n v="18"/>
    <n v="418847"/>
    <n v="0.25"/>
    <n v="0.19"/>
    <n v="373820.95"/>
    <s v="USD"/>
    <n v="373820.95"/>
    <n v="231257.13"/>
    <n v="0.21"/>
    <n v="0.15"/>
    <s v="INV-33102"/>
    <n v="156899.97"/>
    <n v="134354.01"/>
    <n v="60"/>
    <n v="170"/>
    <s v="Cash"/>
    <x v="6"/>
    <n v="0.98"/>
    <n v="0.15"/>
    <n v="0.06"/>
    <n v="8"/>
    <n v="1085"/>
    <n v="46124.82"/>
    <n v="73459.17"/>
    <s v="Unknown"/>
    <s v="Parsons"/>
    <n v="75.900000000000006"/>
    <s v="Unknown"/>
    <s v="Unknown"/>
    <s v="Procurement"/>
    <s v="On track"/>
  </r>
  <r>
    <s v="T100537"/>
    <d v="2025-07-31T00:00:00"/>
    <s v="P1026"/>
    <s v="Tunnel Project"/>
    <x v="0"/>
    <s v="Nigeria"/>
    <s v="NEOM"/>
    <s v="Lump Sum"/>
    <s v="Civil"/>
    <x v="0"/>
    <s v="Mei"/>
    <s v="B2520"/>
    <d v="2025-06-03T00:00:00"/>
    <d v="2025-08-20T00:00:00"/>
    <s v="Unknown"/>
    <n v="13"/>
    <n v="42863770"/>
    <n v="0.23"/>
    <n v="0.02"/>
    <n v="33665204.960000001"/>
    <s v="EUR"/>
    <n v="36592614.086956523"/>
    <n v="25763732.18"/>
    <n v="0.17"/>
    <n v="0.06"/>
    <s v="INV-30489"/>
    <n v="14748154.76"/>
    <n v="14740341.369999999"/>
    <n v="90"/>
    <n v="49"/>
    <s v="Letter of Credit"/>
    <x v="2"/>
    <n v="0.86"/>
    <n v="0.05"/>
    <n v="0.02"/>
    <n v="2"/>
    <n v="2599"/>
    <n v="5423267.04"/>
    <n v="15786859.810000001"/>
    <s v="THALES"/>
    <s v="Jacobs"/>
    <n v="76.2"/>
    <n v="36"/>
    <s v="Unknown"/>
    <s v="Engineering"/>
    <s v="Unknown"/>
  </r>
  <r>
    <s v="T100538"/>
    <d v="2025-01-19T00:00:00"/>
    <s v="P1050"/>
    <s v="Metro Line Extension"/>
    <x v="2"/>
    <s v="Unknown"/>
    <s v="Vinci Construction"/>
    <s v="Lump Sum"/>
    <s v="Structural"/>
    <x v="3"/>
    <s v="Omar"/>
    <s v="B2521"/>
    <d v="2024-12-17T00:00:00"/>
    <s v="Unknown"/>
    <d v="2025-07-04T00:00:00"/>
    <n v="12"/>
    <n v="22234428"/>
    <n v="0.06"/>
    <n v="0.01"/>
    <n v="21109365.940000001"/>
    <s v="USD"/>
    <n v="21109365.940000001"/>
    <s v="Unknown"/>
    <n v="0.22"/>
    <n v="0.13"/>
    <s v="INV-65742"/>
    <n v="13074539.92"/>
    <n v="12705681.85"/>
    <n v="45"/>
    <n v="158"/>
    <s v="Cash"/>
    <x v="4"/>
    <n v="0.56000000000000005"/>
    <n v="0.1"/>
    <n v="0.02"/>
    <n v="5"/>
    <n v="4408"/>
    <n v="1499372.37"/>
    <n v="5040568.1399999997"/>
    <s v="THALES"/>
    <s v="Unknown"/>
    <n v="98.5"/>
    <n v="36"/>
    <s v="Pending"/>
    <s v="Engineering"/>
    <s v="Follow up needed"/>
  </r>
  <r>
    <s v="T100539"/>
    <d v="1945-09-13T00:00:00"/>
    <s v="P1001"/>
    <s v="Water Treatment Plant"/>
    <x v="3"/>
    <s v="Saudi Arabia"/>
    <s v="ABB Group"/>
    <s v="EPC "/>
    <s v="Mechanical "/>
    <x v="9"/>
    <s v="Omar"/>
    <s v="B2522"/>
    <d v="2025-07-22T00:00:00"/>
    <s v="Unknown"/>
    <d v="2025-12-29T00:00:00"/>
    <n v="53"/>
    <n v="43439359"/>
    <n v="0.25"/>
    <n v="-0.04"/>
    <n v="31276338.48"/>
    <s v="EUR"/>
    <n v="33996020.086956523"/>
    <n v="27355875.18"/>
    <n v="0.06"/>
    <n v="7.0000000000000007E-2"/>
    <s v="INV-48931"/>
    <n v="8334709.7300000004"/>
    <n v="3920417.66"/>
    <n v="120"/>
    <n v="92"/>
    <s v="Cash"/>
    <x v="5"/>
    <n v="0.71"/>
    <n v="0.1"/>
    <n v="0.03"/>
    <n v="4"/>
    <n v="2348"/>
    <n v="5264821.04"/>
    <n v="8018930.04"/>
    <s v="Unknown"/>
    <s v="AECOM"/>
    <n v="77.900000000000006"/>
    <n v="36"/>
    <s v="Rejected"/>
    <s v="Engineering"/>
    <s v="Scope change"/>
  </r>
  <r>
    <s v="T100540"/>
    <d v="1945-09-13T00:00:00"/>
    <s v="P1037"/>
    <s v="Hospital Complex"/>
    <x v="5"/>
    <s v="USA"/>
    <s v="NEOM"/>
    <s v="EPC "/>
    <s v="Unknown"/>
    <x v="8"/>
    <s v="Jack"/>
    <s v="B2523"/>
    <d v="2025-07-13T00:00:00"/>
    <d v="2025-10-21T00:00:00"/>
    <d v="2025-10-23T00:00:00"/>
    <n v="6"/>
    <n v="15518544"/>
    <n v="0.08"/>
    <n v="0.13"/>
    <n v="16133078.34"/>
    <s v="USD"/>
    <n v="16133078.34"/>
    <n v="14303015.51"/>
    <n v="0.06"/>
    <n v="7.0000000000000007E-2"/>
    <s v="INV-12216"/>
    <n v="9358148.9900000002"/>
    <n v="3335641.9"/>
    <n v="45"/>
    <n v="73"/>
    <s v="Bank Transfer"/>
    <x v="1"/>
    <n v="0.56000000000000005"/>
    <n v="0.1"/>
    <n v="0.04"/>
    <n v="14"/>
    <n v="2925"/>
    <n v="2640137.84"/>
    <n v="7341295.1699999999"/>
    <s v="Siemens"/>
    <s v="Mott Mac"/>
    <n v="74.900000000000006"/>
    <n v="12"/>
    <s v="Approved"/>
    <s v="Engineering"/>
    <s v="Client delay"/>
  </r>
  <r>
    <s v="T100541"/>
    <d v="1945-08-01T00:00:00"/>
    <s v="P1022"/>
    <s v="Solar Farm Phase 2"/>
    <x v="4"/>
    <s v="Qatar"/>
    <s v="Fluor"/>
    <s v="EPC "/>
    <s v="Electrical"/>
    <x v="4"/>
    <s v="Tariq"/>
    <s v="B2524"/>
    <d v="2025-04-01T00:00:00"/>
    <d v="2025-06-08T00:00:00"/>
    <s v="Unknown"/>
    <n v="8"/>
    <n v="13469245"/>
    <n v="0.12"/>
    <n v="0.06"/>
    <n v="12564111.74"/>
    <s v="AED"/>
    <n v="3423463.6893732972"/>
    <n v="8670603.4499999993"/>
    <n v="0.36"/>
    <n v="0.18"/>
    <s v="INV-19739"/>
    <n v="2009068.7"/>
    <n v="1656978.65"/>
    <n v="90"/>
    <n v="43"/>
    <s v="Letter of Credit"/>
    <x v="6"/>
    <n v="0.53"/>
    <n v="0.1"/>
    <n v="0.02"/>
    <n v="10"/>
    <n v="3016"/>
    <n v="2947497.56"/>
    <n v="5750443.5499999998"/>
    <s v="Al Fara'a"/>
    <s v="Unknown"/>
    <n v="81.2"/>
    <n v="60"/>
    <s v="Under Review"/>
    <s v="Construction"/>
    <s v="On track"/>
  </r>
  <r>
    <s v="T100542"/>
    <d v="2025-11-09T00:00:00"/>
    <s v="P1046"/>
    <s v="Unknown"/>
    <x v="3"/>
    <s v="India"/>
    <s v="Aramco"/>
    <s v="Lump Sum"/>
    <s v="Mechanical "/>
    <x v="9"/>
    <s v="Sandra"/>
    <s v="B2525"/>
    <d v="2025-08-10T00:00:00"/>
    <d v="2025-12-26T00:00:00"/>
    <d v="2026-01-14T00:00:00"/>
    <n v="14"/>
    <n v="42421698"/>
    <n v="0.25"/>
    <n v="-0.03"/>
    <n v="30861785.289999999"/>
    <s v="USD"/>
    <n v="30861785.289999999"/>
    <n v="27763277.48"/>
    <n v="0.15"/>
    <n v="0.18"/>
    <s v="INV-84472"/>
    <n v="23374596.68"/>
    <n v="14010936.49"/>
    <n v="60"/>
    <n v="76"/>
    <s v="Online"/>
    <x v="2"/>
    <n v="0.35"/>
    <n v="0.05"/>
    <n v="0.08"/>
    <n v="1"/>
    <n v="735"/>
    <n v="7013988.6100000003"/>
    <n v="13337884.58"/>
    <s v="Al Fara'a"/>
    <s v="Unknown"/>
    <s v="Unknown"/>
    <n v="48"/>
    <s v="Approved"/>
    <s v="Engineering"/>
    <s v="On track"/>
  </r>
  <r>
    <s v="T100543"/>
    <d v="2025-08-11T00:00:00"/>
    <s v="P1030"/>
    <s v="Stadium Renovation"/>
    <x v="3"/>
    <s v="Egypt"/>
    <s v="Siemens"/>
    <s v="BOT"/>
    <s v="Structural"/>
    <x v="9"/>
    <s v="Jack"/>
    <s v="B2526"/>
    <d v="2025-09-05T00:00:00"/>
    <s v="Unknown"/>
    <d v="2026-01-14T00:00:00"/>
    <n v="10"/>
    <n v="17170533"/>
    <n v="0.04"/>
    <n v="0.15"/>
    <n v="18956268.43"/>
    <s v="Unknown"/>
    <n v="18956268.43"/>
    <n v="15771267.1"/>
    <n v="0.36"/>
    <n v="0.16"/>
    <s v="INV-59787"/>
    <n v="11508286.49"/>
    <n v="11777465.880000001"/>
    <n v="60"/>
    <n v="78"/>
    <s v="Unknown"/>
    <x v="4"/>
    <n v="0.43"/>
    <n v="0.05"/>
    <n v="0.06"/>
    <n v="2"/>
    <n v="2511"/>
    <n v="1088754.53"/>
    <n v="6462888.3899999997"/>
    <s v="Unknown"/>
    <s v="WSP"/>
    <s v="Unknown"/>
    <n v="60"/>
    <s v="Unknown"/>
    <s v="Maintenance"/>
    <s v="Price escalation"/>
  </r>
  <r>
    <s v="T100544"/>
    <d v="2025-03-22T00:00:00"/>
    <s v="P1040"/>
    <s v="Offshore Platform"/>
    <x v="4"/>
    <s v="Qatar"/>
    <s v="ABB Group"/>
    <s v="BOT"/>
    <s v="Structural"/>
    <x v="4"/>
    <s v="Layla"/>
    <s v="B2527"/>
    <d v="2025-10-01T00:00:00"/>
    <s v="Unknown"/>
    <d v="2025-07-18T00:00:00"/>
    <n v="59"/>
    <n v="12833640"/>
    <n v="0.05"/>
    <n v="0.09"/>
    <n v="13289234.220000001"/>
    <s v="SAR"/>
    <n v="3543795.7920000004"/>
    <n v="11014364.41"/>
    <n v="0.16"/>
    <n v="0.18"/>
    <s v="INV-72226"/>
    <n v="8301589.6299999999"/>
    <n v="8260809.7199999997"/>
    <n v="30"/>
    <n v="132"/>
    <s v="Cheque"/>
    <x v="4"/>
    <n v="0.19"/>
    <n v="0.15"/>
    <n v="0.03"/>
    <n v="10"/>
    <n v="2049"/>
    <n v="2707986.99"/>
    <n v="3613913.31"/>
    <s v="Unknown"/>
    <s v="Unknown"/>
    <n v="60.3"/>
    <n v="12"/>
    <s v="Under Review"/>
    <s v="Engineering"/>
    <s v="Client delay"/>
  </r>
  <r>
    <s v="T100545"/>
    <d v="2025-08-21T00:00:00"/>
    <s v="P1020"/>
    <s v="Highway"/>
    <x v="0"/>
    <s v="Unknown"/>
    <s v="GE Infrastructure"/>
    <s v="EPC"/>
    <s v="Mechanical "/>
    <x v="2"/>
    <s v="Sandra"/>
    <s v="B2528"/>
    <d v="2025-05-30T00:00:00"/>
    <d v="2025-03-09T00:00:00"/>
    <d v="2025-11-18T00:00:00"/>
    <s v="Unknown"/>
    <n v="23470162"/>
    <n v="0.27"/>
    <n v="-0.01"/>
    <n v="16961886.079999998"/>
    <s v="EUR"/>
    <n v="18436832.695652172"/>
    <n v="11606689.970000001"/>
    <n v="0.35"/>
    <n v="0.2"/>
    <s v="INV-18611"/>
    <n v="11048350.07"/>
    <n v="9086329.1799999997"/>
    <n v="45"/>
    <n v="58"/>
    <s v="Bank Transfer"/>
    <x v="0"/>
    <n v="0.12"/>
    <n v="0.1"/>
    <n v="0.08"/>
    <n v="6"/>
    <n v="3788"/>
    <s v="Unknown"/>
    <n v="6731761.8700000001"/>
    <s v="Unknown"/>
    <s v="AECOM"/>
    <n v="62.3"/>
    <n v="12"/>
    <s v="Rejected"/>
    <s v="Engineering"/>
    <s v="On track"/>
  </r>
  <r>
    <s v="T100546"/>
    <d v="2025-04-12T00:00:00"/>
    <s v="P1033"/>
    <s v="Metro Line Extension"/>
    <x v="4"/>
    <s v="Unknown"/>
    <s v="Aramco"/>
    <s v="EPC"/>
    <s v="Piping"/>
    <x v="4"/>
    <s v="Omar"/>
    <s v="B2529"/>
    <d v="2025-02-26T00:00:00"/>
    <d v="2025-06-06T00:00:00"/>
    <d v="2025-05-26T00:00:00"/>
    <n v="16"/>
    <n v="16953538"/>
    <n v="7.0000000000000007E-2"/>
    <n v="0.02"/>
    <n v="16082126.15"/>
    <s v="AED"/>
    <n v="4382050.7220708448"/>
    <n v="12155097.25"/>
    <n v="0.31"/>
    <n v="0.11"/>
    <s v="INV-43467"/>
    <n v="12346618.529999999"/>
    <n v="11596748.49"/>
    <n v="90"/>
    <n v="87"/>
    <s v="Unknown"/>
    <x v="2"/>
    <n v="0.89"/>
    <n v="0.1"/>
    <n v="0.04"/>
    <n v="6"/>
    <n v="4618"/>
    <n v="1033710.2"/>
    <n v="5029775.54"/>
    <s v="Al Fara'a"/>
    <s v="WSP"/>
    <n v="60.3"/>
    <s v="Unknown"/>
    <s v="Under Review"/>
    <s v="Engineering"/>
    <s v="Client delay"/>
  </r>
  <r>
    <s v="T100547"/>
    <d v="2025-08-04T00:00:00"/>
    <s v="P1016"/>
    <s v="Unknown"/>
    <x v="0"/>
    <s v="Nigeria"/>
    <s v="Bechtel"/>
    <s v="LSTK"/>
    <s v="Electrical"/>
    <x v="2"/>
    <s v="Ravi"/>
    <s v="B2530"/>
    <d v="2025-07-15T00:00:00"/>
    <d v="2025-07-09T00:00:00"/>
    <d v="2025-09-30T00:00:00"/>
    <n v="7"/>
    <n v="18552262"/>
    <n v="0.19"/>
    <n v="0.13"/>
    <n v="16980885.41"/>
    <s v="AED"/>
    <n v="4626944.2534059947"/>
    <n v="12130511.960000001"/>
    <n v="0.19"/>
    <n v="0.05"/>
    <s v="INV-75637"/>
    <n v="14470611.789999999"/>
    <n v="7417623.4299999997"/>
    <n v="90"/>
    <n v="60"/>
    <s v="Letter of Credit"/>
    <x v="4"/>
    <n v="0.51"/>
    <n v="0.05"/>
    <n v="0.02"/>
    <n v="12"/>
    <n v="191"/>
    <n v="1674143.4"/>
    <n v="3529398.11"/>
    <s v="Al Fara'a"/>
    <s v="Jacobs"/>
    <n v="53.8"/>
    <n v="36"/>
    <s v="Pending"/>
    <s v="Maintenance"/>
    <s v="Price escalation"/>
  </r>
  <r>
    <s v="T100548"/>
    <d v="2026-02-03T00:00:00"/>
    <s v="P1038"/>
    <s v="Plant Upgrade"/>
    <x v="3"/>
    <s v="UAE"/>
    <s v="Larsen"/>
    <s v="Lump Sum"/>
    <s v="Instruments"/>
    <x v="9"/>
    <s v="Sandra"/>
    <s v="B2531"/>
    <d v="2025-11-19T00:00:00"/>
    <d v="2026-05-03T00:00:00"/>
    <d v="2026-01-06T00:00:00"/>
    <n v="49"/>
    <n v="15733964"/>
    <n v="0.18"/>
    <n v="-0.03"/>
    <n v="12514794.970000001"/>
    <s v="USD"/>
    <n v="12514794.970000001"/>
    <n v="9179680.0099999998"/>
    <n v="0.12"/>
    <n v="0.17"/>
    <s v="INV-21145"/>
    <n v="3465094.5"/>
    <n v="1115213.1200000001"/>
    <n v="60"/>
    <n v="174"/>
    <s v="Unknown"/>
    <x v="6"/>
    <n v="0.31"/>
    <n v="0.15"/>
    <n v="0.04"/>
    <n v="10"/>
    <n v="3704"/>
    <s v="Unknown"/>
    <n v="2221019.15"/>
    <s v="Drake &amp; Scull"/>
    <s v="Jacobs"/>
    <n v="82.9"/>
    <s v="Unknown"/>
    <s v="Under Review"/>
    <s v="Procurement"/>
    <s v="On track"/>
  </r>
  <r>
    <s v="T100549"/>
    <d v="1945-07-16T00:00:00"/>
    <s v="P1036"/>
    <s v="Bridge Overhaul"/>
    <x v="4"/>
    <s v="Qatar"/>
    <s v="L&amp;T"/>
    <s v="BOT"/>
    <s v="Piping"/>
    <x v="4"/>
    <s v="Igor"/>
    <s v="B2532"/>
    <d v="2024-12-04T00:00:00"/>
    <s v="Unknown"/>
    <d v="2025-05-18T00:00:00"/>
    <n v="21"/>
    <n v="4873004"/>
    <n v="7.0000000000000007E-2"/>
    <n v="0.15"/>
    <n v="5211677.78"/>
    <s v="AED"/>
    <n v="1420075.6893732972"/>
    <n v="3259190.74"/>
    <n v="0.28999999999999998"/>
    <n v="0.18"/>
    <s v="INV-36829"/>
    <n v="3763418.18"/>
    <n v="3706613.26"/>
    <n v="30"/>
    <n v="62"/>
    <s v="Unknown"/>
    <x v="0"/>
    <n v="0.31"/>
    <n v="0.15"/>
    <n v="7.0000000000000007E-2"/>
    <n v="8"/>
    <n v="73"/>
    <n v="238781.24"/>
    <n v="2069006.74"/>
    <s v="Drake &amp; Scull"/>
    <s v="Mott Mac"/>
    <n v="92.2"/>
    <n v="12"/>
    <s v="Rejected"/>
    <s v="Maintenance"/>
    <s v="Client delay"/>
  </r>
  <r>
    <s v="T100550"/>
    <d v="2025-12-23T00:00:00"/>
    <s v="P1008"/>
    <s v="Airport Terminal 3"/>
    <x v="0"/>
    <s v="Nigeria"/>
    <s v="Larsen"/>
    <s v="BOT"/>
    <s v="Civil"/>
    <x v="0"/>
    <s v="Layla"/>
    <s v="B2533"/>
    <d v="2025-11-13T00:00:00"/>
    <d v="2026-02-16T00:00:00"/>
    <d v="2026-02-02T00:00:00"/>
    <n v="48"/>
    <n v="21602643"/>
    <n v="0.21"/>
    <n v="0.01"/>
    <n v="17236748.850000001"/>
    <s v="AED"/>
    <n v="4696661.8119891016"/>
    <n v="14726085.199999999"/>
    <n v="0.16"/>
    <n v="0.1"/>
    <s v="INV-37278"/>
    <n v="10739084.23"/>
    <n v="10233184.720000001"/>
    <n v="45"/>
    <n v="142"/>
    <s v="Online"/>
    <x v="2"/>
    <n v="0.26"/>
    <n v="0.05"/>
    <n v="0.05"/>
    <n v="15"/>
    <n v="1394"/>
    <n v="3554664.14"/>
    <n v="7649291.79"/>
    <s v="ABB"/>
    <s v="Jacobs"/>
    <n v="94.3"/>
    <n v="60"/>
    <s v="Approved"/>
    <s v="Engineering"/>
    <s v="Follow up needed"/>
  </r>
  <r>
    <s v="T100551"/>
    <d v="2025-05-21T00:00:00"/>
    <s v="P1031"/>
    <s v="HQ Tower"/>
    <x v="3"/>
    <s v="South Africa"/>
    <s v="L&amp;T"/>
    <s v="Lump Sum"/>
    <s v="Mechanical "/>
    <x v="9"/>
    <s v="Mei"/>
    <s v="B2534"/>
    <d v="2025-09-04T00:00:00"/>
    <d v="2025-01-07T00:00:00"/>
    <d v="2025-09-02T00:00:00"/>
    <s v="Unknown"/>
    <n v="42962686"/>
    <n v="0.17"/>
    <n v="0.13"/>
    <n v="40294703.200000003"/>
    <s v=" AED"/>
    <n v="40294703.200000003"/>
    <n v="28567826.699999999"/>
    <n v="0.31"/>
    <n v="0.1"/>
    <s v="INV-74956"/>
    <n v="5297861.41"/>
    <n v="1940236.23"/>
    <n v="120"/>
    <n v="144"/>
    <s v="Online"/>
    <x v="3"/>
    <n v="0.17"/>
    <n v="0.15"/>
    <n v="0.08"/>
    <n v="2"/>
    <n v="2766"/>
    <n v="2517881.9700000002"/>
    <n v="15660327.17"/>
    <s v="Siemens"/>
    <s v="AECOM"/>
    <n v="86.6"/>
    <n v="36"/>
    <s v="Under Review"/>
    <s v="Procurement"/>
    <s v="Unknown"/>
  </r>
  <r>
    <s v="T100552"/>
    <d v="2025-10-14T00:00:00"/>
    <s v="P1046"/>
    <s v="Offshore Platform"/>
    <x v="4"/>
    <s v="UAE"/>
    <s v="Siemens"/>
    <s v="Cost Plus"/>
    <s v="HVAC"/>
    <x v="4"/>
    <s v="Sandra"/>
    <s v="B2535"/>
    <d v="2025-07-23T00:00:00"/>
    <d v="2025-09-11T00:00:00"/>
    <d v="2026-06-02T00:00:00"/>
    <n v="52"/>
    <s v="Unknown"/>
    <n v="0.23"/>
    <n v="0.04"/>
    <n v="6662774.5199999996"/>
    <s v="EUR"/>
    <n v="7242146.2173913037"/>
    <n v="5654913.7400000002"/>
    <n v="0.4"/>
    <n v="0.12"/>
    <s v="INV-14795"/>
    <n v="1310531.69"/>
    <n v="1369685.39"/>
    <n v="45"/>
    <n v="23"/>
    <s v="Online"/>
    <x v="0"/>
    <n v="0.76"/>
    <n v="0.15"/>
    <n v="0.08"/>
    <n v="0"/>
    <n v="4002"/>
    <n v="226382.89"/>
    <n v="2669944.9900000002"/>
    <s v="Unknown"/>
    <s v="Unknown"/>
    <n v="79.7"/>
    <n v="48"/>
    <s v="Under Review"/>
    <s v="Procurement"/>
    <s v="Unknown"/>
  </r>
  <r>
    <s v="T100553"/>
    <d v="2025-05-01T00:00:00"/>
    <s v="P1008"/>
    <s v="Water Treatment Plant"/>
    <x v="5"/>
    <s v="USA"/>
    <s v="NEOM"/>
    <s v="BOT"/>
    <s v="Piping"/>
    <x v="6"/>
    <s v="Igor"/>
    <s v="B2536"/>
    <d v="2025-02-16T00:00:00"/>
    <d v="2025-07-06T00:00:00"/>
    <d v="2025-08-12T00:00:00"/>
    <s v="Unknown"/>
    <n v="18518198"/>
    <n v="0.18"/>
    <n v="0.1"/>
    <n v="16703414.6"/>
    <s v="QAR"/>
    <n v="4588850.1648351643"/>
    <n v="10224284.550000001"/>
    <n v="0.32"/>
    <n v="0.16"/>
    <s v="INV-11325"/>
    <n v="10381649.1"/>
    <n v="8858158.9800000004"/>
    <n v="90"/>
    <n v="78"/>
    <s v="Cash"/>
    <x v="3"/>
    <n v="0.56000000000000005"/>
    <n v="0.1"/>
    <n v="0.09"/>
    <n v="5"/>
    <n v="1034"/>
    <n v="1828292.36"/>
    <n v="3378694.14"/>
    <s v="Al Fara'a"/>
    <s v="Unknown"/>
    <n v="98.7"/>
    <n v="36"/>
    <s v="Unknown"/>
    <s v="Maintenance"/>
    <s v="On track"/>
  </r>
  <r>
    <s v="T100554"/>
    <d v="2026-02-02T00:00:00"/>
    <s v="P1003"/>
    <s v="HQ Tower"/>
    <x v="0"/>
    <s v="Egypt"/>
    <s v="Bechtel"/>
    <s v="Unknown"/>
    <s v="Civil"/>
    <x v="0"/>
    <s v="Mei"/>
    <s v="B2537"/>
    <d v="2025-11-08T00:00:00"/>
    <s v="Unknown"/>
    <d v="2026-04-02T00:00:00"/>
    <n v="11"/>
    <n v="2832170"/>
    <n v="0.26"/>
    <n v="0.01"/>
    <n v="2116763.86"/>
    <s v="SAR"/>
    <n v="564470.36266666662"/>
    <n v="1869320.44"/>
    <n v="0.11"/>
    <n v="0.19"/>
    <s v="INV-16973"/>
    <n v="261547.7"/>
    <n v="186209.5"/>
    <n v="45"/>
    <n v="166"/>
    <s v="Unknown"/>
    <x v="2"/>
    <n v="0.19"/>
    <n v="0.1"/>
    <n v="0.05"/>
    <n v="15"/>
    <n v="2770"/>
    <n v="143551.43"/>
    <s v="Unknown"/>
    <s v="ABB"/>
    <s v="WSP"/>
    <n v="57"/>
    <n v="48"/>
    <s v="Approved"/>
    <s v="Consulting"/>
    <s v="Scope change"/>
  </r>
  <r>
    <s v="T100555"/>
    <d v="2025-12-02T00:00:00"/>
    <s v="P1040"/>
    <s v="Industrial Park"/>
    <x v="0"/>
    <s v="Egypt"/>
    <s v="Fluor"/>
    <s v="EPC "/>
    <s v="Instruments"/>
    <x v="0"/>
    <s v="Omar"/>
    <s v="B2538"/>
    <d v="2025-08-11T00:00:00"/>
    <d v="2026-01-07T00:00:00"/>
    <d v="2026-03-25T00:00:00"/>
    <n v="57"/>
    <n v="14132894"/>
    <n v="0.1"/>
    <n v="0.17"/>
    <n v="14881937.380000001"/>
    <s v="USD"/>
    <n v="14881937.380000001"/>
    <n v="10300517.43"/>
    <n v="0.28999999999999998"/>
    <n v="0.06"/>
    <s v="INV-57534"/>
    <n v="3329861.3"/>
    <n v="2186442.54"/>
    <n v="60"/>
    <n v="51"/>
    <s v="Cash"/>
    <x v="5"/>
    <n v="0.23"/>
    <n v="0.05"/>
    <n v="7.0000000000000007E-2"/>
    <n v="6"/>
    <n v="3574"/>
    <n v="1403932.68"/>
    <n v="5233911.8"/>
    <s v="Siemens"/>
    <s v="AECOM"/>
    <n v="77"/>
    <n v="60"/>
    <s v="Unknown"/>
    <s v="Consulting"/>
    <s v="Follow up needed"/>
  </r>
  <r>
    <s v="T100556"/>
    <d v="1945-09-27T00:00:00"/>
    <s v="P1043"/>
    <s v="Data Center Build"/>
    <x v="1"/>
    <s v="China"/>
    <s v="ABB Group"/>
    <s v="LSTK"/>
    <s v="Civil"/>
    <x v="5"/>
    <s v="Tariq"/>
    <s v="B2539"/>
    <d v="2025-09-01T00:00:00"/>
    <s v="Unknown"/>
    <d v="2026-01-18T00:00:00"/>
    <n v="52"/>
    <n v="37518747"/>
    <n v="0.08"/>
    <n v="0.15"/>
    <n v="39694834.329999998"/>
    <s v="SAR"/>
    <n v="10585289.154666666"/>
    <s v="Unknown"/>
    <n v="0.13"/>
    <n v="0.09"/>
    <s v="INV-50687"/>
    <n v="3267429.51"/>
    <n v="2557038.73"/>
    <n v="120"/>
    <n v="156"/>
    <s v="Online"/>
    <x v="3"/>
    <n v="0.49"/>
    <n v="0.15"/>
    <n v="7.0000000000000007E-2"/>
    <n v="6"/>
    <n v="2030"/>
    <n v="6121827.1900000004"/>
    <n v="5383046.96"/>
    <s v="ABB"/>
    <s v="AECOM"/>
    <n v="93.5"/>
    <n v="24"/>
    <s v="Pending"/>
    <s v="Consulting"/>
    <s v="Unknown"/>
  </r>
  <r>
    <s v="T100557"/>
    <d v="2025-03-20T00:00:00"/>
    <s v="P1050"/>
    <s v="Hospital Complex"/>
    <x v="0"/>
    <s v="South Africa"/>
    <s v="Samsung C&amp;T"/>
    <s v="LSTK"/>
    <s v="Electrical"/>
    <x v="2"/>
    <s v="Layla"/>
    <s v="B2540"/>
    <d v="2025-09-01T00:00:00"/>
    <d v="2025-02-04T00:00:00"/>
    <s v="Unknown"/>
    <n v="8"/>
    <n v="7123176"/>
    <n v="0.12"/>
    <n v="0.09"/>
    <n v="6832550.4199999999"/>
    <s v="QAR"/>
    <n v="1877074.2912087911"/>
    <s v="Unknown"/>
    <n v="0.33"/>
    <n v="0.12"/>
    <s v="INV-38026"/>
    <n v="2667255.7999999998"/>
    <n v="2736699.02"/>
    <n v="90"/>
    <n v="76"/>
    <s v="Cash"/>
    <x v="5"/>
    <n v="0.24"/>
    <n v="0.15"/>
    <n v="0.1"/>
    <n v="7"/>
    <n v="3788"/>
    <n v="1243726.98"/>
    <n v="3271626.33"/>
    <s v="Drake &amp; Scull"/>
    <s v="Jacobs"/>
    <n v="68.8"/>
    <n v="60"/>
    <s v="Unknown"/>
    <s v="Engineering"/>
    <s v="Unknown"/>
  </r>
  <r>
    <s v="T100558"/>
    <d v="2025-01-03T00:00:00"/>
    <s v="P1036"/>
    <s v="Industrial Park"/>
    <x v="4"/>
    <s v="UAE"/>
    <s v="ABB Group"/>
    <s v="Cost Plus"/>
    <s v="HVAC"/>
    <x v="4"/>
    <s v="Ravi"/>
    <s v="B2541"/>
    <d v="2024-12-13T00:00:00"/>
    <d v="2025-02-22T00:00:00"/>
    <d v="2025-04-21T00:00:00"/>
    <n v="34"/>
    <n v="6645015"/>
    <n v="0.21"/>
    <n v="-0.04"/>
    <n v="5039579.38"/>
    <s v="QAR"/>
    <n v="1384499.8296703296"/>
    <n v="3650923.75"/>
    <n v="0.32"/>
    <n v="0.15"/>
    <s v="INV-40645"/>
    <n v="296428.28000000003"/>
    <n v="219052.32"/>
    <n v="90"/>
    <n v="102"/>
    <s v="Letter of Credit"/>
    <x v="6"/>
    <n v="0.73"/>
    <n v="0.15"/>
    <n v="0.01"/>
    <n v="14"/>
    <n v="2032"/>
    <n v="585837.93000000005"/>
    <n v="2187966.85"/>
    <s v="Drake &amp; Scull"/>
    <s v="Parsons"/>
    <n v="78"/>
    <n v="48"/>
    <s v="Unknown"/>
    <s v="Maintenance"/>
    <s v="Price escalation"/>
  </r>
  <r>
    <s v="T100559"/>
    <d v="2025-08-03T00:00:00"/>
    <s v="P1022"/>
    <s v="Marina Development"/>
    <x v="1"/>
    <s v="China"/>
    <s v="QatarEnergy"/>
    <s v="Unit Rate"/>
    <s v="Civil"/>
    <x v="1"/>
    <s v="Mei"/>
    <s v="B2542"/>
    <d v="2025-02-06T00:00:00"/>
    <s v="Unknown"/>
    <d v="2025-06-11T00:00:00"/>
    <n v="54"/>
    <n v="33833180"/>
    <n v="0.33"/>
    <n v="-0.04"/>
    <n v="21761501.379999999"/>
    <s v=" AED"/>
    <n v="21761501.379999999"/>
    <n v="17233673.329999998"/>
    <n v="0.13"/>
    <n v="0.17"/>
    <s v="INV-15899"/>
    <n v="7224639.4800000004"/>
    <n v="4691641.37"/>
    <n v="30"/>
    <n v="142"/>
    <s v="Bank Transfer"/>
    <x v="3"/>
    <n v="0.23"/>
    <n v="0.15"/>
    <n v="0.08"/>
    <n v="9"/>
    <n v="1539"/>
    <n v="3868906.12"/>
    <n v="9336071.8499999996"/>
    <s v="Al Fara'a"/>
    <s v="Jacobs"/>
    <n v="76.400000000000006"/>
    <n v="12"/>
    <s v="Pending"/>
    <s v="Procurement"/>
    <s v="Client delay"/>
  </r>
  <r>
    <s v="T100560"/>
    <d v="1945-08-06T00:00:00"/>
    <s v="P1046"/>
    <s v="Smart City Hub"/>
    <x v="4"/>
    <s v="UAE"/>
    <s v="QatarEnergy"/>
    <s v="Lump Sum"/>
    <s v="Mechanical"/>
    <x v="4"/>
    <s v="Mei"/>
    <s v="B2543"/>
    <d v="2025-03-16T00:00:00"/>
    <d v="2025-07-25T00:00:00"/>
    <s v="Unknown"/>
    <n v="10"/>
    <n v="25819534"/>
    <n v="0.16"/>
    <n v="0.18"/>
    <n v="25592322.100000001"/>
    <s v="EUR"/>
    <n v="27817741.41304348"/>
    <n v="19978731.960000001"/>
    <n v="0.18"/>
    <n v="0.18"/>
    <s v="INV-11515"/>
    <n v="14057725.789999999"/>
    <n v="4876324.01"/>
    <n v="90"/>
    <n v="104"/>
    <s v="Letter of Credit"/>
    <x v="1"/>
    <n v="0.28999999999999998"/>
    <n v="0.1"/>
    <n v="0.05"/>
    <n v="3"/>
    <n v="2580"/>
    <n v="513751.88"/>
    <n v="4272385.0599999996"/>
    <s v="Unknown"/>
    <s v="AECOM"/>
    <n v="83.1"/>
    <n v="48"/>
    <s v="Approved"/>
    <s v="Maintenance"/>
    <s v="Unknown"/>
  </r>
  <r>
    <s v="T100561"/>
    <d v="2026-02-20T00:00:00"/>
    <s v="P1036"/>
    <s v="Airport Terminal 3"/>
    <x v="4"/>
    <s v="Qatar"/>
    <s v="Samsung C&amp;T"/>
    <s v="Unit Rate"/>
    <s v="Structural"/>
    <x v="4"/>
    <s v="Mei"/>
    <s v="B2544"/>
    <d v="2025-04-12T00:00:00"/>
    <s v="Unknown"/>
    <d v="2026-06-14T00:00:00"/>
    <s v="Unknown"/>
    <n v="23944511"/>
    <n v="0.3"/>
    <n v="-0.03"/>
    <n v="16258322.970000001"/>
    <s v="USD"/>
    <n v="16258322.970000001"/>
    <s v="Unknown"/>
    <s v="?"/>
    <n v="0.1"/>
    <s v="INV-38836"/>
    <n v="8302810.7300000004"/>
    <n v="8543397.2899999991"/>
    <n v="120"/>
    <n v="15"/>
    <s v="Letter of Credit"/>
    <x v="6"/>
    <n v="0.41"/>
    <n v="0.15"/>
    <n v="0.08"/>
    <n v="9"/>
    <n v="3005"/>
    <s v="Unknown"/>
    <n v="6191134.9400000004"/>
    <s v="ABB"/>
    <s v="Jacobs"/>
    <n v="60.2"/>
    <n v="12"/>
    <s v="Pending"/>
    <s v="Consulting"/>
    <s v="Unknown"/>
  </r>
  <r>
    <s v="T100562"/>
    <d v="1945-08-01T00:00:00"/>
    <s v="P1024"/>
    <s v="HQ Tower"/>
    <x v="4"/>
    <s v="Saudi Arabia"/>
    <s v="China State"/>
    <s v="Cost Plus "/>
    <s v="Process"/>
    <x v="4"/>
    <s v="Mei"/>
    <s v="B2545"/>
    <d v="2025-04-28T00:00:00"/>
    <d v="2025-07-21T00:00:00"/>
    <d v="2025-09-06T00:00:00"/>
    <n v="30"/>
    <n v="38887420"/>
    <n v="0.13"/>
    <n v="0.19"/>
    <n v="40260145.93"/>
    <s v="USD"/>
    <n v="40260145.93"/>
    <n v="32293962.18"/>
    <n v="0.09"/>
    <n v="0.11"/>
    <s v="INV-76580"/>
    <n v="3453417.34"/>
    <n v="3443840.46"/>
    <n v="60"/>
    <n v="11"/>
    <s v="Cheque"/>
    <x v="6"/>
    <n v="0.68"/>
    <n v="0.05"/>
    <n v="0.05"/>
    <n v="2"/>
    <n v="1894"/>
    <n v="6496122.0899999999"/>
    <n v="7595511.3799999999"/>
    <s v="ABB"/>
    <s v="Unknown"/>
    <n v="77.099999999999994"/>
    <s v="Unknown"/>
    <s v="Under Review"/>
    <s v="Engineering"/>
    <s v="Scope change"/>
  </r>
  <r>
    <s v="T100563"/>
    <d v="2026-02-08T00:00:00"/>
    <s v="P1003"/>
    <s v="Industrial Park"/>
    <x v="3"/>
    <s v="Nigeria"/>
    <s v="Unknown"/>
    <s v="Unit Rate"/>
    <s v="Structural"/>
    <x v="9"/>
    <s v="Tariq"/>
    <s v="B2546"/>
    <d v="2026-01-02T00:00:00"/>
    <s v="Unknown"/>
    <s v="Unknown"/>
    <n v="52"/>
    <n v="10309508"/>
    <n v="0.09"/>
    <n v="0.15"/>
    <n v="10788900.119999999"/>
    <s v="USD"/>
    <n v="10788900.119999999"/>
    <n v="8703524.2599999998"/>
    <n v="0.05"/>
    <n v="0.09"/>
    <s v="INV-56189"/>
    <n v="8022572.1900000004"/>
    <n v="4594325.8099999996"/>
    <n v="90"/>
    <n v="143"/>
    <s v="Cheque"/>
    <x v="6"/>
    <n v="0.67"/>
    <n v="0.15"/>
    <n v="7.0000000000000007E-2"/>
    <n v="3"/>
    <n v="847"/>
    <n v="2211959.0699999998"/>
    <n v="2097732.38"/>
    <s v="ABB"/>
    <s v="Unknown"/>
    <n v="92"/>
    <n v="36"/>
    <s v="Approved"/>
    <s v="Procurement"/>
    <s v="Unknown"/>
  </r>
  <r>
    <s v="T100564"/>
    <d v="2025-12-15T00:00:00"/>
    <s v="P1009"/>
    <s v="Marina Development"/>
    <x v="4"/>
    <s v="Saudi Arabia"/>
    <s v="Larsen"/>
    <s v="Unit Rate"/>
    <s v="Mechanical "/>
    <x v="4"/>
    <s v="Ravi"/>
    <s v="B2547"/>
    <d v="2025-09-17T00:00:00"/>
    <d v="2026-08-02T00:00:00"/>
    <d v="2026-02-05T00:00:00"/>
    <n v="46"/>
    <n v="49874143"/>
    <n v="0.12"/>
    <n v="0.18"/>
    <n v="51789310.090000004"/>
    <s v=" AED"/>
    <n v="51789310.090000004"/>
    <n v="39364858.130000003"/>
    <n v="0.31"/>
    <n v="0.14000000000000001"/>
    <s v="INV-11877"/>
    <n v="24666052.859999999"/>
    <n v="15568638.51"/>
    <n v="45"/>
    <n v="178"/>
    <s v="Online"/>
    <x v="1"/>
    <n v="0.94"/>
    <n v="0.1"/>
    <n v="0.04"/>
    <n v="13"/>
    <n v="4068"/>
    <n v="12713980.779999999"/>
    <n v="14903165.75"/>
    <s v="Unknown"/>
    <s v="WSP"/>
    <n v="59.8"/>
    <n v="48"/>
    <s v="Pending"/>
    <s v="Procurement"/>
    <s v="Unknown"/>
  </r>
  <r>
    <s v="T100565"/>
    <d v="2026-02-17T00:00:00"/>
    <s v="P1023"/>
    <s v="Tunnel Project"/>
    <x v="0"/>
    <s v="Nigeria"/>
    <s v="Fluor"/>
    <s v="Cost Plus "/>
    <s v="Electrical"/>
    <x v="0"/>
    <s v="Igor"/>
    <s v="B2548"/>
    <d v="2026-01-30T00:00:00"/>
    <d v="2026-03-20T00:00:00"/>
    <d v="2026-04-06T00:00:00"/>
    <n v="14"/>
    <n v="30129907"/>
    <n v="0.34"/>
    <n v="-0.03"/>
    <n v="19289166.460000001"/>
    <s v="USD "/>
    <n v="19289166.460000001"/>
    <n v="13542168.25"/>
    <n v="0.31"/>
    <n v="0.17"/>
    <s v="INV-39840"/>
    <n v="13401567.42"/>
    <n v="8169019.04"/>
    <n v="120"/>
    <n v="103"/>
    <s v="Unknown"/>
    <x v="1"/>
    <n v="0.46"/>
    <n v="0.05"/>
    <n v="0.04"/>
    <n v="4"/>
    <n v="522"/>
    <n v="864928.4"/>
    <n v="2365355.89"/>
    <s v="Drake &amp; Scull"/>
    <s v="Unknown"/>
    <n v="87.3"/>
    <n v="12"/>
    <s v="Rejected"/>
    <s v="Construction"/>
    <s v="Follow up needed"/>
  </r>
  <r>
    <s v="T100566"/>
    <d v="1945-09-21T00:00:00"/>
    <s v="P1047"/>
    <s v="Marina Development"/>
    <x v="4"/>
    <s v="Qatar"/>
    <s v="QatarEnergy"/>
    <s v="Lump Sum"/>
    <s v="Electrical"/>
    <x v="4"/>
    <s v="Layla"/>
    <s v="B2549"/>
    <d v="2025-07-08T00:00:00"/>
    <d v="2025-10-25T00:00:00"/>
    <d v="2025-11-23T00:00:00"/>
    <n v="43"/>
    <n v="18466704"/>
    <n v="0.14000000000000001"/>
    <n v="0.05"/>
    <n v="16675433.710000001"/>
    <s v="USD"/>
    <n v="16675433.710000001"/>
    <n v="14179821.34"/>
    <n v="0.24"/>
    <n v="0.15"/>
    <s v="INV-95608"/>
    <n v="5502543.9900000002"/>
    <n v="5879710.0700000003"/>
    <n v="120"/>
    <n v="59"/>
    <s v="Bank Transfer"/>
    <x v="3"/>
    <n v="0.32"/>
    <n v="0.05"/>
    <n v="0.03"/>
    <n v="4"/>
    <n v="4359"/>
    <n v="689158.87"/>
    <n v="7939656.8799999999"/>
    <s v="Unknown"/>
    <s v="Parsons"/>
    <s v="Unknown"/>
    <n v="60"/>
    <s v="Approved"/>
    <s v="Consulting"/>
    <s v="Unknown"/>
  </r>
  <r>
    <s v="T100567"/>
    <d v="2025-06-09T00:00:00"/>
    <s v="P1033"/>
    <s v="Residential Complex"/>
    <x v="0"/>
    <s v="Egypt"/>
    <s v="GE Infrastructure"/>
    <s v="LSTK"/>
    <s v="Unknown"/>
    <x v="2"/>
    <s v="Igor"/>
    <s v="B2550"/>
    <d v="2025-04-20T00:00:00"/>
    <s v="Unknown"/>
    <s v="Unknown"/>
    <n v="15"/>
    <n v="11113569"/>
    <n v="0.34"/>
    <n v="0.04"/>
    <n v="7628353.7599999998"/>
    <s v="EUR"/>
    <n v="8291688.8695652168"/>
    <n v="4731734.58"/>
    <n v="0.23"/>
    <n v="0.13"/>
    <s v="INV-59766"/>
    <n v="3384620.42"/>
    <n v="3106694.08"/>
    <n v="90"/>
    <n v="56"/>
    <s v="Cash"/>
    <x v="0"/>
    <n v="0.69"/>
    <n v="0.1"/>
    <n v="0.06"/>
    <n v="14"/>
    <n v="4548"/>
    <n v="480114.99"/>
    <n v="1247503.8500000001"/>
    <s v="Drake &amp; Scull"/>
    <s v="Jacobs"/>
    <n v="66.599999999999994"/>
    <n v="48"/>
    <s v="Under Review"/>
    <s v="Consulting"/>
    <s v="On track"/>
  </r>
  <r>
    <s v="T100568"/>
    <d v="2025-10-04T00:00:00"/>
    <s v="P1023"/>
    <s v="Airport Terminal 3"/>
    <x v="5"/>
    <s v="USA"/>
    <s v="Larsen"/>
    <s v="BOT"/>
    <s v="Unknown"/>
    <x v="8"/>
    <s v="Jack"/>
    <s v="B2551"/>
    <d v="2025-08-18T00:00:00"/>
    <s v="Unknown"/>
    <d v="2025-01-12T00:00:00"/>
    <n v="10"/>
    <n v="36840228"/>
    <n v="0.34"/>
    <n v="0.02"/>
    <n v="24800841.489999998"/>
    <s v="SAR"/>
    <n v="6613557.7306666663"/>
    <s v="Unknown"/>
    <n v="0.15"/>
    <n v="0.09"/>
    <s v="INV-99591"/>
    <n v="16139243.35"/>
    <n v="15529769.17"/>
    <n v="90"/>
    <n v="21"/>
    <s v="Bank Transfer"/>
    <x v="4"/>
    <n v="0.73"/>
    <n v="0.05"/>
    <n v="0.02"/>
    <n v="15"/>
    <n v="2564"/>
    <n v="1663903.05"/>
    <s v="Unknown"/>
    <s v="Drake &amp; Scull"/>
    <s v="Jacobs"/>
    <n v="93.4"/>
    <n v="48"/>
    <s v="Rejected"/>
    <s v="Consulting"/>
    <s v="Follow up needed"/>
  </r>
  <r>
    <s v="T100569"/>
    <d v="2025-05-22T00:00:00"/>
    <s v="P1046"/>
    <s v="Plant Upgrade"/>
    <x v="4"/>
    <s v="Qatar"/>
    <s v="Samsung C&amp;T"/>
    <s v="Unit Rate"/>
    <s v="Piping"/>
    <x v="4"/>
    <s v="Igor"/>
    <s v="B2552"/>
    <d v="2025-04-28T00:00:00"/>
    <d v="2025-05-31T00:00:00"/>
    <d v="2025-07-18T00:00:00"/>
    <n v="17"/>
    <n v="39165312"/>
    <n v="0.33"/>
    <n v="-0.01"/>
    <n v="25978351.449999999"/>
    <s v="AED"/>
    <n v="7078569.877384196"/>
    <n v="19413966.57"/>
    <n v="0.35"/>
    <n v="0.19"/>
    <s v="INV-78860"/>
    <n v="10841172.27"/>
    <n v="8588499.0800000001"/>
    <n v="30"/>
    <n v="24"/>
    <s v="Cheque"/>
    <x v="0"/>
    <n v="7.0000000000000007E-2"/>
    <n v="0.05"/>
    <n v="0.08"/>
    <n v="9"/>
    <n v="2173"/>
    <n v="6072625.6100000003"/>
    <n v="5609637.7000000002"/>
    <s v="Unknown"/>
    <s v="Jacobs"/>
    <n v="58"/>
    <n v="12"/>
    <s v="Pending"/>
    <s v="Engineering"/>
    <s v="Unknown"/>
  </r>
  <r>
    <s v="T100570"/>
    <d v="1945-08-16T00:00:00"/>
    <s v="P1008"/>
    <s v="Industrial Park"/>
    <x v="5"/>
    <s v="USA"/>
    <s v="Fluor"/>
    <s v="Unknown"/>
    <s v="Electrical"/>
    <x v="8"/>
    <s v="Igor"/>
    <s v="B2553"/>
    <d v="2025-03-29T00:00:00"/>
    <d v="2025-06-16T00:00:00"/>
    <d v="2025-08-04T00:00:00"/>
    <n v="3"/>
    <n v="31058782"/>
    <n v="0.17"/>
    <n v="0.16"/>
    <n v="29903395.309999999"/>
    <s v="EUR"/>
    <n v="32503690.554347824"/>
    <n v="24418417.690000001"/>
    <n v="0.26"/>
    <n v="0.18"/>
    <s v="INV-78295"/>
    <n v="7998039.0099999998"/>
    <n v="5336564.16"/>
    <n v="45"/>
    <n v="104"/>
    <s v="Letter of Credit"/>
    <x v="0"/>
    <n v="0.41"/>
    <n v="0.1"/>
    <n v="0.05"/>
    <n v="0"/>
    <n v="275"/>
    <n v="4333257.2"/>
    <n v="4120696.6"/>
    <s v="ABB"/>
    <s v="WSP"/>
    <n v="88"/>
    <n v="36"/>
    <s v="Unknown"/>
    <s v="Construction"/>
    <s v="Client delay"/>
  </r>
  <r>
    <s v="T100571"/>
    <d v="1945-07-15T00:00:00"/>
    <s v="P1050"/>
    <s v="Smart City Hub"/>
    <x v="2"/>
    <s v="Germany"/>
    <s v="QatarEnergy"/>
    <s v="Lump Sum"/>
    <s v="Instruments"/>
    <x v="3"/>
    <s v="Omar"/>
    <s v="B2554"/>
    <d v="2024-12-05T00:00:00"/>
    <d v="2025-04-15T00:00:00"/>
    <d v="2025-01-05T00:00:00"/>
    <s v="Unknown"/>
    <n v="35153970"/>
    <n v="0.23"/>
    <n v="0.2"/>
    <n v="32482268.280000001"/>
    <s v="Unknown"/>
    <n v="32482268.280000001"/>
    <n v="25080939.399999999"/>
    <n v="0.09"/>
    <n v="0.16"/>
    <s v="INV-50448"/>
    <n v="23666154.550000001"/>
    <n v="13754469.09"/>
    <n v="45"/>
    <n v="67"/>
    <s v="Cash"/>
    <x v="0"/>
    <n v="0.22"/>
    <n v="0.05"/>
    <n v="0.09"/>
    <n v="7"/>
    <n v="3284"/>
    <n v="4532034.97"/>
    <n v="8005024.2300000004"/>
    <s v="THALES"/>
    <s v="AECOM"/>
    <n v="84.5"/>
    <n v="60"/>
    <s v="Approved"/>
    <s v="Construction"/>
    <s v="Price escalation"/>
  </r>
  <r>
    <s v="T100572"/>
    <d v="2025-10-27T00:00:00"/>
    <s v="P1006"/>
    <s v="Highway"/>
    <x v="1"/>
    <s v="India"/>
    <s v="NEOM"/>
    <s v="EPC "/>
    <s v="Instruments"/>
    <x v="1"/>
    <s v="Ravi"/>
    <s v="B2555"/>
    <d v="2025-11-09T00:00:00"/>
    <d v="2025-11-22T00:00:00"/>
    <d v="2025-12-16T00:00:00"/>
    <n v="40"/>
    <n v="23422754"/>
    <n v="0.08"/>
    <n v="0.15"/>
    <n v="24781273.73"/>
    <s v="EUR"/>
    <n v="26936167.097826086"/>
    <n v="15515785.220000001"/>
    <n v="0.23"/>
    <n v="0.11"/>
    <s v="INV-96701"/>
    <n v="12938009.99"/>
    <n v="13817102.289999999"/>
    <n v="120"/>
    <n v="77"/>
    <s v="Cash"/>
    <x v="0"/>
    <n v="0.22"/>
    <n v="0.1"/>
    <n v="0.09"/>
    <n v="6"/>
    <n v="2564"/>
    <n v="6085715.6600000001"/>
    <n v="8135065.71"/>
    <s v="ABB"/>
    <s v="Unknown"/>
    <n v="88.9"/>
    <s v="Unknown"/>
    <s v="Approved"/>
    <s v="Procurement"/>
    <s v="Price escalation"/>
  </r>
  <r>
    <s v="T100573"/>
    <d v="2025-07-15T00:00:00"/>
    <s v="P1028"/>
    <s v="Data Center Build"/>
    <x v="5"/>
    <s v="USA"/>
    <s v="ClientX"/>
    <s v="EPC "/>
    <s v="Electrical"/>
    <x v="6"/>
    <s v="Omar"/>
    <s v="B2556"/>
    <d v="2025-05-20T00:00:00"/>
    <d v="2025-07-25T00:00:00"/>
    <d v="2025-08-29T00:00:00"/>
    <n v="22"/>
    <n v="31190197"/>
    <n v="0.24"/>
    <n v="0.05"/>
    <n v="24889777.210000001"/>
    <s v="AED"/>
    <n v="6781955.6430517714"/>
    <n v="15649758"/>
    <n v="0.28999999999999998"/>
    <n v="0.08"/>
    <s v="INV-14578"/>
    <n v="5084512.3499999996"/>
    <n v="1674102.6"/>
    <n v="90"/>
    <n v="31"/>
    <s v="Cash"/>
    <x v="3"/>
    <n v="0.09"/>
    <n v="0.05"/>
    <n v="0.08"/>
    <n v="14"/>
    <n v="3483"/>
    <n v="2823725.52"/>
    <n v="7825751.6100000003"/>
    <s v="Unknown"/>
    <s v="Unknown"/>
    <n v="91.8"/>
    <n v="60"/>
    <s v="Unknown"/>
    <s v="Consulting"/>
    <s v="Client delay"/>
  </r>
  <r>
    <s v="T100574"/>
    <d v="2025-06-27T00:00:00"/>
    <s v="P1042"/>
    <s v="Bridge Overhaul"/>
    <x v="0"/>
    <s v="South Africa"/>
    <s v="L&amp;T"/>
    <s v="Lump Sum"/>
    <s v="Electrical"/>
    <x v="2"/>
    <s v="Ravi"/>
    <s v="B2557"/>
    <d v="2025-06-05T00:00:00"/>
    <d v="2025-07-21T00:00:00"/>
    <d v="2025-09-10T00:00:00"/>
    <n v="50"/>
    <n v="33818485"/>
    <n v="0.14000000000000001"/>
    <n v="0.19"/>
    <n v="34609837.549999997"/>
    <s v="USD"/>
    <n v="34609837.549999997"/>
    <n v="24437139.899999999"/>
    <n v="0.31"/>
    <n v="0.09"/>
    <s v="INV-99027"/>
    <n v="27088897.219999999"/>
    <n v="25850569.98"/>
    <n v="120"/>
    <n v="76"/>
    <s v="Online"/>
    <x v="3"/>
    <n v="0.83"/>
    <n v="0.15"/>
    <n v="0.09"/>
    <n v="13"/>
    <n v="2084"/>
    <s v="Unknown"/>
    <n v="9589465.9700000007"/>
    <s v="ABB"/>
    <s v="AECOM"/>
    <n v="93.2"/>
    <n v="12"/>
    <s v="Unknown"/>
    <s v="Maintenance"/>
    <s v="Scope change"/>
  </r>
  <r>
    <s v="T100575"/>
    <d v="2025-04-27T00:00:00"/>
    <s v="P1037"/>
    <s v="Tunnel Project"/>
    <x v="4"/>
    <s v="Saudi Arabia"/>
    <s v="Unknown"/>
    <s v="EPC"/>
    <s v="Civil"/>
    <x v="4"/>
    <s v="Tariq"/>
    <s v="B2558"/>
    <d v="2025-03-13T00:00:00"/>
    <d v="2025-05-26T00:00:00"/>
    <s v="Unknown"/>
    <n v="20"/>
    <n v="43262601"/>
    <n v="0.22"/>
    <n v="0.03"/>
    <n v="34757173.640000001"/>
    <s v="SAR"/>
    <n v="9268579.6373333335"/>
    <n v="20867942.43"/>
    <n v="0.13"/>
    <n v="0.17"/>
    <s v="INV-61716"/>
    <n v="2535109.14"/>
    <n v="1654769.73"/>
    <n v="60"/>
    <n v="72"/>
    <s v="Letter of Credit"/>
    <x v="2"/>
    <n v="0.56999999999999995"/>
    <n v="0.05"/>
    <n v="0.08"/>
    <n v="15"/>
    <n v="1166"/>
    <n v="4824324.05"/>
    <n v="9759197.5700000003"/>
    <s v="Unknown"/>
    <s v="Mott Mac"/>
    <n v="51.5"/>
    <n v="24"/>
    <s v="Under Review"/>
    <s v="Engineering"/>
    <s v="Client delay"/>
  </r>
  <r>
    <s v="T100576"/>
    <d v="2025-08-10T00:00:00"/>
    <s v="P1040"/>
    <s v="Unknown"/>
    <x v="3"/>
    <s v="Germany"/>
    <s v="Siemens"/>
    <s v="Unit Rate"/>
    <s v="Instrumentation"/>
    <x v="9"/>
    <s v="Omar"/>
    <s v="B2559"/>
    <d v="2025-07-17T00:00:00"/>
    <s v="Unknown"/>
    <d v="2025-11-23T00:00:00"/>
    <n v="43"/>
    <n v="2706027"/>
    <n v="0.09"/>
    <n v="0.16"/>
    <n v="2856482.1"/>
    <s v="USD"/>
    <n v="2856482.1"/>
    <n v="2158103.33"/>
    <n v="0.35"/>
    <n v="0.05"/>
    <s v="INV-94060"/>
    <n v="2453423.4900000002"/>
    <n v="2509222.1"/>
    <n v="45"/>
    <n v="147"/>
    <s v="Cheque"/>
    <x v="6"/>
    <n v="0.63"/>
    <n v="0.1"/>
    <n v="0.02"/>
    <n v="4"/>
    <n v="2218"/>
    <n v="367924.72"/>
    <n v="1262579.95"/>
    <s v="Unknown"/>
    <s v="Unknown"/>
    <n v="60.7"/>
    <s v="Unknown"/>
    <s v="Unknown"/>
    <s v="Consulting"/>
    <s v="Follow up needed"/>
  </r>
  <r>
    <s v="T100577"/>
    <d v="2026-01-25T00:00:00"/>
    <s v="P1029"/>
    <s v="Bridge Overhaul"/>
    <x v="4"/>
    <s v="Saudi Arabia"/>
    <s v="ClientX"/>
    <s v="Unknown"/>
    <s v="HVAC"/>
    <x v="4"/>
    <s v="Layla"/>
    <s v="B2560"/>
    <d v="2025-12-20T00:00:00"/>
    <d v="2026-03-25T00:00:00"/>
    <s v="Unknown"/>
    <n v="35"/>
    <n v="31562802"/>
    <n v="0.02"/>
    <n v="0.05"/>
    <n v="32478123.260000002"/>
    <s v="USD"/>
    <n v="32478123.260000002"/>
    <n v="19600947.960000001"/>
    <n v="0.32"/>
    <n v="0.14000000000000001"/>
    <s v="INV-45245"/>
    <n v="16196149.880000001"/>
    <n v="9188012.8900000006"/>
    <n v="90"/>
    <n v="16"/>
    <s v="Cash"/>
    <x v="1"/>
    <n v="0.5"/>
    <n v="0.15"/>
    <n v="0.09"/>
    <n v="3"/>
    <n v="344"/>
    <n v="7862697.8300000001"/>
    <n v="13138723.83"/>
    <s v="Unknown"/>
    <s v="Unknown"/>
    <n v="82.1"/>
    <n v="36"/>
    <s v="Unknown"/>
    <s v="Maintenance"/>
    <s v="Follow up needed"/>
  </r>
  <r>
    <s v="T100578"/>
    <d v="2025-09-22T00:00:00"/>
    <s v="P1015"/>
    <s v="Marina Development"/>
    <x v="2"/>
    <s v="Germany"/>
    <s v="NEOM"/>
    <s v="EPC"/>
    <s v="Mechanical"/>
    <x v="3"/>
    <s v="Ravi"/>
    <s v="B2561"/>
    <d v="2025-10-08T00:00:00"/>
    <d v="2025-10-27T00:00:00"/>
    <d v="2026-01-05T00:00:00"/>
    <s v="Unknown"/>
    <n v="23773276"/>
    <n v="0.17"/>
    <n v="0.06"/>
    <n v="20915728.219999999"/>
    <s v="EUR"/>
    <n v="22734487.195652172"/>
    <n v="18646692.289999999"/>
    <s v="?"/>
    <n v="0.14000000000000001"/>
    <s v="INV-88396"/>
    <n v="16443082.76"/>
    <n v="13614006.310000001"/>
    <n v="30"/>
    <n v="75"/>
    <s v="Letter of Credit"/>
    <x v="3"/>
    <n v="0.87"/>
    <n v="0.15"/>
    <n v="0.02"/>
    <n v="5"/>
    <n v="453"/>
    <n v="2157848.46"/>
    <n v="9722307.3399999999"/>
    <s v="THALES"/>
    <s v="Parsons"/>
    <n v="92.2"/>
    <s v="Unknown"/>
    <s v="Unknown"/>
    <s v="Consulting"/>
    <s v="Scope change"/>
  </r>
  <r>
    <s v="T100579"/>
    <d v="2025-04-23T00:00:00"/>
    <s v="P1043"/>
    <s v="Desalination Plant"/>
    <x v="4"/>
    <s v="UAE"/>
    <s v="Samsung C&amp;T"/>
    <s v="Unit Rate"/>
    <s v="Instruments"/>
    <x v="4"/>
    <s v="Omar"/>
    <s v="B2562"/>
    <d v="2025-03-17T00:00:00"/>
    <d v="2025-06-20T00:00:00"/>
    <s v="Unknown"/>
    <n v="15"/>
    <n v="1631484"/>
    <n v="0.34"/>
    <n v="0.16"/>
    <n v="1249064.1499999999"/>
    <s v="AED"/>
    <n v="340344.45504087192"/>
    <n v="1104436.55"/>
    <n v="0.06"/>
    <n v="0.2"/>
    <s v="INV-68757"/>
    <n v="237775.1"/>
    <n v="118105.31"/>
    <n v="90"/>
    <n v="91"/>
    <s v="Online"/>
    <x v="3"/>
    <n v="0.3"/>
    <n v="0.05"/>
    <n v="0.1"/>
    <n v="0"/>
    <n v="276"/>
    <n v="286424.09000000003"/>
    <s v="Unknown"/>
    <s v="Siemens"/>
    <s v="Unknown"/>
    <n v="75.900000000000006"/>
    <n v="36"/>
    <s v="Pending"/>
    <s v="Engineering"/>
    <s v="Scope change"/>
  </r>
  <r>
    <s v="T100580"/>
    <d v="2025-04-11T00:00:00"/>
    <s v="P1017"/>
    <s v="Offshore Platform"/>
    <x v="5"/>
    <s v="USA"/>
    <s v="China State"/>
    <s v="Cost Plus"/>
    <s v="Piping"/>
    <x v="8"/>
    <s v="Omar"/>
    <s v="B2563"/>
    <d v="2025-09-09T00:00:00"/>
    <d v="2025-12-23T00:00:00"/>
    <d v="2026-01-16T00:00:00"/>
    <n v="35"/>
    <n v="30202419"/>
    <n v="0.31"/>
    <n v="0.1"/>
    <n v="22923636.02"/>
    <s v="EUR"/>
    <n v="24916995.673913043"/>
    <n v="16664717.15"/>
    <n v="0.34"/>
    <n v="0.1"/>
    <s v="Unknown"/>
    <n v="11384334.75"/>
    <n v="10231959.130000001"/>
    <n v="60"/>
    <n v="85"/>
    <s v="Unknown"/>
    <x v="2"/>
    <n v="0.65"/>
    <n v="0.1"/>
    <n v="0.03"/>
    <n v="3"/>
    <n v="132"/>
    <n v="4477160.7"/>
    <n v="4875627.4000000004"/>
    <s v="ABB"/>
    <s v="Parsons"/>
    <n v="75.099999999999994"/>
    <n v="36"/>
    <s v="Unknown"/>
    <s v="Engineering"/>
    <s v="Follow up needed"/>
  </r>
  <r>
    <s v="T100581"/>
    <d v="2025-12-31T00:00:00"/>
    <s v="P1019"/>
    <s v="Hospital Complex"/>
    <x v="1"/>
    <s v="India"/>
    <s v="China State"/>
    <s v="Cost Plus "/>
    <s v="Mechanical"/>
    <x v="1"/>
    <s v="Igor"/>
    <s v="B2564"/>
    <d v="2025-04-11T00:00:00"/>
    <d v="2026-07-01T00:00:00"/>
    <d v="2026-03-28T00:00:00"/>
    <n v="50"/>
    <n v="19693838"/>
    <n v="0.02"/>
    <n v="0.18"/>
    <n v="22773954.260000002"/>
    <s v="AED"/>
    <n v="6205437.1280653961"/>
    <n v="19208147.510000002"/>
    <n v="0.21"/>
    <n v="0.06"/>
    <s v="INV-35883"/>
    <n v="1656756.34"/>
    <n v="1733333.63"/>
    <n v="90"/>
    <n v="153"/>
    <s v="Cash"/>
    <x v="4"/>
    <n v="0.92"/>
    <n v="0.1"/>
    <n v="0.08"/>
    <n v="6"/>
    <n v="2338"/>
    <n v="2082088.38"/>
    <n v="6067479.5"/>
    <s v="Drake &amp; Scull"/>
    <s v="AECOM"/>
    <s v="Unknown"/>
    <n v="12"/>
    <s v="Unknown"/>
    <s v="Engineering"/>
    <s v="Scope change"/>
  </r>
  <r>
    <s v="T100582"/>
    <d v="2025-12-04T00:00:00"/>
    <s v="P1012"/>
    <s v="Stadium Renovation"/>
    <x v="4"/>
    <s v="Qatar"/>
    <s v="Siemens"/>
    <s v="Cost Plus"/>
    <s v="Instruments"/>
    <x v="4"/>
    <s v="Sandra"/>
    <s v="B2565"/>
    <d v="2025-10-20T00:00:00"/>
    <d v="2026-01-02T00:00:00"/>
    <s v="Unknown"/>
    <n v="26"/>
    <n v="32987978"/>
    <n v="0.05"/>
    <n v="0.03"/>
    <n v="32278736.469999999"/>
    <s v="EUR"/>
    <n v="35085583.119565211"/>
    <n v="21697698.59"/>
    <n v="0.17"/>
    <n v="0.19"/>
    <s v="INV-83464"/>
    <n v="17695360.18"/>
    <n v="10171379.029999999"/>
    <n v="30"/>
    <n v="44"/>
    <s v="Cash"/>
    <x v="2"/>
    <n v="0.78"/>
    <n v="0.1"/>
    <n v="0.05"/>
    <n v="0"/>
    <n v="1768"/>
    <n v="6542782.3099999996"/>
    <n v="9472574.2400000002"/>
    <s v="THALES"/>
    <s v="Unknown"/>
    <n v="71.8"/>
    <n v="48"/>
    <s v="Unknown"/>
    <s v="Procurement"/>
    <s v="Client delay"/>
  </r>
  <r>
    <s v="T100583"/>
    <d v="2025-02-16T00:00:00"/>
    <s v="P1049"/>
    <s v="Highway"/>
    <x v="3"/>
    <s v="UAE"/>
    <s v="Larsen"/>
    <s v="Unknown"/>
    <s v="Electrical"/>
    <x v="9"/>
    <s v="Tariq"/>
    <s v="B2566"/>
    <d v="2024-12-01T00:00:00"/>
    <d v="2025-02-17T00:00:00"/>
    <s v="Unknown"/>
    <n v="51"/>
    <n v="2211205"/>
    <n v="0.18"/>
    <n v="0.14000000000000001"/>
    <n v="2067034.43"/>
    <s v="EUR"/>
    <n v="2246776.5543478257"/>
    <n v="1610561.25"/>
    <n v="0.18"/>
    <n v="0.08"/>
    <s v="INV-40959"/>
    <n v="192632.81"/>
    <n v="88753.34"/>
    <n v="90"/>
    <n v="23"/>
    <s v="Bank Transfer"/>
    <x v="0"/>
    <n v="0.4"/>
    <n v="0.1"/>
    <n v="7.0000000000000007E-2"/>
    <n v="10"/>
    <n v="1954"/>
    <n v="488438.44"/>
    <n v="619923.66"/>
    <s v="ABB"/>
    <s v="Unknown"/>
    <n v="64.3"/>
    <s v="Unknown"/>
    <s v="Unknown"/>
    <s v="Consulting"/>
    <s v="Scope change"/>
  </r>
  <r>
    <s v="T100584"/>
    <d v="2025-12-02T00:00:00"/>
    <s v="P1011"/>
    <s v="Plant Upgrade"/>
    <x v="2"/>
    <s v="UK"/>
    <s v="Vinci Construction"/>
    <s v="BOT"/>
    <s v="Unknown"/>
    <x v="3"/>
    <s v="Mei"/>
    <s v="B2567"/>
    <d v="2025-10-14T00:00:00"/>
    <d v="2025-12-18T00:00:00"/>
    <d v="2026-01-25T00:00:00"/>
    <n v="41"/>
    <n v="4413357"/>
    <n v="0.2"/>
    <n v="0.1"/>
    <n v="3883754.16"/>
    <s v="EUR"/>
    <n v="4221471.9130434785"/>
    <n v="2803835.63"/>
    <n v="0.32"/>
    <n v="0.1"/>
    <s v="INV-84584"/>
    <n v="1937920.85"/>
    <n v="1020627.83"/>
    <n v="90"/>
    <n v="134"/>
    <s v="Online"/>
    <x v="1"/>
    <n v="0.14000000000000001"/>
    <n v="0.1"/>
    <n v="0.08"/>
    <n v="13"/>
    <n v="1392"/>
    <n v="547955.54"/>
    <n v="863677.62"/>
    <s v="Drake &amp; Scull"/>
    <s v="Unknown"/>
    <n v="77.5"/>
    <n v="48"/>
    <s v="Unknown"/>
    <s v="Construction"/>
    <s v="On track"/>
  </r>
  <r>
    <s v="T100585"/>
    <d v="2026-02-19T00:00:00"/>
    <s v="P1004"/>
    <s v="Residential Complex"/>
    <x v="3"/>
    <s v="Nigeria"/>
    <s v="Samsung C&amp;T"/>
    <s v="Unknown"/>
    <s v="HVAC"/>
    <x v="9"/>
    <s v="Igor"/>
    <s v="B2568"/>
    <d v="2026-09-01T00:00:00"/>
    <s v="Unknown"/>
    <d v="2026-07-04T00:00:00"/>
    <n v="17"/>
    <n v="22147045"/>
    <n v="0.12"/>
    <n v="0.06"/>
    <n v="20658763.579999998"/>
    <s v="QAR"/>
    <n v="5675484.4999999991"/>
    <n v="13823215.43"/>
    <n v="0.32"/>
    <n v="0.06"/>
    <s v="INV-52670"/>
    <n v="6493246.3499999996"/>
    <n v="2696893.14"/>
    <n v="120"/>
    <n v="72"/>
    <s v="Online"/>
    <x v="5"/>
    <n v="0.06"/>
    <n v="0.05"/>
    <n v="7.0000000000000007E-2"/>
    <n v="0"/>
    <n v="4276"/>
    <n v="2768845.52"/>
    <n v="9736411.75"/>
    <s v="THALES"/>
    <s v="AECOM"/>
    <n v="53.2"/>
    <n v="36"/>
    <s v="Unknown"/>
    <s v="Engineering"/>
    <s v="Unknown"/>
  </r>
  <r>
    <s v="T100586"/>
    <d v="2025-11-30T00:00:00"/>
    <s v="P1038"/>
    <s v="Marina Development"/>
    <x v="2"/>
    <s v="Germany"/>
    <s v="Aramco"/>
    <s v="Lump Sum"/>
    <s v="Mechanical "/>
    <x v="3"/>
    <s v="Mei"/>
    <s v="B2569"/>
    <d v="2025-07-11T00:00:00"/>
    <d v="2025-12-22T00:00:00"/>
    <d v="2026-01-31T00:00:00"/>
    <s v="Unknown"/>
    <n v="44900180"/>
    <n v="0.32"/>
    <n v="0.2"/>
    <n v="36638546.880000003"/>
    <s v="Unknown"/>
    <n v="36638546.880000003"/>
    <n v="22947969.079999998"/>
    <n v="0.2"/>
    <n v="0.09"/>
    <s v="INV-92227"/>
    <n v="27545720.48"/>
    <n v="18408800.07"/>
    <n v="90"/>
    <n v="144"/>
    <s v="Cheque"/>
    <x v="2"/>
    <n v="0.69"/>
    <n v="0.05"/>
    <n v="0.09"/>
    <n v="10"/>
    <n v="688"/>
    <n v="1513842.58"/>
    <n v="8758099.6899999995"/>
    <s v="Unknown"/>
    <s v="Mott Mac"/>
    <s v="Unknown"/>
    <n v="12"/>
    <s v="Approved"/>
    <s v="Procurement"/>
    <s v="Follow up needed"/>
  </r>
  <r>
    <s v="T100588"/>
    <d v="1945-08-21T00:00:00"/>
    <s v="P1035"/>
    <s v="Oil Refinery Unit"/>
    <x v="1"/>
    <s v="China"/>
    <s v="Aramco"/>
    <s v="BOT"/>
    <s v="Piping"/>
    <x v="5"/>
    <s v="Layla"/>
    <s v="B2570"/>
    <d v="2025-02-04T00:00:00"/>
    <s v="Unknown"/>
    <s v="Unknown"/>
    <n v="36"/>
    <n v="3532765"/>
    <n v="0.19"/>
    <n v="0.11"/>
    <n v="3176309.01"/>
    <s v="USD "/>
    <n v="3176309.01"/>
    <n v="2343285.19"/>
    <n v="0.32"/>
    <n v="0.19"/>
    <s v="INV-38255"/>
    <n v="2828685.11"/>
    <n v="2913412.37"/>
    <n v="45"/>
    <n v="145"/>
    <s v="Bank Transfer"/>
    <x v="6"/>
    <n v="0.52"/>
    <n v="0.1"/>
    <n v="0.09"/>
    <n v="13"/>
    <n v="1097"/>
    <n v="577315.80000000005"/>
    <n v="1105910.28"/>
    <s v="Unknown"/>
    <s v="WSP"/>
    <n v="70.3"/>
    <s v="Unknown"/>
    <s v="Rejected"/>
    <s v="Maintenance"/>
    <s v="Scope change"/>
  </r>
  <r>
    <s v="T100589"/>
    <d v="2025-01-04T00:00:00"/>
    <s v="P1007"/>
    <s v="Water Treatment Plant"/>
    <x v="4"/>
    <s v="Qatar"/>
    <s v="China State"/>
    <s v="Unit Rate"/>
    <s v="Piping"/>
    <x v="4"/>
    <s v="Layla"/>
    <s v="B2571"/>
    <d v="2024-08-10T00:00:00"/>
    <d v="2025-01-19T00:00:00"/>
    <s v="Unknown"/>
    <n v="25"/>
    <n v="42311561"/>
    <n v="0.17"/>
    <n v="0.13"/>
    <n v="39684013.060000002"/>
    <s v="QAR"/>
    <n v="10902201.390109891"/>
    <n v="24325138.170000002"/>
    <n v="0.19"/>
    <n v="0.19"/>
    <s v="INV-69597"/>
    <n v="27013314.710000001"/>
    <n v="16019552.43"/>
    <n v="45"/>
    <n v="11"/>
    <s v="Unknown"/>
    <x v="6"/>
    <n v="0.45"/>
    <n v="0.05"/>
    <n v="0.06"/>
    <n v="4"/>
    <n v="2781"/>
    <n v="4963979.92"/>
    <n v="4827781.4800000004"/>
    <s v="THALES"/>
    <s v="Parsons"/>
    <n v="51.1"/>
    <n v="48"/>
    <s v="Unknown"/>
    <s v="Construction"/>
    <s v="Client delay"/>
  </r>
  <r>
    <s v="T100590"/>
    <d v="2025-02-07T00:00:00"/>
    <s v="P1050"/>
    <s v="Stadium Renovation"/>
    <x v="1"/>
    <s v="India"/>
    <s v="GE Infrastructure"/>
    <s v="Lump Sum"/>
    <s v="Piping"/>
    <x v="7"/>
    <s v="Omar"/>
    <s v="B2572"/>
    <d v="2025-05-19T00:00:00"/>
    <d v="2025-08-15T00:00:00"/>
    <d v="2025-09-23T00:00:00"/>
    <n v="6"/>
    <n v="46181968"/>
    <n v="0.32"/>
    <n v="0.09"/>
    <n v="34230074.68"/>
    <s v="Unknown"/>
    <n v="34230074.68"/>
    <n v="26511347"/>
    <n v="0.35"/>
    <n v="0.16"/>
    <s v="INV-14524"/>
    <n v="2923895.21"/>
    <n v="2231627.46"/>
    <n v="60"/>
    <n v="119"/>
    <s v="Bank Transfer"/>
    <x v="2"/>
    <n v="0.95"/>
    <n v="0.05"/>
    <n v="0.1"/>
    <n v="2"/>
    <n v="3387"/>
    <n v="6857923.5999999996"/>
    <n v="12789846.050000001"/>
    <s v="THALES"/>
    <s v="Jacobs"/>
    <s v="Unknown"/>
    <n v="60"/>
    <s v="Rejected"/>
    <s v="Maintenance"/>
    <s v="Unknown"/>
  </r>
  <r>
    <s v="T100591"/>
    <d v="2025-10-06T00:00:00"/>
    <s v="P1000"/>
    <s v="Highway"/>
    <x v="0"/>
    <s v="South Africa"/>
    <s v="NEOM"/>
    <s v="LSTK"/>
    <s v="Piping"/>
    <x v="2"/>
    <s v="Sandra"/>
    <s v="B2573"/>
    <d v="2025-07-31T00:00:00"/>
    <s v="Unknown"/>
    <d v="2025-11-17T00:00:00"/>
    <s v="Unknown"/>
    <n v="34051338"/>
    <n v="0.02"/>
    <n v="0.03"/>
    <n v="34371420.579999998"/>
    <s v="Unknown"/>
    <n v="34371420.579999998"/>
    <n v="23402343.670000002"/>
    <n v="0.34"/>
    <n v="0.1"/>
    <s v="INV-89315"/>
    <n v="3176539.53"/>
    <n v="1515482.72"/>
    <n v="60"/>
    <n v="101"/>
    <s v="Bank Transfer"/>
    <x v="2"/>
    <n v="0.78"/>
    <n v="0.15"/>
    <n v="0.03"/>
    <n v="13"/>
    <n v="4641"/>
    <n v="1418953.66"/>
    <n v="15080115.08"/>
    <s v="Unknown"/>
    <s v="Mott Mac"/>
    <n v="58.5"/>
    <n v="60"/>
    <s v="Under Review"/>
    <s v="Procurement"/>
    <s v="Client delay"/>
  </r>
  <r>
    <s v="T100592"/>
    <d v="2025-02-18T00:00:00"/>
    <s v="P1037"/>
    <s v="Bridge Overhaul"/>
    <x v="3"/>
    <s v="India"/>
    <s v="Siemens"/>
    <s v="Lump Sum"/>
    <s v="Electrical"/>
    <x v="9"/>
    <s v="Ravi"/>
    <s v="B2574"/>
    <d v="2025-01-01T00:00:00"/>
    <d v="2025-04-04T00:00:00"/>
    <d v="2025-04-05T00:00:00"/>
    <n v="24"/>
    <n v="33323639"/>
    <n v="0.33"/>
    <n v="0.01"/>
    <n v="22550106.510000002"/>
    <s v=" AED"/>
    <n v="22550106.510000002"/>
    <n v="19830985.68"/>
    <n v="0.06"/>
    <n v="0.12"/>
    <s v="INV-30986"/>
    <n v="14342067.68"/>
    <n v="10760043.710000001"/>
    <n v="30"/>
    <n v="180"/>
    <s v="Bank Transfer"/>
    <x v="4"/>
    <n v="0.12"/>
    <n v="0.05"/>
    <n v="7.0000000000000007E-2"/>
    <n v="11"/>
    <n v="3851"/>
    <n v="3812038.59"/>
    <n v="8141066.1699999999"/>
    <s v="Al Fara'a"/>
    <s v="AECOM"/>
    <n v="50.3"/>
    <n v="48"/>
    <s v="Under Review"/>
    <s v="Engineering"/>
    <s v="Unknown"/>
  </r>
  <r>
    <s v="T100593"/>
    <d v="2026-02-08T00:00:00"/>
    <s v="P1035"/>
    <s v="Unknown"/>
    <x v="0"/>
    <s v="South Africa"/>
    <s v="Samsung C&amp;T"/>
    <s v="EPC "/>
    <s v="Mechanical"/>
    <x v="2"/>
    <s v="Mei"/>
    <s v="B2575"/>
    <d v="2026-08-01T00:00:00"/>
    <d v="2026-03-04T00:00:00"/>
    <d v="2026-11-05T00:00:00"/>
    <n v="8"/>
    <n v="49834847"/>
    <n v="0.28999999999999998"/>
    <n v="-0.03"/>
    <n v="34321259.130000003"/>
    <s v="AED"/>
    <n v="9351841.7247956414"/>
    <n v="26653919.829999998"/>
    <n v="0.18"/>
    <n v="7.0000000000000007E-2"/>
    <s v="INV-83784"/>
    <n v="18085452.02"/>
    <n v="12841144.41"/>
    <n v="30"/>
    <n v="31"/>
    <s v="Cheque"/>
    <x v="4"/>
    <n v="7.0000000000000007E-2"/>
    <n v="0.15"/>
    <n v="0.09"/>
    <n v="7"/>
    <n v="3296"/>
    <n v="908807.08"/>
    <n v="6209132.4000000004"/>
    <s v="Unknown"/>
    <s v="Unknown"/>
    <n v="66.8"/>
    <n v="60"/>
    <s v="Unknown"/>
    <s v="Consulting"/>
    <s v="Unknown"/>
  </r>
  <r>
    <s v="T100594"/>
    <d v="2025-03-18T00:00:00"/>
    <s v="P1006"/>
    <s v="Stadium Renovation"/>
    <x v="3"/>
    <s v="Germany"/>
    <s v="China State"/>
    <s v="Unknown"/>
    <s v="Mechanical "/>
    <x v="9"/>
    <s v="Jack"/>
    <s v="B2576"/>
    <d v="2025-02-12T00:00:00"/>
    <d v="2025-04-22T00:00:00"/>
    <d v="2025-06-18T00:00:00"/>
    <n v="31"/>
    <n v="2677581"/>
    <n v="0.13"/>
    <n v="0.15"/>
    <n v="2678919.79"/>
    <s v="AED"/>
    <n v="729950.89645776572"/>
    <n v="1834111.43"/>
    <n v="0.13"/>
    <n v="0.18"/>
    <s v="INV-20519"/>
    <n v="2056488.67"/>
    <n v="2214319.04"/>
    <n v="60"/>
    <n v="103"/>
    <s v="Letter of Credit"/>
    <x v="5"/>
    <n v="0.28000000000000003"/>
    <n v="0.15"/>
    <n v="0.09"/>
    <n v="14"/>
    <n v="4409"/>
    <n v="291800.2"/>
    <n v="771181.47"/>
    <s v="Siemens"/>
    <s v="WSP"/>
    <n v="83.3"/>
    <n v="36"/>
    <s v="Unknown"/>
    <s v="Engineering"/>
    <s v="Follow up needed"/>
  </r>
  <r>
    <s v="T100595"/>
    <d v="2025-11-05T00:00:00"/>
    <s v="P1002"/>
    <s v="Oil Refinery Unit"/>
    <x v="4"/>
    <s v="Qatar"/>
    <s v="NEOM"/>
    <s v="EPC"/>
    <s v="Mechanical "/>
    <x v="4"/>
    <s v="Jack"/>
    <s v="B2577"/>
    <d v="2025-03-15T00:00:00"/>
    <s v="Unknown"/>
    <d v="2025-07-02T00:00:00"/>
    <n v="6"/>
    <n v="28773998"/>
    <n v="0.23"/>
    <n v="-0.02"/>
    <n v="21712858.890000001"/>
    <s v="USD"/>
    <n v="21712858.890000001"/>
    <n v="17428065.84"/>
    <n v="0.38"/>
    <n v="0.09"/>
    <s v="INV-20840"/>
    <n v="8127016.5099999998"/>
    <n v="5629763.1299999999"/>
    <n v="120"/>
    <n v="23"/>
    <s v="Letter of Credit"/>
    <x v="0"/>
    <n v="0.57999999999999996"/>
    <n v="0.15"/>
    <n v="0.06"/>
    <n v="6"/>
    <n v="4837"/>
    <n v="4159792.42"/>
    <n v="4175454.58"/>
    <s v="Siemens"/>
    <s v="WSP"/>
    <n v="59.3"/>
    <n v="24"/>
    <s v="Under Review"/>
    <s v="Engineering"/>
    <s v="On track"/>
  </r>
  <r>
    <s v="T100596"/>
    <d v="1945-08-29T00:00:00"/>
    <s v="P1019"/>
    <s v="Water Treatment Plant"/>
    <x v="5"/>
    <s v="Unknown"/>
    <s v="ABB Group"/>
    <s v="EPC "/>
    <s v="Piping"/>
    <x v="6"/>
    <s v="Sandra"/>
    <s v="B2578"/>
    <d v="2025-04-28T00:00:00"/>
    <d v="2025-04-08T00:00:00"/>
    <s v="Unknown"/>
    <n v="25"/>
    <n v="741896"/>
    <n v="0.28000000000000003"/>
    <n v="0.09"/>
    <n v="582239.98"/>
    <s v="Unknown"/>
    <n v="582239.98"/>
    <s v="Unknown"/>
    <n v="0.36"/>
    <n v="0.12"/>
    <s v="INV-80233"/>
    <n v="166152.39000000001"/>
    <n v="145711.79999999999"/>
    <n v="90"/>
    <n v="96"/>
    <s v="Online"/>
    <x v="6"/>
    <n v="0.84"/>
    <n v="0.15"/>
    <n v="7.0000000000000007E-2"/>
    <n v="10"/>
    <n v="3066"/>
    <n v="58828.3"/>
    <n v="263652.34000000003"/>
    <s v="THALES"/>
    <s v="Unknown"/>
    <n v="75.8"/>
    <n v="24"/>
    <s v="Under Review"/>
    <s v="Procurement"/>
    <s v="Unknown"/>
  </r>
  <r>
    <s v="T100597"/>
    <d v="2025-10-02T00:00:00"/>
    <s v="P1037"/>
    <s v="Marina Development"/>
    <x v="3"/>
    <s v="Saudi Arabia"/>
    <s v="NEOM"/>
    <s v="BOT"/>
    <s v="Electrical"/>
    <x v="9"/>
    <s v="Mei"/>
    <s v="B2579"/>
    <d v="2025-06-07T00:00:00"/>
    <s v="Unknown"/>
    <s v="Unknown"/>
    <n v="43"/>
    <n v="21367703"/>
    <n v="0.12"/>
    <n v="0.05"/>
    <n v="19743757.57"/>
    <s v="EUR"/>
    <n v="21460606.054347824"/>
    <n v="14036099.41"/>
    <n v="0.16"/>
    <n v="0.13"/>
    <s v="INV-31151"/>
    <n v="13725159"/>
    <s v="Unknown"/>
    <n v="120"/>
    <n v="165"/>
    <s v="Cash"/>
    <x v="4"/>
    <n v="0.91"/>
    <n v="0.1"/>
    <n v="0.08"/>
    <n v="1"/>
    <n v="317"/>
    <n v="1755233.4"/>
    <n v="2394606.86"/>
    <s v="Drake &amp; Scull"/>
    <s v="Unknown"/>
    <n v="81.7"/>
    <s v="Unknown"/>
    <s v="Under Review"/>
    <s v="Maintenance"/>
    <s v="Follow up needed"/>
  </r>
  <r>
    <s v="T100598"/>
    <d v="1945-08-23T00:00:00"/>
    <s v="P1014"/>
    <s v="Solar Farm Phase 2"/>
    <x v="1"/>
    <s v="Unknown"/>
    <s v="Samsung C&amp;T"/>
    <s v="BOT"/>
    <s v="Civil"/>
    <x v="1"/>
    <s v="Omar"/>
    <s v="B2580"/>
    <d v="2025-03-05T00:00:00"/>
    <d v="2025-07-31T00:00:00"/>
    <d v="2025-08-15T00:00:00"/>
    <s v="Unknown"/>
    <n v="19247666"/>
    <n v="0.15"/>
    <n v="-0.01"/>
    <n v="16196910.939999999"/>
    <s v="EUR"/>
    <n v="17605337.978260867"/>
    <n v="13478051.720000001"/>
    <n v="0.12"/>
    <n v="7.0000000000000007E-2"/>
    <s v="INV-97091"/>
    <n v="13366140.109999999"/>
    <n v="14291217.35"/>
    <n v="45"/>
    <n v="88"/>
    <s v="Cheque"/>
    <x v="2"/>
    <n v="0.72"/>
    <n v="0.1"/>
    <n v="7.0000000000000007E-2"/>
    <n v="5"/>
    <n v="1365"/>
    <n v="721404.49"/>
    <n v="2056197.94"/>
    <s v="Unknown"/>
    <s v="Parsons"/>
    <n v="86.9"/>
    <n v="60"/>
    <s v="Approved"/>
    <s v="Construction"/>
    <s v="Scope change"/>
  </r>
  <r>
    <s v="T100599"/>
    <d v="2025-04-09T00:00:00"/>
    <s v="P1046"/>
    <s v="Stadium Renovation"/>
    <x v="0"/>
    <s v="Nigeria"/>
    <s v="ABB Group"/>
    <s v="Unknown"/>
    <s v="Process"/>
    <x v="2"/>
    <s v="Ravi"/>
    <s v="B2581"/>
    <d v="2025-01-14T00:00:00"/>
    <s v="Unknown"/>
    <d v="2025-05-23T00:00:00"/>
    <n v="13"/>
    <n v="14852007"/>
    <n v="0.24"/>
    <n v="0.06"/>
    <n v="11964776.84"/>
    <s v=" AED"/>
    <n v="11964776.84"/>
    <n v="10447003.43"/>
    <n v="0.09"/>
    <n v="7.0000000000000007E-2"/>
    <s v="INV-14001"/>
    <n v="4255966.72"/>
    <n v="4012930.35"/>
    <n v="45"/>
    <n v="133"/>
    <s v="Bank Transfer"/>
    <x v="6"/>
    <n v="0.37"/>
    <n v="0.15"/>
    <n v="0.08"/>
    <n v="2"/>
    <n v="4738"/>
    <n v="1836739.03"/>
    <n v="2002465.45"/>
    <s v="ABB"/>
    <s v="Unknown"/>
    <n v="60.8"/>
    <n v="12"/>
    <s v="Approved"/>
    <s v="Consulting"/>
    <s v="Price escalation"/>
  </r>
  <r>
    <s v="T100600"/>
    <d v="2025-01-27T00:00:00"/>
    <s v="P1038"/>
    <s v="Hospital Complex"/>
    <x v="0"/>
    <s v="Egypt"/>
    <s v="China State"/>
    <s v="Cost Plus"/>
    <s v="Piping"/>
    <x v="2"/>
    <s v="Layla"/>
    <s v="B2582"/>
    <d v="2024-12-08T00:00:00"/>
    <d v="2025-03-14T00:00:00"/>
    <d v="2025-01-03T00:00:00"/>
    <s v="Unknown"/>
    <n v="41759165"/>
    <n v="0.32"/>
    <n v="0.11"/>
    <n v="31519817.739999998"/>
    <s v="EUR"/>
    <n v="34260671.456521735"/>
    <n v="21887160.420000002"/>
    <n v="0.09"/>
    <n v="0.11"/>
    <s v="INV-20705"/>
    <n v="20379603.210000001"/>
    <n v="13219674.699999999"/>
    <n v="120"/>
    <n v="132"/>
    <s v="Cash"/>
    <x v="6"/>
    <n v="0.95"/>
    <n v="0.1"/>
    <n v="0.05"/>
    <n v="9"/>
    <n v="111"/>
    <n v="1700079.3"/>
    <n v="12415985.289999999"/>
    <s v="Al Fara'a"/>
    <s v="WSP"/>
    <n v="94.4"/>
    <n v="24"/>
    <s v="Unknown"/>
    <s v="Consulting"/>
    <s v="Follow up needed"/>
  </r>
  <r>
    <s v="T100601"/>
    <d v="2025-10-06T00:00:00"/>
    <s v="P1048"/>
    <s v="Data Center Build"/>
    <x v="2"/>
    <s v="Germany"/>
    <s v="Unknown"/>
    <s v="Unknown"/>
    <s v="Electrical"/>
    <x v="3"/>
    <s v="Jack"/>
    <s v="B2583"/>
    <d v="2025-04-23T00:00:00"/>
    <d v="2025-07-24T00:00:00"/>
    <d v="2025-07-27T00:00:00"/>
    <s v="Unknown"/>
    <n v="16768978"/>
    <n v="0.33"/>
    <n v="0.19"/>
    <n v="13369906.16"/>
    <s v="AED"/>
    <n v="3643026.2016348774"/>
    <n v="8737814.5"/>
    <n v="0.28999999999999998"/>
    <n v="0.05"/>
    <s v="INV-66657"/>
    <n v="10682242.869999999"/>
    <n v="4562821.68"/>
    <n v="120"/>
    <n v="109"/>
    <s v="Cheque"/>
    <x v="3"/>
    <n v="0.46"/>
    <n v="0.05"/>
    <n v="0.08"/>
    <n v="15"/>
    <n v="4911"/>
    <n v="1783554.8"/>
    <n v="2853979.19"/>
    <s v="Unknown"/>
    <s v="Unknown"/>
    <n v="51.8"/>
    <n v="24"/>
    <s v="Rejected"/>
    <s v="Procurement"/>
    <s v="Client delay"/>
  </r>
  <r>
    <s v="T100602"/>
    <d v="2025-10-31T00:00:00"/>
    <s v="P1049"/>
    <s v="Desalination Plant"/>
    <x v="3"/>
    <s v="Saudi Arabia"/>
    <s v="Siemens"/>
    <s v="Cost Plus "/>
    <s v="Electrical"/>
    <x v="9"/>
    <s v="Tariq"/>
    <s v="B2584"/>
    <d v="2025-09-16T00:00:00"/>
    <d v="2025-11-14T00:00:00"/>
    <d v="2026-01-27T00:00:00"/>
    <s v="Unknown"/>
    <n v="45224134"/>
    <n v="0.08"/>
    <n v="-0.01"/>
    <n v="41190141.25"/>
    <s v="SAR"/>
    <n v="10984037.666666666"/>
    <n v="29251785.050000001"/>
    <n v="0.34"/>
    <n v="0.16"/>
    <s v="INV-10803"/>
    <n v="37004225.380000003"/>
    <n v="23961033.739999998"/>
    <n v="45"/>
    <n v="149"/>
    <s v="Cash"/>
    <x v="4"/>
    <n v="0.56999999999999995"/>
    <n v="0.15"/>
    <n v="0.03"/>
    <n v="3"/>
    <n v="2569"/>
    <n v="7644083.5700000003"/>
    <n v="17548578.34"/>
    <s v="Al Fara'a"/>
    <s v="Mott Mac"/>
    <n v="59.4"/>
    <n v="12"/>
    <s v="Unknown"/>
    <s v="Maintenance"/>
    <s v="Scope change"/>
  </r>
  <r>
    <s v="T100603"/>
    <d v="2025-10-17T00:00:00"/>
    <s v="P1035"/>
    <s v="Marina Development"/>
    <x v="4"/>
    <s v="Saudi Arabia"/>
    <s v="ClientX"/>
    <s v="Cost Plus "/>
    <s v="Civil"/>
    <x v="4"/>
    <s v="Omar"/>
    <s v="B2585"/>
    <d v="2025-08-25T00:00:00"/>
    <s v="Unknown"/>
    <d v="2025-10-12T00:00:00"/>
    <n v="42"/>
    <n v="19161785"/>
    <n v="0.23"/>
    <n v="0.1"/>
    <n v="16230031.9"/>
    <s v="AED"/>
    <n v="4422352.0163487736"/>
    <n v="11170215.25"/>
    <n v="0.12"/>
    <n v="0.15"/>
    <s v="INV-11286"/>
    <n v="11742644.58"/>
    <n v="7275730.8799999999"/>
    <n v="60"/>
    <n v="117"/>
    <s v="Cheque"/>
    <x v="2"/>
    <n v="0.41"/>
    <n v="0.1"/>
    <n v="7.0000000000000007E-2"/>
    <n v="13"/>
    <n v="2538"/>
    <n v="2835071.83"/>
    <n v="6860025.1799999997"/>
    <s v="Siemens"/>
    <s v="Unknown"/>
    <n v="85.2"/>
    <n v="48"/>
    <s v="Rejected"/>
    <s v="Construction"/>
    <s v="On track"/>
  </r>
  <r>
    <s v="T100604"/>
    <d v="1945-09-09T00:00:00"/>
    <s v="P1008"/>
    <s v="Airport Terminal 3"/>
    <x v="3"/>
    <s v="China"/>
    <s v="NEOM"/>
    <s v="Unknown"/>
    <s v="Structural"/>
    <x v="9"/>
    <s v="Sandra"/>
    <s v="B2586"/>
    <d v="2025-07-16T00:00:00"/>
    <d v="2025-10-26T00:00:00"/>
    <d v="2025-10-24T00:00:00"/>
    <n v="31"/>
    <n v="16128357"/>
    <n v="0.18"/>
    <n v="0.18"/>
    <n v="15605798.23"/>
    <s v="USD "/>
    <n v="15605798.23"/>
    <n v="13801724.890000001"/>
    <n v="0.32"/>
    <n v="0.12"/>
    <s v="INV-86213"/>
    <n v="2668718.67"/>
    <n v="1307155.25"/>
    <n v="45"/>
    <n v="108"/>
    <s v="Unknown"/>
    <x v="6"/>
    <n v="0.86"/>
    <n v="0.1"/>
    <n v="0.09"/>
    <n v="14"/>
    <n v="871"/>
    <n v="3888210.66"/>
    <n v="2571672.77"/>
    <s v="Al Fara'a"/>
    <s v="Unknown"/>
    <n v="54.4"/>
    <n v="48"/>
    <s v="Rejected"/>
    <s v="Consulting"/>
    <s v="On track"/>
  </r>
  <r>
    <s v="T100605"/>
    <d v="2026-02-21T00:00:00"/>
    <s v="P1033"/>
    <s v="Metro Line Extension"/>
    <x v="4"/>
    <s v="Saudi Arabia"/>
    <s v="Aramco"/>
    <s v="BOT"/>
    <s v="Mechanical"/>
    <x v="4"/>
    <s v="Sandra"/>
    <s v="B2587"/>
    <d v="2026-01-19T00:00:00"/>
    <s v="Unknown"/>
    <d v="2026-05-23T00:00:00"/>
    <n v="11"/>
    <n v="35938632"/>
    <n v="0.04"/>
    <n v="0.15"/>
    <n v="39676249.729999997"/>
    <s v="Unknown"/>
    <n v="39676249.729999997"/>
    <n v="27139796.149999999"/>
    <n v="0.28000000000000003"/>
    <n v="0.09"/>
    <s v="INV-54070"/>
    <n v="10194260.710000001"/>
    <n v="6463012.2300000004"/>
    <n v="120"/>
    <n v="96"/>
    <s v="Letter of Credit"/>
    <x v="0"/>
    <n v="0.72"/>
    <n v="0.15"/>
    <n v="0.01"/>
    <n v="1"/>
    <n v="378"/>
    <n v="3478520.84"/>
    <n v="5009297.58"/>
    <s v="THALES"/>
    <s v="Mott Mac"/>
    <n v="65.3"/>
    <n v="12"/>
    <s v="Rejected"/>
    <s v="Maintenance"/>
    <s v="Client delay"/>
  </r>
  <r>
    <s v="T100606"/>
    <d v="1945-07-26T00:00:00"/>
    <s v="P1031"/>
    <s v="Water Treatment Plant"/>
    <x v="4"/>
    <s v="Saudi Arabia"/>
    <s v="L&amp;T"/>
    <s v="Lump Sum"/>
    <s v="Instruments"/>
    <x v="4"/>
    <s v="Jack"/>
    <s v="B2588"/>
    <d v="2024-12-31T00:00:00"/>
    <s v="Unknown"/>
    <d v="2025-06-16T00:00:00"/>
    <n v="39"/>
    <n v="3375935"/>
    <n v="0.26"/>
    <n v="0.14000000000000001"/>
    <n v="2847938.77"/>
    <s v="USD"/>
    <n v="2847938.77"/>
    <n v="2098764.16"/>
    <n v="0.11"/>
    <n v="0.09"/>
    <s v="INV-82813"/>
    <n v="2559529.48"/>
    <n v="2169728.56"/>
    <n v="45"/>
    <n v="174"/>
    <s v="Cheque"/>
    <x v="0"/>
    <n v="0.27"/>
    <n v="0.1"/>
    <n v="0.05"/>
    <n v="14"/>
    <n v="4116"/>
    <n v="390894.88"/>
    <n v="1019790.41"/>
    <s v="Drake &amp; Scull"/>
    <s v="AECOM"/>
    <n v="63.7"/>
    <n v="24"/>
    <s v="Unknown"/>
    <s v="Engineering"/>
    <s v="Unknown"/>
  </r>
  <r>
    <s v="T100607"/>
    <d v="2026-02-03T00:00:00"/>
    <s v="P1017"/>
    <s v="Unknown"/>
    <x v="2"/>
    <s v="Germany"/>
    <s v="China State"/>
    <s v="EPC "/>
    <s v="Process"/>
    <x v="3"/>
    <s v="Omar"/>
    <s v="B2589"/>
    <d v="2025-12-23T00:00:00"/>
    <d v="2026-02-17T00:00:00"/>
    <d v="2026-02-05T00:00:00"/>
    <n v="6"/>
    <n v="21117726"/>
    <n v="0.26"/>
    <n v="-0.04"/>
    <n v="15002032.550000001"/>
    <s v="SAR"/>
    <n v="4000542.0133333337"/>
    <n v="13337709.67"/>
    <n v="0.17"/>
    <n v="0.12"/>
    <s v="INV-98805"/>
    <n v="8737510.2899999991"/>
    <n v="8180820.2000000002"/>
    <n v="60"/>
    <n v="125"/>
    <s v="Online"/>
    <x v="5"/>
    <n v="0.81"/>
    <n v="0.15"/>
    <n v="0.04"/>
    <n v="6"/>
    <n v="2767"/>
    <n v="2624861.09"/>
    <n v="7122784.5899999999"/>
    <s v="ABB"/>
    <s v="Mott Mac"/>
    <n v="52.8"/>
    <n v="48"/>
    <s v="Under Review"/>
    <s v="Procurement"/>
    <s v="Price escalation"/>
  </r>
  <r>
    <s v="T100608"/>
    <d v="1945-09-27T00:00:00"/>
    <s v="P1050"/>
    <s v="Airport Terminal 3"/>
    <x v="3"/>
    <s v="UAE"/>
    <s v="Larsen"/>
    <s v="Lump Sum"/>
    <s v="Instrumentation"/>
    <x v="9"/>
    <s v="Tariq"/>
    <s v="B2590"/>
    <d v="2025-08-13T00:00:00"/>
    <d v="2025-09-28T00:00:00"/>
    <d v="2025-12-18T00:00:00"/>
    <s v="Unknown"/>
    <n v="36307697"/>
    <n v="0.34"/>
    <n v="0.1"/>
    <n v="26359388.02"/>
    <s v="AED"/>
    <n v="7182394.5558583103"/>
    <n v="23336251.899999999"/>
    <n v="0.2"/>
    <n v="0.17"/>
    <s v="INV-52768"/>
    <n v="20961460.030000001"/>
    <n v="17093558.68"/>
    <n v="45"/>
    <n v="28"/>
    <s v="Letter of Credit"/>
    <x v="5"/>
    <n v="0.77"/>
    <n v="0.05"/>
    <n v="0.08"/>
    <n v="14"/>
    <n v="3860"/>
    <n v="5408867.6100000003"/>
    <n v="7929754.5300000003"/>
    <s v="Siemens"/>
    <s v="Parsons"/>
    <n v="98.1"/>
    <n v="12"/>
    <s v="Under Review"/>
    <s v="Maintenance"/>
    <s v="Unknown"/>
  </r>
  <r>
    <s v="T100609"/>
    <d v="2025-12-04T00:00:00"/>
    <s v="P1016"/>
    <s v="Highway"/>
    <x v="1"/>
    <s v="India"/>
    <s v="Samsung C&amp;T"/>
    <s v="Unknown"/>
    <s v="Instruments"/>
    <x v="7"/>
    <s v="Igor"/>
    <s v="B2591"/>
    <d v="2025-10-22T00:00:00"/>
    <d v="2025-12-14T00:00:00"/>
    <d v="2026-08-02T00:00:00"/>
    <n v="46"/>
    <n v="19913743"/>
    <n v="0.09"/>
    <n v="0.14000000000000001"/>
    <n v="20658516.989999998"/>
    <s v="USD "/>
    <n v="20658516.989999998"/>
    <n v="12972998.33"/>
    <n v="0.39"/>
    <n v="0.09"/>
    <s v="INV-42208"/>
    <n v="9173284.3699999992"/>
    <n v="3739792.41"/>
    <n v="90"/>
    <n v="169"/>
    <s v="Cash"/>
    <x v="2"/>
    <n v="0.45"/>
    <n v="0.15"/>
    <n v="0.06"/>
    <n v="15"/>
    <n v="3054"/>
    <n v="4153241.23"/>
    <n v="5100205.57"/>
    <s v="ABB"/>
    <s v="Jacobs"/>
    <s v="Unknown"/>
    <s v="Unknown"/>
    <s v="Rejected"/>
    <s v="Consulting"/>
    <s v="Follow up needed"/>
  </r>
  <r>
    <s v="T100610"/>
    <d v="2026-01-09T00:00:00"/>
    <s v="P1040"/>
    <s v="HQ Tower"/>
    <x v="0"/>
    <s v="Egypt"/>
    <s v="GE Infrastructure"/>
    <s v="LSTK"/>
    <s v="Instrumentation"/>
    <x v="0"/>
    <s v="Sandra"/>
    <s v="B2592"/>
    <d v="2025-12-24T00:00:00"/>
    <d v="2026-01-17T00:00:00"/>
    <s v="Unknown"/>
    <n v="19"/>
    <n v="10572146"/>
    <n v="0.13"/>
    <n v="0.05"/>
    <n v="9657655.3699999992"/>
    <s v="USD"/>
    <n v="9657655.3699999992"/>
    <n v="8299622.5499999998"/>
    <n v="0.2"/>
    <n v="0.2"/>
    <s v="INV-50774"/>
    <n v="6086601.4100000001"/>
    <n v="3267375.49"/>
    <n v="60"/>
    <n v="54"/>
    <s v="Online"/>
    <x v="3"/>
    <n v="0.41"/>
    <n v="0.1"/>
    <n v="0.02"/>
    <n v="4"/>
    <n v="2598"/>
    <n v="459524.71"/>
    <n v="1385555.91"/>
    <s v="Drake &amp; Scull"/>
    <s v="Jacobs"/>
    <n v="68.3"/>
    <n v="60"/>
    <s v="Rejected"/>
    <s v="Construction"/>
    <s v="On track"/>
  </r>
  <r>
    <s v="T100611"/>
    <d v="2025-10-01T00:00:00"/>
    <s v="P1008"/>
    <s v="Oil Refinery Unit"/>
    <x v="1"/>
    <s v="India"/>
    <s v="ADNOC"/>
    <s v="BOT"/>
    <s v="Electrical"/>
    <x v="1"/>
    <s v="Sandra"/>
    <s v="B2593"/>
    <d v="2025-07-03T00:00:00"/>
    <d v="2025-11-10T00:00:00"/>
    <d v="2026-01-02T00:00:00"/>
    <s v="Unknown"/>
    <n v="18669174"/>
    <n v="0.3"/>
    <n v="0.03"/>
    <n v="13460474.449999999"/>
    <s v="AED"/>
    <n v="3667704.2098092642"/>
    <n v="10764285.18"/>
    <n v="0.28999999999999998"/>
    <n v="0.18"/>
    <s v="INV-86978"/>
    <n v="3071761.81"/>
    <n v="2796995.64"/>
    <n v="60"/>
    <n v="138"/>
    <s v="Online"/>
    <x v="3"/>
    <n v="0.96"/>
    <n v="0.1"/>
    <n v="0.06"/>
    <n v="11"/>
    <n v="2307"/>
    <n v="1734692.26"/>
    <n v="2708850.52"/>
    <s v="Al Fara'a"/>
    <s v="Unknown"/>
    <n v="60.6"/>
    <n v="36"/>
    <s v="Pending"/>
    <s v="Maintenance"/>
    <s v="Unknown"/>
  </r>
  <r>
    <s v="T100612"/>
    <d v="2026-02-18T00:00:00"/>
    <s v="P1022"/>
    <s v="Industrial Park"/>
    <x v="0"/>
    <s v="Egypt"/>
    <s v="Siemens"/>
    <s v="EPC"/>
    <s v="Piping"/>
    <x v="2"/>
    <s v="Igor"/>
    <s v="B2594"/>
    <d v="2026-01-24T00:00:00"/>
    <d v="2026-06-03T00:00:00"/>
    <d v="2026-05-05T00:00:00"/>
    <n v="25"/>
    <n v="3748025"/>
    <n v="0.03"/>
    <n v="-0.05"/>
    <n v="3453805.04"/>
    <s v="EUR"/>
    <n v="3754135.913043478"/>
    <n v="2697130.49"/>
    <s v="?"/>
    <n v="0.16"/>
    <s v="INV-36383"/>
    <n v="1841068.17"/>
    <n v="1839285.6"/>
    <n v="45"/>
    <n v="100"/>
    <s v="Unknown"/>
    <x v="4"/>
    <n v="0.33"/>
    <n v="0.1"/>
    <n v="0.02"/>
    <n v="14"/>
    <n v="2081"/>
    <n v="418887.32"/>
    <n v="1660864.6"/>
    <s v="Unknown"/>
    <s v="Unknown"/>
    <n v="99.6"/>
    <n v="12"/>
    <s v="Approved"/>
    <s v="Construction"/>
    <s v="On track"/>
  </r>
  <r>
    <s v="T100613"/>
    <d v="2025-04-22T00:00:00"/>
    <s v="P1050"/>
    <s v="Plant Upgrade"/>
    <x v="0"/>
    <s v="Nigeria"/>
    <s v="L&amp;T"/>
    <s v="Cost Plus "/>
    <s v="Electrical"/>
    <x v="2"/>
    <s v="Ravi"/>
    <s v="B2595"/>
    <d v="2025-01-25T00:00:00"/>
    <d v="2025-05-14T00:00:00"/>
    <d v="2025-05-06T00:00:00"/>
    <n v="15"/>
    <n v="9037984"/>
    <n v="0.14000000000000001"/>
    <n v="0.11"/>
    <n v="8627659.5299999993"/>
    <s v="AED"/>
    <n v="2350860.9073569481"/>
    <n v="6452656.3499999996"/>
    <n v="0.28999999999999998"/>
    <n v="0.18"/>
    <s v="INV-70511"/>
    <n v="2126444.7799999998"/>
    <n v="1795395.57"/>
    <n v="120"/>
    <n v="77"/>
    <s v="Cash"/>
    <x v="5"/>
    <n v="0.28000000000000003"/>
    <n v="0.15"/>
    <n v="0.06"/>
    <n v="8"/>
    <n v="2302"/>
    <n v="492831.93"/>
    <n v="1582894.43"/>
    <s v="Al Fara'a"/>
    <s v="Unknown"/>
    <n v="86.5"/>
    <n v="24"/>
    <s v="Under Review"/>
    <s v="Construction"/>
    <s v="Unknown"/>
  </r>
  <r>
    <s v="T100614"/>
    <d v="2026-01-28T00:00:00"/>
    <s v="P1030"/>
    <s v="Highway"/>
    <x v="0"/>
    <s v="Unknown"/>
    <s v="Bechtel"/>
    <s v="Lump Sum"/>
    <s v="Electrical"/>
    <x v="0"/>
    <s v="Igor"/>
    <s v="B2596"/>
    <d v="2025-11-23T00:00:00"/>
    <d v="2026-03-19T00:00:00"/>
    <s v="Unknown"/>
    <n v="23"/>
    <n v="44915588"/>
    <n v="0.1"/>
    <n v="-0.04"/>
    <n v="38807068.030000001"/>
    <s v="Unknown"/>
    <n v="38807068.030000001"/>
    <n v="25810848.280000001"/>
    <n v="0.34"/>
    <n v="0.2"/>
    <s v="INV-10185"/>
    <n v="25967392.68"/>
    <n v="15880383.74"/>
    <n v="60"/>
    <n v="26"/>
    <s v="Bank Transfer"/>
    <x v="6"/>
    <n v="0.13"/>
    <n v="0.15"/>
    <n v="0.04"/>
    <n v="2"/>
    <n v="4990"/>
    <n v="7436281.0800000001"/>
    <n v="16685049.35"/>
    <s v="Siemens"/>
    <s v="AECOM"/>
    <n v="89.4"/>
    <n v="12"/>
    <s v="Under Review"/>
    <s v="Maintenance"/>
    <s v="Price escalation"/>
  </r>
  <r>
    <s v="T100615"/>
    <d v="2025-04-10T00:00:00"/>
    <s v="P1036"/>
    <s v="Unknown"/>
    <x v="4"/>
    <s v="Qatar"/>
    <s v="Bechtel"/>
    <s v="Lump Sum"/>
    <s v="Structural"/>
    <x v="4"/>
    <s v="Omar"/>
    <s v="B2597"/>
    <d v="2025-03-25T00:00:00"/>
    <d v="2025-06-02T00:00:00"/>
    <d v="2025-08-06T00:00:00"/>
    <n v="42"/>
    <n v="42346515"/>
    <n v="0.22"/>
    <n v="0.19"/>
    <n v="39306035.219999999"/>
    <s v="USD"/>
    <n v="39306035.219999999"/>
    <n v="25856729.109999999"/>
    <n v="0.38"/>
    <n v="0.16"/>
    <s v="INV-71875"/>
    <n v="25249094.600000001"/>
    <n v="15358845.76"/>
    <n v="120"/>
    <n v="171"/>
    <s v="Bank Transfer"/>
    <x v="0"/>
    <n v="0.79"/>
    <n v="0.1"/>
    <n v="0.03"/>
    <n v="15"/>
    <n v="3066"/>
    <n v="8284728.9699999997"/>
    <n v="12192502.539999999"/>
    <s v="ABB"/>
    <s v="WSP"/>
    <n v="94.7"/>
    <n v="12"/>
    <s v="Pending"/>
    <s v="Engineering"/>
    <s v="Follow up needed"/>
  </r>
  <r>
    <s v="T100616"/>
    <d v="1945-07-01T00:00:00"/>
    <s v="P1033"/>
    <s v="Rail Network Upgrade"/>
    <x v="1"/>
    <s v="India"/>
    <s v="NEOM"/>
    <s v="Cost Plus"/>
    <s v="Structural"/>
    <x v="5"/>
    <s v="Tariq"/>
    <s v="B2598"/>
    <d v="2025-09-01T00:00:00"/>
    <s v="Unknown"/>
    <d v="2025-05-24T00:00:00"/>
    <n v="58"/>
    <n v="10710730"/>
    <n v="0.33"/>
    <n v="-0.02"/>
    <n v="7032665.3200000003"/>
    <s v="SAR"/>
    <n v="1875377.4186666668"/>
    <s v="Unknown"/>
    <n v="0.38"/>
    <n v="0.12"/>
    <s v="INV-80937"/>
    <n v="3844700.04"/>
    <n v="3468179.44"/>
    <n v="60"/>
    <n v="89"/>
    <s v="Cheque"/>
    <x v="2"/>
    <n v="0.22"/>
    <n v="0.15"/>
    <n v="0.1"/>
    <n v="10"/>
    <n v="395"/>
    <n v="1152041.25"/>
    <n v="2530707.25"/>
    <s v="Al Fara'a"/>
    <s v="Unknown"/>
    <n v="89.8"/>
    <n v="48"/>
    <s v="Rejected"/>
    <s v="Procurement"/>
    <s v="Unknown"/>
  </r>
  <r>
    <s v="T100617"/>
    <d v="2026-01-21T00:00:00"/>
    <s v="P1019"/>
    <s v="Highway"/>
    <x v="1"/>
    <s v="India"/>
    <s v="China State"/>
    <s v="Lump Sum"/>
    <s v="Process"/>
    <x v="1"/>
    <s v="Tariq"/>
    <s v="B2599"/>
    <d v="2025-12-09T00:00:00"/>
    <s v="Unknown"/>
    <d v="2026-10-04T00:00:00"/>
    <n v="21"/>
    <n v="6707278"/>
    <n v="0.11"/>
    <n v="-0.04"/>
    <n v="5730698.3200000003"/>
    <s v="USD"/>
    <n v="5730698.3200000003"/>
    <n v="3784306.86"/>
    <n v="0.15"/>
    <n v="0.11"/>
    <s v="INV-45485"/>
    <n v="3299856.74"/>
    <n v="3388904.8"/>
    <n v="45"/>
    <n v="64"/>
    <s v="Online"/>
    <x v="6"/>
    <n v="0.42"/>
    <n v="0.15"/>
    <n v="0.04"/>
    <n v="12"/>
    <n v="4595"/>
    <n v="1030634.29"/>
    <n v="2259673.58"/>
    <s v="THALES"/>
    <s v="Mott Mac"/>
    <n v="68.900000000000006"/>
    <n v="36"/>
    <s v="Unknown"/>
    <s v="Engineering"/>
    <s v="Unknown"/>
  </r>
  <r>
    <s v="T100618"/>
    <d v="2025-11-27T00:00:00"/>
    <s v="P1022"/>
    <s v="Marina Development"/>
    <x v="5"/>
    <s v="USA"/>
    <s v="NEOM"/>
    <s v="Unit Rate"/>
    <s v="Electrical"/>
    <x v="6"/>
    <s v="Sandra"/>
    <s v="B2600"/>
    <d v="2025-09-22T00:00:00"/>
    <s v="Unknown"/>
    <s v="Unknown"/>
    <s v="Unknown"/>
    <n v="29510087"/>
    <n v="0.17"/>
    <n v="-0.01"/>
    <n v="24248438.489999998"/>
    <s v="QAR"/>
    <n v="6661658.9258241756"/>
    <n v="16010560.48"/>
    <n v="0.33"/>
    <n v="0.18"/>
    <s v="INV-61038"/>
    <n v="10050316.880000001"/>
    <n v="10650260.48"/>
    <n v="120"/>
    <n v="115"/>
    <s v="Bank Transfer"/>
    <x v="1"/>
    <n v="0.64"/>
    <n v="0.15"/>
    <n v="0.06"/>
    <n v="10"/>
    <n v="1816"/>
    <n v="5775162.3899999997"/>
    <n v="11666691.789999999"/>
    <s v="Al Fara'a"/>
    <s v="Parsons"/>
    <n v="79"/>
    <n v="48"/>
    <s v="Under Review"/>
    <s v="Consulting"/>
    <s v="Follow up needed"/>
  </r>
  <r>
    <s v="T100619"/>
    <d v="2025-01-03T00:00:00"/>
    <s v="P1034"/>
    <s v="Bridge Overhaul"/>
    <x v="1"/>
    <s v="Unknown"/>
    <s v="Fluor"/>
    <s v="Lump Sum"/>
    <s v="Civil"/>
    <x v="1"/>
    <s v="Ravi"/>
    <s v="B2601"/>
    <d v="2024-12-15T00:00:00"/>
    <d v="2025-01-28T00:00:00"/>
    <d v="2025-02-18T00:00:00"/>
    <n v="37"/>
    <n v="2002807"/>
    <n v="0.2"/>
    <n v="0.04"/>
    <n v="1666335.42"/>
    <s v="AED"/>
    <n v="454042.34877384198"/>
    <n v="1444725.39"/>
    <n v="0.35"/>
    <n v="0.18"/>
    <s v="INV-42443"/>
    <n v="1017750.96"/>
    <n v="1007591.95"/>
    <n v="60"/>
    <n v="151"/>
    <s v="Cheque"/>
    <x v="4"/>
    <n v="0.16"/>
    <n v="0.05"/>
    <n v="0.02"/>
    <n v="9"/>
    <s v="Unknown"/>
    <s v="Unknown"/>
    <n v="792270.08"/>
    <s v="Unknown"/>
    <s v="Unknown"/>
    <n v="98.3"/>
    <s v="Unknown"/>
    <s v="Under Review"/>
    <s v="Maintenance"/>
    <s v="Unknown"/>
  </r>
  <r>
    <s v="T100620"/>
    <d v="2026-01-11T00:00:00"/>
    <s v="P1019"/>
    <s v="Bridge Overhaul"/>
    <x v="2"/>
    <s v="UK"/>
    <s v="ABB Group"/>
    <s v="Lump Sum"/>
    <s v="HVAC"/>
    <x v="3"/>
    <s v="Mei"/>
    <s v="B2602"/>
    <d v="2025-12-17T00:00:00"/>
    <s v="Unknown"/>
    <d v="2026-04-14T00:00:00"/>
    <s v="Unknown"/>
    <n v="39878324"/>
    <n v="0.04"/>
    <n v="0.17"/>
    <n v="44791333.520000003"/>
    <s v="EUR"/>
    <n v="48686232.086956523"/>
    <n v="33672841.450000003"/>
    <n v="0.27"/>
    <n v="0.09"/>
    <s v="INV-78701"/>
    <n v="20826659.300000001"/>
    <n v="11394217.9"/>
    <n v="60"/>
    <n v="51"/>
    <s v="Online"/>
    <x v="0"/>
    <n v="0.41"/>
    <n v="0.1"/>
    <n v="0.02"/>
    <n v="12"/>
    <n v="2125"/>
    <n v="2668031.33"/>
    <n v="6922105.8099999996"/>
    <s v="THALES"/>
    <s v="Mott Mac"/>
    <n v="75.2"/>
    <n v="60"/>
    <s v="Pending"/>
    <s v="Construction"/>
    <s v="Unknown"/>
  </r>
  <r>
    <s v="T100621"/>
    <d v="2025-01-08T00:00:00"/>
    <s v="P1024"/>
    <s v="Tunnel Project"/>
    <x v="2"/>
    <s v="Germany"/>
    <s v="Siemens"/>
    <s v="Lump Sum"/>
    <s v="Mechanical"/>
    <x v="3"/>
    <s v="Layla"/>
    <s v="B2603"/>
    <d v="2024-08-11T00:00:00"/>
    <d v="2025-02-18T00:00:00"/>
    <d v="2025-03-05T00:00:00"/>
    <n v="28"/>
    <s v="Unknown"/>
    <n v="0.25"/>
    <n v="-0.02"/>
    <n v="22887112.82"/>
    <s v="AED"/>
    <n v="6236270.5231607631"/>
    <n v="19337927.530000001"/>
    <n v="0.18"/>
    <n v="0.18"/>
    <s v="INV-18129"/>
    <n v="17897512.59"/>
    <n v="7353904.6600000001"/>
    <n v="30"/>
    <n v="75"/>
    <s v="Bank Transfer"/>
    <x v="0"/>
    <n v="0.73"/>
    <n v="0.15"/>
    <n v="0.03"/>
    <n v="11"/>
    <n v="2811"/>
    <n v="1193013.95"/>
    <n v="5305528.2"/>
    <s v="Unknown"/>
    <s v="AECOM"/>
    <n v="52.3"/>
    <n v="24"/>
    <s v="Rejected"/>
    <s v="Procurement"/>
    <s v="Scope change"/>
  </r>
  <r>
    <s v="T100622"/>
    <d v="2025-09-11T00:00:00"/>
    <s v="P1029"/>
    <s v="Industrial Park"/>
    <x v="0"/>
    <s v="Egypt"/>
    <s v="China State"/>
    <s v="LSTK"/>
    <s v="Structural"/>
    <x v="0"/>
    <s v="Tariq"/>
    <s v="B2604"/>
    <d v="2025-07-15T00:00:00"/>
    <s v="Unknown"/>
    <d v="2025-12-05T00:00:00"/>
    <n v="18"/>
    <n v="35715335"/>
    <n v="0.06"/>
    <n v="0.09"/>
    <n v="36593932.240000002"/>
    <s v="AED"/>
    <n v="9971098.7029972766"/>
    <n v="31471374.420000002"/>
    <n v="7.0000000000000007E-2"/>
    <n v="0.06"/>
    <s v="INV-75767"/>
    <n v="16997990.84"/>
    <n v="7052007.8700000001"/>
    <n v="60"/>
    <n v="77"/>
    <s v="Cash"/>
    <x v="0"/>
    <n v="0.75"/>
    <n v="0.05"/>
    <n v="0.02"/>
    <n v="13"/>
    <s v="Unknown"/>
    <s v="Unknown"/>
    <n v="15383669.970000001"/>
    <s v="Unknown"/>
    <s v="Mott Mac"/>
    <n v="78.3"/>
    <n v="12"/>
    <s v="Unknown"/>
    <s v="Engineering"/>
    <s v="Client delay"/>
  </r>
  <r>
    <s v="T100623"/>
    <d v="1945-08-21T00:00:00"/>
    <s v="P1041"/>
    <s v="Oil Refinery Unit"/>
    <x v="4"/>
    <s v="UAE"/>
    <s v="China State"/>
    <s v="EPC"/>
    <s v="Process"/>
    <x v="4"/>
    <s v="Mei"/>
    <s v="B2605"/>
    <d v="2025-04-10T00:00:00"/>
    <d v="2025-06-28T00:00:00"/>
    <d v="2025-09-20T00:00:00"/>
    <n v="50"/>
    <n v="25133001"/>
    <n v="0.06"/>
    <n v="0.02"/>
    <n v="24097521.359999999"/>
    <s v="USD"/>
    <n v="24097521.359999999"/>
    <n v="19260868.18"/>
    <n v="0.28000000000000003"/>
    <n v="0.19"/>
    <s v="INV-71672"/>
    <n v="4348584.51"/>
    <n v="2670710.6"/>
    <n v="60"/>
    <n v="20"/>
    <s v="Online"/>
    <x v="0"/>
    <n v="0.31"/>
    <n v="0.1"/>
    <n v="0.06"/>
    <n v="8"/>
    <n v="4787"/>
    <n v="4776854.08"/>
    <n v="6575394.0999999996"/>
    <s v="Siemens"/>
    <s v="Parsons"/>
    <n v="69.400000000000006"/>
    <n v="48"/>
    <s v="Under Review"/>
    <s v="Consulting"/>
    <s v="On track"/>
  </r>
  <r>
    <s v="T100624"/>
    <d v="2025-07-21T00:00:00"/>
    <s v="P1004"/>
    <s v="Bridge Overhaul"/>
    <x v="1"/>
    <s v="India"/>
    <s v="Samsung C&amp;T"/>
    <s v="Lump Sum"/>
    <s v="Mechanical"/>
    <x v="7"/>
    <s v="Igor"/>
    <s v="B2606"/>
    <d v="2025-07-10T00:00:00"/>
    <d v="2025-01-09T00:00:00"/>
    <s v="Unknown"/>
    <n v="10"/>
    <n v="46102726"/>
    <n v="0.33"/>
    <n v="0.02"/>
    <n v="31506602.949999999"/>
    <s v="AED"/>
    <n v="8584905.4359673019"/>
    <n v="26481155.539999999"/>
    <n v="0.25"/>
    <n v="0.15"/>
    <s v="INV-98881"/>
    <n v="13134222.640000001"/>
    <n v="12976673.68"/>
    <n v="30"/>
    <n v="125"/>
    <s v="Online"/>
    <x v="1"/>
    <n v="0.96"/>
    <n v="0.1"/>
    <n v="0.03"/>
    <n v="15"/>
    <n v="1242"/>
    <s v="Unknown"/>
    <n v="8507071.5299999993"/>
    <s v="THALES"/>
    <s v="Parsons"/>
    <n v="69.099999999999994"/>
    <n v="24"/>
    <s v="Rejected"/>
    <s v="Maintenance"/>
    <s v="Unknown"/>
  </r>
  <r>
    <s v="T100625"/>
    <d v="2025-04-07T00:00:00"/>
    <s v="P1033"/>
    <s v="Solar Farm Phase 2"/>
    <x v="3"/>
    <s v="Nigeria"/>
    <s v="China State"/>
    <s v="BOT"/>
    <s v="Instrumentation"/>
    <x v="9"/>
    <s v="Sandra"/>
    <s v="B2607"/>
    <d v="2025-02-25T00:00:00"/>
    <d v="2025-05-31T00:00:00"/>
    <s v="Unknown"/>
    <n v="3"/>
    <n v="49309810"/>
    <n v="0.05"/>
    <n v="-0.02"/>
    <n v="45907433.109999999"/>
    <s v="USD"/>
    <n v="45907433.109999999"/>
    <n v="38393325.079999998"/>
    <n v="0.37"/>
    <n v="0.05"/>
    <s v="INV-43718"/>
    <n v="11683212.15"/>
    <n v="8537717.5299999993"/>
    <n v="60"/>
    <n v="4"/>
    <s v="Cash"/>
    <x v="3"/>
    <n v="0.27"/>
    <n v="0.15"/>
    <n v="0.05"/>
    <n v="10"/>
    <n v="1988"/>
    <n v="2282530.88"/>
    <n v="13307924.33"/>
    <s v="Al Fara'a"/>
    <s v="AECOM"/>
    <s v="Unknown"/>
    <n v="48"/>
    <s v="Under Review"/>
    <s v="Consulting"/>
    <s v="Price escalation"/>
  </r>
  <r>
    <s v="T100626"/>
    <d v="2025-08-16T00:00:00"/>
    <s v="P1038"/>
    <s v="Metro Line Extension"/>
    <x v="2"/>
    <s v="UK"/>
    <s v="Bechtel"/>
    <s v="EPC "/>
    <s v="Structural"/>
    <x v="3"/>
    <s v="Tariq"/>
    <s v="B2608"/>
    <d v="2025-07-25T00:00:00"/>
    <d v="2025-10-08T00:00:00"/>
    <d v="2025-11-26T00:00:00"/>
    <n v="33"/>
    <n v="24155706"/>
    <n v="0.17"/>
    <n v="0.01"/>
    <n v="20249728.34"/>
    <s v="AED"/>
    <n v="5517637.14986376"/>
    <n v="16650469.65"/>
    <n v="0.28000000000000003"/>
    <n v="0.1"/>
    <s v="INV-88710"/>
    <n v="6528857.6500000004"/>
    <n v="4870090.5"/>
    <n v="30"/>
    <n v="74"/>
    <s v="Cash"/>
    <x v="2"/>
    <n v="0.49"/>
    <n v="0.05"/>
    <n v="0.03"/>
    <n v="12"/>
    <n v="4638"/>
    <s v="Unknown"/>
    <n v="9030311.6799999997"/>
    <s v="Al Fara'a"/>
    <s v="Jacobs"/>
    <n v="90.6"/>
    <n v="24"/>
    <s v="Approved"/>
    <s v="Procurement"/>
    <s v="Follow up needed"/>
  </r>
  <r>
    <s v="T100627"/>
    <d v="2025-05-05T00:00:00"/>
    <s v="P1016"/>
    <s v="Marina Development"/>
    <x v="2"/>
    <s v="Germany"/>
    <s v="Unknown"/>
    <s v="Unknown"/>
    <s v="HVAC"/>
    <x v="3"/>
    <s v="Igor"/>
    <s v="B2609"/>
    <d v="2025-02-12T00:00:00"/>
    <d v="2025-05-21T00:00:00"/>
    <s v="Unknown"/>
    <n v="48"/>
    <n v="38274836"/>
    <n v="0.25"/>
    <n v="0.04"/>
    <n v="29854372.079999998"/>
    <s v="USD "/>
    <n v="29854372.079999998"/>
    <s v="Unknown"/>
    <n v="0.27"/>
    <n v="7.0000000000000007E-2"/>
    <s v="INV-34688"/>
    <n v="13215503.380000001"/>
    <n v="13692168.49"/>
    <n v="60"/>
    <n v="47"/>
    <s v="Online"/>
    <x v="1"/>
    <n v="0.13"/>
    <n v="0.15"/>
    <n v="0.02"/>
    <n v="5"/>
    <n v="4165"/>
    <n v="6914852.1900000004"/>
    <n v="6802111.5800000001"/>
    <s v="THALES"/>
    <s v="AECOM"/>
    <n v="75"/>
    <n v="12"/>
    <s v="Unknown"/>
    <s v="Construction"/>
    <s v="Unknown"/>
  </r>
  <r>
    <s v="T100628"/>
    <d v="2025-01-08T00:00:00"/>
    <s v="P1029"/>
    <s v="Solar Farm Phase 2"/>
    <x v="4"/>
    <s v="Saudi Arabia"/>
    <s v="ADNOC"/>
    <s v="Lump Sum"/>
    <s v="Process"/>
    <x v="4"/>
    <s v="Igor"/>
    <s v="B2610"/>
    <d v="2024-11-23T00:00:00"/>
    <d v="2025-02-27T00:00:00"/>
    <d v="2025-04-15T00:00:00"/>
    <n v="52"/>
    <n v="3125808"/>
    <n v="0.21"/>
    <n v="0.17"/>
    <n v="2889184.33"/>
    <s v=" AED"/>
    <n v="2889184.33"/>
    <n v="1990665.03"/>
    <n v="0.12"/>
    <n v="7.0000000000000007E-2"/>
    <s v="INV-63980"/>
    <n v="1779047.8"/>
    <n v="835022.98"/>
    <n v="45"/>
    <n v="88"/>
    <s v="Cash"/>
    <x v="5"/>
    <n v="0.53"/>
    <n v="0.1"/>
    <n v="7.0000000000000007E-2"/>
    <n v="15"/>
    <n v="4103"/>
    <n v="506076.53"/>
    <n v="1233118.6599999999"/>
    <s v="Drake &amp; Scull"/>
    <s v="Parsons"/>
    <n v="65.7"/>
    <n v="60"/>
    <s v="Approved"/>
    <s v="Consulting"/>
    <s v="Unknown"/>
  </r>
  <r>
    <s v="T100629"/>
    <d v="2025-08-18T00:00:00"/>
    <s v="P1029"/>
    <s v="Oil Refinery Unit"/>
    <x v="0"/>
    <s v="Egypt"/>
    <s v="ABB Group"/>
    <s v="BOT"/>
    <s v="Process"/>
    <x v="2"/>
    <s v="Igor"/>
    <s v="B2611"/>
    <d v="2025-06-15T00:00:00"/>
    <s v="Unknown"/>
    <s v="Unknown"/>
    <n v="5"/>
    <n v="21324308"/>
    <n v="0.06"/>
    <n v="0.09"/>
    <n v="21848885.98"/>
    <s v="AED"/>
    <n v="5953374.9264305178"/>
    <n v="14555810.23"/>
    <n v="0.11"/>
    <n v="0.13"/>
    <s v="INV-98304"/>
    <n v="8431207.7699999996"/>
    <n v="4364312.53"/>
    <n v="60"/>
    <n v="164"/>
    <s v="Bank Transfer"/>
    <x v="3"/>
    <n v="0.18"/>
    <n v="0.05"/>
    <n v="0.06"/>
    <n v="5"/>
    <n v="2560"/>
    <n v="3809786.9"/>
    <n v="3637364"/>
    <s v="ABB"/>
    <s v="Unknown"/>
    <s v="Unknown"/>
    <n v="12"/>
    <s v="Unknown"/>
    <s v="Consulting"/>
    <s v="Client delay"/>
  </r>
  <r>
    <s v="T100630"/>
    <d v="2025-10-13T00:00:00"/>
    <s v="P1028"/>
    <s v="Unknown"/>
    <x v="0"/>
    <s v="South Africa"/>
    <s v="ADNOC"/>
    <s v="Unknown"/>
    <s v="Piping"/>
    <x v="0"/>
    <s v="Ravi"/>
    <s v="B2612"/>
    <d v="2025-07-24T00:00:00"/>
    <d v="2025-11-25T00:00:00"/>
    <d v="2026-01-23T00:00:00"/>
    <n v="29"/>
    <n v="17668429"/>
    <n v="0.02"/>
    <n v="0.15"/>
    <n v="19912319.48"/>
    <s v="USD"/>
    <n v="19912319.48"/>
    <n v="17197054.109999999"/>
    <n v="0.37"/>
    <n v="0.05"/>
    <s v="INV-30819"/>
    <n v="12451977.949999999"/>
    <n v="10386092.68"/>
    <n v="60"/>
    <n v="51"/>
    <s v="Cheque"/>
    <x v="5"/>
    <n v="0.62"/>
    <n v="0.15"/>
    <n v="0.05"/>
    <n v="6"/>
    <n v="1520"/>
    <n v="2988441.91"/>
    <n v="3669562.79"/>
    <s v="Al Fara'a"/>
    <s v="Parsons"/>
    <n v="59"/>
    <n v="24"/>
    <s v="Under Review"/>
    <s v="Engineering"/>
    <s v="Follow up needed"/>
  </r>
  <r>
    <s v="T100631"/>
    <d v="2025-10-04T00:00:00"/>
    <s v="P1038"/>
    <s v="Solar Farm Phase 2"/>
    <x v="1"/>
    <s v="China"/>
    <s v="Vinci Construction"/>
    <s v="Lump Sum"/>
    <s v="HVAC"/>
    <x v="5"/>
    <s v="Mei"/>
    <s v="B2613"/>
    <d v="2025-09-03T00:00:00"/>
    <d v="2025-11-20T00:00:00"/>
    <d v="2026-01-20T00:00:00"/>
    <n v="19"/>
    <n v="48358253"/>
    <n v="0.22"/>
    <n v="-0.01"/>
    <n v="37342242.969999999"/>
    <s v="USD"/>
    <n v="37342242.969999999"/>
    <n v="33439753.07"/>
    <n v="0.31"/>
    <n v="0.15"/>
    <s v="INV-39865"/>
    <n v="32368322.329999998"/>
    <n v="28552889.170000002"/>
    <n v="60"/>
    <n v="120"/>
    <s v="Online"/>
    <x v="4"/>
    <n v="0.22"/>
    <n v="0.15"/>
    <n v="7.0000000000000007E-2"/>
    <n v="8"/>
    <n v="3509"/>
    <n v="3529669.47"/>
    <n v="7162958.0199999996"/>
    <s v="Unknown"/>
    <s v="Unknown"/>
    <n v="83.8"/>
    <n v="12"/>
    <s v="Unknown"/>
    <s v="Construction"/>
    <s v="On track"/>
  </r>
  <r>
    <s v="T100632"/>
    <d v="2025-10-06T00:00:00"/>
    <s v="P1010"/>
    <s v="Desalination Plant"/>
    <x v="0"/>
    <s v="Nigeria"/>
    <s v="Samsung C&amp;T"/>
    <s v="Unknown"/>
    <s v="Structural"/>
    <x v="2"/>
    <s v="Igor"/>
    <s v="B2614"/>
    <d v="2025-09-23T00:00:00"/>
    <d v="2025-10-21T00:00:00"/>
    <d v="2025-02-12T00:00:00"/>
    <n v="18"/>
    <n v="16814407"/>
    <n v="0.2"/>
    <n v="-0.02"/>
    <n v="13182495.09"/>
    <s v="USD "/>
    <n v="13182495.09"/>
    <n v="9471535.6300000008"/>
    <n v="0.13"/>
    <n v="0.06"/>
    <s v="INV-89219"/>
    <n v="7150275.29"/>
    <n v="3235436.57"/>
    <n v="90"/>
    <n v="108"/>
    <s v="Letter of Credit"/>
    <x v="6"/>
    <n v="0.6"/>
    <n v="0.05"/>
    <n v="7.0000000000000007E-2"/>
    <n v="6"/>
    <n v="382"/>
    <n v="634136.51"/>
    <n v="3566904.53"/>
    <s v="Unknown"/>
    <s v="Unknown"/>
    <s v="Unknown"/>
    <n v="12"/>
    <s v="Approved"/>
    <s v="Engineering"/>
    <s v="Unknown"/>
  </r>
  <r>
    <s v="T100633"/>
    <d v="1945-09-06T00:00:00"/>
    <s v="P1013"/>
    <s v="Marina Development"/>
    <x v="4"/>
    <s v="UAE"/>
    <s v="Bechtel"/>
    <s v="BOT"/>
    <s v="Structural"/>
    <x v="4"/>
    <s v="Omar"/>
    <s v="B2615"/>
    <d v="2025-07-22T00:00:00"/>
    <d v="2025-10-15T00:00:00"/>
    <s v="Unknown"/>
    <n v="6"/>
    <n v="42854657"/>
    <n v="0.12"/>
    <n v="0.18"/>
    <n v="44500275.829999998"/>
    <s v="EUR"/>
    <n v="48369865.032608695"/>
    <n v="35911059.68"/>
    <n v="0.1"/>
    <n v="7.0000000000000007E-2"/>
    <s v="INV-36856"/>
    <n v="28607656.699999999"/>
    <n v="8896780.5800000001"/>
    <n v="30"/>
    <n v="177"/>
    <s v="Unknown"/>
    <x v="5"/>
    <n v="0.15"/>
    <n v="0.15"/>
    <n v="7.0000000000000007E-2"/>
    <n v="2"/>
    <n v="4267"/>
    <s v="Unknown"/>
    <n v="21059168.199999999"/>
    <s v="Siemens"/>
    <s v="Jacobs"/>
    <n v="92.2"/>
    <n v="60"/>
    <s v="Pending"/>
    <s v="Construction"/>
    <s v="Unknown"/>
  </r>
  <r>
    <s v="T100634"/>
    <d v="2025-01-13T00:00:00"/>
    <s v="P1006"/>
    <s v="Airport Terminal 3"/>
    <x v="4"/>
    <s v="UAE"/>
    <s v="Fluor"/>
    <s v="Cost Plus"/>
    <s v="Process"/>
    <x v="4"/>
    <s v="Sandra"/>
    <s v="B2616"/>
    <d v="2024-12-13T00:00:00"/>
    <d v="2025-01-14T00:00:00"/>
    <d v="2025-02-22T00:00:00"/>
    <n v="10"/>
    <n v="25342865"/>
    <n v="0.3"/>
    <n v="0.17"/>
    <n v="20755806.43"/>
    <s v="EUR"/>
    <n v="22560659.163043477"/>
    <n v="15149702.91"/>
    <n v="0.33"/>
    <n v="0.16"/>
    <s v="INV-90581"/>
    <n v="4825532.49"/>
    <n v="2471825.4500000002"/>
    <n v="30"/>
    <n v="140"/>
    <s v="Letter of Credit"/>
    <x v="3"/>
    <n v="0.27"/>
    <n v="0.15"/>
    <n v="0.08"/>
    <n v="11"/>
    <n v="1556"/>
    <n v="4590660.5"/>
    <n v="5664759.7199999997"/>
    <s v="Drake &amp; Scull"/>
    <s v="AECOM"/>
    <n v="97.7"/>
    <n v="12"/>
    <s v="Unknown"/>
    <s v="Maintenance"/>
    <s v="Client delay"/>
  </r>
  <r>
    <s v="T100635"/>
    <d v="2025-04-17T00:00:00"/>
    <s v="P1035"/>
    <s v="Desalination Plant"/>
    <x v="4"/>
    <s v="UAE"/>
    <s v="L&amp;T"/>
    <s v="LSTK"/>
    <s v="Instruments"/>
    <x v="4"/>
    <s v="Ravi"/>
    <s v="B2617"/>
    <d v="2025-11-02T00:00:00"/>
    <d v="2025-04-20T00:00:00"/>
    <d v="2025-06-15T00:00:00"/>
    <n v="28"/>
    <n v="43197754"/>
    <n v="0.3"/>
    <n v="0.02"/>
    <n v="30843196.359999999"/>
    <s v="AED"/>
    <n v="8404140.6975476835"/>
    <n v="21227355.390000001"/>
    <s v="?"/>
    <n v="0.19"/>
    <s v="INV-25440"/>
    <n v="19204598.870000001"/>
    <n v="11307883.01"/>
    <n v="45"/>
    <n v="20"/>
    <s v="Letter of Credit"/>
    <x v="1"/>
    <n v="0.62"/>
    <n v="0.1"/>
    <n v="0.08"/>
    <n v="1"/>
    <n v="3629"/>
    <n v="5165785.18"/>
    <n v="6074563.0300000003"/>
    <s v="THALES"/>
    <s v="Jacobs"/>
    <n v="85.9"/>
    <n v="60"/>
    <s v="Unknown"/>
    <s v="Construction"/>
    <s v="Scope change"/>
  </r>
  <r>
    <s v="T100636"/>
    <d v="2025-07-04T00:00:00"/>
    <s v="P1030"/>
    <s v="Marina Development"/>
    <x v="0"/>
    <s v="Egypt"/>
    <s v="Unknown"/>
    <s v="BOT"/>
    <s v="Civil"/>
    <x v="0"/>
    <s v="Omar"/>
    <s v="B2618"/>
    <d v="2025-04-29T00:00:00"/>
    <d v="2025-08-08T00:00:00"/>
    <d v="2025-10-22T00:00:00"/>
    <n v="53"/>
    <n v="7443733"/>
    <n v="0.04"/>
    <n v="-0.01"/>
    <n v="7074523.8399999999"/>
    <s v="USD"/>
    <n v="7074523.8399999999"/>
    <n v="6005122.3200000003"/>
    <n v="0.28000000000000003"/>
    <n v="0.05"/>
    <s v="INV-75516"/>
    <n v="5323257.17"/>
    <n v="2685557.36"/>
    <n v="90"/>
    <n v="51"/>
    <s v="Cheque"/>
    <x v="3"/>
    <n v="0.85"/>
    <n v="0.15"/>
    <n v="0.01"/>
    <n v="1"/>
    <n v="4741"/>
    <s v="Unknown"/>
    <n v="3528190.58"/>
    <s v="ABB"/>
    <s v="Mott Mac"/>
    <n v="84.2"/>
    <n v="36"/>
    <s v="Unknown"/>
    <s v="Engineering"/>
    <s v="Price escalation"/>
  </r>
  <r>
    <s v="T100637"/>
    <d v="2025-02-06T00:00:00"/>
    <s v="P1035"/>
    <s v="Oil Refinery Unit"/>
    <x v="2"/>
    <s v="UK"/>
    <s v="QatarEnergy"/>
    <s v="Lump Sum"/>
    <s v="Unknown"/>
    <x v="3"/>
    <s v="Igor"/>
    <s v="B2619"/>
    <d v="2024-02-12T00:00:00"/>
    <d v="2025-02-26T00:00:00"/>
    <d v="2025-03-15T00:00:00"/>
    <n v="44"/>
    <s v="Unknown"/>
    <n v="0.3"/>
    <n v="-0.02"/>
    <n v="27044324.800000001"/>
    <s v="EUR"/>
    <n v="29396005.217391305"/>
    <n v="20543804.98"/>
    <n v="0.24"/>
    <n v="0.17"/>
    <s v="INV-13933"/>
    <n v="14328629.380000001"/>
    <n v="12755844.49"/>
    <n v="30"/>
    <n v="124"/>
    <s v="Unknown"/>
    <x v="0"/>
    <n v="0.09"/>
    <n v="0.05"/>
    <n v="0.08"/>
    <n v="14"/>
    <n v="1567"/>
    <n v="5048993.74"/>
    <n v="12351134.17"/>
    <s v="Siemens"/>
    <s v="Parsons"/>
    <n v="74.900000000000006"/>
    <n v="24"/>
    <s v="Unknown"/>
    <s v="Engineering"/>
    <s v="Follow up needed"/>
  </r>
  <r>
    <s v="T100638"/>
    <d v="2025-12-07T00:00:00"/>
    <s v="P1035"/>
    <s v="Plant Upgrade"/>
    <x v="4"/>
    <s v="Qatar"/>
    <s v="Bechtel"/>
    <s v="Unknown"/>
    <s v="Instruments"/>
    <x v="4"/>
    <s v="Jack"/>
    <s v="B2620"/>
    <d v="2025-10-27T00:00:00"/>
    <d v="2026-01-31T00:00:00"/>
    <d v="2026-02-14T00:00:00"/>
    <n v="43"/>
    <n v="28633219"/>
    <n v="0.08"/>
    <n v="0.1"/>
    <n v="28976817.629999999"/>
    <s v="USD"/>
    <n v="28976817.629999999"/>
    <n v="24793431.559999999"/>
    <n v="0.12"/>
    <n v="0.09"/>
    <s v="INV-79229"/>
    <n v="14466162.65"/>
    <n v="13202291.789999999"/>
    <n v="60"/>
    <n v="137"/>
    <s v="Letter of Credit"/>
    <x v="1"/>
    <n v="0.32"/>
    <n v="0.05"/>
    <n v="7.0000000000000007E-2"/>
    <n v="7"/>
    <n v="1617"/>
    <n v="5171727.33"/>
    <n v="14167255.689999999"/>
    <s v="Drake &amp; Scull"/>
    <s v="Unknown"/>
    <n v="84.6"/>
    <n v="48"/>
    <s v="Unknown"/>
    <s v="Consulting"/>
    <s v="Price escalation"/>
  </r>
  <r>
    <s v="T100639"/>
    <d v="2025-07-06T00:00:00"/>
    <s v="P1041"/>
    <s v="Bridge Overhaul"/>
    <x v="1"/>
    <s v="China"/>
    <s v="QatarEnergy"/>
    <s v="Lump Sum"/>
    <s v="Process"/>
    <x v="1"/>
    <s v="Igor"/>
    <s v="B2621"/>
    <d v="2025-07-04T00:00:00"/>
    <d v="2025-07-08T00:00:00"/>
    <d v="2025-08-14T00:00:00"/>
    <n v="10"/>
    <n v="31027804"/>
    <n v="0.02"/>
    <n v="0.02"/>
    <n v="31015392.879999999"/>
    <s v="QAR"/>
    <n v="8520712.3296703286"/>
    <n v="22404314.140000001"/>
    <n v="0.27"/>
    <n v="0.08"/>
    <s v="INV-94560"/>
    <n v="11141825.35"/>
    <n v="10466297.529999999"/>
    <n v="30"/>
    <n v="168"/>
    <s v="Cash"/>
    <x v="2"/>
    <n v="0.94"/>
    <n v="0.05"/>
    <n v="0.03"/>
    <n v="9"/>
    <n v="1431"/>
    <n v="5816663.6500000004"/>
    <n v="11188048.220000001"/>
    <s v="Siemens"/>
    <s v="Parsons"/>
    <n v="64.400000000000006"/>
    <n v="60"/>
    <s v="Unknown"/>
    <s v="Consulting"/>
    <s v="Unknown"/>
  </r>
  <r>
    <s v="T100640"/>
    <d v="2025-01-02T00:00:00"/>
    <s v="P1001"/>
    <s v="Plant Upgrade"/>
    <x v="0"/>
    <s v="South Africa"/>
    <s v="NEOM"/>
    <s v="LSTK"/>
    <s v="Piping"/>
    <x v="0"/>
    <s v="Sandra"/>
    <s v="B2622"/>
    <d v="2024-10-23T00:00:00"/>
    <d v="2025-01-21T00:00:00"/>
    <d v="2025-04-23T00:00:00"/>
    <n v="43"/>
    <n v="4304062"/>
    <n v="0.17"/>
    <n v="0.15"/>
    <n v="4108227.18"/>
    <s v=" AED"/>
    <n v="4108227.18"/>
    <n v="2989688.86"/>
    <n v="0.26"/>
    <n v="7.0000000000000007E-2"/>
    <s v="INV-92421"/>
    <n v="1117137.8400000001"/>
    <n v="1212382.53"/>
    <n v="30"/>
    <n v="136"/>
    <s v="Cash"/>
    <x v="6"/>
    <n v="0.26"/>
    <n v="0.1"/>
    <n v="0.05"/>
    <n v="5"/>
    <n v="2545"/>
    <n v="914569.27"/>
    <n v="1821260.51"/>
    <s v="Al Fara'a"/>
    <s v="Unknown"/>
    <n v="93.2"/>
    <s v="Unknown"/>
    <s v="Approved"/>
    <s v="Engineering"/>
    <s v="Price escalation"/>
  </r>
  <r>
    <s v="T100641"/>
    <d v="2025-02-09T00:00:00"/>
    <s v="P1039"/>
    <s v="Industrial Park"/>
    <x v="0"/>
    <s v="South Africa"/>
    <s v="Unknown"/>
    <s v="BOT"/>
    <s v="Instruments"/>
    <x v="2"/>
    <s v="Igor"/>
    <s v="B2623"/>
    <d v="2025-01-16T00:00:00"/>
    <s v="Unknown"/>
    <d v="2025-03-21T00:00:00"/>
    <n v="42"/>
    <n v="18068414"/>
    <n v="0.16"/>
    <n v="0.04"/>
    <n v="15784566.470000001"/>
    <s v="AED"/>
    <n v="4300971.7901907358"/>
    <n v="10138474.029999999"/>
    <s v="?"/>
    <n v="0.12"/>
    <s v="INV-45348"/>
    <n v="909828.87"/>
    <n v="351180.19"/>
    <n v="45"/>
    <n v="82"/>
    <s v="Bank Transfer"/>
    <x v="6"/>
    <n v="0.05"/>
    <n v="0.15"/>
    <n v="0.1"/>
    <n v="2"/>
    <n v="1352"/>
    <s v="Unknown"/>
    <s v="Unknown"/>
    <s v="Siemens"/>
    <s v="AECOM"/>
    <n v="80.900000000000006"/>
    <s v="Unknown"/>
    <s v="Pending"/>
    <s v="Engineering"/>
    <s v="Client delay"/>
  </r>
  <r>
    <s v="T100642"/>
    <d v="2025-04-25T00:00:00"/>
    <s v="P1048"/>
    <s v="Oil Refinery Unit"/>
    <x v="1"/>
    <s v="India"/>
    <s v="GE Infrastructure"/>
    <s v="Unit Rate"/>
    <s v="Instrumentation"/>
    <x v="5"/>
    <s v="Omar"/>
    <s v="B2624"/>
    <d v="2025-06-03T00:00:00"/>
    <d v="2025-05-25T00:00:00"/>
    <d v="2025-07-19T00:00:00"/>
    <n v="49"/>
    <n v="32971782"/>
    <n v="7.0000000000000007E-2"/>
    <n v="0.13"/>
    <n v="34650045.700000003"/>
    <s v="EUR"/>
    <n v="37663093.152173914"/>
    <n v="21209582.550000001"/>
    <n v="0.26"/>
    <n v="0.16"/>
    <s v="INV-92932"/>
    <n v="17438367.82"/>
    <n v="11134579.43"/>
    <n v="60"/>
    <n v="149"/>
    <s v="Unknown"/>
    <x v="4"/>
    <n v="0.4"/>
    <n v="0.15"/>
    <n v="7.0000000000000007E-2"/>
    <n v="10"/>
    <n v="1946"/>
    <n v="7136257.7300000004"/>
    <n v="15586597.6"/>
    <s v="Siemens"/>
    <s v="WSP"/>
    <n v="50.2"/>
    <n v="60"/>
    <s v="Under Review"/>
    <s v="Procurement"/>
    <s v="Price escalation"/>
  </r>
  <r>
    <s v="T100643"/>
    <d v="2025-08-03T00:00:00"/>
    <s v="P1033"/>
    <s v="Airport Terminal 3"/>
    <x v="2"/>
    <s v="Germany"/>
    <s v="Fluor"/>
    <s v="Cost Plus"/>
    <s v="Mechanical "/>
    <x v="3"/>
    <s v="Omar"/>
    <s v="B2625"/>
    <d v="2025-05-08T00:00:00"/>
    <d v="2025-08-26T00:00:00"/>
    <d v="2025-10-07T00:00:00"/>
    <n v="32"/>
    <n v="14392118"/>
    <n v="0.13"/>
    <n v="0.12"/>
    <n v="14023679.779999999"/>
    <s v="EUR"/>
    <n v="15243130.195652172"/>
    <n v="12390819.810000001"/>
    <n v="0.34"/>
    <n v="0.16"/>
    <s v="INV-53379"/>
    <n v="11515144.550000001"/>
    <n v="7073023.71"/>
    <n v="90"/>
    <n v="84"/>
    <s v="Bank Transfer"/>
    <x v="3"/>
    <n v="0.84"/>
    <n v="0.05"/>
    <n v="0.02"/>
    <n v="2"/>
    <n v="2074"/>
    <n v="2697895.76"/>
    <n v="5482812.3899999997"/>
    <s v="Al Fara'a"/>
    <s v="AECOM"/>
    <n v="96.3"/>
    <n v="36"/>
    <s v="Unknown"/>
    <s v="Engineering"/>
    <s v="Scope change"/>
  </r>
  <r>
    <s v="T100644"/>
    <d v="2026-02-11T00:00:00"/>
    <s v="P1025"/>
    <s v="Rail Network Upgrade"/>
    <x v="2"/>
    <s v="Germany"/>
    <s v="Larsen"/>
    <s v="Unknown"/>
    <s v="Unknown"/>
    <x v="3"/>
    <s v="Igor"/>
    <s v="B2626"/>
    <d v="2026-01-25T00:00:00"/>
    <d v="2026-04-03T00:00:00"/>
    <s v="Unknown"/>
    <s v="Unknown"/>
    <n v="39967112"/>
    <n v="0.3"/>
    <n v="-0.04"/>
    <n v="26857899.260000002"/>
    <s v="USD"/>
    <n v="26857899.260000002"/>
    <n v="22235183.190000001"/>
    <n v="0.3"/>
    <n v="0.19"/>
    <s v="INV-31105"/>
    <n v="16402680.029999999"/>
    <n v="15489834.23"/>
    <n v="45"/>
    <n v="41"/>
    <s v="Unknown"/>
    <x v="6"/>
    <n v="0.85"/>
    <n v="0.15"/>
    <n v="0.08"/>
    <n v="5"/>
    <n v="4461"/>
    <n v="4905545.87"/>
    <n v="12801425.51"/>
    <s v="Drake &amp; Scull"/>
    <s v="Parsons"/>
    <n v="78.2"/>
    <n v="48"/>
    <s v="Unknown"/>
    <s v="Maintenance"/>
    <s v="Client delay"/>
  </r>
  <r>
    <s v="T100645"/>
    <d v="2025-08-03T00:00:00"/>
    <s v="P1022"/>
    <s v="Tunnel Project"/>
    <x v="5"/>
    <s v="USA"/>
    <s v="Samsung C&amp;T"/>
    <s v="Lump Sum"/>
    <s v="Civil"/>
    <x v="8"/>
    <s v="Ravi"/>
    <s v="B2627"/>
    <d v="2025-02-13T00:00:00"/>
    <d v="2025-04-28T00:00:00"/>
    <s v="Unknown"/>
    <n v="56"/>
    <n v="48720792"/>
    <n v="0.16"/>
    <n v="-0.01"/>
    <n v="40516210.630000003"/>
    <s v="EUR"/>
    <n v="44039359.380434781"/>
    <n v="32543124.449999999"/>
    <n v="0.34"/>
    <n v="0.09"/>
    <s v="INV-80816"/>
    <n v="11362837.33"/>
    <n v="8055088.4400000004"/>
    <n v="45"/>
    <n v="6"/>
    <s v="Cash"/>
    <x v="5"/>
    <n v="0.42"/>
    <n v="0.05"/>
    <n v="0.03"/>
    <n v="13"/>
    <n v="454"/>
    <n v="7118950.0800000001"/>
    <n v="18929665.280000001"/>
    <s v="Unknown"/>
    <s v="Unknown"/>
    <n v="65.099999999999994"/>
    <s v="Unknown"/>
    <s v="Approved"/>
    <s v="Construction"/>
    <s v="On track"/>
  </r>
  <r>
    <s v="T100646"/>
    <d v="2025-01-17T00:00:00"/>
    <s v="P1013"/>
    <s v="Highway"/>
    <x v="0"/>
    <s v="Egypt"/>
    <s v="L&amp;T"/>
    <s v="Lump Sum"/>
    <s v="Instrumentation"/>
    <x v="0"/>
    <s v="Ravi"/>
    <s v="B2628"/>
    <d v="2024-12-13T00:00:00"/>
    <d v="2025-04-03T00:00:00"/>
    <s v="Unknown"/>
    <s v="Unknown"/>
    <n v="39146754"/>
    <n v="0.09"/>
    <n v="0.05"/>
    <n v="37404723.450000003"/>
    <s v="AED"/>
    <n v="10192022.73841962"/>
    <n v="24735580.149999999"/>
    <n v="0.12"/>
    <n v="0.17"/>
    <s v="INV-13734"/>
    <n v="24916666.059999999"/>
    <n v="21890832.48"/>
    <n v="90"/>
    <n v="128"/>
    <s v="Cheque"/>
    <x v="3"/>
    <n v="0.93"/>
    <n v="0.1"/>
    <n v="0.05"/>
    <n v="13"/>
    <n v="683"/>
    <n v="6587138.0899999999"/>
    <n v="8398498.25"/>
    <s v="Al Fara'a"/>
    <s v="WSP"/>
    <n v="87.6"/>
    <n v="36"/>
    <s v="Under Review"/>
    <s v="Maintenance"/>
    <s v="Unknown"/>
  </r>
  <r>
    <s v="T100647"/>
    <d v="2025-01-09T00:00:00"/>
    <s v="P1047"/>
    <s v="Smart City Hub"/>
    <x v="2"/>
    <s v="UK"/>
    <s v="L&amp;T"/>
    <s v="Lump Sum"/>
    <s v="Electrical"/>
    <x v="3"/>
    <s v="Jack"/>
    <s v="B2629"/>
    <d v="2024-11-29T00:00:00"/>
    <s v="Unknown"/>
    <d v="2025-04-04T00:00:00"/>
    <n v="13"/>
    <n v="29202079"/>
    <n v="0.06"/>
    <n v="0.15"/>
    <n v="31567447.399999999"/>
    <s v="USD"/>
    <n v="31567447.399999999"/>
    <n v="25254238.370000001"/>
    <n v="0.31"/>
    <n v="0.17"/>
    <s v="INV-87262"/>
    <n v="1959545.53"/>
    <n v="1277649.3700000001"/>
    <n v="30"/>
    <n v="82"/>
    <s v="Unknown"/>
    <x v="2"/>
    <n v="0.64"/>
    <n v="0.05"/>
    <n v="0.08"/>
    <n v="9"/>
    <n v="1490"/>
    <n v="4484661.1399999997"/>
    <n v="10765585.390000001"/>
    <s v="Al Fara'a"/>
    <s v="Parsons"/>
    <n v="60.3"/>
    <s v="Unknown"/>
    <s v="Rejected"/>
    <s v="Construction"/>
    <s v="Unknown"/>
  </r>
  <r>
    <s v="T100648"/>
    <d v="2025-07-16T00:00:00"/>
    <s v="P1010"/>
    <s v="Stadium Renovation"/>
    <x v="0"/>
    <s v="Egypt"/>
    <s v="Siemens"/>
    <s v="LSTK"/>
    <s v="Electrical"/>
    <x v="0"/>
    <s v="Jack"/>
    <s v="B2630"/>
    <d v="2025-04-29T00:00:00"/>
    <d v="2025-08-16T00:00:00"/>
    <d v="2025-10-18T00:00:00"/>
    <n v="41"/>
    <n v="45746673"/>
    <n v="0.26"/>
    <n v="0.11"/>
    <n v="37576317.200000003"/>
    <s v="SAR"/>
    <n v="10020351.253333334"/>
    <n v="31163902.629999999"/>
    <n v="0.28999999999999998"/>
    <n v="0.11"/>
    <s v="INV-20055"/>
    <n v="4025802.73"/>
    <n v="3484313.48"/>
    <n v="120"/>
    <n v="71"/>
    <s v="Unknown"/>
    <x v="4"/>
    <n v="0.34"/>
    <n v="0.1"/>
    <n v="7.0000000000000007E-2"/>
    <n v="9"/>
    <n v="2825"/>
    <n v="7172111.2000000002"/>
    <n v="14244111.52"/>
    <s v="THALES"/>
    <s v="Unknown"/>
    <n v="80.8"/>
    <s v="Unknown"/>
    <s v="Under Review"/>
    <s v="Engineering"/>
    <s v="Price escalation"/>
  </r>
  <r>
    <s v="T100649"/>
    <d v="2025-05-04T00:00:00"/>
    <s v="P1018"/>
    <s v="Stadium Renovation"/>
    <x v="3"/>
    <s v="South Africa"/>
    <s v="QatarEnergy"/>
    <s v="Lump Sum"/>
    <s v="Instrumentation"/>
    <x v="9"/>
    <s v="Igor"/>
    <s v="B2631"/>
    <d v="2025-02-12T00:00:00"/>
    <d v="2025-06-30T00:00:00"/>
    <d v="2025-07-18T00:00:00"/>
    <n v="59"/>
    <n v="18309307"/>
    <n v="0.25"/>
    <n v="0.06"/>
    <n v="14555899.07"/>
    <s v="AED"/>
    <n v="3966185.0326975477"/>
    <n v="12818813.76"/>
    <n v="0.18"/>
    <n v="0.12"/>
    <s v="INV-93784"/>
    <n v="9053517.2400000002"/>
    <n v="3482677.17"/>
    <n v="30"/>
    <n v="57"/>
    <s v="Cash"/>
    <x v="2"/>
    <n v="0.67"/>
    <n v="0.05"/>
    <n v="0.08"/>
    <n v="4"/>
    <n v="3406"/>
    <n v="2240464.88"/>
    <n v="1706817.77"/>
    <s v="Unknown"/>
    <s v="Mott Mac"/>
    <n v="91.8"/>
    <n v="24"/>
    <s v="Approved"/>
    <s v="Maintenance"/>
    <s v="Client delay"/>
  </r>
  <r>
    <s v="T100650"/>
    <d v="1945-07-19T00:00:00"/>
    <s v="P1041"/>
    <s v="Metro Line Extension"/>
    <x v="4"/>
    <s v="Qatar"/>
    <s v="Bechtel"/>
    <s v="Lump Sum"/>
    <s v="Electrical"/>
    <x v="4"/>
    <s v="Mei"/>
    <s v="B2632"/>
    <d v="2024-09-12T00:00:00"/>
    <d v="2025-05-04T00:00:00"/>
    <d v="2025-06-05T00:00:00"/>
    <n v="8"/>
    <n v="46881088"/>
    <n v="0.15"/>
    <n v="0.17"/>
    <n v="46623242.020000003"/>
    <s v="USD"/>
    <n v="46623242.020000003"/>
    <n v="40977832.530000001"/>
    <n v="0.11"/>
    <n v="0.14000000000000001"/>
    <s v="INV-11308"/>
    <n v="5174648.8099999996"/>
    <n v="2409524.34"/>
    <n v="60"/>
    <n v="107"/>
    <s v="Cheque"/>
    <x v="1"/>
    <n v="0.98"/>
    <n v="0.05"/>
    <n v="0.02"/>
    <n v="11"/>
    <n v="4625"/>
    <n v="5457247.8099999996"/>
    <n v="4742971.05"/>
    <s v="Unknown"/>
    <s v="Parsons"/>
    <n v="69.400000000000006"/>
    <n v="48"/>
    <s v="Approved"/>
    <s v="Construction"/>
    <s v="Price escalation"/>
  </r>
  <r>
    <s v="T100651"/>
    <d v="2026-01-21T00:00:00"/>
    <s v="P1041"/>
    <s v="Oil Refinery Unit"/>
    <x v="6"/>
    <s v="Unknown"/>
    <s v="Aramco"/>
    <s v="Cost Plus"/>
    <s v="Structural"/>
    <x v="9"/>
    <s v="Ravi"/>
    <s v="B2633"/>
    <d v="2026-03-01T00:00:00"/>
    <d v="2026-03-18T00:00:00"/>
    <d v="2026-05-21T00:00:00"/>
    <n v="50"/>
    <n v="40863856"/>
    <n v="0.04"/>
    <n v="0.16"/>
    <n v="45505990.039999999"/>
    <s v="AED"/>
    <n v="12399452.326975476"/>
    <n v="30078177.309999999"/>
    <n v="0.09"/>
    <n v="0.17"/>
    <s v="INV-29824"/>
    <n v="35627542.859999999"/>
    <n v="17634693.239999998"/>
    <n v="30"/>
    <n v="135"/>
    <s v="Online"/>
    <x v="6"/>
    <n v="0.39"/>
    <n v="0.1"/>
    <n v="0.03"/>
    <n v="12"/>
    <n v="2671"/>
    <n v="8494345.0299999993"/>
    <n v="19823369.800000001"/>
    <s v="Al Fara'a"/>
    <s v="Jacobs"/>
    <n v="65.2"/>
    <s v="Unknown"/>
    <s v="Approved"/>
    <s v="Engineering"/>
    <s v="Follow up needed"/>
  </r>
  <r>
    <s v="T100652"/>
    <d v="2026-02-27T00:00:00"/>
    <s v="P1040"/>
    <s v="Oil Refinery Unit"/>
    <x v="4"/>
    <s v="Qatar"/>
    <s v="Larsen"/>
    <s v="Cost Plus"/>
    <s v="Civil"/>
    <x v="4"/>
    <s v="Ravi"/>
    <s v="B2634"/>
    <d v="2025-12-18T00:00:00"/>
    <d v="2026-04-09T00:00:00"/>
    <s v="Unknown"/>
    <n v="23"/>
    <n v="45337361"/>
    <n v="0.25"/>
    <n v="0.1"/>
    <n v="37403322.829999998"/>
    <s v="USD"/>
    <n v="37403322.829999998"/>
    <n v="25582538.469999999"/>
    <s v="?"/>
    <n v="0.08"/>
    <s v="INV-42890"/>
    <n v="17943848.170000002"/>
    <n v="19522450.149999999"/>
    <n v="45"/>
    <n v="170"/>
    <s v="Unknown"/>
    <x v="4"/>
    <n v="0.11"/>
    <n v="0.1"/>
    <n v="0.03"/>
    <n v="2"/>
    <n v="262"/>
    <n v="4968306.1500000004"/>
    <n v="13209983.25"/>
    <s v="ABB"/>
    <s v="Mott Mac"/>
    <n v="52.5"/>
    <n v="12"/>
    <s v="Unknown"/>
    <s v="Engineering"/>
    <s v="Client delay"/>
  </r>
  <r>
    <s v="T100653"/>
    <d v="2025-12-19T00:00:00"/>
    <s v="P1018"/>
    <s v="Rail Network Upgrade"/>
    <x v="0"/>
    <s v="Nigeria"/>
    <s v="Aramco"/>
    <s v="Unknown"/>
    <s v="Unknown"/>
    <x v="0"/>
    <s v="Sandra"/>
    <s v="B2635"/>
    <d v="2025-06-10T00:00:00"/>
    <d v="2026-02-15T00:00:00"/>
    <d v="2026-02-22T00:00:00"/>
    <n v="29"/>
    <n v="22347424"/>
    <n v="0.15"/>
    <n v="0.16"/>
    <n v="22034560.059999999"/>
    <s v="USD"/>
    <n v="22034560.059999999"/>
    <n v="13810735.42"/>
    <n v="0.08"/>
    <n v="0.18"/>
    <s v="INV-83649"/>
    <n v="12003113.76"/>
    <n v="6887901.3399999999"/>
    <n v="45"/>
    <n v="14"/>
    <s v="Letter of Credit"/>
    <x v="1"/>
    <n v="0.4"/>
    <n v="0.15"/>
    <n v="0.05"/>
    <n v="1"/>
    <n v="3178"/>
    <n v="3316736.11"/>
    <n v="4573436.72"/>
    <s v="Al Fara'a"/>
    <s v="AECOM"/>
    <n v="67.3"/>
    <n v="12"/>
    <s v="Rejected"/>
    <s v="Maintenance"/>
    <s v="Scope change"/>
  </r>
  <r>
    <s v="T100654"/>
    <d v="2026-01-15T00:00:00"/>
    <s v="P1047"/>
    <s v="Tunnel Project"/>
    <x v="2"/>
    <s v="UK"/>
    <s v="Siemens"/>
    <s v="Unknown"/>
    <s v="Civil"/>
    <x v="3"/>
    <s v="Omar"/>
    <s v="B2636"/>
    <d v="2025-10-22T00:00:00"/>
    <d v="2026-01-15T00:00:00"/>
    <d v="2026-03-22T00:00:00"/>
    <n v="32"/>
    <n v="21664089"/>
    <n v="0.17"/>
    <n v="0.16"/>
    <n v="20858184.890000001"/>
    <s v="Unknown"/>
    <n v="20858184.890000001"/>
    <s v="Unknown"/>
    <n v="0.25"/>
    <n v="0.1"/>
    <s v="INV-82165"/>
    <n v="18537489.710000001"/>
    <n v="18366073.050000001"/>
    <n v="30"/>
    <n v="61"/>
    <s v="Unknown"/>
    <x v="1"/>
    <n v="0.91"/>
    <n v="0.15"/>
    <n v="0.09"/>
    <n v="10"/>
    <n v="3600"/>
    <n v="3626330.88"/>
    <s v="Unknown"/>
    <s v="Unknown"/>
    <s v="Jacobs"/>
    <n v="85.3"/>
    <n v="24"/>
    <s v="Unknown"/>
    <s v="Construction"/>
    <s v="Unknown"/>
  </r>
  <r>
    <s v="T100655"/>
    <d v="2026-01-24T00:00:00"/>
    <s v="P1037"/>
    <s v="Airport Terminal 3"/>
    <x v="0"/>
    <s v="Nigeria"/>
    <s v="China State"/>
    <s v="EPC"/>
    <s v="HVAC"/>
    <x v="2"/>
    <s v="Ravi"/>
    <s v="B2637"/>
    <d v="2025-12-21T00:00:00"/>
    <d v="2026-01-26T00:00:00"/>
    <d v="2026-04-21T00:00:00"/>
    <n v="7"/>
    <n v="38978201"/>
    <n v="0.22"/>
    <n v="0.05"/>
    <n v="31923146.620000001"/>
    <s v="AED"/>
    <n v="8698405.0735694822"/>
    <n v="26104864.140000001"/>
    <s v="?"/>
    <n v="0.19"/>
    <s v="INV-53321"/>
    <s v="PENDING"/>
    <n v="15735514.310000001"/>
    <n v="90"/>
    <n v="42"/>
    <s v="Bank Transfer"/>
    <x v="0"/>
    <n v="0.94"/>
    <n v="0.05"/>
    <n v="7.0000000000000007E-2"/>
    <n v="7"/>
    <n v="1984"/>
    <n v="1006153.65"/>
    <n v="15554315.59"/>
    <s v="Siemens"/>
    <s v="Parsons"/>
    <n v="71.3"/>
    <n v="12"/>
    <s v="Pending"/>
    <s v="Consulting"/>
    <s v="Unknown"/>
  </r>
  <r>
    <s v="T100656"/>
    <d v="2025-08-05T00:00:00"/>
    <s v="P1002"/>
    <s v="HQ Tower"/>
    <x v="1"/>
    <s v="India"/>
    <s v="Siemens"/>
    <s v="BOT"/>
    <s v="HVAC"/>
    <x v="5"/>
    <s v="Jack"/>
    <s v="B2638"/>
    <d v="2025-06-30T00:00:00"/>
    <s v="Unknown"/>
    <d v="2025-12-03T00:00:00"/>
    <n v="49"/>
    <n v="28357077"/>
    <n v="0.05"/>
    <n v="0.02"/>
    <n v="27478007.609999999"/>
    <s v="USD"/>
    <n v="27478007.609999999"/>
    <n v="18498290.359999999"/>
    <n v="0.25"/>
    <n v="0.17"/>
    <s v="INV-26495"/>
    <n v="12943162.83"/>
    <n v="9147100"/>
    <n v="30"/>
    <n v="176"/>
    <s v="Bank Transfer"/>
    <x v="5"/>
    <n v="0.08"/>
    <n v="0.1"/>
    <n v="0.06"/>
    <n v="9"/>
    <n v="4361"/>
    <n v="4185045.78"/>
    <n v="8503627.7400000002"/>
    <s v="Al Fara'a"/>
    <s v="Mott Mac"/>
    <n v="77.7"/>
    <n v="24"/>
    <s v="Unknown"/>
    <s v="Consulting"/>
    <s v="Scope change"/>
  </r>
  <r>
    <s v="T100657"/>
    <d v="2025-07-03T00:00:00"/>
    <s v="P1002"/>
    <s v="Data Center Build"/>
    <x v="1"/>
    <s v="China"/>
    <s v="ADNOC"/>
    <s v="Unit Rate"/>
    <s v="Unknown"/>
    <x v="1"/>
    <s v="Jack"/>
    <s v="B2639"/>
    <d v="2025-01-05T00:00:00"/>
    <d v="2025-07-30T00:00:00"/>
    <d v="2025-09-20T00:00:00"/>
    <n v="36"/>
    <n v="42495946"/>
    <n v="0.03"/>
    <n v="-0.03"/>
    <n v="39984435.590000004"/>
    <s v="EUR"/>
    <n v="43461343.032608695"/>
    <n v="27831341.050000001"/>
    <n v="7.0000000000000007E-2"/>
    <n v="0.08"/>
    <s v="INV-63407"/>
    <n v="32688971.75"/>
    <n v="26967500.370000001"/>
    <n v="45"/>
    <n v="91"/>
    <s v="Bank Transfer"/>
    <x v="5"/>
    <n v="0.62"/>
    <n v="0.15"/>
    <n v="0.01"/>
    <n v="9"/>
    <n v="4516"/>
    <n v="5040484.54"/>
    <n v="15189630.74"/>
    <s v="Unknown"/>
    <s v="Unknown"/>
    <n v="82.4"/>
    <n v="60"/>
    <s v="Pending"/>
    <s v="Consulting"/>
    <s v="Follow up needed"/>
  </r>
  <r>
    <s v="T100658"/>
    <d v="2025-11-21T00:00:00"/>
    <s v="P1032"/>
    <s v="Bridge Overhaul"/>
    <x v="0"/>
    <s v="Egypt"/>
    <s v="China State"/>
    <s v="LSTK"/>
    <s v="Mechanical"/>
    <x v="2"/>
    <s v="Layla"/>
    <s v="B2640"/>
    <d v="2025-08-28T00:00:00"/>
    <d v="2026-10-01T00:00:00"/>
    <d v="2026-01-19T00:00:00"/>
    <n v="36"/>
    <n v="42041341"/>
    <n v="0.31"/>
    <n v="0.15"/>
    <n v="33359804.079999998"/>
    <s v="SAR"/>
    <n v="8895947.7546666656"/>
    <n v="29933473.48"/>
    <n v="0.2"/>
    <n v="0.06"/>
    <s v="INV-71885"/>
    <n v="21677113.02"/>
    <n v="9630890.3599999994"/>
    <n v="90"/>
    <n v="63"/>
    <s v="Cheque"/>
    <x v="2"/>
    <n v="0.53"/>
    <n v="0.05"/>
    <n v="0.05"/>
    <n v="11"/>
    <s v="Unknown"/>
    <n v="3568045.35"/>
    <n v="9770079.0700000003"/>
    <s v="Unknown"/>
    <s v="WSP"/>
    <n v="95.4"/>
    <n v="24"/>
    <s v="Unknown"/>
    <s v="Maintenance"/>
    <s v="Follow up needed"/>
  </r>
  <r>
    <s v="T100659"/>
    <d v="2026-01-20T00:00:00"/>
    <s v="P1043"/>
    <s v="Solar Farm Phase 2"/>
    <x v="2"/>
    <s v="UK"/>
    <s v="Bechtel"/>
    <s v="Unknown"/>
    <s v="Electrical"/>
    <x v="3"/>
    <s v="Mei"/>
    <s v="B2641"/>
    <d v="2025-10-25T00:00:00"/>
    <d v="2026-03-13T00:00:00"/>
    <d v="2026-04-03T00:00:00"/>
    <n v="30"/>
    <n v="31428087"/>
    <n v="0.03"/>
    <n v="0.18"/>
    <n v="35972588.380000003"/>
    <s v="AED"/>
    <n v="9801795.1989100818"/>
    <n v="24277783.149999999"/>
    <n v="0.35"/>
    <n v="0.06"/>
    <s v="INV-18875"/>
    <n v="10415263.08"/>
    <n v="10136364.18"/>
    <n v="90"/>
    <n v="67"/>
    <s v="Unknown"/>
    <x v="3"/>
    <n v="0.71"/>
    <n v="0.05"/>
    <n v="7.0000000000000007E-2"/>
    <n v="9"/>
    <n v="3399"/>
    <n v="7722478.9199999999"/>
    <n v="17562610.5"/>
    <s v="ABB"/>
    <s v="AECOM"/>
    <n v="86.8"/>
    <n v="60"/>
    <s v="Unknown"/>
    <s v="Maintenance"/>
    <s v="Follow up needed"/>
  </r>
  <r>
    <s v="T100660"/>
    <d v="2025-12-26T00:00:00"/>
    <s v="P1008"/>
    <s v="Stadium Renovation"/>
    <x v="2"/>
    <s v="Unknown"/>
    <s v="GE Infrastructure"/>
    <s v="EPC"/>
    <s v="Instruments"/>
    <x v="3"/>
    <s v="Omar"/>
    <s v="B2642"/>
    <d v="2025-10-17T00:00:00"/>
    <d v="2026-01-29T00:00:00"/>
    <d v="2026-02-19T00:00:00"/>
    <n v="46"/>
    <n v="4262262"/>
    <n v="7.0000000000000007E-2"/>
    <n v="7.0000000000000007E-2"/>
    <n v="4241376.92"/>
    <s v=" AED"/>
    <n v="4241376.92"/>
    <n v="3700173.39"/>
    <n v="0.18"/>
    <n v="0.15"/>
    <s v="INV-37409"/>
    <n v="2047624.93"/>
    <n v="1315928.3899999999"/>
    <n v="45"/>
    <n v="161"/>
    <s v="Unknown"/>
    <x v="5"/>
    <n v="0.33"/>
    <n v="0.15"/>
    <n v="0.09"/>
    <n v="12"/>
    <n v="3800"/>
    <n v="329621.03999999998"/>
    <n v="1790595.26"/>
    <s v="ABB"/>
    <s v="Mott Mac"/>
    <n v="88.6"/>
    <n v="24"/>
    <s v="Unknown"/>
    <s v="Maintenance"/>
    <s v="Scope change"/>
  </r>
  <r>
    <s v="T100661"/>
    <d v="2025-08-29T00:00:00"/>
    <s v="P1032"/>
    <s v="Metro Line Extension"/>
    <x v="4"/>
    <s v="UAE"/>
    <s v="ADNOC"/>
    <s v="Unit Rate"/>
    <s v="Instruments"/>
    <x v="4"/>
    <s v="Omar"/>
    <s v="B2643"/>
    <d v="2025-07-20T00:00:00"/>
    <d v="2025-09-04T00:00:00"/>
    <d v="2025-11-14T00:00:00"/>
    <s v="Unknown"/>
    <n v="37798840"/>
    <n v="0.27"/>
    <n v="0.14000000000000001"/>
    <n v="31456194.649999999"/>
    <s v="Unknown"/>
    <n v="31456194.649999999"/>
    <n v="20423122.48"/>
    <n v="0.24"/>
    <n v="0.19"/>
    <s v="INV-49683"/>
    <s v="PENDING"/>
    <n v="12710501.289999999"/>
    <n v="30"/>
    <n v="147"/>
    <s v="Letter of Credit"/>
    <x v="3"/>
    <n v="0.98"/>
    <n v="0.05"/>
    <n v="0.09"/>
    <n v="4"/>
    <n v="1850"/>
    <s v="Unknown"/>
    <n v="5140110.45"/>
    <s v="Al Fara'a"/>
    <s v="Jacobs"/>
    <s v="Unknown"/>
    <n v="48"/>
    <s v="Unknown"/>
    <s v="Procurement"/>
    <s v="Unknown"/>
  </r>
  <r>
    <s v="T100662"/>
    <d v="2026-02-21T00:00:00"/>
    <s v="P1020"/>
    <s v="Industrial Park"/>
    <x v="2"/>
    <s v="UK"/>
    <s v="Siemens"/>
    <s v="LSTK"/>
    <s v="Civil"/>
    <x v="3"/>
    <s v="Igor"/>
    <s v="B2644"/>
    <d v="2026-01-16T00:00:00"/>
    <d v="2026-04-16T00:00:00"/>
    <d v="2026-04-14T00:00:00"/>
    <n v="59"/>
    <n v="36885970"/>
    <n v="0.33"/>
    <n v="0.04"/>
    <n v="25702143.899999999"/>
    <s v=" AED"/>
    <n v="25702143.899999999"/>
    <n v="18451041.960000001"/>
    <n v="0.12"/>
    <n v="0.05"/>
    <s v="INV-47222"/>
    <n v="3475507.37"/>
    <n v="3345713.47"/>
    <n v="120"/>
    <n v="150"/>
    <s v="Bank Transfer"/>
    <x v="0"/>
    <n v="0.72"/>
    <n v="0.15"/>
    <n v="0.02"/>
    <n v="6"/>
    <n v="1257"/>
    <n v="598467.86"/>
    <n v="9777082.4800000004"/>
    <s v="ABB"/>
    <s v="WSP"/>
    <n v="52.1"/>
    <n v="60"/>
    <s v="Unknown"/>
    <s v="Construction"/>
    <s v="Price escalation"/>
  </r>
  <r>
    <s v="T100663"/>
    <d v="2025-11-20T00:00:00"/>
    <s v="P1019"/>
    <s v="Hospital Complex"/>
    <x v="5"/>
    <s v="USA"/>
    <s v="Siemens"/>
    <s v="Lump Sum"/>
    <s v="HVAC"/>
    <x v="8"/>
    <s v="Mei"/>
    <s v="B2645"/>
    <d v="2025-10-22T00:00:00"/>
    <d v="2025-12-12T00:00:00"/>
    <d v="2026-02-01T00:00:00"/>
    <n v="36"/>
    <n v="6260258"/>
    <n v="0.16"/>
    <n v="0.2"/>
    <n v="6310340.0599999996"/>
    <s v="EUR"/>
    <n v="6859065.2826086953"/>
    <n v="3855084.74"/>
    <n v="0.32"/>
    <n v="0.16"/>
    <s v="INV-59772"/>
    <n v="1678600.99"/>
    <n v="1379135.74"/>
    <n v="45"/>
    <n v="175"/>
    <s v="Bank Transfer"/>
    <x v="6"/>
    <n v="0.08"/>
    <n v="0.05"/>
    <n v="0.02"/>
    <n v="3"/>
    <n v="154"/>
    <n v="768002.7"/>
    <n v="1477882.8"/>
    <s v="Drake &amp; Scull"/>
    <s v="Mott Mac"/>
    <n v="53"/>
    <n v="60"/>
    <s v="Pending"/>
    <s v="Construction"/>
    <s v="Client delay"/>
  </r>
  <r>
    <s v="T100664"/>
    <d v="2025-02-08T00:00:00"/>
    <s v="P1029"/>
    <s v="HQ Tower"/>
    <x v="1"/>
    <s v="India"/>
    <s v="Vinci Construction"/>
    <s v="EPC"/>
    <s v="Instruments"/>
    <x v="5"/>
    <s v="Omar"/>
    <s v="B2646"/>
    <d v="2025-07-20T00:00:00"/>
    <s v="Unknown"/>
    <d v="2025-10-15T00:00:00"/>
    <n v="30"/>
    <n v="26296054"/>
    <n v="0.22"/>
    <n v="0.09"/>
    <n v="22356905.109999999"/>
    <s v=" AED"/>
    <n v="22356905.109999999"/>
    <n v="15108225.23"/>
    <n v="0.38"/>
    <n v="0.15"/>
    <s v="INV-85889"/>
    <n v="6588730.0099999998"/>
    <n v="7177768.8899999997"/>
    <n v="45"/>
    <n v="38"/>
    <s v="Cheque"/>
    <x v="4"/>
    <n v="0.9"/>
    <n v="0.1"/>
    <n v="0.04"/>
    <n v="5"/>
    <n v="2933"/>
    <n v="4614174.88"/>
    <n v="10455074.25"/>
    <s v="Siemens"/>
    <s v="Unknown"/>
    <n v="88.2"/>
    <n v="24"/>
    <s v="Pending"/>
    <s v="Consulting"/>
    <s v="Follow up needed"/>
  </r>
  <r>
    <s v="T100665"/>
    <d v="1945-09-17T00:00:00"/>
    <s v="P1002"/>
    <s v="Hospital Complex"/>
    <x v="3"/>
    <s v="Egypt"/>
    <s v="Fluor"/>
    <s v="Cost Plus "/>
    <s v="Civil"/>
    <x v="9"/>
    <s v="Ravi"/>
    <s v="B2647"/>
    <d v="2025-06-23T00:00:00"/>
    <s v="Unknown"/>
    <d v="2025-11-16T00:00:00"/>
    <n v="47"/>
    <n v="45261831"/>
    <n v="0.32"/>
    <n v="-0.03"/>
    <n v="29854703.73"/>
    <s v="USD"/>
    <n v="29854703.73"/>
    <n v="21185268.66"/>
    <n v="0.11"/>
    <n v="0.09"/>
    <s v="INV-56501"/>
    <n v="21442174.609999999"/>
    <n v="9537438.1500000004"/>
    <n v="120"/>
    <n v="151"/>
    <s v="Cash"/>
    <x v="0"/>
    <n v="0.86"/>
    <n v="0.15"/>
    <n v="0.04"/>
    <n v="3"/>
    <n v="2317"/>
    <n v="5806650.46"/>
    <n v="14603855.84"/>
    <s v="Al Fara'a"/>
    <s v="AECOM"/>
    <n v="89.4"/>
    <n v="24"/>
    <s v="Rejected"/>
    <s v="Procurement"/>
    <s v="Follow up needed"/>
  </r>
  <r>
    <s v="T100666"/>
    <d v="2025-05-17T00:00:00"/>
    <s v="P1001"/>
    <s v="Hospital Complex"/>
    <x v="3"/>
    <s v="China"/>
    <s v="China State"/>
    <s v="Lump Sum"/>
    <s v="Mechanical "/>
    <x v="9"/>
    <s v="Jack"/>
    <s v="B2648"/>
    <d v="2025-04-24T00:00:00"/>
    <d v="2025-07-09T00:00:00"/>
    <s v="Unknown"/>
    <n v="16"/>
    <n v="10558913"/>
    <n v="0.3"/>
    <n v="0.09"/>
    <n v="8056450.6200000001"/>
    <s v="SAR"/>
    <n v="2148386.8319999999"/>
    <n v="5245705.13"/>
    <n v="7.0000000000000007E-2"/>
    <n v="0.09"/>
    <s v="INV-76076"/>
    <n v="2843186.25"/>
    <n v="2046059.43"/>
    <n v="45"/>
    <n v="58"/>
    <s v="Cash"/>
    <x v="3"/>
    <n v="0.98"/>
    <n v="0.15"/>
    <n v="0.05"/>
    <n v="8"/>
    <n v="1032"/>
    <n v="627014.30000000005"/>
    <n v="900913.18"/>
    <s v="ABB"/>
    <s v="Parsons"/>
    <n v="84.5"/>
    <n v="36"/>
    <s v="Unknown"/>
    <s v="Maintenance"/>
    <s v="Client delay"/>
  </r>
  <r>
    <s v="T100667"/>
    <d v="2025-12-12T00:00:00"/>
    <s v="P1006"/>
    <s v="Unknown"/>
    <x v="0"/>
    <s v="Nigeria"/>
    <s v="Siemens"/>
    <s v="BOT"/>
    <s v="Unknown"/>
    <x v="0"/>
    <s v="Omar"/>
    <s v="B2649"/>
    <d v="2025-11-16T00:00:00"/>
    <s v="Unknown"/>
    <d v="2026-02-11T00:00:00"/>
    <n v="4"/>
    <n v="32866135"/>
    <n v="0.27"/>
    <n v="7.0000000000000007E-2"/>
    <n v="25671738.050000001"/>
    <s v="EUR"/>
    <n v="27904063.097826086"/>
    <n v="20083260.579999998"/>
    <n v="0.22"/>
    <n v="0.12"/>
    <s v="INV-94872"/>
    <n v="18319944.469999999"/>
    <n v="14273076.220000001"/>
    <n v="90"/>
    <n v="97"/>
    <s v="Cheque"/>
    <x v="2"/>
    <n v="0.94"/>
    <n v="0.1"/>
    <n v="0.02"/>
    <n v="12"/>
    <n v="1787"/>
    <n v="1095896.79"/>
    <n v="7392232.0999999996"/>
    <s v="Siemens"/>
    <s v="Jacobs"/>
    <n v="71.5"/>
    <s v="Unknown"/>
    <s v="Unknown"/>
    <s v="Consulting"/>
    <s v="Unknown"/>
  </r>
  <r>
    <s v="T100668"/>
    <d v="1945-09-07T00:00:00"/>
    <s v="P1012"/>
    <s v="Stadium Renovation"/>
    <x v="1"/>
    <s v="China"/>
    <s v="Aramco"/>
    <s v="Unknown"/>
    <s v="Structural"/>
    <x v="5"/>
    <s v="Tariq"/>
    <s v="B2650"/>
    <d v="2025-08-17T00:00:00"/>
    <s v="Unknown"/>
    <d v="2025-08-12T00:00:00"/>
    <n v="24"/>
    <n v="26068701"/>
    <n v="0.31"/>
    <n v="-0.01"/>
    <n v="17807529.649999999"/>
    <s v="USD"/>
    <n v="17807529.649999999"/>
    <n v="13299255.09"/>
    <n v="0.28000000000000003"/>
    <n v="0.18"/>
    <s v="INV-69076"/>
    <n v="13453045.26"/>
    <n v="14225916.289999999"/>
    <n v="45"/>
    <n v="157"/>
    <s v="Online"/>
    <x v="6"/>
    <n v="0.26"/>
    <n v="0.05"/>
    <n v="0.1"/>
    <n v="11"/>
    <n v="3768"/>
    <n v="2826510.27"/>
    <n v="7421157.2699999996"/>
    <s v="Siemens"/>
    <s v="Unknown"/>
    <n v="79.400000000000006"/>
    <n v="36"/>
    <s v="Pending"/>
    <s v="Construction"/>
    <s v="Scope change"/>
  </r>
  <r>
    <s v="T100669"/>
    <d v="2025-12-06T00:00:00"/>
    <s v="P1040"/>
    <s v="Rail Network Upgrade"/>
    <x v="0"/>
    <s v="Nigeria"/>
    <s v="NEOM"/>
    <s v="BOT"/>
    <s v="Instruments"/>
    <x v="2"/>
    <s v="Layla"/>
    <s v="B2651"/>
    <d v="2025-09-23T00:00:00"/>
    <d v="2026-01-26T00:00:00"/>
    <d v="2026-02-28T00:00:00"/>
    <n v="35"/>
    <n v="13660066"/>
    <n v="0.27"/>
    <n v="0.01"/>
    <n v="10071566.66"/>
    <s v="USD"/>
    <n v="10071566.66"/>
    <n v="6742710.1200000001"/>
    <n v="0.32"/>
    <n v="7.0000000000000007E-2"/>
    <s v="INV-86919"/>
    <n v="3440997.21"/>
    <n v="1598257.73"/>
    <n v="90"/>
    <n v="139"/>
    <s v="Online"/>
    <x v="4"/>
    <n v="0.9"/>
    <n v="0.15"/>
    <n v="0.06"/>
    <n v="1"/>
    <n v="914"/>
    <n v="1093349.94"/>
    <n v="3803986.26"/>
    <s v="THALES"/>
    <s v="Parsons"/>
    <n v="66.599999999999994"/>
    <n v="12"/>
    <s v="Approved"/>
    <s v="Procurement"/>
    <s v="Follow up needed"/>
  </r>
  <r>
    <s v="T100670"/>
    <d v="2025-11-16T00:00:00"/>
    <s v="P1003"/>
    <s v="Smart City Hub"/>
    <x v="2"/>
    <s v="Germany"/>
    <s v="QatarEnergy"/>
    <s v="Unknown"/>
    <s v="Structural"/>
    <x v="3"/>
    <s v="Omar"/>
    <s v="B2652"/>
    <d v="2025-09-20T00:00:00"/>
    <d v="2025-11-17T00:00:00"/>
    <d v="2026-09-02T00:00:00"/>
    <n v="48"/>
    <n v="43239476"/>
    <n v="0.3"/>
    <n v="0.08"/>
    <n v="32689043.859999999"/>
    <s v="AED"/>
    <n v="8907096.4196185283"/>
    <n v="20549752.629999999"/>
    <n v="0.05"/>
    <n v="0.06"/>
    <s v="INV-86586"/>
    <n v="26969336.539999999"/>
    <n v="11642228.689999999"/>
    <n v="120"/>
    <n v="173"/>
    <s v="Online"/>
    <x v="1"/>
    <n v="0.6"/>
    <n v="0.15"/>
    <n v="0.09"/>
    <n v="0"/>
    <n v="1017"/>
    <s v="Unknown"/>
    <n v="15939064.23"/>
    <s v="Unknown"/>
    <s v="Mott Mac"/>
    <n v="89.2"/>
    <s v="Unknown"/>
    <s v="Under Review"/>
    <s v="Procurement"/>
    <s v="Scope change"/>
  </r>
  <r>
    <s v="T100671"/>
    <d v="1945-09-15T00:00:00"/>
    <s v="P1040"/>
    <s v="Offshore Platform"/>
    <x v="3"/>
    <s v="Nigeria"/>
    <s v="Siemens"/>
    <s v="BOT"/>
    <s v="Mechanical "/>
    <x v="9"/>
    <s v="Jack"/>
    <s v="B2653"/>
    <d v="2025-06-26T00:00:00"/>
    <d v="2025-10-15T00:00:00"/>
    <d v="2026-01-12T00:00:00"/>
    <n v="40"/>
    <n v="44607487"/>
    <n v="0.32"/>
    <n v="0.14000000000000001"/>
    <n v="34579723.920000002"/>
    <s v="AED"/>
    <n v="9422268.0980926435"/>
    <n v="22230009.809999999"/>
    <n v="0.26"/>
    <n v="0.17"/>
    <s v="INV-30683"/>
    <n v="10708596.289999999"/>
    <n v="7097247.4100000001"/>
    <n v="45"/>
    <n v="69"/>
    <s v="Bank Transfer"/>
    <x v="6"/>
    <n v="0.28999999999999998"/>
    <n v="0.15"/>
    <n v="7.0000000000000007E-2"/>
    <n v="4"/>
    <n v="26"/>
    <n v="1541156.6"/>
    <n v="6561837.3399999999"/>
    <s v="Al Fara'a"/>
    <s v="Mott Mac"/>
    <n v="73"/>
    <s v="Unknown"/>
    <s v="Rejected"/>
    <s v="Maintenance"/>
    <s v="Price escalation"/>
  </r>
  <r>
    <s v="T100672"/>
    <d v="1945-07-19T00:00:00"/>
    <s v="P1000"/>
    <s v="Hospital Complex"/>
    <x v="0"/>
    <s v="South Africa"/>
    <s v="ABB Group"/>
    <s v="Unknown"/>
    <s v="Structural"/>
    <x v="0"/>
    <s v="Tariq"/>
    <s v="B2654"/>
    <d v="2025-01-15T00:00:00"/>
    <d v="2025-12-04T00:00:00"/>
    <d v="2025-05-24T00:00:00"/>
    <n v="58"/>
    <n v="13687415"/>
    <n v="0.32"/>
    <n v="0.05"/>
    <n v="9772814.3100000005"/>
    <s v="EUR"/>
    <n v="10622624.25"/>
    <n v="8454932.2200000007"/>
    <s v="?"/>
    <n v="0.16"/>
    <s v="INV-77157"/>
    <n v="3785195.93"/>
    <n v="2632082.2000000002"/>
    <n v="60"/>
    <n v="38"/>
    <s v="Cash"/>
    <x v="5"/>
    <n v="0.5"/>
    <n v="0.05"/>
    <n v="0.05"/>
    <n v="4"/>
    <n v="4190"/>
    <n v="1141775.3400000001"/>
    <n v="1470263.95"/>
    <s v="Siemens"/>
    <s v="Parsons"/>
    <n v="53.6"/>
    <n v="36"/>
    <s v="Pending"/>
    <s v="Consulting"/>
    <s v="On track"/>
  </r>
  <r>
    <s v="T100673"/>
    <d v="2025-12-08T00:00:00"/>
    <s v="P1045"/>
    <s v="Highway"/>
    <x v="2"/>
    <s v="UK"/>
    <s v="ABB Group"/>
    <s v="Unit Rate"/>
    <s v="Unknown"/>
    <x v="3"/>
    <s v="Omar"/>
    <s v="B2655"/>
    <d v="2025-04-07T00:00:00"/>
    <s v="Unknown"/>
    <d v="2025-03-12T00:00:00"/>
    <n v="29"/>
    <n v="41831282"/>
    <n v="0.02"/>
    <n v="0.12"/>
    <n v="45914015.119999997"/>
    <s v="EUR"/>
    <n v="49906538.173913039"/>
    <n v="31371315.140000001"/>
    <n v="0.3"/>
    <n v="0.19"/>
    <s v="INV-39304"/>
    <n v="6491069.6299999999"/>
    <n v="5634400.0199999996"/>
    <n v="60"/>
    <n v="9"/>
    <s v="Letter of Credit"/>
    <x v="4"/>
    <n v="0.67"/>
    <n v="0.05"/>
    <n v="0.05"/>
    <n v="2"/>
    <s v="Unknown"/>
    <n v="1634072.76"/>
    <n v="14128548.1"/>
    <s v="ABB"/>
    <s v="WSP"/>
    <n v="95.7"/>
    <n v="48"/>
    <s v="Under Review"/>
    <s v="Procurement"/>
    <s v="Unknown"/>
  </r>
  <r>
    <s v="T100674"/>
    <d v="2026-01-23T00:00:00"/>
    <s v="P1017"/>
    <s v="Bridge Overhaul"/>
    <x v="2"/>
    <s v="UK"/>
    <s v="L&amp;T"/>
    <s v="Lump Sum"/>
    <s v="Process"/>
    <x v="3"/>
    <s v="Mei"/>
    <s v="B2656"/>
    <d v="2025-12-22T00:00:00"/>
    <d v="2026-02-03T00:00:00"/>
    <d v="2026-03-25T00:00:00"/>
    <n v="5"/>
    <n v="44056844"/>
    <n v="0.2"/>
    <n v="0.02"/>
    <n v="35950384.700000003"/>
    <s v="EUR"/>
    <n v="39076505.108695656"/>
    <n v="23587978.09"/>
    <n v="7.0000000000000007E-2"/>
    <n v="0.06"/>
    <s v="INV-45011"/>
    <n v="11950310.74"/>
    <n v="7144275.6900000004"/>
    <n v="90"/>
    <n v="29"/>
    <s v="Cash"/>
    <x v="0"/>
    <n v="0.35"/>
    <n v="0.05"/>
    <n v="0.05"/>
    <n v="11"/>
    <n v="1654"/>
    <n v="5026791.97"/>
    <n v="6728180.5599999996"/>
    <s v="Unknown"/>
    <s v="Unknown"/>
    <n v="79.400000000000006"/>
    <n v="24"/>
    <s v="Rejected"/>
    <s v="Construction"/>
    <s v="Unknown"/>
  </r>
  <r>
    <s v="T100675"/>
    <d v="1945-09-12T00:00:00"/>
    <s v="P1049"/>
    <s v="Marina Development"/>
    <x v="0"/>
    <s v="South Africa"/>
    <s v="ABB Group"/>
    <s v="Unknown"/>
    <s v="HVAC"/>
    <x v="0"/>
    <s v="Ravi"/>
    <s v="B2657"/>
    <d v="2025-09-23T00:00:00"/>
    <s v="Unknown"/>
    <d v="2026-01-17T00:00:00"/>
    <s v="Unknown"/>
    <n v="4638402"/>
    <n v="0.22"/>
    <n v="7.0000000000000007E-2"/>
    <n v="3871210.31"/>
    <s v="AED"/>
    <n v="1054825.697547684"/>
    <n v="3020810.8"/>
    <n v="0.14000000000000001"/>
    <n v="0.12"/>
    <s v="INV-81020"/>
    <n v="2456515.56"/>
    <n v="957055.51"/>
    <n v="60"/>
    <n v="107"/>
    <s v="Bank Transfer"/>
    <x v="2"/>
    <s v="&gt;1"/>
    <n v="0.1"/>
    <n v="0.03"/>
    <n v="12"/>
    <n v="3301"/>
    <n v="511513.52"/>
    <n v="773837.99"/>
    <s v="Unknown"/>
    <s v="Unknown"/>
    <n v="77.7"/>
    <n v="60"/>
    <s v="Unknown"/>
    <s v="Procurement"/>
    <s v="Scope change"/>
  </r>
  <r>
    <s v="T100676"/>
    <d v="2025-01-22T00:00:00"/>
    <s v="P1037"/>
    <s v="Offshore Platform"/>
    <x v="5"/>
    <s v="Unknown"/>
    <s v="NEOM"/>
    <s v="LSTK"/>
    <s v="HVAC"/>
    <x v="6"/>
    <s v="Layla"/>
    <s v="B2658"/>
    <d v="2024-11-21T00:00:00"/>
    <d v="2025-02-17T00:00:00"/>
    <d v="2025-05-13T00:00:00"/>
    <n v="59"/>
    <n v="36875399"/>
    <n v="0.05"/>
    <n v="-0.05"/>
    <n v="33280047.600000001"/>
    <s v="Unknown"/>
    <n v="33280047.600000001"/>
    <n v="24262797.079999998"/>
    <n v="0.2"/>
    <n v="0.09"/>
    <s v="INV-52078"/>
    <n v="7792051.5199999996"/>
    <n v="6778451.3099999996"/>
    <n v="30"/>
    <n v="88"/>
    <s v="Cheque"/>
    <x v="3"/>
    <n v="0.98"/>
    <n v="0.15"/>
    <n v="0.09"/>
    <n v="3"/>
    <n v="1567"/>
    <n v="1880299.43"/>
    <n v="14093777.49"/>
    <s v="Siemens"/>
    <s v="WSP"/>
    <n v="85.3"/>
    <n v="60"/>
    <s v="Unknown"/>
    <s v="Construction"/>
    <s v="Unknown"/>
  </r>
  <r>
    <s v="T100677"/>
    <d v="2025-10-24T00:00:00"/>
    <s v="P1039"/>
    <s v="Data Center Build"/>
    <x v="3"/>
    <s v="Nigeria"/>
    <s v="Bechtel"/>
    <s v="Lump Sum"/>
    <s v="Unknown"/>
    <x v="9"/>
    <s v="Mei"/>
    <s v="B2659"/>
    <d v="2025-07-09T00:00:00"/>
    <d v="2025-11-15T00:00:00"/>
    <d v="2025-12-11T00:00:00"/>
    <n v="59"/>
    <n v="10174756"/>
    <n v="0.01"/>
    <n v="0.01"/>
    <n v="10173738.52"/>
    <s v=" AED"/>
    <n v="10173738.52"/>
    <n v="6492101.0800000001"/>
    <n v="0.22"/>
    <n v="7.0000000000000007E-2"/>
    <s v="INV-81314"/>
    <n v="6769551.2800000003"/>
    <n v="3437397.13"/>
    <n v="90"/>
    <n v="95"/>
    <s v="Cash"/>
    <x v="5"/>
    <n v="0.44"/>
    <n v="0.15"/>
    <n v="0.04"/>
    <n v="3"/>
    <n v="1536"/>
    <n v="2292123.89"/>
    <n v="3330924.41"/>
    <s v="THALES"/>
    <s v="Parsons"/>
    <n v="98.9"/>
    <n v="36"/>
    <s v="Under Review"/>
    <s v="Construction"/>
    <s v="Unknown"/>
  </r>
  <r>
    <s v="T100678"/>
    <d v="2025-12-19T00:00:00"/>
    <s v="P1037"/>
    <s v="Airport Terminal 3"/>
    <x v="3"/>
    <s v="Unknown"/>
    <s v="Larsen"/>
    <s v="Lump Sum"/>
    <s v="Civil"/>
    <x v="9"/>
    <s v="Omar"/>
    <s v="B2660"/>
    <d v="2025-09-24T00:00:00"/>
    <d v="2026-02-17T00:00:00"/>
    <d v="2026-07-02T00:00:00"/>
    <n v="37"/>
    <n v="21870258"/>
    <n v="0.3"/>
    <n v="0"/>
    <n v="15309180.6"/>
    <s v=" AED"/>
    <n v="15309180.6"/>
    <n v="12888189"/>
    <n v="0.13"/>
    <n v="0.09"/>
    <s v="Unknown"/>
    <n v="3958803.23"/>
    <n v="3988929.03"/>
    <n v="30"/>
    <n v="133"/>
    <s v="Online"/>
    <x v="5"/>
    <n v="0.26"/>
    <n v="0.1"/>
    <n v="7.0000000000000007E-2"/>
    <n v="8"/>
    <n v="3862"/>
    <n v="3197688.65"/>
    <n v="1731260.85"/>
    <s v="Drake &amp; Scull"/>
    <s v="WSP"/>
    <n v="87"/>
    <n v="24"/>
    <s v="Under Review"/>
    <s v="Construction"/>
    <s v="Price escalation"/>
  </r>
  <r>
    <s v="T100679"/>
    <d v="2025-08-04T00:00:00"/>
    <s v="P1047"/>
    <s v="HQ Tower"/>
    <x v="3"/>
    <s v="Egypt"/>
    <s v="ClientX"/>
    <s v="BOT"/>
    <s v="Mechanical"/>
    <x v="9"/>
    <s v="Mei"/>
    <s v="B2661"/>
    <d v="2025-05-27T00:00:00"/>
    <d v="2025-08-31T00:00:00"/>
    <d v="2025-05-10T00:00:00"/>
    <n v="43"/>
    <n v="8920404"/>
    <n v="0.2"/>
    <n v="0.04"/>
    <n v="7421776.1299999999"/>
    <s v="USD "/>
    <n v="7421776.1299999999"/>
    <n v="4568266.66"/>
    <n v="0.08"/>
    <n v="0.18"/>
    <s v="INV-72348"/>
    <n v="6138164.3499999996"/>
    <n v="2497101.2599999998"/>
    <n v="90"/>
    <n v="170"/>
    <s v="Online"/>
    <x v="5"/>
    <n v="0.76"/>
    <n v="0.1"/>
    <n v="0.03"/>
    <n v="7"/>
    <n v="3846"/>
    <n v="444459.81"/>
    <s v="Unknown"/>
    <s v="Drake &amp; Scull"/>
    <s v="Parsons"/>
    <s v="Unknown"/>
    <s v="Unknown"/>
    <s v="Unknown"/>
    <s v="Consulting"/>
    <s v="Unknown"/>
  </r>
  <r>
    <s v="T100680"/>
    <d v="2025-04-07T00:00:00"/>
    <s v="P1006"/>
    <s v="Desalination Plant"/>
    <x v="0"/>
    <s v="South Africa"/>
    <s v="Aramco"/>
    <s v="Lump Sum"/>
    <s v="Piping"/>
    <x v="2"/>
    <s v="Ravi"/>
    <s v="B2662"/>
    <d v="2025-01-20T00:00:00"/>
    <d v="2025-04-09T00:00:00"/>
    <d v="2025-05-31T00:00:00"/>
    <n v="28"/>
    <n v="19158342"/>
    <n v="0.06"/>
    <n v="0.03"/>
    <n v="18549106.719999999"/>
    <s v="QAR"/>
    <n v="5095908.4395604394"/>
    <n v="14102312.380000001"/>
    <n v="0.23"/>
    <n v="0.09"/>
    <s v="INV-85527"/>
    <n v="10253054.41"/>
    <n v="10795857.619999999"/>
    <n v="45"/>
    <n v="35"/>
    <s v="Bank Transfer"/>
    <x v="5"/>
    <n v="0.3"/>
    <n v="0.1"/>
    <n v="0.09"/>
    <n v="15"/>
    <n v="4825"/>
    <n v="1422982.56"/>
    <n v="7728267.7699999996"/>
    <s v="THALES"/>
    <s v="Unknown"/>
    <n v="87.9"/>
    <n v="48"/>
    <s v="Unknown"/>
    <s v="Procurement"/>
    <s v="On track"/>
  </r>
  <r>
    <s v="T100681"/>
    <d v="2025-04-01T00:00:00"/>
    <s v="P1048"/>
    <s v="Residential Complex"/>
    <x v="1"/>
    <s v="China"/>
    <s v="Fluor"/>
    <s v="Unknown"/>
    <s v="Piping"/>
    <x v="7"/>
    <s v="Sandra"/>
    <s v="B2663"/>
    <d v="2025-01-08T00:00:00"/>
    <d v="2025-04-19T00:00:00"/>
    <d v="2025-07-14T00:00:00"/>
    <n v="7"/>
    <n v="35514329"/>
    <n v="0.13"/>
    <n v="-0.02"/>
    <n v="30279516.91"/>
    <s v="USD "/>
    <n v="30279516.91"/>
    <n v="23257168.52"/>
    <n v="0.11"/>
    <n v="0.19"/>
    <s v="INV-83757"/>
    <n v="17959495.02"/>
    <n v="7546054.5700000003"/>
    <n v="60"/>
    <n v="80"/>
    <s v="Cheque"/>
    <x v="0"/>
    <n v="0.43"/>
    <n v="0.1"/>
    <n v="7.0000000000000007E-2"/>
    <n v="15"/>
    <n v="4002"/>
    <n v="1564150.62"/>
    <n v="9146613.0999999996"/>
    <s v="THALES"/>
    <s v="Parsons"/>
    <n v="52.6"/>
    <n v="48"/>
    <s v="Unknown"/>
    <s v="Construction"/>
    <s v="Price escalation"/>
  </r>
  <r>
    <s v="T100682"/>
    <d v="2025-12-29T00:00:00"/>
    <s v="P1005"/>
    <s v="Hospital Complex"/>
    <x v="0"/>
    <s v="South Africa"/>
    <s v="Aramco"/>
    <s v="Cost Plus "/>
    <s v="Unknown"/>
    <x v="2"/>
    <s v="Tariq"/>
    <s v="B2664"/>
    <d v="2025-10-08T00:00:00"/>
    <d v="2026-07-02T00:00:00"/>
    <d v="2026-01-29T00:00:00"/>
    <n v="43"/>
    <n v="32324395"/>
    <n v="0.2"/>
    <n v="0.11"/>
    <n v="28704062.760000002"/>
    <s v="USD"/>
    <n v="28704062.760000002"/>
    <n v="21655875.260000002"/>
    <n v="0.11"/>
    <n v="7.0000000000000007E-2"/>
    <s v="INV-26291"/>
    <n v="21200165.219999999"/>
    <n v="19831444.239999998"/>
    <n v="30"/>
    <n v="12"/>
    <s v="Cheque"/>
    <x v="5"/>
    <n v="0.56999999999999995"/>
    <n v="0.15"/>
    <n v="0.02"/>
    <n v="0"/>
    <n v="3238"/>
    <n v="5220327.5199999996"/>
    <n v="6285167.8899999997"/>
    <s v="ABB"/>
    <s v="Jacobs"/>
    <n v="83.7"/>
    <n v="12"/>
    <s v="Unknown"/>
    <s v="Maintenance"/>
    <s v="Price escalation"/>
  </r>
  <r>
    <s v="T100683"/>
    <d v="2025-02-02T00:00:00"/>
    <s v="P1034"/>
    <s v="Hospital Complex"/>
    <x v="1"/>
    <s v="China"/>
    <s v="L&amp;T"/>
    <s v="EPC"/>
    <s v="Instrumentation"/>
    <x v="7"/>
    <s v="Jack"/>
    <s v="B2665"/>
    <d v="2024-08-11T00:00:00"/>
    <s v="Unknown"/>
    <d v="2025-04-05T00:00:00"/>
    <n v="46"/>
    <n v="12282373"/>
    <n v="0.23"/>
    <n v="0.17"/>
    <n v="11065189.84"/>
    <s v="Unknown"/>
    <n v="11065189.84"/>
    <n v="9518668.1899999995"/>
    <s v="?"/>
    <n v="0.17"/>
    <s v="INV-21809"/>
    <n v="2961224.18"/>
    <n v="2686111.27"/>
    <n v="45"/>
    <n v="84"/>
    <s v="Cash"/>
    <x v="2"/>
    <n v="0.27"/>
    <n v="0.1"/>
    <n v="0.05"/>
    <n v="14"/>
    <n v="3240"/>
    <n v="2023113.66"/>
    <n v="4483373.63"/>
    <s v="THALES"/>
    <s v="Unknown"/>
    <n v="99.6"/>
    <n v="36"/>
    <s v="Under Review"/>
    <s v="Consulting"/>
    <s v="Unknown"/>
  </r>
  <r>
    <s v="T100684"/>
    <d v="2025-07-08T00:00:00"/>
    <s v="P1030"/>
    <s v="HQ Tower"/>
    <x v="1"/>
    <s v="China"/>
    <s v="Bechtel"/>
    <s v="LSTK"/>
    <s v="Civil"/>
    <x v="7"/>
    <s v="Sandra"/>
    <s v="B2666"/>
    <d v="2025-04-13T00:00:00"/>
    <d v="2025-08-30T00:00:00"/>
    <d v="2025-09-29T00:00:00"/>
    <n v="27"/>
    <n v="26375691"/>
    <n v="0.15"/>
    <n v="0.11"/>
    <n v="24885464.460000001"/>
    <s v="EUR"/>
    <n v="27049417.891304348"/>
    <n v="19480788.52"/>
    <n v="0.26"/>
    <n v="0.15"/>
    <s v="INV-89318"/>
    <n v="6426245.5899999999"/>
    <n v="7015246.29"/>
    <n v="30"/>
    <n v="56"/>
    <s v="Cheque"/>
    <x v="1"/>
    <n v="0.19"/>
    <n v="0.05"/>
    <n v="0.04"/>
    <n v="11"/>
    <n v="3625"/>
    <n v="4493026.28"/>
    <n v="8262913.0199999996"/>
    <s v="Al Fara'a"/>
    <s v="Mott Mac"/>
    <n v="55.4"/>
    <n v="60"/>
    <s v="Rejected"/>
    <s v="Construction"/>
    <s v="Price escalation"/>
  </r>
  <r>
    <s v="T100685"/>
    <d v="2025-02-01T00:00:00"/>
    <s v="P1006"/>
    <s v="Residential Complex"/>
    <x v="1"/>
    <s v="China"/>
    <s v="ABB Group"/>
    <s v="Unknown"/>
    <s v="Structural"/>
    <x v="1"/>
    <s v="Jack"/>
    <s v="B2667"/>
    <d v="2024-11-03T00:00:00"/>
    <d v="2025-02-24T00:00:00"/>
    <d v="2025-05-22T00:00:00"/>
    <n v="41"/>
    <n v="43951330"/>
    <n v="0.14000000000000001"/>
    <n v="0.05"/>
    <n v="39688050.990000002"/>
    <s v="USD "/>
    <n v="39688050.990000002"/>
    <n v="32734297.02"/>
    <n v="0.21"/>
    <n v="0.15"/>
    <s v="INV-33996"/>
    <n v="25970093.41"/>
    <n v="10245102.73"/>
    <n v="30"/>
    <n v="92"/>
    <s v="Cheque"/>
    <x v="5"/>
    <n v="0.69"/>
    <n v="0.1"/>
    <n v="0.03"/>
    <n v="14"/>
    <n v="1502"/>
    <n v="9191146.3499999996"/>
    <n v="16122534.609999999"/>
    <s v="THALES"/>
    <s v="Parsons"/>
    <n v="75.8"/>
    <n v="36"/>
    <s v="Under Review"/>
    <s v="Consulting"/>
    <s v="Unknown"/>
  </r>
  <r>
    <s v="T100686"/>
    <d v="2025-10-21T00:00:00"/>
    <s v="P1044"/>
    <s v="Plant Upgrade"/>
    <x v="5"/>
    <s v="USA"/>
    <s v="ClientX"/>
    <s v="Lump Sum"/>
    <s v="Instruments"/>
    <x v="6"/>
    <s v="Omar"/>
    <s v="B2668"/>
    <d v="2025-10-03T00:00:00"/>
    <d v="2025-08-12T00:00:00"/>
    <d v="2026-02-13T00:00:00"/>
    <n v="41"/>
    <n v="16795159"/>
    <n v="0.08"/>
    <n v="0.12"/>
    <n v="17305731.829999998"/>
    <s v=" AED"/>
    <n v="17305731.829999998"/>
    <n v="11526212.029999999"/>
    <n v="0.36"/>
    <n v="0.15"/>
    <s v="INV-81194"/>
    <n v="2407899.48"/>
    <n v="2611336.98"/>
    <n v="90"/>
    <n v="131"/>
    <s v="Cheque"/>
    <x v="3"/>
    <n v="0.59"/>
    <n v="0.1"/>
    <n v="0.08"/>
    <n v="13"/>
    <n v="1249"/>
    <n v="2523101.89"/>
    <n v="2958143.89"/>
    <s v="Unknown"/>
    <s v="Parsons"/>
    <n v="83.4"/>
    <n v="24"/>
    <s v="Under Review"/>
    <s v="Construction"/>
    <s v="Scope change"/>
  </r>
  <r>
    <s v="T100687"/>
    <d v="2025-07-11T00:00:00"/>
    <s v="P1033"/>
    <s v="Metro Line Extension"/>
    <x v="3"/>
    <s v="South Africa"/>
    <s v="ADNOC"/>
    <s v="Lump Sum"/>
    <s v="Instrumentation"/>
    <x v="9"/>
    <s v="Omar"/>
    <s v="B2669"/>
    <d v="2025-06-25T00:00:00"/>
    <d v="2025-08-10T00:00:00"/>
    <d v="2025-09-18T00:00:00"/>
    <n v="50"/>
    <n v="48934434"/>
    <n v="0.31"/>
    <n v="0.04"/>
    <n v="35115349.840000004"/>
    <s v="USD "/>
    <n v="35115349.840000004"/>
    <n v="26788832.440000001"/>
    <n v="0.16"/>
    <n v="0.05"/>
    <s v="INV-60344"/>
    <n v="28781688.600000001"/>
    <n v="23576078.219999999"/>
    <n v="60"/>
    <n v="125"/>
    <s v="Cash"/>
    <x v="4"/>
    <n v="0.94"/>
    <n v="0.1"/>
    <n v="0.06"/>
    <n v="9"/>
    <n v="2139"/>
    <n v="4217550.57"/>
    <n v="9783652.2899999991"/>
    <s v="THALES"/>
    <s v="Unknown"/>
    <n v="82.1"/>
    <n v="60"/>
    <s v="Unknown"/>
    <s v="Maintenance"/>
    <s v="Client delay"/>
  </r>
  <r>
    <s v="T100688"/>
    <d v="2025-05-05T00:00:00"/>
    <s v="P1011"/>
    <s v="HQ Tower"/>
    <x v="4"/>
    <s v="Saudi Arabia"/>
    <s v="Vinci Construction"/>
    <s v="Unknown"/>
    <s v="HVAC"/>
    <x v="4"/>
    <s v="Omar"/>
    <s v="B2670"/>
    <d v="2025-04-19T00:00:00"/>
    <d v="2025-12-05T00:00:00"/>
    <s v="Unknown"/>
    <n v="3"/>
    <n v="14914154"/>
    <n v="0.09"/>
    <n v="0.15"/>
    <n v="15607662.16"/>
    <s v="EUR"/>
    <n v="16964850.173913043"/>
    <n v="9975938.2699999996"/>
    <n v="0.27"/>
    <n v="0.18"/>
    <s v="INV-82961"/>
    <n v="6653280.25"/>
    <n v="5954702.6900000004"/>
    <n v="90"/>
    <n v="59"/>
    <s v="Online"/>
    <x v="3"/>
    <n v="0.24"/>
    <n v="0.1"/>
    <n v="0.06"/>
    <n v="4"/>
    <n v="3997"/>
    <n v="3817580.08"/>
    <n v="1661121.74"/>
    <s v="Drake &amp; Scull"/>
    <s v="Mott Mac"/>
    <n v="58.2"/>
    <n v="36"/>
    <s v="Approved"/>
    <s v="Consulting"/>
    <s v="Price escalation"/>
  </r>
  <r>
    <s v="T100689"/>
    <d v="2025-07-19T00:00:00"/>
    <s v="P1024"/>
    <s v="Rail Network Upgrade"/>
    <x v="0"/>
    <s v="Nigeria"/>
    <s v="L&amp;T"/>
    <s v="Unit Rate"/>
    <s v="Structural"/>
    <x v="2"/>
    <s v="Ravi"/>
    <s v="B2671"/>
    <d v="2025-09-05T00:00:00"/>
    <d v="2025-03-08T00:00:00"/>
    <d v="2025-08-28T00:00:00"/>
    <n v="20"/>
    <n v="29448533"/>
    <n v="0.13"/>
    <n v="0.1"/>
    <n v="28182246.079999998"/>
    <s v="USD"/>
    <n v="28182246.079999998"/>
    <n v="20666398.02"/>
    <n v="0.34"/>
    <n v="0.17"/>
    <s v="Unknown"/>
    <n v="16873063.670000002"/>
    <n v="12177670.460000001"/>
    <n v="120"/>
    <n v="116"/>
    <s v="Online"/>
    <x v="0"/>
    <n v="0.81"/>
    <n v="0.15"/>
    <n v="0.08"/>
    <n v="11"/>
    <n v="2730"/>
    <n v="4405006.29"/>
    <n v="12381517.65"/>
    <s v="Unknown"/>
    <s v="WSP"/>
    <s v="Unknown"/>
    <n v="24"/>
    <s v="Approved"/>
    <s v="Construction"/>
    <s v="Unknown"/>
  </r>
  <r>
    <s v="T100690"/>
    <d v="1945-08-21T00:00:00"/>
    <s v="P1014"/>
    <s v="Rail Network Upgrade"/>
    <x v="5"/>
    <s v="USA"/>
    <s v="Aramco"/>
    <s v="BOT"/>
    <s v="HVAC"/>
    <x v="8"/>
    <s v="Sandra"/>
    <s v="B2672"/>
    <d v="2025-05-09T00:00:00"/>
    <d v="2025-06-25T00:00:00"/>
    <d v="2025-09-11T00:00:00"/>
    <n v="55"/>
    <n v="19436928"/>
    <n v="0.13"/>
    <n v="-0.02"/>
    <n v="16571924.810000001"/>
    <s v="EUR"/>
    <n v="18012961.75"/>
    <n v="12636269.49"/>
    <n v="0.4"/>
    <n v="7.0000000000000007E-2"/>
    <s v="INV-65695"/>
    <n v="4070023.66"/>
    <n v="2269720.2200000002"/>
    <n v="60"/>
    <n v="73"/>
    <s v="Letter of Credit"/>
    <x v="3"/>
    <n v="0.08"/>
    <n v="0.15"/>
    <n v="0.06"/>
    <n v="7"/>
    <n v="4014"/>
    <n v="1571015.16"/>
    <n v="5976768.3899999997"/>
    <s v="Siemens"/>
    <s v="Jacobs"/>
    <n v="56"/>
    <n v="48"/>
    <s v="Pending"/>
    <s v="Engineering"/>
    <s v="Unknown"/>
  </r>
  <r>
    <s v="T100691"/>
    <d v="2025-04-23T00:00:00"/>
    <s v="P1028"/>
    <s v="Highway"/>
    <x v="5"/>
    <s v="USA"/>
    <s v="Vinci Construction"/>
    <s v="LSTK"/>
    <s v="Civil"/>
    <x v="8"/>
    <s v="Tariq"/>
    <s v="B2673"/>
    <d v="2025-03-04T00:00:00"/>
    <d v="2025-06-01T00:00:00"/>
    <d v="2025-08-19T00:00:00"/>
    <n v="12"/>
    <n v="39193226"/>
    <n v="0.23"/>
    <n v="0.08"/>
    <n v="32593086.739999998"/>
    <s v="AED"/>
    <n v="8880950.0653950945"/>
    <n v="21104075.390000001"/>
    <n v="0.13"/>
    <n v="0.1"/>
    <s v="INV-93559"/>
    <n v="8479751.6999999993"/>
    <n v="5510785.3300000001"/>
    <n v="90"/>
    <n v="106"/>
    <s v="Letter of Credit"/>
    <x v="5"/>
    <n v="0.08"/>
    <n v="0.1"/>
    <n v="7.0000000000000007E-2"/>
    <n v="15"/>
    <n v="3631"/>
    <n v="5030167.59"/>
    <n v="15739088.189999999"/>
    <s v="Unknown"/>
    <s v="Parsons"/>
    <n v="86.9"/>
    <n v="48"/>
    <s v="Rejected"/>
    <s v="Procurement"/>
    <s v="Scope change"/>
  </r>
  <r>
    <s v="T100692"/>
    <d v="2026-02-07T00:00:00"/>
    <s v="P1023"/>
    <s v="Rail Network Upgrade"/>
    <x v="2"/>
    <s v="Germany"/>
    <s v="Fluor"/>
    <s v="LSTK"/>
    <s v="Electrical"/>
    <x v="3"/>
    <s v="Sandra"/>
    <s v="B2674"/>
    <d v="2026-01-23T00:00:00"/>
    <d v="2026-07-03T00:00:00"/>
    <s v="Unknown"/>
    <n v="9"/>
    <n v="37315755"/>
    <n v="0.17"/>
    <n v="-0.04"/>
    <n v="29733193.579999998"/>
    <s v="USD "/>
    <n v="29733193.579999998"/>
    <n v="22723677.210000001"/>
    <n v="0.32"/>
    <n v="0.17"/>
    <s v="INV-72841"/>
    <n v="14275429.960000001"/>
    <n v="10002100.199999999"/>
    <n v="30"/>
    <n v="127"/>
    <s v="Letter of Credit"/>
    <x v="5"/>
    <n v="0.36"/>
    <n v="0.1"/>
    <n v="0.08"/>
    <n v="0"/>
    <n v="4570"/>
    <n v="1358122.82"/>
    <n v="11596485.029999999"/>
    <s v="THALES"/>
    <s v="Jacobs"/>
    <n v="97.2"/>
    <n v="12"/>
    <s v="Pending"/>
    <s v="Consulting"/>
    <s v="Unknown"/>
  </r>
  <r>
    <s v="T100693"/>
    <d v="2025-10-17T00:00:00"/>
    <s v="P1042"/>
    <s v="Hospital Complex"/>
    <x v="3"/>
    <s v="Unknown"/>
    <s v="China State"/>
    <s v="Unit Rate"/>
    <s v="HVAC"/>
    <x v="9"/>
    <s v="Omar"/>
    <s v="B2675"/>
    <d v="2025-08-11T00:00:00"/>
    <d v="2025-12-04T00:00:00"/>
    <d v="2025-11-16T00:00:00"/>
    <n v="51"/>
    <n v="2571642"/>
    <n v="0.28999999999999998"/>
    <n v="0.08"/>
    <n v="1971935.09"/>
    <s v="EUR"/>
    <n v="2143407.7065217393"/>
    <n v="1708683.88"/>
    <n v="0.28000000000000003"/>
    <n v="0.1"/>
    <s v="INV-73495"/>
    <n v="988118.25"/>
    <n v="322789.87"/>
    <n v="120"/>
    <n v="67"/>
    <s v="Letter of Credit"/>
    <x v="4"/>
    <n v="0.69"/>
    <n v="0.15"/>
    <n v="0.03"/>
    <n v="13"/>
    <n v="4123"/>
    <n v="51136.06"/>
    <n v="449724.87"/>
    <s v="ABB"/>
    <s v="Unknown"/>
    <n v="58.9"/>
    <n v="48"/>
    <s v="Unknown"/>
    <s v="Engineering"/>
    <s v="Client delay"/>
  </r>
  <r>
    <s v="T100694"/>
    <d v="2025-11-19T00:00:00"/>
    <s v="P1005"/>
    <s v="Airport Terminal 3"/>
    <x v="5"/>
    <s v="USA"/>
    <s v="Fluor"/>
    <s v="Lump Sum"/>
    <s v="Civil"/>
    <x v="6"/>
    <s v="Ravi"/>
    <s v="B2676"/>
    <d v="2025-07-11T00:00:00"/>
    <d v="2025-12-30T00:00:00"/>
    <s v="Unknown"/>
    <s v="Unknown"/>
    <n v="10197800"/>
    <n v="0.03"/>
    <n v="-0.04"/>
    <n v="9496191.3599999994"/>
    <s v=" AED"/>
    <n v="9496191.3599999994"/>
    <n v="6654119.4299999997"/>
    <n v="0.38"/>
    <n v="0.13"/>
    <s v="INV-39525"/>
    <n v="2800526.9"/>
    <n v="1095882.95"/>
    <n v="60"/>
    <n v="22"/>
    <s v="Bank Transfer"/>
    <x v="0"/>
    <n v="0.4"/>
    <n v="0.1"/>
    <n v="0.08"/>
    <n v="9"/>
    <n v="3159"/>
    <n v="1914580.11"/>
    <n v="2210840.81"/>
    <s v="Siemens"/>
    <s v="Jacobs"/>
    <n v="73.900000000000006"/>
    <n v="60"/>
    <s v="Unknown"/>
    <s v="Consulting"/>
    <s v="Price escalation"/>
  </r>
  <r>
    <s v="T100695"/>
    <d v="2025-07-26T00:00:00"/>
    <s v="P1040"/>
    <s v="Rail Network Upgrade"/>
    <x v="1"/>
    <s v="China"/>
    <s v="Siemens"/>
    <s v="Unknown"/>
    <s v="Instrumentation"/>
    <x v="7"/>
    <s v="Tariq"/>
    <s v="B2677"/>
    <d v="2025-12-07T00:00:00"/>
    <d v="2025-01-09T00:00:00"/>
    <d v="2025-11-03T00:00:00"/>
    <n v="13"/>
    <n v="19854930"/>
    <n v="0.18"/>
    <n v="0.17"/>
    <n v="19048819.84"/>
    <s v="USD "/>
    <n v="19048819.84"/>
    <n v="12026414.02"/>
    <s v="?"/>
    <n v="0.14000000000000001"/>
    <s v="INV-23454"/>
    <n v="5881154.71"/>
    <n v="3294422.66"/>
    <n v="120"/>
    <n v="25"/>
    <s v="Online"/>
    <x v="4"/>
    <n v="0.51"/>
    <n v="0.15"/>
    <n v="0.08"/>
    <n v="7"/>
    <n v="4088"/>
    <n v="4553694.8600000003"/>
    <n v="2786508.98"/>
    <s v="THALES"/>
    <s v="Unknown"/>
    <n v="52.5"/>
    <n v="48"/>
    <s v="Pending"/>
    <s v="Procurement"/>
    <s v="Unknown"/>
  </r>
  <r>
    <s v="T100696"/>
    <d v="2025-05-31T00:00:00"/>
    <s v="P1037"/>
    <s v="Tunnel Project"/>
    <x v="1"/>
    <s v="India"/>
    <s v="ClientX"/>
    <s v="Unit Rate"/>
    <s v="Electrical"/>
    <x v="5"/>
    <s v="Omar"/>
    <s v="B2678"/>
    <d v="2025-03-19T00:00:00"/>
    <d v="2025-06-23T00:00:00"/>
    <d v="2025-09-18T00:00:00"/>
    <n v="60"/>
    <n v="25683104"/>
    <n v="0.21"/>
    <n v="0.12"/>
    <n v="22724410.420000002"/>
    <s v="AED"/>
    <n v="6191937.4441416897"/>
    <n v="15137667.51"/>
    <n v="0.32"/>
    <n v="0.06"/>
    <s v="INV-23734"/>
    <n v="11750531.57"/>
    <n v="6954757.96"/>
    <n v="30"/>
    <n v="98"/>
    <s v="Cheque"/>
    <x v="2"/>
    <n v="0.28999999999999998"/>
    <n v="0.1"/>
    <n v="0.09"/>
    <n v="12"/>
    <n v="685"/>
    <n v="5201461.8"/>
    <n v="3068372.39"/>
    <s v="THALES"/>
    <s v="AECOM"/>
    <s v="Unknown"/>
    <n v="12"/>
    <s v="Rejected"/>
    <s v="Maintenance"/>
    <s v="Follow up needed"/>
  </r>
  <r>
    <s v="T100697"/>
    <d v="2025-06-26T00:00:00"/>
    <s v="P1008"/>
    <s v="Offshore Platform"/>
    <x v="3"/>
    <s v="Germany"/>
    <s v="ABB Group"/>
    <s v="BOT"/>
    <s v="Piping"/>
    <x v="9"/>
    <s v="Mei"/>
    <s v="B2679"/>
    <d v="2025-06-05T00:00:00"/>
    <d v="2025-07-07T00:00:00"/>
    <d v="2025-07-26T00:00:00"/>
    <n v="46"/>
    <n v="45980804"/>
    <n v="0.23"/>
    <n v="0.13"/>
    <n v="40007897.560000002"/>
    <s v=" AED"/>
    <n v="40007897.560000002"/>
    <n v="29244471.75"/>
    <n v="0.36"/>
    <n v="0.05"/>
    <s v="INV-43532"/>
    <n v="6878125.9000000004"/>
    <n v="7031788.96"/>
    <n v="90"/>
    <n v="153"/>
    <s v="Bank Transfer"/>
    <x v="2"/>
    <n v="0.32"/>
    <n v="0.1"/>
    <n v="0.03"/>
    <n v="3"/>
    <n v="2903"/>
    <n v="1594397.13"/>
    <n v="17079453.710000001"/>
    <s v="Drake &amp; Scull"/>
    <s v="Jacobs"/>
    <n v="56.2"/>
    <n v="24"/>
    <s v="Approved"/>
    <s v="Construction"/>
    <s v="Unknown"/>
  </r>
  <r>
    <s v="T100698"/>
    <d v="2025-01-05T00:00:00"/>
    <s v="P1004"/>
    <s v="Bridge Overhaul"/>
    <x v="0"/>
    <s v="Nigeria"/>
    <s v="NEOM"/>
    <s v="Cost Plus "/>
    <s v="Instrumentation"/>
    <x v="2"/>
    <s v="Sandra"/>
    <s v="B2680"/>
    <d v="2024-10-25T00:00:00"/>
    <d v="2025-01-20T00:00:00"/>
    <d v="2025-02-24T00:00:00"/>
    <n v="12"/>
    <n v="38830512"/>
    <n v="0.24"/>
    <n v="0.02"/>
    <n v="30101412.899999999"/>
    <s v="USD "/>
    <n v="30101412.899999999"/>
    <n v="19193029.989999998"/>
    <n v="0.3"/>
    <n v="0.12"/>
    <s v="INV-85389"/>
    <n v="4895856.66"/>
    <n v="5259097.9800000004"/>
    <n v="60"/>
    <n v="37"/>
    <s v="Unknown"/>
    <x v="0"/>
    <n v="0.86"/>
    <n v="0.1"/>
    <n v="0.01"/>
    <n v="12"/>
    <n v="2409"/>
    <n v="4322819.5199999996"/>
    <n v="11515386.550000001"/>
    <s v="Unknown"/>
    <s v="AECOM"/>
    <n v="66.8"/>
    <n v="60"/>
    <s v="Rejected"/>
    <s v="Consulting"/>
    <s v="Client delay"/>
  </r>
  <r>
    <s v="T100699"/>
    <d v="2026-08-02T00:00:00"/>
    <s v="P1004"/>
    <s v="Unknown"/>
    <x v="0"/>
    <s v="Nigeria"/>
    <s v="Fluor"/>
    <s v="EPC "/>
    <s v="HVAC"/>
    <x v="0"/>
    <s v="Jack"/>
    <s v="B2681"/>
    <d v="2025-11-14T00:00:00"/>
    <d v="2026-02-27T00:00:00"/>
    <d v="2026-05-19T00:00:00"/>
    <n v="9"/>
    <n v="5093831"/>
    <n v="0.08"/>
    <n v="7.0000000000000007E-2"/>
    <n v="5014367.24"/>
    <s v="EUR"/>
    <n v="5450399.1739130439"/>
    <n v="4205282.28"/>
    <n v="0.36"/>
    <n v="0.06"/>
    <s v="INV-35421"/>
    <n v="2966626.61"/>
    <n v="2064545.89"/>
    <n v="90"/>
    <n v="105"/>
    <s v="Unknown"/>
    <x v="2"/>
    <n v="0.52"/>
    <n v="0.15"/>
    <n v="0.08"/>
    <n v="0"/>
    <n v="1117"/>
    <n v="1102180.32"/>
    <n v="946876.11"/>
    <s v="Al Fara'a"/>
    <s v="Unknown"/>
    <n v="70.099999999999994"/>
    <n v="60"/>
    <s v="Approved"/>
    <s v="Consulting"/>
    <s v="Unknown"/>
  </r>
  <r>
    <s v="T100700"/>
    <d v="2025-10-16T00:00:00"/>
    <s v="P1025"/>
    <s v="Solar Farm Phase 2"/>
    <x v="3"/>
    <s v="USA"/>
    <s v="China State"/>
    <s v="Lump Sum"/>
    <s v="Unknown"/>
    <x v="9"/>
    <s v="Ravi"/>
    <s v="B2682"/>
    <d v="2025-04-08T00:00:00"/>
    <s v="Unknown"/>
    <d v="2025-12-28T00:00:00"/>
    <n v="38"/>
    <n v="32682311"/>
    <n v="0.2"/>
    <n v="-0.03"/>
    <n v="25361473.34"/>
    <s v="EUR"/>
    <n v="27566818.847826086"/>
    <n v="16330888"/>
    <n v="0.2"/>
    <n v="0.15"/>
    <s v="INV-12314"/>
    <n v="11716598.66"/>
    <n v="5952882.4100000001"/>
    <n v="30"/>
    <n v="82"/>
    <s v="Cash"/>
    <x v="0"/>
    <n v="0.6"/>
    <n v="0.05"/>
    <n v="0.01"/>
    <n v="12"/>
    <n v="2378"/>
    <s v="Unknown"/>
    <n v="7406235.0999999996"/>
    <s v="Unknown"/>
    <s v="Unknown"/>
    <n v="66.900000000000006"/>
    <n v="60"/>
    <s v="Under Review"/>
    <s v="Construction"/>
    <s v="Follow up needed"/>
  </r>
  <r>
    <s v="T100701"/>
    <d v="2025-01-20T00:00:00"/>
    <s v="P1030"/>
    <s v="Smart City Hub"/>
    <x v="2"/>
    <s v="UK"/>
    <s v="Siemens"/>
    <s v="Lump Sum"/>
    <s v="Civil"/>
    <x v="3"/>
    <s v="Sandra"/>
    <s v="B2683"/>
    <d v="2024-10-28T00:00:00"/>
    <s v="Unknown"/>
    <s v="Unknown"/>
    <n v="12"/>
    <n v="38071624"/>
    <n v="0.35"/>
    <n v="7.0000000000000007E-2"/>
    <n v="26478814.489999998"/>
    <s v="USD "/>
    <n v="26478814.489999998"/>
    <s v="Unknown"/>
    <n v="0.35"/>
    <n v="0.16"/>
    <s v="INV-18272"/>
    <n v="9287320.25"/>
    <n v="9229803.4299999997"/>
    <n v="90"/>
    <n v="136"/>
    <s v="Online"/>
    <x v="1"/>
    <n v="0.42"/>
    <n v="0.1"/>
    <n v="0.01"/>
    <n v="6"/>
    <n v="2340"/>
    <n v="3657867.06"/>
    <n v="9567079.4199999999"/>
    <s v="ABB"/>
    <s v="AECOM"/>
    <n v="89.8"/>
    <n v="60"/>
    <s v="Pending"/>
    <s v="Procurement"/>
    <s v="Follow up needed"/>
  </r>
  <r>
    <s v="T100702"/>
    <d v="2025-02-03T00:00:00"/>
    <s v="P1031"/>
    <s v="Solar Farm Phase 2"/>
    <x v="0"/>
    <s v="South Africa"/>
    <s v="Unknown"/>
    <s v="BOT"/>
    <s v="Electrical"/>
    <x v="2"/>
    <s v="Ravi"/>
    <s v="B2684"/>
    <d v="2025-05-01T00:00:00"/>
    <d v="2025-05-03T00:00:00"/>
    <d v="2025-06-20T00:00:00"/>
    <n v="20"/>
    <n v="22357640"/>
    <n v="0.33"/>
    <n v="-0.01"/>
    <n v="14829822.609999999"/>
    <s v="USD "/>
    <n v="14829822.609999999"/>
    <n v="9861914.1600000001"/>
    <n v="0.26"/>
    <n v="0.13"/>
    <s v="INV-70918"/>
    <n v="10632532.68"/>
    <n v="4952319.7699999996"/>
    <n v="45"/>
    <n v="148"/>
    <s v="Unknown"/>
    <x v="6"/>
    <n v="0.48"/>
    <n v="0.15"/>
    <n v="0.03"/>
    <n v="10"/>
    <n v="2304"/>
    <n v="1443265.42"/>
    <n v="4406460.66"/>
    <s v="Drake &amp; Scull"/>
    <s v="AECOM"/>
    <n v="68"/>
    <s v="Unknown"/>
    <s v="Approved"/>
    <s v="Consulting"/>
    <s v="Scope change"/>
  </r>
  <r>
    <s v="T100703"/>
    <d v="2025-03-01T00:00:00"/>
    <s v="P1019"/>
    <s v="Plant Upgrade"/>
    <x v="0"/>
    <s v="Egypt"/>
    <s v="Siemens"/>
    <s v="LSTK"/>
    <s v="Mechanical "/>
    <x v="0"/>
    <s v="Sandra"/>
    <s v="B2685"/>
    <d v="2025-09-01T00:00:00"/>
    <s v="Unknown"/>
    <d v="2025-04-21T00:00:00"/>
    <n v="27"/>
    <n v="29982961"/>
    <n v="0.28000000000000003"/>
    <n v="-0.03"/>
    <n v="20940099.960000001"/>
    <s v="USD"/>
    <n v="20940099.960000001"/>
    <n v="16126265.59"/>
    <n v="0.19"/>
    <n v="0.09"/>
    <s v="INV-68835"/>
    <n v="16689084.039999999"/>
    <n v="15602290.52"/>
    <n v="60"/>
    <n v="151"/>
    <s v="Cash"/>
    <x v="2"/>
    <n v="0.71"/>
    <n v="0.05"/>
    <n v="0.04"/>
    <n v="6"/>
    <n v="2408"/>
    <s v="Unknown"/>
    <n v="3402042.03"/>
    <s v="Unknown"/>
    <s v="Unknown"/>
    <n v="91.9"/>
    <n v="12"/>
    <s v="Approved"/>
    <s v="Maintenance"/>
    <s v="Scope change"/>
  </r>
  <r>
    <s v="T100704"/>
    <d v="2025-08-27T00:00:00"/>
    <s v="P1010"/>
    <s v="Stadium Renovation"/>
    <x v="5"/>
    <s v="USA"/>
    <s v="Siemens"/>
    <s v="BOT"/>
    <s v="Process"/>
    <x v="8"/>
    <s v="Mei"/>
    <s v="B2686"/>
    <d v="2025-07-18T00:00:00"/>
    <s v="Unknown"/>
    <s v="Unknown"/>
    <n v="4"/>
    <n v="49757989"/>
    <n v="0.1"/>
    <n v="0.03"/>
    <n v="46125655.799999997"/>
    <s v="USD"/>
    <n v="46125655.799999997"/>
    <n v="30245327.670000002"/>
    <n v="0.23"/>
    <n v="0.16"/>
    <s v="INV-86018"/>
    <n v="6624293.0199999996"/>
    <n v="5516062.9299999997"/>
    <n v="120"/>
    <n v="93"/>
    <s v="Bank Transfer"/>
    <x v="6"/>
    <n v="0.08"/>
    <n v="0.05"/>
    <n v="0.06"/>
    <n v="0"/>
    <n v="1390"/>
    <n v="2700666.52"/>
    <n v="20915600.75"/>
    <s v="ABB"/>
    <s v="AECOM"/>
    <n v="52.7"/>
    <n v="36"/>
    <s v="Approved"/>
    <s v="Engineering"/>
    <s v="Client delay"/>
  </r>
  <r>
    <s v="T100705"/>
    <d v="1945-08-30T00:00:00"/>
    <s v="P1006"/>
    <s v="Smart City Hub"/>
    <x v="6"/>
    <s v="Unknown"/>
    <s v="Bechtel"/>
    <s v="Cost Plus "/>
    <s v="Piping"/>
    <x v="9"/>
    <s v="Igor"/>
    <s v="B2687"/>
    <d v="2025-10-05T00:00:00"/>
    <s v="Unknown"/>
    <d v="2025-09-24T00:00:00"/>
    <n v="59"/>
    <n v="13060942"/>
    <n v="0.06"/>
    <n v="0.13"/>
    <n v="13873332.59"/>
    <s v=" AED"/>
    <n v="13873332.59"/>
    <n v="10057342.460000001"/>
    <n v="0.37"/>
    <n v="0.19"/>
    <s v="INV-51612"/>
    <n v="10879213.710000001"/>
    <n v="8695057.9399999995"/>
    <n v="120"/>
    <n v="127"/>
    <s v="Cheque"/>
    <x v="2"/>
    <n v="0.7"/>
    <n v="0.15"/>
    <n v="0.08"/>
    <n v="5"/>
    <n v="2170"/>
    <n v="3121662.19"/>
    <s v="Unknown"/>
    <s v="Unknown"/>
    <s v="AECOM"/>
    <s v="Unknown"/>
    <n v="60"/>
    <s v="Unknown"/>
    <s v="Engineering"/>
    <s v="Unknown"/>
  </r>
  <r>
    <s v="T100706"/>
    <d v="2026-01-15T00:00:00"/>
    <s v="P1042"/>
    <s v="Plant Upgrade"/>
    <x v="2"/>
    <s v="UK"/>
    <s v="Vinci Construction"/>
    <s v="Lump Sum"/>
    <s v="Mechanical"/>
    <x v="3"/>
    <s v="Sandra"/>
    <s v="B2688"/>
    <d v="2025-11-26T00:00:00"/>
    <d v="2026-02-06T00:00:00"/>
    <d v="2026-02-17T00:00:00"/>
    <n v="45"/>
    <n v="529803"/>
    <n v="0.08"/>
    <n v="-0.05"/>
    <n v="463047.82"/>
    <s v="USD"/>
    <n v="463047.82"/>
    <n v="368117.43"/>
    <n v="0.16"/>
    <n v="0.18"/>
    <s v="INV-19137"/>
    <n v="71267.28"/>
    <n v="77280.789999999994"/>
    <n v="30"/>
    <n v="127"/>
    <s v="Cheque"/>
    <x v="2"/>
    <n v="0.43"/>
    <n v="0.05"/>
    <n v="0.05"/>
    <n v="12"/>
    <n v="2393"/>
    <s v="Unknown"/>
    <n v="98195.72"/>
    <s v="Unknown"/>
    <s v="Unknown"/>
    <n v="52.9"/>
    <n v="24"/>
    <s v="Approved"/>
    <s v="Maintenance"/>
    <s v="Client delay"/>
  </r>
  <r>
    <s v="T100707"/>
    <d v="2025-12-04T00:00:00"/>
    <s v="P1022"/>
    <s v="Rail Network Upgrade"/>
    <x v="4"/>
    <s v="UAE"/>
    <s v="Siemens"/>
    <s v="Unit Rate"/>
    <s v="HVAC"/>
    <x v="4"/>
    <s v="Mei"/>
    <s v="B2689"/>
    <d v="2025-10-05T00:00:00"/>
    <s v="Unknown"/>
    <d v="2026-07-03T00:00:00"/>
    <n v="23"/>
    <n v="26758711"/>
    <n v="0.33"/>
    <n v="-0.01"/>
    <n v="17749053.010000002"/>
    <s v=" AED"/>
    <n v="17749053.010000002"/>
    <n v="15577092.939999999"/>
    <n v="0.2"/>
    <n v="0.18"/>
    <s v="INV-93986"/>
    <n v="14609913.949999999"/>
    <n v="10556180.67"/>
    <n v="45"/>
    <n v="59"/>
    <s v="Unknown"/>
    <x v="5"/>
    <n v="0.95"/>
    <n v="0.05"/>
    <n v="7.0000000000000007E-2"/>
    <n v="9"/>
    <n v="857"/>
    <n v="3954129.88"/>
    <n v="8870341.2899999991"/>
    <s v="ABB"/>
    <s v="WSP"/>
    <n v="50.5"/>
    <n v="24"/>
    <s v="Under Review"/>
    <s v="Construction"/>
    <s v="On track"/>
  </r>
  <r>
    <s v="T100708"/>
    <d v="2026-01-23T00:00:00"/>
    <s v="P1040"/>
    <s v="Hospital Complex"/>
    <x v="5"/>
    <s v="Unknown"/>
    <s v="QatarEnergy"/>
    <s v="Cost Plus "/>
    <s v="Instruments"/>
    <x v="8"/>
    <s v="Sandra"/>
    <s v="B2690"/>
    <d v="2025-12-10T00:00:00"/>
    <d v="2026-05-03T00:00:00"/>
    <d v="2026-10-05T00:00:00"/>
    <s v="Unknown"/>
    <n v="46075364"/>
    <n v="0.01"/>
    <n v="7.0000000000000007E-2"/>
    <n v="48807633.090000004"/>
    <s v=" AED"/>
    <n v="48807633.090000004"/>
    <n v="36634469.090000004"/>
    <n v="0.34"/>
    <n v="0.1"/>
    <s v="INV-52922"/>
    <n v="27275089.170000002"/>
    <n v="23106175.140000001"/>
    <n v="90"/>
    <n v="138"/>
    <s v="Unknown"/>
    <x v="0"/>
    <n v="0.45"/>
    <n v="0.15"/>
    <n v="0.08"/>
    <n v="14"/>
    <n v="409"/>
    <n v="1022145.06"/>
    <n v="14130166.789999999"/>
    <s v="Unknown"/>
    <s v="Jacobs"/>
    <s v="Unknown"/>
    <s v="Unknown"/>
    <s v="Unknown"/>
    <s v="Engineering"/>
    <s v="Price escalation"/>
  </r>
  <r>
    <s v="T100709"/>
    <d v="2025-05-18T00:00:00"/>
    <s v="P1047"/>
    <s v="Oil Refinery Unit"/>
    <x v="0"/>
    <s v="Nigeria"/>
    <s v="ADNOC"/>
    <s v="Lump Sum"/>
    <s v="Structural"/>
    <x v="0"/>
    <s v="Layla"/>
    <s v="B2691"/>
    <d v="2025-04-27T00:00:00"/>
    <d v="2025-05-20T00:00:00"/>
    <s v="Unknown"/>
    <n v="44"/>
    <n v="43435804"/>
    <n v="0.02"/>
    <n v="0.11"/>
    <n v="47249467.590000004"/>
    <s v="EUR"/>
    <n v="51358116.945652172"/>
    <n v="37016378.359999999"/>
    <n v="0.24"/>
    <n v="0.16"/>
    <s v="INV-30996"/>
    <n v="9155963.5600000005"/>
    <n v="2902412.05"/>
    <n v="60"/>
    <n v="9"/>
    <s v="Letter of Credit"/>
    <x v="1"/>
    <n v="0.61"/>
    <n v="0.1"/>
    <n v="0.09"/>
    <n v="4"/>
    <n v="1239"/>
    <n v="9874495.3499999996"/>
    <n v="15735356.9"/>
    <s v="Unknown"/>
    <s v="Mott Mac"/>
    <s v="Unknown"/>
    <n v="60"/>
    <s v="Pending"/>
    <s v="Maintenance"/>
    <s v="Follow up needed"/>
  </r>
  <r>
    <s v="T100710"/>
    <d v="2025-07-19T00:00:00"/>
    <s v="P1012"/>
    <s v="Bridge Overhaul"/>
    <x v="4"/>
    <s v="UAE"/>
    <s v="QatarEnergy"/>
    <s v="BOT"/>
    <s v="Mechanical"/>
    <x v="4"/>
    <s v="Igor"/>
    <s v="B2692"/>
    <d v="2025-06-27T00:00:00"/>
    <d v="2025-07-19T00:00:00"/>
    <s v="Unknown"/>
    <n v="18"/>
    <n v="32817976"/>
    <n v="0.18"/>
    <n v="0.04"/>
    <n v="27987169.93"/>
    <s v="SAR"/>
    <n v="7463245.314666667"/>
    <n v="18982891.329999998"/>
    <n v="0.23"/>
    <n v="0.06"/>
    <s v="INV-99636"/>
    <n v="21014989.550000001"/>
    <n v="18214848.43"/>
    <n v="45"/>
    <n v="133"/>
    <s v="Online"/>
    <x v="0"/>
    <n v="0.85"/>
    <n v="0.1"/>
    <n v="0.02"/>
    <n v="5"/>
    <n v="1123"/>
    <n v="6011377.7199999997"/>
    <n v="13459847.369999999"/>
    <s v="Drake &amp; Scull"/>
    <s v="Mott Mac"/>
    <n v="57.2"/>
    <n v="12"/>
    <s v="Unknown"/>
    <s v="Procurement"/>
    <s v="Price escalation"/>
  </r>
  <r>
    <s v="T100711"/>
    <d v="2025-04-25T00:00:00"/>
    <s v="P1042"/>
    <s v="Airport Terminal 3"/>
    <x v="6"/>
    <s v="Unknown"/>
    <s v="Siemens"/>
    <s v="Unit Rate"/>
    <s v="Electrical"/>
    <x v="9"/>
    <s v="Omar"/>
    <s v="B2693"/>
    <d v="2025-03-22T00:00:00"/>
    <d v="2025-07-06T00:00:00"/>
    <s v="Unknown"/>
    <n v="39"/>
    <n v="26733581"/>
    <n v="0.11"/>
    <n v="0.15"/>
    <n v="27361820.149999999"/>
    <s v="AED"/>
    <n v="7455536.8256130787"/>
    <n v="20728802.829999998"/>
    <n v="0.15"/>
    <n v="0.16"/>
    <s v="INV-85434"/>
    <n v="12730878.640000001"/>
    <n v="8507610.7100000009"/>
    <n v="60"/>
    <n v="117"/>
    <s v="Bank Transfer"/>
    <x v="4"/>
    <n v="0.19"/>
    <n v="0.15"/>
    <n v="7.0000000000000007E-2"/>
    <n v="3"/>
    <n v="1403"/>
    <n v="4057064.47"/>
    <n v="8468183.0700000003"/>
    <s v="Al Fara'a"/>
    <s v="Unknown"/>
    <n v="57"/>
    <n v="48"/>
    <s v="Rejected"/>
    <s v="Construction"/>
    <s v="Follow up needed"/>
  </r>
  <r>
    <s v="T100712"/>
    <d v="2025-05-08T00:00:00"/>
    <s v="P1038"/>
    <s v="Rail Network Upgrade"/>
    <x v="1"/>
    <s v="India"/>
    <s v="ABB Group"/>
    <s v="Cost Plus "/>
    <s v="Electrical"/>
    <x v="1"/>
    <s v="Ravi"/>
    <s v="B2694"/>
    <d v="2025-03-25T00:00:00"/>
    <d v="2025-05-20T00:00:00"/>
    <d v="2025-08-29T00:00:00"/>
    <n v="54"/>
    <n v="32414821"/>
    <n v="0.01"/>
    <n v="0.08"/>
    <n v="34657926.609999999"/>
    <s v="EUR"/>
    <n v="37671659.358695649"/>
    <n v="22076765.16"/>
    <n v="0.12"/>
    <n v="0.06"/>
    <s v="INV-76545"/>
    <n v="12139614.810000001"/>
    <n v="12168520.390000001"/>
    <n v="120"/>
    <n v="53"/>
    <s v="Cheque"/>
    <x v="2"/>
    <n v="0.5"/>
    <n v="0.05"/>
    <n v="0.02"/>
    <n v="3"/>
    <n v="3611"/>
    <n v="7726511.4500000002"/>
    <s v="Unknown"/>
    <s v="Drake &amp; Scull"/>
    <s v="Parsons"/>
    <n v="69.8"/>
    <n v="24"/>
    <s v="Unknown"/>
    <s v="Procurement"/>
    <s v="Follow up needed"/>
  </r>
  <r>
    <s v="T100713"/>
    <d v="2026-01-06T00:00:00"/>
    <s v="P1021"/>
    <s v="Desalination Plant"/>
    <x v="4"/>
    <s v="Saudi Arabia"/>
    <s v="Aramco"/>
    <s v="Unknown"/>
    <s v="Civil"/>
    <x v="4"/>
    <s v="Ravi"/>
    <s v="B2695"/>
    <d v="2025-12-15T00:00:00"/>
    <d v="2026-02-26T00:00:00"/>
    <d v="2026-09-02T00:00:00"/>
    <n v="27"/>
    <n v="6985894"/>
    <n v="0.24"/>
    <n v="0.14000000000000001"/>
    <n v="6052578.5599999996"/>
    <s v="QAR"/>
    <n v="1662796.3076923075"/>
    <n v="4868203.54"/>
    <n v="0.28000000000000003"/>
    <n v="0.15"/>
    <s v="INV-87983"/>
    <n v="443766.16"/>
    <n v="330306.18"/>
    <n v="45"/>
    <n v="145"/>
    <s v="Unknown"/>
    <x v="5"/>
    <n v="0.66"/>
    <n v="0.05"/>
    <n v="0.06"/>
    <n v="10"/>
    <n v="575"/>
    <n v="1091287.31"/>
    <n v="3000162.77"/>
    <s v="Siemens"/>
    <s v="AECOM"/>
    <n v="95.3"/>
    <n v="36"/>
    <s v="Pending"/>
    <s v="Construction"/>
    <s v="Price escalation"/>
  </r>
  <r>
    <s v="T100714"/>
    <d v="2025-04-08T00:00:00"/>
    <s v="P1033"/>
    <s v="Stadium Renovation"/>
    <x v="6"/>
    <s v="Unknown"/>
    <s v="Siemens"/>
    <s v="Cost Plus "/>
    <s v="Electrical"/>
    <x v="9"/>
    <s v="Jack"/>
    <s v="B2696"/>
    <d v="2025-02-19T00:00:00"/>
    <s v="Unknown"/>
    <d v="2025-07-08T00:00:00"/>
    <n v="59"/>
    <n v="17355283"/>
    <n v="0.24"/>
    <n v="0.01"/>
    <n v="13321915.23"/>
    <s v="EUR"/>
    <n v="14480342.641304348"/>
    <n v="9277121.1600000001"/>
    <n v="0.38"/>
    <n v="0.18"/>
    <s v="INV-91447"/>
    <n v="6247450.2599999998"/>
    <n v="2259948.11"/>
    <n v="90"/>
    <n v="3"/>
    <s v="Unknown"/>
    <x v="4"/>
    <n v="0.78"/>
    <n v="0.05"/>
    <n v="0.05"/>
    <n v="6"/>
    <n v="3623"/>
    <n v="633041.93999999994"/>
    <s v="Unknown"/>
    <s v="THALES"/>
    <s v="WSP"/>
    <n v="51.2"/>
    <n v="24"/>
    <s v="Rejected"/>
    <s v="Procurement"/>
    <s v="Price escalation"/>
  </r>
  <r>
    <s v="T100715"/>
    <d v="2025-01-12T00:00:00"/>
    <s v="P1011"/>
    <s v="Solar Farm Phase 2"/>
    <x v="4"/>
    <s v="UAE"/>
    <s v="Bechtel"/>
    <s v="Unknown"/>
    <s v="Piping"/>
    <x v="4"/>
    <s v="Layla"/>
    <s v="B2697"/>
    <d v="2024-11-16T00:00:00"/>
    <d v="2025-04-03T00:00:00"/>
    <s v="Unknown"/>
    <n v="6"/>
    <n v="15913849"/>
    <n v="0.12"/>
    <n v="0.19"/>
    <n v="16664982.67"/>
    <s v="Unknown"/>
    <n v="16664982.67"/>
    <n v="11966583.24"/>
    <n v="0.16"/>
    <n v="0.16"/>
    <s v="INV-43402"/>
    <n v="5377759.1799999997"/>
    <n v="5573049.9699999997"/>
    <n v="120"/>
    <n v="26"/>
    <s v="Bank Transfer"/>
    <x v="2"/>
    <n v="0.57999999999999996"/>
    <n v="0.1"/>
    <n v="0.06"/>
    <n v="8"/>
    <n v="652"/>
    <n v="460818.58"/>
    <n v="5258430.01"/>
    <s v="Al Fara'a"/>
    <s v="Mott Mac"/>
    <n v="96.2"/>
    <n v="48"/>
    <s v="Rejected"/>
    <s v="Procurement"/>
    <s v="Price escalation"/>
  </r>
  <r>
    <s v="T100716"/>
    <d v="2025-05-12T00:00:00"/>
    <s v="P1018"/>
    <s v="HQ Tower"/>
    <x v="0"/>
    <s v="South Africa"/>
    <s v="ClientX"/>
    <s v="BOT"/>
    <s v="Structural"/>
    <x v="2"/>
    <s v="Igor"/>
    <s v="B2698"/>
    <d v="2025-03-23T00:00:00"/>
    <d v="2025-05-17T00:00:00"/>
    <d v="2025-08-09T00:00:00"/>
    <n v="50"/>
    <n v="572949"/>
    <n v="0.34"/>
    <n v="-0.05"/>
    <n v="359239.02"/>
    <s v=" AED"/>
    <n v="359239.02"/>
    <n v="321993.88"/>
    <n v="0.28000000000000003"/>
    <n v="7.0000000000000007E-2"/>
    <s v="INV-19258"/>
    <n v="289561.37"/>
    <n v="95534.42"/>
    <n v="60"/>
    <n v="106"/>
    <s v="Bank Transfer"/>
    <x v="5"/>
    <n v="0.28999999999999998"/>
    <n v="0.1"/>
    <n v="0.03"/>
    <n v="14"/>
    <n v="972"/>
    <n v="34442.85"/>
    <s v="Unknown"/>
    <s v="Unknown"/>
    <s v="Unknown"/>
    <n v="58.8"/>
    <n v="36"/>
    <s v="Under Review"/>
    <s v="Engineering"/>
    <s v="Client delay"/>
  </r>
  <r>
    <s v="T100717"/>
    <d v="2025-12-17T00:00:00"/>
    <s v="P1019"/>
    <s v="Stadium Renovation"/>
    <x v="3"/>
    <s v="Qatar"/>
    <s v="ABB Group"/>
    <s v="EPC"/>
    <s v="Mechanical"/>
    <x v="9"/>
    <s v="Mei"/>
    <s v="B2699"/>
    <d v="2025-11-01T00:00:00"/>
    <d v="2026-01-27T00:00:00"/>
    <d v="2026-02-24T00:00:00"/>
    <n v="37"/>
    <n v="18622911"/>
    <n v="0.17"/>
    <n v="0.15"/>
    <n v="17775568.550000001"/>
    <s v="AED"/>
    <n v="4843479.1689373301"/>
    <n v="13376942.779999999"/>
    <n v="0.35"/>
    <n v="0.18"/>
    <s v="INV-85326"/>
    <n v="13833711.890000001"/>
    <n v="14892116.720000001"/>
    <n v="90"/>
    <n v="49"/>
    <s v="Unknown"/>
    <x v="4"/>
    <n v="0.82"/>
    <n v="0.05"/>
    <n v="7.0000000000000007E-2"/>
    <n v="7"/>
    <n v="2295"/>
    <n v="4172168.66"/>
    <n v="6827532.04"/>
    <s v="ABB"/>
    <s v="Unknown"/>
    <n v="72.2"/>
    <n v="48"/>
    <s v="Approved"/>
    <s v="Maintenance"/>
    <s v="On track"/>
  </r>
  <r>
    <s v="T100718"/>
    <d v="1945-09-29T00:00:00"/>
    <s v="P1031"/>
    <s v="Residential Complex"/>
    <x v="1"/>
    <s v="India"/>
    <s v="Siemens"/>
    <s v="Unit Rate"/>
    <s v="Electrical"/>
    <x v="7"/>
    <s v="Jack"/>
    <s v="B2700"/>
    <d v="2025-07-28T00:00:00"/>
    <d v="2025-10-29T00:00:00"/>
    <d v="2025-11-03T00:00:00"/>
    <n v="57"/>
    <n v="38804662"/>
    <n v="0.35"/>
    <n v="-0.04"/>
    <n v="24214109.09"/>
    <s v="USD "/>
    <n v="24214109.09"/>
    <n v="15338535.32"/>
    <n v="0.24"/>
    <n v="7.0000000000000007E-2"/>
    <s v="INV-57812"/>
    <n v="1312920.28"/>
    <n v="1087675.22"/>
    <n v="90"/>
    <n v="87"/>
    <s v="Bank Transfer"/>
    <x v="1"/>
    <n v="0.85"/>
    <n v="0.15"/>
    <n v="0.03"/>
    <n v="12"/>
    <n v="3553"/>
    <n v="5777278.3499999996"/>
    <n v="9124575.9900000002"/>
    <s v="THALES"/>
    <s v="Jacobs"/>
    <n v="78.599999999999994"/>
    <s v="Unknown"/>
    <s v="Pending"/>
    <s v="Maintenance"/>
    <s v="Price escalation"/>
  </r>
  <r>
    <s v="T100719"/>
    <d v="2025-10-23T00:00:00"/>
    <s v="P1041"/>
    <s v="Data Center Build"/>
    <x v="4"/>
    <s v="Saudi Arabia"/>
    <s v="NEOM"/>
    <s v="EPC "/>
    <s v="Process"/>
    <x v="4"/>
    <s v="Jack"/>
    <s v="B2701"/>
    <d v="2025-08-13T00:00:00"/>
    <d v="2025-10-30T00:00:00"/>
    <s v="Unknown"/>
    <n v="57"/>
    <n v="44345624"/>
    <n v="0.23"/>
    <n v="0"/>
    <n v="34146130.479999997"/>
    <s v="USD "/>
    <n v="34146130.479999997"/>
    <n v="30164419.82"/>
    <n v="0.39"/>
    <n v="0.2"/>
    <s v="INV-52437"/>
    <n v="14719569.99"/>
    <n v="14597942.27"/>
    <n v="90"/>
    <n v="4"/>
    <s v="Cheque"/>
    <x v="5"/>
    <n v="0.55000000000000004"/>
    <n v="0.1"/>
    <n v="0.05"/>
    <n v="14"/>
    <n v="2107"/>
    <n v="963933.34"/>
    <n v="11895286.689999999"/>
    <s v="Drake &amp; Scull"/>
    <s v="Mott Mac"/>
    <s v="Unknown"/>
    <n v="60"/>
    <s v="Pending"/>
    <s v="Consulting"/>
    <s v="Client delay"/>
  </r>
  <r>
    <s v="T100720"/>
    <d v="1945-09-09T00:00:00"/>
    <s v="P1036"/>
    <s v="HQ Tower"/>
    <x v="4"/>
    <s v="UAE"/>
    <s v="Bechtel"/>
    <s v="Unknown"/>
    <s v="Instrumentation"/>
    <x v="4"/>
    <s v="Jack"/>
    <s v="B2702"/>
    <d v="2025-08-14T00:00:00"/>
    <d v="2025-10-15T00:00:00"/>
    <d v="2025-12-19T00:00:00"/>
    <s v="Unknown"/>
    <n v="17536674"/>
    <n v="0.33"/>
    <n v="0.02"/>
    <n v="11984563.01"/>
    <s v="EUR"/>
    <n v="13026698.923913043"/>
    <n v="9279894.0899999999"/>
    <n v="0.38"/>
    <n v="7.0000000000000007E-2"/>
    <s v="INV-94072"/>
    <n v="8201859.1900000004"/>
    <n v="4226167.22"/>
    <n v="60"/>
    <n v="87"/>
    <s v="Cheque"/>
    <x v="1"/>
    <n v="0.72"/>
    <n v="0.15"/>
    <n v="0.05"/>
    <n v="13"/>
    <n v="4436"/>
    <s v="Unknown"/>
    <n v="4927420.13"/>
    <s v="THALES"/>
    <s v="Mott Mac"/>
    <n v="90.8"/>
    <n v="36"/>
    <s v="Unknown"/>
    <s v="Maintenance"/>
    <s v="Unknown"/>
  </r>
  <r>
    <s v="T100721"/>
    <d v="2025-01-24T00:00:00"/>
    <s v="P1037"/>
    <s v="Offshore Platform"/>
    <x v="1"/>
    <s v="Unknown"/>
    <s v="QatarEnergy"/>
    <s v="Lump Sum"/>
    <s v="Instrumentation"/>
    <x v="7"/>
    <s v="Igor"/>
    <s v="B2703"/>
    <d v="2024-01-12T00:00:00"/>
    <s v="Unknown"/>
    <d v="2025-04-08T00:00:00"/>
    <n v="36"/>
    <n v="4000570"/>
    <n v="0.34"/>
    <n v="0.1"/>
    <n v="2904413.82"/>
    <s v="AED"/>
    <n v="791393.41144414165"/>
    <n v="2287123.41"/>
    <n v="7.0000000000000007E-2"/>
    <n v="0.15"/>
    <s v="INV-33014"/>
    <n v="1128038.73"/>
    <n v="431010.5"/>
    <n v="60"/>
    <n v="58"/>
    <s v="Online"/>
    <x v="6"/>
    <n v="0.5"/>
    <n v="0.1"/>
    <n v="7.0000000000000007E-2"/>
    <n v="8"/>
    <n v="160"/>
    <n v="690659.8"/>
    <n v="559620.6"/>
    <s v="Unknown"/>
    <s v="Unknown"/>
    <n v="59.8"/>
    <n v="48"/>
    <s v="Rejected"/>
    <s v="Procurement"/>
    <s v="Scope change"/>
  </r>
  <r>
    <s v="T100722"/>
    <d v="2025-01-02T00:00:00"/>
    <s v="P1016"/>
    <s v="Airport Terminal 3"/>
    <x v="6"/>
    <s v="Unknown"/>
    <s v="NEOM"/>
    <s v="EPC"/>
    <s v="Mechanical"/>
    <x v="9"/>
    <s v="Tariq"/>
    <s v="B2704"/>
    <d v="2024-11-29T00:00:00"/>
    <d v="2025-02-28T00:00:00"/>
    <d v="2025-04-19T00:00:00"/>
    <n v="46"/>
    <n v="6259053"/>
    <n v="0.25"/>
    <n v="0.12"/>
    <n v="5257604.5199999996"/>
    <s v="USD"/>
    <n v="5257604.5199999996"/>
    <n v="4068856.52"/>
    <n v="0.25"/>
    <n v="0.19"/>
    <s v="INV-92564"/>
    <n v="3117245.31"/>
    <n v="3198609.3"/>
    <n v="120"/>
    <n v="31"/>
    <s v="Cheque"/>
    <x v="6"/>
    <n v="0.16"/>
    <n v="0.15"/>
    <n v="0.03"/>
    <n v="9"/>
    <n v="2361"/>
    <n v="745934.57"/>
    <n v="1035404.23"/>
    <s v="Drake &amp; Scull"/>
    <s v="Unknown"/>
    <n v="83.8"/>
    <n v="24"/>
    <s v="Rejected"/>
    <s v="Consulting"/>
    <s v="Unknown"/>
  </r>
  <r>
    <s v="T100723"/>
    <d v="2025-08-18T00:00:00"/>
    <s v="P1043"/>
    <s v="Solar Farm Phase 2"/>
    <x v="1"/>
    <s v="India"/>
    <s v="Fluor"/>
    <s v="Lump Sum"/>
    <s v="Electrical"/>
    <x v="5"/>
    <s v="Jack"/>
    <s v="B2705"/>
    <d v="2025-06-07T00:00:00"/>
    <d v="2025-10-13T00:00:00"/>
    <d v="2025-09-27T00:00:00"/>
    <n v="30"/>
    <n v="32069873"/>
    <n v="0.28000000000000003"/>
    <n v="0.12"/>
    <n v="25861145.59"/>
    <s v="AED"/>
    <n v="7046633.6757493187"/>
    <n v="19445710.109999999"/>
    <n v="0.22"/>
    <n v="0.13"/>
    <s v="INV-73711"/>
    <n v="3036692.46"/>
    <n v="2013809.77"/>
    <n v="45"/>
    <n v="20"/>
    <s v="Bank Transfer"/>
    <x v="6"/>
    <n v="0.43"/>
    <n v="0.1"/>
    <n v="0.01"/>
    <n v="10"/>
    <n v="1364"/>
    <n v="5669435.9699999997"/>
    <n v="6526302.5700000003"/>
    <s v="THALES"/>
    <s v="WSP"/>
    <s v="Unknown"/>
    <n v="36"/>
    <s v="Pending"/>
    <s v="Consulting"/>
    <s v="Unknown"/>
  </r>
  <r>
    <s v="T100724"/>
    <d v="2025-01-10T00:00:00"/>
    <s v="P1018"/>
    <s v="Airport Terminal 3"/>
    <x v="0"/>
    <s v="South Africa"/>
    <s v="ClientX"/>
    <s v="Lump Sum"/>
    <s v="Civil"/>
    <x v="2"/>
    <s v="Omar"/>
    <s v="B2706"/>
    <d v="2024-05-12T00:00:00"/>
    <d v="2025-11-01T00:00:00"/>
    <d v="2025-04-15T00:00:00"/>
    <n v="31"/>
    <n v="19370386"/>
    <n v="0.02"/>
    <n v="-0.03"/>
    <n v="18413488.93"/>
    <s v="EUR"/>
    <n v="20014661.880434781"/>
    <n v="16320198.66"/>
    <n v="0.13"/>
    <n v="0.06"/>
    <s v="INV-23586"/>
    <n v="14941522.18"/>
    <n v="9983234.6899999995"/>
    <n v="30"/>
    <n v="146"/>
    <s v="Bank Transfer"/>
    <x v="1"/>
    <n v="0.11"/>
    <n v="0.15"/>
    <n v="0.08"/>
    <n v="8"/>
    <n v="765"/>
    <n v="2278349.36"/>
    <n v="2045876.08"/>
    <s v="Drake &amp; Scull"/>
    <s v="Unknown"/>
    <n v="85.8"/>
    <n v="24"/>
    <s v="Unknown"/>
    <s v="Engineering"/>
    <s v="On track"/>
  </r>
  <r>
    <s v="T100725"/>
    <d v="2025-04-20T00:00:00"/>
    <s v="P1000"/>
    <s v="Marina Development"/>
    <x v="4"/>
    <s v="UAE"/>
    <s v="Siemens"/>
    <s v="Cost Plus "/>
    <s v="Electrical"/>
    <x v="4"/>
    <s v="Mei"/>
    <s v="B2707"/>
    <d v="2025-02-18T00:00:00"/>
    <s v="Unknown"/>
    <d v="2025-05-30T00:00:00"/>
    <n v="37"/>
    <n v="16040934"/>
    <n v="0.28999999999999998"/>
    <n v="7.0000000000000007E-2"/>
    <n v="12186297.560000001"/>
    <s v="EUR"/>
    <n v="13245975.608695652"/>
    <n v="10362762.449999999"/>
    <n v="0.08"/>
    <n v="0.17"/>
    <s v="INV-29805"/>
    <n v="7172556.54"/>
    <n v="2405899.59"/>
    <n v="30"/>
    <n v="26"/>
    <s v="Bank Transfer"/>
    <x v="4"/>
    <n v="0.67"/>
    <n v="0.1"/>
    <n v="0.06"/>
    <n v="13"/>
    <n v="2597"/>
    <n v="2829981.35"/>
    <n v="4007705.7"/>
    <s v="Drake &amp; Scull"/>
    <s v="Mott Mac"/>
    <n v="99.7"/>
    <n v="48"/>
    <s v="Under Review"/>
    <s v="Consulting"/>
    <s v="Price escalation"/>
  </r>
  <r>
    <s v="T100726"/>
    <d v="2026-02-14T00:00:00"/>
    <s v="P1011"/>
    <s v="Desalination Plant"/>
    <x v="4"/>
    <s v="Saudi Arabia"/>
    <s v="Bechtel"/>
    <s v="Lump Sum"/>
    <s v="Electrical"/>
    <x v="4"/>
    <s v="Mei"/>
    <s v="B2708"/>
    <d v="2026-01-21T00:00:00"/>
    <d v="2026-02-03T00:00:00"/>
    <d v="2026-05-04T00:00:00"/>
    <n v="9"/>
    <n v="47362959"/>
    <n v="0.3"/>
    <n v="0.15"/>
    <n v="38127181.990000002"/>
    <s v="AED"/>
    <n v="10388877.926430518"/>
    <n v="26309005.859999999"/>
    <n v="0.33"/>
    <n v="0.11"/>
    <s v="INV-44426"/>
    <n v="33704168.369999997"/>
    <n v="23441779.800000001"/>
    <n v="90"/>
    <n v="156"/>
    <s v="Cheque"/>
    <x v="6"/>
    <n v="0.46"/>
    <n v="0.05"/>
    <n v="0.09"/>
    <n v="8"/>
    <n v="2715"/>
    <n v="5060433.9800000004"/>
    <n v="9935844.4000000004"/>
    <s v="THALES"/>
    <s v="Parsons"/>
    <n v="51.1"/>
    <n v="48"/>
    <s v="Rejected"/>
    <s v="Maintenance"/>
    <s v="On track"/>
  </r>
  <r>
    <s v="T100727"/>
    <d v="2025-05-23T00:00:00"/>
    <s v="P1049"/>
    <s v="Offshore Platform"/>
    <x v="3"/>
    <s v="USA"/>
    <s v="Unknown"/>
    <s v="LSTK"/>
    <s v="Unknown"/>
    <x v="9"/>
    <s v="Tariq"/>
    <s v="B2709"/>
    <d v="2025-06-04T00:00:00"/>
    <s v="Unknown"/>
    <d v="2025-02-09T00:00:00"/>
    <n v="58"/>
    <n v="9420683"/>
    <n v="0.22"/>
    <n v="0.18"/>
    <n v="8670796.6300000008"/>
    <s v="USD"/>
    <n v="8670796.6300000008"/>
    <n v="5216987.57"/>
    <n v="0.28000000000000003"/>
    <n v="0.06"/>
    <s v="INV-23732"/>
    <n v="6077277.79"/>
    <n v="5463326.4800000004"/>
    <n v="90"/>
    <n v="162"/>
    <s v="Cash"/>
    <x v="2"/>
    <n v="7.0000000000000007E-2"/>
    <n v="0.15"/>
    <n v="0.02"/>
    <n v="11"/>
    <n v="1811"/>
    <n v="1323681.6000000001"/>
    <n v="4099156.52"/>
    <s v="Unknown"/>
    <s v="Mott Mac"/>
    <s v="Unknown"/>
    <n v="48"/>
    <s v="Unknown"/>
    <s v="Construction"/>
    <s v="Unknown"/>
  </r>
  <r>
    <s v="T100728"/>
    <d v="2025-08-24T00:00:00"/>
    <s v="P1029"/>
    <s v="Stadium Renovation"/>
    <x v="0"/>
    <s v="South Africa"/>
    <s v="Vinci Construction"/>
    <s v="Lump Sum"/>
    <s v="Civil"/>
    <x v="2"/>
    <s v="Mei"/>
    <s v="B2710"/>
    <d v="2025-06-21T00:00:00"/>
    <s v="Unknown"/>
    <s v="Unknown"/>
    <n v="54"/>
    <n v="5806305"/>
    <n v="0.12"/>
    <n v="-0.04"/>
    <n v="4905166.46"/>
    <s v="QAR"/>
    <n v="1347573.2032967033"/>
    <n v="3757210.92"/>
    <n v="0.26"/>
    <n v="7.0000000000000007E-2"/>
    <s v="INV-70799"/>
    <n v="2306246.92"/>
    <n v="717524.05"/>
    <n v="90"/>
    <n v="90"/>
    <s v="Cash"/>
    <x v="0"/>
    <n v="0.76"/>
    <n v="0.05"/>
    <n v="7.0000000000000007E-2"/>
    <n v="0"/>
    <n v="2978"/>
    <n v="1172200.2"/>
    <n v="1711235.23"/>
    <s v="Unknown"/>
    <s v="Jacobs"/>
    <s v="Unknown"/>
    <n v="24"/>
    <s v="Rejected"/>
    <s v="Procurement"/>
    <s v="Unknown"/>
  </r>
  <r>
    <s v="T100729"/>
    <d v="1945-07-10T00:00:00"/>
    <s v="P1047"/>
    <s v="Airport Terminal 3"/>
    <x v="5"/>
    <s v="USA"/>
    <s v="Siemens"/>
    <s v="Cost Plus"/>
    <s v="Process"/>
    <x v="8"/>
    <s v="Tariq"/>
    <s v="B2711"/>
    <d v="2025-02-04T00:00:00"/>
    <d v="2025-04-03T00:00:00"/>
    <d v="2025-05-13T00:00:00"/>
    <n v="17"/>
    <s v="Unknown"/>
    <n v="0.24"/>
    <n v="-0.04"/>
    <n v="8497866.4299999997"/>
    <s v="USD"/>
    <n v="8497866.4299999997"/>
    <n v="7462175.5"/>
    <n v="0.36"/>
    <n v="0.14000000000000001"/>
    <s v="INV-17123"/>
    <n v="4708304.99"/>
    <n v="4457479.0199999996"/>
    <n v="60"/>
    <n v="177"/>
    <s v="Cash"/>
    <x v="1"/>
    <n v="0.49"/>
    <n v="0.1"/>
    <n v="0.06"/>
    <n v="0"/>
    <n v="1252"/>
    <n v="963232.88"/>
    <n v="2030038.14"/>
    <s v="THALES"/>
    <s v="Parsons"/>
    <n v="71.900000000000006"/>
    <n v="24"/>
    <s v="Pending"/>
    <s v="Engineering"/>
    <s v="Unknown"/>
  </r>
  <r>
    <s v="T100730"/>
    <d v="1945-09-20T00:00:00"/>
    <s v="P1031"/>
    <s v="Industrial Park"/>
    <x v="6"/>
    <s v="Unknown"/>
    <s v="NEOM"/>
    <s v="Unit Rate"/>
    <s v="Piping"/>
    <x v="9"/>
    <s v="Layla"/>
    <s v="B2712"/>
    <d v="2025-03-09T00:00:00"/>
    <d v="2025-10-17T00:00:00"/>
    <d v="2025-11-26T00:00:00"/>
    <n v="18"/>
    <n v="32960982"/>
    <n v="7.0000000000000007E-2"/>
    <n v="-0.01"/>
    <n v="30347176.129999999"/>
    <s v=" AED"/>
    <n v="30347176.129999999"/>
    <n v="25084185.75"/>
    <n v="0.13"/>
    <n v="0.05"/>
    <s v="INV-84086"/>
    <n v="3080882.85"/>
    <n v="1289465.3899999999"/>
    <n v="60"/>
    <n v="71"/>
    <s v="Bank Transfer"/>
    <x v="2"/>
    <n v="0.39"/>
    <n v="0.15"/>
    <n v="0.1"/>
    <n v="0"/>
    <n v="3402"/>
    <s v="Unknown"/>
    <n v="11487168.289999999"/>
    <s v="Unknown"/>
    <s v="Unknown"/>
    <n v="53.1"/>
    <n v="48"/>
    <s v="Unknown"/>
    <s v="Procurement"/>
    <s v="Follow up needed"/>
  </r>
  <r>
    <s v="T100731"/>
    <d v="2026-02-12T00:00:00"/>
    <s v="P1000"/>
    <s v="Oil Refinery Unit"/>
    <x v="0"/>
    <s v="Egypt"/>
    <s v="China State"/>
    <s v="Unit Rate"/>
    <s v="Civil"/>
    <x v="2"/>
    <s v="Layla"/>
    <s v="B2713"/>
    <d v="2025-11-15T00:00:00"/>
    <d v="2026-05-03T00:00:00"/>
    <d v="2026-05-22T00:00:00"/>
    <n v="14"/>
    <n v="556669"/>
    <n v="0.11"/>
    <n v="7.0000000000000007E-2"/>
    <n v="530115.89"/>
    <s v="EUR"/>
    <n v="576212.92391304346"/>
    <n v="321943.90000000002"/>
    <n v="0.11"/>
    <n v="0.1"/>
    <s v="INV-43147"/>
    <n v="301641.74"/>
    <n v="102784.76"/>
    <n v="60"/>
    <n v="142"/>
    <s v="Letter of Credit"/>
    <x v="4"/>
    <n v="0.82"/>
    <n v="0.05"/>
    <n v="0.03"/>
    <n v="0"/>
    <n v="1157"/>
    <n v="54584.73"/>
    <n v="131425.07"/>
    <s v="Unknown"/>
    <s v="Unknown"/>
    <n v="67.2"/>
    <s v="Unknown"/>
    <s v="Under Review"/>
    <s v="Engineering"/>
    <s v="Unknown"/>
  </r>
  <r>
    <s v="T100732"/>
    <d v="2025-10-11T00:00:00"/>
    <s v="P1045"/>
    <s v="HQ Tower"/>
    <x v="1"/>
    <s v="China"/>
    <s v="QatarEnergy"/>
    <s v="Cost Plus "/>
    <s v="Civil"/>
    <x v="1"/>
    <s v="Omar"/>
    <s v="B2714"/>
    <d v="2025-09-23T00:00:00"/>
    <d v="2025-11-18T00:00:00"/>
    <d v="2025-11-29T00:00:00"/>
    <n v="42"/>
    <n v="34435235"/>
    <n v="0.17"/>
    <n v="0.14000000000000001"/>
    <n v="32582619.359999999"/>
    <s v="AED"/>
    <n v="8878097.9182561301"/>
    <n v="27118211.25"/>
    <n v="0.36"/>
    <n v="0.14000000000000001"/>
    <s v="INV-15946"/>
    <s v="PENDING"/>
    <n v="7173705.1299999999"/>
    <n v="60"/>
    <n v="32"/>
    <s v="Cash"/>
    <x v="2"/>
    <n v="0.25"/>
    <n v="0.15"/>
    <n v="0.08"/>
    <n v="3"/>
    <n v="1245"/>
    <n v="1986839.28"/>
    <n v="3889544.28"/>
    <s v="Unknown"/>
    <s v="AECOM"/>
    <n v="73.3"/>
    <n v="36"/>
    <s v="Under Review"/>
    <s v="Construction"/>
    <s v="Unknown"/>
  </r>
  <r>
    <s v="T100733"/>
    <d v="2025-04-15T00:00:00"/>
    <s v="P1005"/>
    <s v="Oil Refinery Unit"/>
    <x v="1"/>
    <s v="China"/>
    <s v="GE Infrastructure"/>
    <s v="EPC"/>
    <s v="HVAC"/>
    <x v="7"/>
    <s v="Ravi"/>
    <s v="B2715"/>
    <d v="2025-02-17T00:00:00"/>
    <d v="2025-04-22T00:00:00"/>
    <s v="Unknown"/>
    <n v="23"/>
    <n v="32223118"/>
    <n v="0.08"/>
    <n v="0.16"/>
    <n v="34388511.530000001"/>
    <s v="QAR"/>
    <n v="9447393.2774725277"/>
    <n v="30084584.760000002"/>
    <n v="0.13"/>
    <n v="0.15"/>
    <s v="INV-77914"/>
    <n v="19715018.940000001"/>
    <n v="8073750.2199999997"/>
    <n v="60"/>
    <n v="138"/>
    <s v="Letter of Credit"/>
    <x v="6"/>
    <n v="0.98"/>
    <n v="0.05"/>
    <n v="0.06"/>
    <n v="13"/>
    <n v="1974"/>
    <n v="6696151.0700000003"/>
    <n v="3546622.12"/>
    <s v="THALES"/>
    <s v="Unknown"/>
    <n v="80.900000000000006"/>
    <n v="24"/>
    <s v="Unknown"/>
    <s v="Procurement"/>
    <s v="On track"/>
  </r>
  <r>
    <s v="T100734"/>
    <d v="2025-07-17T00:00:00"/>
    <s v="P1024"/>
    <s v="Metro Line Extension"/>
    <x v="1"/>
    <s v="China"/>
    <s v="China State"/>
    <s v="Lump Sum"/>
    <s v="HVAC"/>
    <x v="7"/>
    <s v="Mei"/>
    <s v="B2716"/>
    <d v="2025-06-12T00:00:00"/>
    <d v="2025-08-08T00:00:00"/>
    <d v="2025-10-17T00:00:00"/>
    <n v="56"/>
    <n v="472954"/>
    <n v="0.27"/>
    <n v="0.03"/>
    <n v="355614.11"/>
    <s v="USD"/>
    <n v="355614.11"/>
    <n v="269469.55"/>
    <n v="0.12"/>
    <n v="0.18"/>
    <s v="INV-83851"/>
    <n v="202342.65"/>
    <n v="176233.5"/>
    <n v="45"/>
    <n v="127"/>
    <s v="Letter of Credit"/>
    <x v="4"/>
    <n v="7.0000000000000007E-2"/>
    <n v="0.05"/>
    <n v="0.01"/>
    <n v="9"/>
    <n v="3812"/>
    <n v="58714.76"/>
    <n v="49682.93"/>
    <s v="Siemens"/>
    <s v="Unknown"/>
    <n v="51.5"/>
    <n v="48"/>
    <s v="Unknown"/>
    <s v="Consulting"/>
    <s v="On track"/>
  </r>
  <r>
    <s v="T100735"/>
    <d v="2025-07-26T00:00:00"/>
    <s v="P1003"/>
    <s v="Data Center Build"/>
    <x v="0"/>
    <s v="Nigeria"/>
    <s v="Vinci Construction"/>
    <s v="Lump Sum"/>
    <s v="Unknown"/>
    <x v="0"/>
    <s v="Omar"/>
    <s v="B2717"/>
    <d v="2025-05-13T00:00:00"/>
    <d v="2025-09-13T00:00:00"/>
    <d v="2025-09-11T00:00:00"/>
    <n v="21"/>
    <n v="31096533"/>
    <n v="0.19"/>
    <n v="0.2"/>
    <n v="30225830.079999998"/>
    <s v=" AED"/>
    <n v="30225830.079999998"/>
    <n v="23677219.84"/>
    <n v="0.4"/>
    <n v="0.12"/>
    <s v="INV-15836"/>
    <n v="5978273.75"/>
    <n v="4897001.5199999996"/>
    <n v="30"/>
    <n v="109"/>
    <s v="Cash"/>
    <x v="1"/>
    <n v="0.56000000000000005"/>
    <n v="0.15"/>
    <n v="0.04"/>
    <n v="0"/>
    <n v="45"/>
    <n v="6959404.5999999996"/>
    <n v="11793246.890000001"/>
    <s v="Drake &amp; Scull"/>
    <s v="Jacobs"/>
    <n v="77.900000000000006"/>
    <n v="60"/>
    <s v="Rejected"/>
    <s v="Maintenance"/>
    <s v="Scope change"/>
  </r>
  <r>
    <s v="T100736"/>
    <d v="2025-08-02T00:00:00"/>
    <s v="P1030"/>
    <s v="Data Center Build"/>
    <x v="2"/>
    <s v="UK"/>
    <s v="ABB Group"/>
    <s v="Unknown"/>
    <s v="HVAC"/>
    <x v="3"/>
    <s v="Tariq"/>
    <s v="B2718"/>
    <d v="2025-06-26T00:00:00"/>
    <d v="2025-09-30T00:00:00"/>
    <d v="2025-01-10T00:00:00"/>
    <n v="29"/>
    <n v="21562048"/>
    <n v="0.19"/>
    <n v="0.18"/>
    <n v="20609005.48"/>
    <s v="QAR"/>
    <n v="5661814.692307692"/>
    <n v="17772127.800000001"/>
    <n v="0.06"/>
    <n v="0.2"/>
    <s v="INV-28025"/>
    <n v="9051249.7799999993"/>
    <n v="8046412.9800000004"/>
    <n v="45"/>
    <n v="100"/>
    <s v="Unknown"/>
    <x v="0"/>
    <n v="0.11"/>
    <n v="0.05"/>
    <n v="0.03"/>
    <n v="0"/>
    <n v="3611"/>
    <n v="781083.84"/>
    <n v="10082521.35"/>
    <s v="ABB"/>
    <s v="Unknown"/>
    <n v="97.7"/>
    <n v="48"/>
    <s v="Rejected"/>
    <s v="Maintenance"/>
    <s v="Price escalation"/>
  </r>
  <r>
    <s v="T100737"/>
    <d v="2026-01-05T00:00:00"/>
    <s v="P1016"/>
    <s v="Tunnel Project"/>
    <x v="1"/>
    <s v="China"/>
    <s v="NEOM"/>
    <s v="Cost Plus "/>
    <s v="Instrumentation"/>
    <x v="1"/>
    <s v="Mei"/>
    <s v="B2719"/>
    <d v="2025-09-12T00:00:00"/>
    <d v="2026-02-18T00:00:00"/>
    <d v="2026-03-16T00:00:00"/>
    <n v="11"/>
    <n v="17113526"/>
    <n v="0.09"/>
    <n v="0.16"/>
    <n v="18065038.050000001"/>
    <s v="AED"/>
    <n v="4922353.6920980932"/>
    <n v="12701182.59"/>
    <n v="0.1"/>
    <n v="0.1"/>
    <s v="Unknown"/>
    <n v="8531457.6500000004"/>
    <n v="6276538.3200000003"/>
    <n v="90"/>
    <n v="58"/>
    <s v="Unknown"/>
    <x v="6"/>
    <n v="0.73"/>
    <n v="0.05"/>
    <n v="0.04"/>
    <n v="15"/>
    <n v="3804"/>
    <n v="4444279.92"/>
    <n v="6256946.9000000004"/>
    <s v="Siemens"/>
    <s v="Unknown"/>
    <n v="72.7"/>
    <s v="Unknown"/>
    <s v="Rejected"/>
    <s v="Consulting"/>
    <s v="Unknown"/>
  </r>
  <r>
    <s v="T100738"/>
    <d v="1945-09-22T00:00:00"/>
    <s v="P1027"/>
    <s v="Marina Development"/>
    <x v="3"/>
    <s v="South Africa"/>
    <s v="Siemens"/>
    <s v="Unit Rate"/>
    <s v="Civil"/>
    <x v="9"/>
    <s v="Layla"/>
    <s v="B2720"/>
    <d v="2025-09-05T00:00:00"/>
    <d v="2025-10-15T00:00:00"/>
    <d v="2025-12-31T00:00:00"/>
    <n v="22"/>
    <n v="11181751"/>
    <n v="0.16"/>
    <n v="0.18"/>
    <n v="11083351.59"/>
    <s v="USD"/>
    <n v="11083351.59"/>
    <n v="8817326.6899999995"/>
    <n v="0.16"/>
    <n v="0.17"/>
    <s v="INV-93453"/>
    <n v="2752838.29"/>
    <n v="1722516.13"/>
    <n v="120"/>
    <n v="135"/>
    <s v="Cheque"/>
    <x v="6"/>
    <n v="0.26"/>
    <n v="0.05"/>
    <n v="7.0000000000000007E-2"/>
    <n v="6"/>
    <n v="267"/>
    <s v="Unknown"/>
    <s v="Unknown"/>
    <s v="Unknown"/>
    <s v="Jacobs"/>
    <n v="74.099999999999994"/>
    <n v="48"/>
    <s v="Approved"/>
    <s v="Maintenance"/>
    <s v="Scope change"/>
  </r>
  <r>
    <s v="T100739"/>
    <d v="2025-11-06T00:00:00"/>
    <s v="P1025"/>
    <s v="Marina Development"/>
    <x v="5"/>
    <s v="USA"/>
    <s v="ADNOC"/>
    <s v="Unknown"/>
    <s v="Structural"/>
    <x v="6"/>
    <s v="Igor"/>
    <s v="B2721"/>
    <d v="2025-10-27T00:00:00"/>
    <s v="Unknown"/>
    <d v="2026-01-18T00:00:00"/>
    <n v="55"/>
    <n v="2633338"/>
    <n v="0.2"/>
    <n v="0.16"/>
    <n v="2443737.66"/>
    <s v="AED"/>
    <n v="665868.57220708451"/>
    <n v="1832125.02"/>
    <n v="0.11"/>
    <n v="0.11"/>
    <s v="INV-97680"/>
    <n v="135387.04999999999"/>
    <n v="105308.57"/>
    <n v="90"/>
    <n v="101"/>
    <s v="Cash"/>
    <x v="2"/>
    <n v="0.38"/>
    <n v="0.15"/>
    <n v="0.06"/>
    <n v="10"/>
    <s v="Unknown"/>
    <n v="401397.57"/>
    <n v="639297.75"/>
    <s v="Unknown"/>
    <s v="AECOM"/>
    <n v="88.7"/>
    <n v="12"/>
    <s v="Rejected"/>
    <s v="Construction"/>
    <s v="Unknown"/>
  </r>
  <r>
    <s v="T100740"/>
    <d v="2025-01-12T00:00:00"/>
    <s v="P1031"/>
    <s v="Solar Farm Phase 2"/>
    <x v="5"/>
    <s v="Unknown"/>
    <s v="Fluor"/>
    <s v="EPC "/>
    <s v="Mechanical "/>
    <x v="8"/>
    <s v="Igor"/>
    <s v="B2722"/>
    <d v="2024-10-29T00:00:00"/>
    <d v="2025-03-09T00:00:00"/>
    <s v="Unknown"/>
    <n v="60"/>
    <n v="27523084"/>
    <n v="0.1"/>
    <n v="-0.01"/>
    <n v="24523067.84"/>
    <s v="AED"/>
    <n v="6682034.8337874664"/>
    <n v="18668072.579999998"/>
    <n v="0.18"/>
    <n v="0.15"/>
    <s v="Unknown"/>
    <n v="10780951.99"/>
    <n v="6861231.4500000002"/>
    <n v="60"/>
    <n v="63"/>
    <s v="Letter of Credit"/>
    <x v="5"/>
    <n v="0.34"/>
    <n v="0.15"/>
    <n v="7.0000000000000007E-2"/>
    <n v="13"/>
    <n v="581"/>
    <n v="5462976.0499999998"/>
    <n v="10195355.6"/>
    <s v="Unknown"/>
    <s v="WSP"/>
    <n v="65.8"/>
    <n v="24"/>
    <s v="Approved"/>
    <s v="Consulting"/>
    <s v="Price escalation"/>
  </r>
  <r>
    <s v="T100741"/>
    <d v="2025-01-11T00:00:00"/>
    <s v="P1045"/>
    <s v="Solar Farm Phase 2"/>
    <x v="4"/>
    <s v="UAE"/>
    <s v="Bechtel"/>
    <s v="EPC "/>
    <s v="Piping"/>
    <x v="4"/>
    <s v="Mei"/>
    <s v="B2723"/>
    <d v="2024-11-27T00:00:00"/>
    <s v="Unknown"/>
    <d v="2025-04-16T00:00:00"/>
    <n v="21"/>
    <n v="44415906"/>
    <n v="0.09"/>
    <n v="0.19"/>
    <n v="48097984.609999999"/>
    <s v=" AED"/>
    <n v="48097984.609999999"/>
    <n v="40331423.229999997"/>
    <n v="0.27"/>
    <n v="0.17"/>
    <s v="INV-25873"/>
    <n v="7879128.6500000004"/>
    <n v="8412077.4499999993"/>
    <n v="90"/>
    <n v="72"/>
    <s v="Unknown"/>
    <x v="3"/>
    <n v="0.33"/>
    <n v="0.1"/>
    <n v="0.03"/>
    <n v="4"/>
    <n v="2398"/>
    <n v="2883980.56"/>
    <n v="15948139.800000001"/>
    <s v="Siemens"/>
    <s v="Unknown"/>
    <s v="Unknown"/>
    <n v="48"/>
    <s v="Pending"/>
    <s v="Maintenance"/>
    <s v="Scope change"/>
  </r>
  <r>
    <s v="T100742"/>
    <d v="1945-09-17T00:00:00"/>
    <s v="P1024"/>
    <s v="Stadium Renovation"/>
    <x v="0"/>
    <s v="South Africa"/>
    <s v="Samsung C&amp;T"/>
    <s v="Unit Rate"/>
    <s v="Process"/>
    <x v="0"/>
    <s v="Ravi"/>
    <s v="B2724"/>
    <d v="2025-03-08T00:00:00"/>
    <d v="2025-10-16T00:00:00"/>
    <d v="2025-10-19T00:00:00"/>
    <n v="16"/>
    <n v="23597746"/>
    <n v="0.34"/>
    <n v="7.0000000000000007E-2"/>
    <n v="16664728.23"/>
    <s v=" AED"/>
    <n v="16664728.23"/>
    <n v="13667151.720000001"/>
    <n v="0.26"/>
    <n v="0.09"/>
    <s v="INV-19354"/>
    <n v="11808531.689999999"/>
    <n v="12682469.880000001"/>
    <n v="45"/>
    <n v="73"/>
    <s v="Bank Transfer"/>
    <x v="5"/>
    <n v="0.53"/>
    <n v="0.05"/>
    <n v="0.01"/>
    <n v="11"/>
    <n v="178"/>
    <n v="1135407.6200000001"/>
    <n v="7217474.5800000001"/>
    <s v="Unknown"/>
    <s v="Parsons"/>
    <n v="77"/>
    <n v="24"/>
    <s v="Pending"/>
    <s v="Consulting"/>
    <s v="Price escalation"/>
  </r>
  <r>
    <s v="T100743"/>
    <d v="1945-07-06T00:00:00"/>
    <s v="P1040"/>
    <s v="HQ Tower"/>
    <x v="2"/>
    <s v="UK"/>
    <s v="Bechtel"/>
    <s v="BOT"/>
    <s v="Civil"/>
    <x v="3"/>
    <s v="Ravi"/>
    <s v="B2725"/>
    <d v="2025-01-14T00:00:00"/>
    <d v="2025-03-18T00:00:00"/>
    <s v="Unknown"/>
    <n v="41"/>
    <n v="44492318"/>
    <n v="0.18"/>
    <n v="0.03"/>
    <n v="37578211.780000001"/>
    <s v="EUR"/>
    <n v="40845882.369565219"/>
    <n v="25425429.420000002"/>
    <n v="0.22"/>
    <n v="0.14000000000000001"/>
    <s v="INV-24265"/>
    <n v="10265971.560000001"/>
    <n v="7151571.6600000001"/>
    <n v="120"/>
    <n v="130"/>
    <s v="Cash"/>
    <x v="2"/>
    <n v="0.6"/>
    <n v="0.1"/>
    <n v="7.0000000000000007E-2"/>
    <n v="14"/>
    <n v="2703"/>
    <n v="9139786.1799999997"/>
    <n v="12610004.07"/>
    <s v="Siemens"/>
    <s v="Unknown"/>
    <n v="82"/>
    <n v="24"/>
    <s v="Unknown"/>
    <s v="Maintenance"/>
    <s v="Client delay"/>
  </r>
  <r>
    <s v="T100744"/>
    <d v="2025-02-25T00:00:00"/>
    <s v="P1038"/>
    <s v="Hospital Complex"/>
    <x v="5"/>
    <s v="USA"/>
    <s v="ABB Group"/>
    <s v="Unit Rate"/>
    <s v="Civil"/>
    <x v="8"/>
    <s v="Jack"/>
    <s v="B2726"/>
    <d v="2025-02-03T00:00:00"/>
    <d v="2025-04-13T00:00:00"/>
    <s v="Unknown"/>
    <n v="44"/>
    <n v="45757715"/>
    <n v="0.28000000000000003"/>
    <n v="0.09"/>
    <n v="35910654.729999997"/>
    <s v="USD"/>
    <n v="35910654.729999997"/>
    <n v="31681606.07"/>
    <n v="0.33"/>
    <n v="0.08"/>
    <s v="INV-79251"/>
    <n v="8649127.2400000002"/>
    <n v="6102421.29"/>
    <n v="60"/>
    <n v="116"/>
    <s v="Bank Transfer"/>
    <x v="4"/>
    <n v="0.96"/>
    <n v="0.15"/>
    <n v="0.02"/>
    <n v="5"/>
    <n v="786"/>
    <n v="3852343.19"/>
    <n v="5637943.0300000003"/>
    <s v="Siemens"/>
    <s v="Parsons"/>
    <n v="66.5"/>
    <n v="12"/>
    <s v="Under Review"/>
    <s v="Procurement"/>
    <s v="Client delay"/>
  </r>
  <r>
    <s v="T100745"/>
    <d v="2025-02-07T00:00:00"/>
    <s v="P1013"/>
    <s v="Hospital Complex"/>
    <x v="0"/>
    <s v="Egypt"/>
    <s v="NEOM"/>
    <s v="BOT"/>
    <s v="Mechanical "/>
    <x v="0"/>
    <s v="Jack"/>
    <s v="B2727"/>
    <d v="2025-10-04T00:00:00"/>
    <d v="2025-08-30T00:00:00"/>
    <d v="2025-09-19T00:00:00"/>
    <n v="35"/>
    <n v="35217665"/>
    <n v="0.24"/>
    <n v="0.14000000000000001"/>
    <n v="30512584.960000001"/>
    <s v="USD"/>
    <n v="30512584.960000001"/>
    <n v="22662268.920000002"/>
    <n v="0.08"/>
    <n v="0.18"/>
    <s v="INV-45082"/>
    <n v="24294259.390000001"/>
    <n v="8384456.6500000004"/>
    <n v="30"/>
    <n v="90"/>
    <s v="Cheque"/>
    <x v="3"/>
    <n v="0.16"/>
    <n v="0.05"/>
    <n v="0.09"/>
    <n v="7"/>
    <n v="225"/>
    <n v="3740696.03"/>
    <n v="4235460.9400000004"/>
    <s v="THALES"/>
    <s v="Jacobs"/>
    <n v="88"/>
    <n v="36"/>
    <s v="Approved"/>
    <s v="Maintenance"/>
    <s v="Scope change"/>
  </r>
  <r>
    <s v="T100746"/>
    <d v="1945-08-19T00:00:00"/>
    <s v="P1033"/>
    <s v="Offshore Platform"/>
    <x v="3"/>
    <s v="USA"/>
    <s v="Larsen"/>
    <s v="Unit Rate"/>
    <s v="Unknown"/>
    <x v="9"/>
    <s v="Igor"/>
    <s v="B2728"/>
    <d v="2025-04-18T00:00:00"/>
    <d v="2025-06-18T00:00:00"/>
    <d v="2025-07-22T00:00:00"/>
    <n v="4"/>
    <n v="45735523"/>
    <n v="0.21"/>
    <n v="0.19"/>
    <n v="42995965.170000002"/>
    <s v="AED"/>
    <n v="11715521.84468665"/>
    <n v="33266649.879999999"/>
    <n v="0.34"/>
    <n v="0.11"/>
    <s v="INV-10132"/>
    <n v="30029973.809999999"/>
    <n v="18242947.399999999"/>
    <n v="60"/>
    <n v="172"/>
    <s v="Bank Transfer"/>
    <x v="2"/>
    <n v="0.24"/>
    <n v="0.1"/>
    <n v="0.01"/>
    <n v="4"/>
    <n v="3093"/>
    <n v="10438768.17"/>
    <n v="5238494.46"/>
    <s v="ABB"/>
    <s v="AECOM"/>
    <n v="53.9"/>
    <n v="36"/>
    <s v="Pending"/>
    <s v="Engineering"/>
    <s v="Price escalation"/>
  </r>
  <r>
    <s v="T100747"/>
    <d v="2025-07-13T00:00:00"/>
    <s v="P1050"/>
    <s v="HQ Tower"/>
    <x v="1"/>
    <s v="India"/>
    <s v="QatarEnergy"/>
    <s v="Unknown"/>
    <s v="Civil"/>
    <x v="7"/>
    <s v="Mei"/>
    <s v="B2729"/>
    <d v="2025-10-06T00:00:00"/>
    <d v="2025-08-13T00:00:00"/>
    <d v="2025-08-24T00:00:00"/>
    <n v="24"/>
    <n v="46799427"/>
    <n v="0.11"/>
    <n v="0.04"/>
    <n v="43317549.630000003"/>
    <s v="AED"/>
    <n v="11803147.03814714"/>
    <n v="36873446.560000002"/>
    <n v="0.34"/>
    <n v="0.17"/>
    <s v="INV-59523"/>
    <n v="33247678.469999999"/>
    <n v="32476130.77"/>
    <n v="90"/>
    <n v="93"/>
    <s v="Online"/>
    <x v="3"/>
    <n v="0.75"/>
    <n v="0.05"/>
    <n v="0.08"/>
    <n v="15"/>
    <n v="4030"/>
    <n v="1566770.89"/>
    <n v="11572039.92"/>
    <s v="Siemens"/>
    <s v="Parsons"/>
    <n v="93.8"/>
    <n v="12"/>
    <s v="Approved"/>
    <s v="Construction"/>
    <s v="Client delay"/>
  </r>
  <r>
    <s v="T100748"/>
    <d v="2025-01-26T00:00:00"/>
    <s v="P1006"/>
    <s v="Oil Refinery Unit"/>
    <x v="1"/>
    <s v="China"/>
    <s v="Samsung C&amp;T"/>
    <s v="EPC "/>
    <s v="Unknown"/>
    <x v="5"/>
    <s v="Mei"/>
    <s v="B2730"/>
    <d v="2025-10-01T00:00:00"/>
    <s v="Unknown"/>
    <d v="2025-05-03T00:00:00"/>
    <n v="58"/>
    <n v="29179668"/>
    <n v="0.15"/>
    <n v="0.05"/>
    <n v="26042853.690000001"/>
    <s v="USD "/>
    <n v="26042853.690000001"/>
    <n v="17336633.379999999"/>
    <n v="0.31"/>
    <n v="0.13"/>
    <s v="INV-33195"/>
    <n v="2510393.92"/>
    <n v="1623652.8"/>
    <n v="90"/>
    <n v="15"/>
    <s v="Online"/>
    <x v="1"/>
    <n v="0.36"/>
    <n v="0.05"/>
    <n v="0.03"/>
    <n v="3"/>
    <n v="1264"/>
    <n v="1819435.3"/>
    <n v="6805183.96"/>
    <s v="Siemens"/>
    <s v="Parsons"/>
    <n v="72.599999999999994"/>
    <n v="48"/>
    <s v="Under Review"/>
    <s v="Consulting"/>
    <s v="Client delay"/>
  </r>
  <r>
    <s v="T100749"/>
    <d v="2025-01-07T00:00:00"/>
    <s v="P1048"/>
    <s v="Water Treatment Plant"/>
    <x v="3"/>
    <s v="USA"/>
    <s v="ClientX"/>
    <s v="Lump Sum"/>
    <s v="Piping"/>
    <x v="9"/>
    <s v="Igor"/>
    <s v="B2731"/>
    <d v="2024-11-21T00:00:00"/>
    <d v="2025-02-14T00:00:00"/>
    <d v="2025-04-04T00:00:00"/>
    <n v="23"/>
    <n v="2599457"/>
    <n v="0.2"/>
    <n v="0.06"/>
    <n v="2204339.54"/>
    <s v="EUR"/>
    <n v="2396021.2391304346"/>
    <n v="1506812.63"/>
    <n v="0.28000000000000003"/>
    <n v="0.17"/>
    <s v="INV-19772"/>
    <n v="1795378.32"/>
    <n v="908236.61"/>
    <n v="60"/>
    <n v="152"/>
    <s v="Bank Transfer"/>
    <x v="4"/>
    <n v="0.98"/>
    <n v="0.05"/>
    <n v="0.02"/>
    <n v="6"/>
    <n v="4422"/>
    <n v="157001.12"/>
    <n v="951991.21"/>
    <s v="Al Fara'a"/>
    <s v="Mott Mac"/>
    <n v="95.3"/>
    <s v="Unknown"/>
    <s v="Unknown"/>
    <s v="Procurement"/>
    <s v="Follow up needed"/>
  </r>
  <r>
    <s v="T100750"/>
    <d v="2026-02-16T00:00:00"/>
    <s v="P1045"/>
    <s v="Plant Upgrade"/>
    <x v="2"/>
    <s v="UK"/>
    <s v="Siemens"/>
    <s v="EPC"/>
    <s v="Electrical"/>
    <x v="3"/>
    <s v="Tariq"/>
    <s v="B2732"/>
    <d v="2026-02-04T00:00:00"/>
    <d v="2026-02-19T00:00:00"/>
    <d v="2026-05-23T00:00:00"/>
    <n v="56"/>
    <n v="1772571"/>
    <n v="0.02"/>
    <n v="0.18"/>
    <n v="2049801.1"/>
    <s v="QAR"/>
    <n v="563132.17032967031"/>
    <n v="1758812.41"/>
    <n v="0.27"/>
    <n v="0.18"/>
    <s v="INV-55172"/>
    <n v="1137680.96"/>
    <n v="617864.35"/>
    <n v="60"/>
    <n v="73"/>
    <s v="Cheque"/>
    <x v="5"/>
    <n v="0.61"/>
    <n v="0.05"/>
    <n v="0.08"/>
    <n v="2"/>
    <n v="2289"/>
    <n v="41919.43"/>
    <n v="589350.37"/>
    <s v="ABB"/>
    <s v="AECOM"/>
    <s v="Unknown"/>
    <n v="12"/>
    <s v="Unknown"/>
    <s v="Construction"/>
    <s v="Follow up needed"/>
  </r>
  <r>
    <s v="T100751"/>
    <d v="2025-05-11T00:00:00"/>
    <s v="P1038"/>
    <s v="Industrial Park"/>
    <x v="1"/>
    <s v="China"/>
    <s v="QatarEnergy"/>
    <s v="LSTK"/>
    <s v="Mechanical"/>
    <x v="7"/>
    <s v="Jack"/>
    <s v="B2733"/>
    <d v="2025-09-03T00:00:00"/>
    <d v="2025-05-17T00:00:00"/>
    <d v="2025-07-24T00:00:00"/>
    <n v="26"/>
    <n v="42013933"/>
    <n v="0.23"/>
    <n v="7.0000000000000007E-2"/>
    <n v="34615279.399999999"/>
    <s v="Unknown"/>
    <n v="34615279.399999999"/>
    <n v="26715264.199999999"/>
    <n v="0.1"/>
    <n v="0.18"/>
    <s v="INV-40774"/>
    <n v="21860944.989999998"/>
    <n v="23609289.859999999"/>
    <n v="60"/>
    <n v="180"/>
    <s v="Cash"/>
    <x v="5"/>
    <n v="0.51"/>
    <n v="0.1"/>
    <n v="0.1"/>
    <n v="1"/>
    <n v="3993"/>
    <n v="4461884.16"/>
    <n v="11454268.560000001"/>
    <s v="Al Fara'a"/>
    <s v="AECOM"/>
    <n v="63.1"/>
    <n v="24"/>
    <s v="Unknown"/>
    <s v="Maintenance"/>
    <s v="On track"/>
  </r>
  <r>
    <s v="T100752"/>
    <d v="2025-05-16T00:00:00"/>
    <s v="P1034"/>
    <s v="Rail Network Upgrade"/>
    <x v="4"/>
    <s v="Qatar"/>
    <s v="ADNOC"/>
    <s v="Unknown"/>
    <s v="Mechanical"/>
    <x v="4"/>
    <s v="Sandra"/>
    <s v="B2734"/>
    <d v="2025-03-07T00:00:00"/>
    <s v="Unknown"/>
    <d v="2025-01-09T00:00:00"/>
    <n v="32"/>
    <n v="13521566"/>
    <n v="0.25"/>
    <n v="0.01"/>
    <n v="10242586.24"/>
    <s v="USD "/>
    <n v="10242586.24"/>
    <n v="6658198.9500000002"/>
    <n v="0.28999999999999998"/>
    <n v="0.16"/>
    <s v="Unknown"/>
    <n v="7371219.1100000003"/>
    <n v="2750369.04"/>
    <n v="120"/>
    <n v="163"/>
    <s v="Online"/>
    <x v="6"/>
    <n v="0.05"/>
    <n v="0.05"/>
    <n v="0.04"/>
    <n v="10"/>
    <n v="2872"/>
    <n v="1341648.44"/>
    <n v="2796025"/>
    <s v="ABB"/>
    <s v="Jacobs"/>
    <n v="62.6"/>
    <n v="24"/>
    <s v="Pending"/>
    <s v="Construction"/>
    <s v="Follow up needed"/>
  </r>
  <r>
    <s v="T100753"/>
    <d v="2025-08-04T00:00:00"/>
    <s v="P1028"/>
    <s v="Residential Complex"/>
    <x v="2"/>
    <s v="UK"/>
    <s v="Larsen"/>
    <s v="Cost Plus "/>
    <s v="Electrical"/>
    <x v="3"/>
    <s v="Mei"/>
    <s v="B2735"/>
    <d v="2025-07-05T00:00:00"/>
    <d v="2025-03-10T00:00:00"/>
    <d v="2025-10-21T00:00:00"/>
    <n v="26"/>
    <n v="47810894"/>
    <n v="0.1"/>
    <n v="0.12"/>
    <n v="48193381.149999999"/>
    <s v=" AED"/>
    <n v="48193381.149999999"/>
    <n v="30838639.530000001"/>
    <n v="0.2"/>
    <n v="0.16"/>
    <s v="INV-47433"/>
    <n v="34005369.450000003"/>
    <n v="29800438.32"/>
    <n v="30"/>
    <n v="79"/>
    <s v="Cheque"/>
    <x v="4"/>
    <n v="0.79"/>
    <n v="0.05"/>
    <n v="7.0000000000000007E-2"/>
    <n v="9"/>
    <s v="Unknown"/>
    <n v="3158221.38"/>
    <n v="22961759.030000001"/>
    <s v="Unknown"/>
    <s v="Mott Mac"/>
    <n v="98.6"/>
    <n v="24"/>
    <s v="Under Review"/>
    <s v="Engineering"/>
    <s v="Price escalation"/>
  </r>
  <r>
    <s v="T100754"/>
    <d v="2025-12-24T00:00:00"/>
    <s v="P1035"/>
    <s v="Data Center Build"/>
    <x v="4"/>
    <s v="Qatar"/>
    <s v="Unknown"/>
    <s v="Unknown"/>
    <s v="Structural"/>
    <x v="4"/>
    <s v="Sandra"/>
    <s v="B2736"/>
    <d v="2025-09-27T00:00:00"/>
    <d v="2026-01-14T00:00:00"/>
    <d v="2026-03-10T00:00:00"/>
    <n v="34"/>
    <n v="36762257"/>
    <n v="0.18"/>
    <n v="0.12"/>
    <n v="33762456.829999998"/>
    <s v="AED"/>
    <n v="9199579.5177111719"/>
    <n v="24196754.25"/>
    <n v="0.17"/>
    <n v="7.0000000000000007E-2"/>
    <s v="INV-60678"/>
    <n v="7759030.9500000002"/>
    <n v="5354064.28"/>
    <n v="45"/>
    <n v="113"/>
    <s v="Online"/>
    <x v="6"/>
    <n v="0.98"/>
    <n v="0.15"/>
    <n v="0.06"/>
    <n v="0"/>
    <n v="1693"/>
    <n v="6667086.2000000002"/>
    <n v="12513814.449999999"/>
    <s v="Unknown"/>
    <s v="Parsons"/>
    <n v="57.7"/>
    <n v="24"/>
    <s v="Approved"/>
    <s v="Engineering"/>
    <s v="Follow up needed"/>
  </r>
  <r>
    <s v="T100755"/>
    <d v="2025-08-02T00:00:00"/>
    <s v="P1004"/>
    <s v="Metro Line Extension"/>
    <x v="0"/>
    <s v="South Africa"/>
    <s v="Fluor"/>
    <s v="EPC "/>
    <s v="Unknown"/>
    <x v="0"/>
    <s v="Igor"/>
    <s v="B2737"/>
    <d v="2024-11-28T00:00:00"/>
    <d v="2025-03-30T00:00:00"/>
    <d v="2025-04-10T00:00:00"/>
    <n v="43"/>
    <n v="37713915"/>
    <n v="0.24"/>
    <n v="0.19"/>
    <n v="34108464.729999997"/>
    <s v=" AED"/>
    <n v="34108464.729999997"/>
    <s v="Unknown"/>
    <n v="0.17"/>
    <n v="0.19"/>
    <s v="INV-10219"/>
    <n v="2991651.69"/>
    <n v="2641969.35"/>
    <n v="120"/>
    <n v="152"/>
    <s v="Online"/>
    <x v="4"/>
    <s v="&gt;1"/>
    <n v="0.05"/>
    <n v="0.06"/>
    <n v="8"/>
    <n v="2468"/>
    <s v="Unknown"/>
    <n v="5704453.5899999999"/>
    <s v="ABB"/>
    <s v="Unknown"/>
    <n v="58.8"/>
    <n v="60"/>
    <s v="Unknown"/>
    <s v="Procurement"/>
    <s v="Scope change"/>
  </r>
  <r>
    <s v="T100756"/>
    <d v="2025-07-16T00:00:00"/>
    <s v="P1016"/>
    <s v="Solar Farm Phase 2"/>
    <x v="1"/>
    <s v="India"/>
    <s v="Fluor"/>
    <s v="Cost Plus "/>
    <s v="Civil"/>
    <x v="1"/>
    <s v="Sandra"/>
    <s v="B2738"/>
    <d v="2025-06-14T00:00:00"/>
    <d v="2025-08-30T00:00:00"/>
    <d v="2025-10-07T00:00:00"/>
    <n v="53"/>
    <n v="2283878"/>
    <n v="0.19"/>
    <n v="-0.03"/>
    <n v="1794442.94"/>
    <s v=" AED"/>
    <n v="1794442.94"/>
    <n v="1494291.91"/>
    <n v="0.26"/>
    <n v="0.15"/>
    <s v="INV-44265"/>
    <n v="1456170.96"/>
    <n v="973176.29"/>
    <n v="60"/>
    <n v="153"/>
    <s v="Cash"/>
    <x v="6"/>
    <n v="0.75"/>
    <n v="0.05"/>
    <n v="7.0000000000000007E-2"/>
    <n v="0"/>
    <n v="1981"/>
    <s v="Unknown"/>
    <n v="516065.78"/>
    <s v="Siemens"/>
    <s v="WSP"/>
    <s v="Unknown"/>
    <n v="36"/>
    <s v="Pending"/>
    <s v="Procurement"/>
    <s v="Unknown"/>
  </r>
  <r>
    <s v="T100757"/>
    <d v="2026-01-24T00:00:00"/>
    <s v="P1003"/>
    <s v="Unknown"/>
    <x v="4"/>
    <s v="Qatar"/>
    <s v="Fluor"/>
    <s v="LSTK"/>
    <s v="Electrical"/>
    <x v="4"/>
    <s v="Tariq"/>
    <s v="B2739"/>
    <d v="2025-06-12T00:00:00"/>
    <d v="2026-03-20T00:00:00"/>
    <d v="2026-04-04T00:00:00"/>
    <n v="37"/>
    <n v="2411046"/>
    <n v="0.03"/>
    <n v="0.08"/>
    <n v="2525811.79"/>
    <s v="Unknown"/>
    <n v="2525811.79"/>
    <n v="2130706.5299999998"/>
    <s v="?"/>
    <n v="0.08"/>
    <s v="Unknown"/>
    <n v="1729783.42"/>
    <n v="905401.18"/>
    <n v="45"/>
    <n v="154"/>
    <s v="Bank Transfer"/>
    <x v="5"/>
    <n v="0.14000000000000001"/>
    <n v="0.15"/>
    <n v="0.09"/>
    <n v="3"/>
    <n v="742"/>
    <n v="379575.37"/>
    <s v="Unknown"/>
    <s v="Al Fara'a"/>
    <s v="Unknown"/>
    <n v="69.099999999999994"/>
    <n v="12"/>
    <s v="Approved"/>
    <s v="Consulting"/>
    <s v="Price escalation"/>
  </r>
  <r>
    <s v="T100758"/>
    <d v="2026-01-23T00:00:00"/>
    <s v="P1048"/>
    <s v="Plant Upgrade"/>
    <x v="2"/>
    <s v="Germany"/>
    <s v="Unknown"/>
    <s v="Unit Rate"/>
    <s v="Mechanical "/>
    <x v="3"/>
    <s v="Tariq"/>
    <s v="B2740"/>
    <d v="2025-11-15T00:00:00"/>
    <s v="Unknown"/>
    <d v="2026-02-26T00:00:00"/>
    <n v="47"/>
    <n v="21933478"/>
    <n v="0.03"/>
    <n v="0.05"/>
    <n v="22339247.34"/>
    <s v=" AED"/>
    <n v="22339247.34"/>
    <n v="19809937.91"/>
    <s v="?"/>
    <n v="0.16"/>
    <s v="Unknown"/>
    <n v="13216973.92"/>
    <n v="5615639.1299999999"/>
    <n v="120"/>
    <n v="167"/>
    <s v="Bank Transfer"/>
    <x v="6"/>
    <n v="7.0000000000000007E-2"/>
    <n v="0.05"/>
    <n v="7.0000000000000007E-2"/>
    <n v="1"/>
    <n v="2978"/>
    <s v="Unknown"/>
    <n v="8580567.2799999993"/>
    <s v="Al Fara'a"/>
    <s v="Jacobs"/>
    <n v="94.4"/>
    <n v="36"/>
    <s v="Unknown"/>
    <s v="Engineering"/>
    <s v="Client delay"/>
  </r>
  <r>
    <s v="T100759"/>
    <d v="2025-05-06T00:00:00"/>
    <s v="P1040"/>
    <s v="Plant Upgrade"/>
    <x v="5"/>
    <s v="USA"/>
    <s v="GE Infrastructure"/>
    <s v="BOT"/>
    <s v="Electrical"/>
    <x v="8"/>
    <s v="Sandra"/>
    <s v="B2741"/>
    <d v="2025-02-13T00:00:00"/>
    <s v="Unknown"/>
    <d v="2025-08-28T00:00:00"/>
    <n v="15"/>
    <n v="2582064"/>
    <n v="0.31"/>
    <n v="0.04"/>
    <n v="1852889.13"/>
    <s v="EUR"/>
    <n v="2014009.9239130432"/>
    <n v="1167975.6200000001"/>
    <n v="0.23"/>
    <n v="0.16"/>
    <s v="INV-10712"/>
    <n v="210164.87"/>
    <n v="185655.05"/>
    <n v="60"/>
    <n v="26"/>
    <s v="Cheque"/>
    <x v="2"/>
    <n v="0.24"/>
    <n v="0.15"/>
    <n v="0.02"/>
    <n v="12"/>
    <n v="2963"/>
    <s v="Unknown"/>
    <n v="504374.67"/>
    <s v="ABB"/>
    <s v="Unknown"/>
    <n v="64.900000000000006"/>
    <n v="12"/>
    <s v="Approved"/>
    <s v="Maintenance"/>
    <s v="Follow up needed"/>
  </r>
  <r>
    <s v="T100760"/>
    <d v="2025-07-04T00:00:00"/>
    <s v="P1000"/>
    <s v="Rail Network Upgrade"/>
    <x v="0"/>
    <s v="South Africa"/>
    <s v="NEOM"/>
    <s v="Unit Rate"/>
    <s v="HVAC"/>
    <x v="0"/>
    <s v="Tariq"/>
    <s v="B2742"/>
    <d v="2025-04-27T00:00:00"/>
    <s v="Unknown"/>
    <d v="2025-10-16T00:00:00"/>
    <n v="60"/>
    <n v="34483988"/>
    <n v="0.25"/>
    <n v="0.13"/>
    <n v="29225179.829999998"/>
    <s v="AED"/>
    <n v="7963264.2588555859"/>
    <n v="23093716.510000002"/>
    <n v="0.15"/>
    <n v="0.06"/>
    <s v="INV-31583"/>
    <s v="PENDING"/>
    <n v="15316272.48"/>
    <n v="60"/>
    <n v="165"/>
    <s v="Unknown"/>
    <x v="2"/>
    <n v="0.2"/>
    <n v="0.05"/>
    <n v="0.06"/>
    <n v="0"/>
    <n v="2334"/>
    <n v="5514054.0300000003"/>
    <n v="6964672.1600000001"/>
    <s v="Siemens"/>
    <s v="AECOM"/>
    <n v="83.1"/>
    <n v="60"/>
    <s v="Approved"/>
    <s v="Procurement"/>
    <s v="Follow up needed"/>
  </r>
  <r>
    <s v="T100761"/>
    <d v="1945-09-06T00:00:00"/>
    <s v="P1018"/>
    <s v="Water Treatment Plant"/>
    <x v="3"/>
    <s v="South Africa"/>
    <s v="ABB Group"/>
    <s v="BOT"/>
    <s v="Structural"/>
    <x v="9"/>
    <s v="Tariq"/>
    <s v="B2743"/>
    <d v="2025-08-21T00:00:00"/>
    <d v="2025-02-11T00:00:00"/>
    <d v="2025-12-19T00:00:00"/>
    <n v="15"/>
    <n v="5591040"/>
    <n v="0.31"/>
    <n v="0.16"/>
    <n v="4475068.42"/>
    <s v="EUR"/>
    <n v="4864204.8043478262"/>
    <n v="3255243.52"/>
    <n v="0.1"/>
    <n v="0.12"/>
    <s v="INV-48945"/>
    <n v="1682337.18"/>
    <n v="1411314.1"/>
    <n v="45"/>
    <n v="73"/>
    <s v="Unknown"/>
    <x v="4"/>
    <n v="0.51"/>
    <n v="0.1"/>
    <n v="0.02"/>
    <n v="9"/>
    <n v="213"/>
    <n v="1057435.08"/>
    <n v="548977.26"/>
    <s v="Unknown"/>
    <s v="Jacobs"/>
    <n v="60.2"/>
    <n v="36"/>
    <s v="Under Review"/>
    <s v="Consulting"/>
    <s v="Unknown"/>
  </r>
  <r>
    <s v="T100762"/>
    <d v="2025-08-03T00:00:00"/>
    <s v="P1001"/>
    <s v="Industrial Park"/>
    <x v="1"/>
    <s v="China"/>
    <s v="ClientX"/>
    <s v="BOT"/>
    <s v="Structural"/>
    <x v="7"/>
    <s v="Tariq"/>
    <s v="B2744"/>
    <d v="2025-07-12T00:00:00"/>
    <s v="Unknown"/>
    <d v="2025-11-19T00:00:00"/>
    <n v="38"/>
    <n v="604707"/>
    <n v="0.16"/>
    <n v="-0.02"/>
    <n v="497794.8"/>
    <s v="USD"/>
    <n v="497794.8"/>
    <n v="323276.39"/>
    <n v="0.12"/>
    <n v="0.08"/>
    <s v="INV-27906"/>
    <n v="49959.33"/>
    <n v="32089.56"/>
    <n v="45"/>
    <n v="45"/>
    <s v="Cash"/>
    <x v="2"/>
    <n v="0.39"/>
    <n v="0.1"/>
    <n v="0.04"/>
    <n v="6"/>
    <s v="Unknown"/>
    <n v="97342.14"/>
    <n v="82362.02"/>
    <s v="Unknown"/>
    <s v="Unknown"/>
    <n v="87.1"/>
    <n v="36"/>
    <s v="Approved"/>
    <s v="Engineering"/>
    <s v="Unknown"/>
  </r>
  <r>
    <s v="T100763"/>
    <d v="2025-05-23T00:00:00"/>
    <s v="P1037"/>
    <s v="Data Center Build"/>
    <x v="4"/>
    <s v="Qatar"/>
    <s v="Larsen"/>
    <s v="Unit Rate"/>
    <s v="Mechanical "/>
    <x v="4"/>
    <s v="Igor"/>
    <s v="B2745"/>
    <d v="2025-03-09T00:00:00"/>
    <s v="Unknown"/>
    <s v="Unknown"/>
    <n v="24"/>
    <n v="48575601"/>
    <n v="0.15"/>
    <n v="0.19"/>
    <n v="49134220.409999996"/>
    <s v="QAR"/>
    <n v="13498412.20054945"/>
    <n v="31058749.379999999"/>
    <n v="0.28999999999999998"/>
    <n v="7.0000000000000007E-2"/>
    <s v="Unknown"/>
    <n v="22482986.02"/>
    <n v="11416203.609999999"/>
    <n v="120"/>
    <n v="92"/>
    <s v="Online"/>
    <x v="4"/>
    <n v="0.41"/>
    <n v="0.1"/>
    <n v="0.09"/>
    <n v="8"/>
    <n v="3363"/>
    <n v="7361112.1699999999"/>
    <n v="23869840.859999999"/>
    <s v="Unknown"/>
    <s v="Mott Mac"/>
    <n v="50.6"/>
    <n v="60"/>
    <s v="Rejected"/>
    <s v="Consulting"/>
    <s v="Follow up needed"/>
  </r>
  <r>
    <s v="T100764"/>
    <d v="2026-02-19T00:00:00"/>
    <s v="P1050"/>
    <s v="Water Treatment Plant"/>
    <x v="3"/>
    <s v="China"/>
    <s v="China State"/>
    <s v="Cost Plus "/>
    <s v="Instrumentation"/>
    <x v="9"/>
    <s v="Layla"/>
    <s v="B2746"/>
    <d v="2026-02-07T00:00:00"/>
    <s v="Unknown"/>
    <d v="2026-02-04T00:00:00"/>
    <s v="Unknown"/>
    <n v="40782733"/>
    <n v="0.27"/>
    <n v="0.17"/>
    <n v="34832532.259999998"/>
    <s v="AED"/>
    <n v="9491153.204359673"/>
    <n v="25968028.859999999"/>
    <n v="0.32"/>
    <n v="0.1"/>
    <s v="INV-64152"/>
    <n v="26914081.93"/>
    <n v="15370358.449999999"/>
    <n v="30"/>
    <n v="111"/>
    <s v="Unknown"/>
    <x v="2"/>
    <n v="0.51"/>
    <n v="0.05"/>
    <n v="0.08"/>
    <n v="7"/>
    <n v="3734"/>
    <n v="4468651.6900000004"/>
    <n v="7735449.6900000004"/>
    <s v="Drake &amp; Scull"/>
    <s v="Mott Mac"/>
    <n v="92.5"/>
    <n v="36"/>
    <s v="Under Review"/>
    <s v="Procurement"/>
    <s v="Price escalation"/>
  </r>
  <r>
    <s v="T100765"/>
    <d v="2025-08-25T00:00:00"/>
    <s v="P1026"/>
    <s v="Hospital Complex"/>
    <x v="3"/>
    <s v="Unknown"/>
    <s v="Unknown"/>
    <s v="EPC "/>
    <s v="Unknown"/>
    <x v="9"/>
    <s v="Layla"/>
    <s v="B2747"/>
    <d v="2025-07-17T00:00:00"/>
    <s v="Unknown"/>
    <d v="2025-11-13T00:00:00"/>
    <n v="39"/>
    <n v="42138458"/>
    <n v="7.0000000000000007E-2"/>
    <n v="0.04"/>
    <n v="40756316.579999998"/>
    <s v="USD "/>
    <n v="40756316.579999998"/>
    <n v="29882015.719999999"/>
    <n v="0.24"/>
    <n v="0.15"/>
    <s v="INV-96715"/>
    <n v="27564828.07"/>
    <n v="13265973.6"/>
    <n v="90"/>
    <n v="56"/>
    <s v="Cash"/>
    <x v="0"/>
    <n v="0.21"/>
    <n v="0.1"/>
    <n v="0.1"/>
    <n v="15"/>
    <n v="3866"/>
    <n v="2316294.09"/>
    <n v="18188696.670000002"/>
    <s v="Unknown"/>
    <s v="Mott Mac"/>
    <n v="96.6"/>
    <n v="24"/>
    <s v="Pending"/>
    <s v="Construction"/>
    <s v="Price escalation"/>
  </r>
  <r>
    <s v="T100766"/>
    <d v="2025-02-04T00:00:00"/>
    <s v="P1001"/>
    <s v="Desalination Plant"/>
    <x v="5"/>
    <s v="USA"/>
    <s v="Fluor"/>
    <s v="Unit Rate"/>
    <s v="Mechanical"/>
    <x v="8"/>
    <s v="Omar"/>
    <s v="B2748"/>
    <d v="2024-12-17T00:00:00"/>
    <s v="Unknown"/>
    <d v="2025-04-19T00:00:00"/>
    <n v="31"/>
    <n v="14819987"/>
    <n v="0.34"/>
    <n v="0.08"/>
    <n v="10563686.73"/>
    <s v="USD"/>
    <n v="10563686.73"/>
    <n v="9475058.0800000001"/>
    <n v="0.08"/>
    <n v="0.11"/>
    <s v="INV-26328"/>
    <n v="2887844.37"/>
    <n v="1529963.25"/>
    <n v="45"/>
    <n v="89"/>
    <s v="Online"/>
    <x v="3"/>
    <n v="0.86"/>
    <n v="0.1"/>
    <n v="7.0000000000000007E-2"/>
    <n v="13"/>
    <n v="164"/>
    <s v="Unknown"/>
    <n v="3264952.91"/>
    <s v="THALES"/>
    <s v="WSP"/>
    <n v="58.8"/>
    <n v="24"/>
    <s v="Rejected"/>
    <s v="Procurement"/>
    <s v="Scope change"/>
  </r>
  <r>
    <s v="T100767"/>
    <d v="2026-01-12T00:00:00"/>
    <s v="P1004"/>
    <s v="Offshore Platform"/>
    <x v="3"/>
    <s v="Egypt"/>
    <s v="Aramco"/>
    <s v="BOT"/>
    <s v="Instrumentation"/>
    <x v="9"/>
    <s v="Jack"/>
    <s v="B2749"/>
    <d v="2025-12-06T00:00:00"/>
    <d v="2026-01-17T00:00:00"/>
    <d v="2026-10-05T00:00:00"/>
    <n v="15"/>
    <n v="7182617"/>
    <n v="0.15"/>
    <n v="0.18"/>
    <n v="7204164.8499999996"/>
    <s v="USD"/>
    <n v="7204164.8499999996"/>
    <n v="4611450.2699999996"/>
    <n v="0.31"/>
    <n v="0.13"/>
    <s v="INV-34238"/>
    <n v="420057.19"/>
    <n v="303958.44"/>
    <n v="30"/>
    <n v="174"/>
    <s v="Cash"/>
    <x v="0"/>
    <n v="0.79"/>
    <n v="0.1"/>
    <n v="0.09"/>
    <n v="1"/>
    <n v="4307"/>
    <n v="524946.46"/>
    <n v="2606559.25"/>
    <s v="Unknown"/>
    <s v="Unknown"/>
    <n v="50.3"/>
    <n v="48"/>
    <s v="Unknown"/>
    <s v="Engineering"/>
    <s v="Price escalation"/>
  </r>
  <r>
    <s v="T100768"/>
    <d v="2025-10-12T00:00:00"/>
    <s v="P1002"/>
    <s v="Smart City Hub"/>
    <x v="4"/>
    <s v="Saudi Arabia"/>
    <s v="Bechtel"/>
    <s v="EPC"/>
    <s v="Mechanical "/>
    <x v="4"/>
    <s v="Sandra"/>
    <s v="B2750"/>
    <d v="2025-01-09T00:00:00"/>
    <s v="Unknown"/>
    <d v="2026-01-16T00:00:00"/>
    <n v="12"/>
    <n v="6626314"/>
    <n v="0.08"/>
    <n v="0.01"/>
    <n v="6157170.9699999997"/>
    <s v="AED"/>
    <n v="1677703.2615803815"/>
    <n v="4266496.67"/>
    <n v="0.22"/>
    <n v="0.11"/>
    <s v="INV-39018"/>
    <n v="4118228.57"/>
    <n v="3373571.76"/>
    <n v="45"/>
    <n v="163"/>
    <s v="Cash"/>
    <x v="2"/>
    <n v="0.51"/>
    <n v="0.15"/>
    <n v="0.08"/>
    <n v="3"/>
    <n v="2043"/>
    <n v="714313.3"/>
    <n v="1043354.83"/>
    <s v="Drake &amp; Scull"/>
    <s v="Mott Mac"/>
    <n v="76.5"/>
    <n v="24"/>
    <s v="Unknown"/>
    <s v="Procurement"/>
    <s v="On track"/>
  </r>
  <r>
    <s v="T100769"/>
    <d v="2025-04-25T00:00:00"/>
    <s v="P1002"/>
    <s v="Desalination Plant"/>
    <x v="0"/>
    <s v="Nigeria"/>
    <s v="ClientX"/>
    <s v="BOT"/>
    <s v="Instruments"/>
    <x v="2"/>
    <s v="Layla"/>
    <s v="B2751"/>
    <d v="2025-03-03T00:00:00"/>
    <d v="2025-07-06T00:00:00"/>
    <d v="2025-05-31T00:00:00"/>
    <n v="4"/>
    <n v="4083138"/>
    <n v="0.27"/>
    <n v="0.17"/>
    <n v="3487408.17"/>
    <s v="USD"/>
    <n v="3487408.17"/>
    <n v="2695072.82"/>
    <n v="0.06"/>
    <n v="0.06"/>
    <s v="INV-68515"/>
    <n v="3036523.09"/>
    <n v="2836804.69"/>
    <n v="90"/>
    <n v="166"/>
    <s v="Letter of Credit"/>
    <x v="3"/>
    <n v="0.95"/>
    <n v="0.05"/>
    <n v="0.03"/>
    <n v="11"/>
    <n v="871"/>
    <n v="781191.49"/>
    <n v="1725872.41"/>
    <s v="Drake &amp; Scull"/>
    <s v="Mott Mac"/>
    <n v="92.4"/>
    <n v="48"/>
    <s v="Rejected"/>
    <s v="Consulting"/>
    <s v="Scope change"/>
  </r>
  <r>
    <s v="T100770"/>
    <d v="2025-04-20T00:00:00"/>
    <s v="P1035"/>
    <s v="Offshore Platform"/>
    <x v="2"/>
    <s v="UK"/>
    <s v="Siemens"/>
    <s v="EPC"/>
    <s v="Electrical"/>
    <x v="3"/>
    <s v="Mei"/>
    <s v="B2752"/>
    <d v="2025-01-25T00:00:00"/>
    <d v="2025-06-15T00:00:00"/>
    <d v="2025-08-18T00:00:00"/>
    <n v="33"/>
    <n v="30309994"/>
    <n v="0.2"/>
    <n v="0.19"/>
    <n v="28855114.289999999"/>
    <s v="USD "/>
    <n v="28855114.289999999"/>
    <n v="24522161.030000001"/>
    <n v="0.08"/>
    <n v="0.18"/>
    <s v="INV-99278"/>
    <n v="11884533.689999999"/>
    <n v="4233024.46"/>
    <n v="45"/>
    <n v="34"/>
    <s v="Bank Transfer"/>
    <x v="3"/>
    <n v="0.8"/>
    <n v="0.1"/>
    <n v="0.1"/>
    <n v="0"/>
    <n v="4307"/>
    <n v="1493601.49"/>
    <n v="14018260.460000001"/>
    <s v="ABB"/>
    <s v="Parsons"/>
    <n v="67.099999999999994"/>
    <n v="48"/>
    <s v="Unknown"/>
    <s v="Maintenance"/>
    <s v="On track"/>
  </r>
  <r>
    <s v="T100772"/>
    <d v="1945-08-17T00:00:00"/>
    <s v="P1011"/>
    <s v="Residential Complex"/>
    <x v="5"/>
    <s v="USA"/>
    <s v="GE Infrastructure"/>
    <s v="Lump Sum"/>
    <s v="Piping"/>
    <x v="6"/>
    <s v="Mei"/>
    <s v="B2753"/>
    <d v="2025-05-17T00:00:00"/>
    <d v="2025-07-07T00:00:00"/>
    <d v="2025-07-29T00:00:00"/>
    <s v="Unknown"/>
    <n v="36527822"/>
    <n v="0.31"/>
    <n v="0.18"/>
    <n v="29740952.670000002"/>
    <s v="USD "/>
    <n v="29740952.670000002"/>
    <n v="22376451.84"/>
    <n v="0.38"/>
    <n v="0.1"/>
    <s v="INV-70623"/>
    <n v="6292969.0099999998"/>
    <n v="5006526"/>
    <n v="90"/>
    <n v="10"/>
    <s v="Online"/>
    <x v="4"/>
    <n v="0.32"/>
    <n v="0.1"/>
    <n v="0.03"/>
    <n v="0"/>
    <n v="88"/>
    <n v="3162183.74"/>
    <n v="4403129.1100000003"/>
    <s v="Unknown"/>
    <s v="AECOM"/>
    <n v="81.3"/>
    <n v="12"/>
    <s v="Approved"/>
    <s v="Procurement"/>
    <s v="Unknown"/>
  </r>
  <r>
    <s v="T100773"/>
    <d v="2025-04-16T00:00:00"/>
    <s v="P1024"/>
    <s v="Residential Complex"/>
    <x v="4"/>
    <s v="Saudi Arabia"/>
    <s v="QatarEnergy"/>
    <s v="Lump Sum"/>
    <s v="Process"/>
    <x v="4"/>
    <s v="Jack"/>
    <s v="B2754"/>
    <d v="2025-04-06T00:00:00"/>
    <d v="2025-06-10T00:00:00"/>
    <d v="2025-07-16T00:00:00"/>
    <n v="43"/>
    <n v="42119249"/>
    <s v="unknown"/>
    <n v="0.12"/>
    <n v="33964962.390000001"/>
    <s v="EUR"/>
    <n v="36918437.380434781"/>
    <n v="28918870.640000001"/>
    <n v="0.25"/>
    <n v="0.05"/>
    <s v="INV-48256"/>
    <n v="8480178.9199999999"/>
    <n v="6767059.7300000004"/>
    <n v="30"/>
    <n v="43"/>
    <s v="Unknown"/>
    <x v="0"/>
    <n v="0.69"/>
    <n v="0.1"/>
    <n v="0.06"/>
    <n v="5"/>
    <n v="557"/>
    <n v="2192305.71"/>
    <s v="Unknown"/>
    <s v="Unknown"/>
    <s v="Unknown"/>
    <n v="96.4"/>
    <n v="12"/>
    <s v="Unknown"/>
    <s v="Engineering"/>
    <s v="Client delay"/>
  </r>
  <r>
    <s v="T100774"/>
    <d v="2025-12-26T00:00:00"/>
    <s v="P1023"/>
    <s v="HQ Tower"/>
    <x v="4"/>
    <s v="Unknown"/>
    <s v="NEOM"/>
    <s v="Lump Sum"/>
    <s v="Civil"/>
    <x v="4"/>
    <s v="Mei"/>
    <s v="B2755"/>
    <d v="2025-10-02T00:00:00"/>
    <d v="2025-12-29T00:00:00"/>
    <d v="2026-06-03T00:00:00"/>
    <n v="21"/>
    <n v="39785584"/>
    <n v="0.04"/>
    <n v="-0.03"/>
    <n v="37048335.82"/>
    <s v="SAR"/>
    <n v="9879556.2186666671"/>
    <n v="24373689.48"/>
    <n v="0.38"/>
    <n v="0.13"/>
    <s v="INV-88729"/>
    <n v="8557567.3499999996"/>
    <n v="7764432.96"/>
    <n v="90"/>
    <n v="159"/>
    <s v="Letter of Credit"/>
    <x v="2"/>
    <n v="0.97"/>
    <n v="0.1"/>
    <n v="0.05"/>
    <n v="11"/>
    <n v="1985"/>
    <n v="5959856.2300000004"/>
    <n v="6048742.1799999997"/>
    <s v="Unknown"/>
    <s v="Parsons"/>
    <n v="56.9"/>
    <n v="60"/>
    <s v="Unknown"/>
    <s v="Consulting"/>
    <s v="On track"/>
  </r>
  <r>
    <s v="T100775"/>
    <d v="2025-02-05T00:00:00"/>
    <s v="P1041"/>
    <s v="Tunnel Project"/>
    <x v="6"/>
    <s v="Unknown"/>
    <s v="Bechtel"/>
    <s v="Lump Sum"/>
    <s v="HVAC"/>
    <x v="9"/>
    <s v="Layla"/>
    <s v="B2756"/>
    <d v="2024-10-12T00:00:00"/>
    <d v="2025-08-02T00:00:00"/>
    <s v="Unknown"/>
    <n v="32"/>
    <n v="46270731"/>
    <n v="7.0000000000000007E-2"/>
    <n v="0.15"/>
    <n v="49486546.799999997"/>
    <s v=" AED"/>
    <n v="49486546.799999997"/>
    <n v="35328132.579999998"/>
    <n v="0.18"/>
    <n v="0.14000000000000001"/>
    <s v="INV-27325"/>
    <n v="14028261.59"/>
    <n v="13746154.99"/>
    <n v="60"/>
    <n v="85"/>
    <s v="Online"/>
    <x v="2"/>
    <n v="0.83"/>
    <n v="0.15"/>
    <n v="0.06"/>
    <n v="0"/>
    <n v="3147"/>
    <n v="6315490.2699999996"/>
    <n v="14284840.27"/>
    <s v="Drake &amp; Scull"/>
    <s v="Mott Mac"/>
    <n v="87.2"/>
    <n v="48"/>
    <s v="Approved"/>
    <s v="Maintenance"/>
    <s v="Unknown"/>
  </r>
  <r>
    <s v="T100776"/>
    <d v="2025-05-16T00:00:00"/>
    <s v="P1049"/>
    <s v="Marina Development"/>
    <x v="3"/>
    <s v="UK"/>
    <s v="Fluor"/>
    <s v="Unit Rate"/>
    <s v="Instrumentation"/>
    <x v="9"/>
    <s v="Tariq"/>
    <s v="B2757"/>
    <d v="2025-01-03T00:00:00"/>
    <d v="2025-05-30T00:00:00"/>
    <d v="2025-07-23T00:00:00"/>
    <n v="18"/>
    <n v="45164011"/>
    <n v="0.02"/>
    <n v="-0.01"/>
    <n v="43818123.469999999"/>
    <s v="USD"/>
    <n v="43818123.469999999"/>
    <n v="26792645.120000001"/>
    <n v="0.27"/>
    <n v="0.14000000000000001"/>
    <s v="INV-43101"/>
    <n v="28443817.989999998"/>
    <n v="28634991.260000002"/>
    <n v="60"/>
    <n v="77"/>
    <s v="Bank Transfer"/>
    <x v="0"/>
    <n v="0.24"/>
    <n v="0.15"/>
    <n v="0.06"/>
    <n v="12"/>
    <n v="3718"/>
    <n v="3901394.79"/>
    <n v="7020742.2199999997"/>
    <s v="Al Fara'a"/>
    <s v="Mott Mac"/>
    <n v="64.599999999999994"/>
    <n v="12"/>
    <s v="Under Review"/>
    <s v="Engineering"/>
    <s v="Unknown"/>
  </r>
  <r>
    <s v="T100777"/>
    <d v="2025-05-22T00:00:00"/>
    <s v="P1041"/>
    <s v="Unknown"/>
    <x v="0"/>
    <s v="South Africa"/>
    <s v="NEOM"/>
    <s v="EPC"/>
    <s v="Process"/>
    <x v="0"/>
    <s v="Omar"/>
    <s v="B2758"/>
    <d v="2025-09-05T00:00:00"/>
    <s v="Unknown"/>
    <d v="2025-09-08T00:00:00"/>
    <n v="41"/>
    <n v="3878442"/>
    <s v="unknown"/>
    <n v="0.2"/>
    <n v="3862928.23"/>
    <s v="USD"/>
    <n v="3862928.23"/>
    <n v="3459400.93"/>
    <n v="0.38"/>
    <n v="0.18"/>
    <s v="INV-40465"/>
    <n v="3056624.42"/>
    <n v="1517768.32"/>
    <n v="30"/>
    <n v="65"/>
    <s v="Cash"/>
    <x v="3"/>
    <n v="0.41"/>
    <n v="0.05"/>
    <n v="0.03"/>
    <n v="5"/>
    <n v="3935"/>
    <n v="136829.53"/>
    <n v="1014144.55"/>
    <s v="Unknown"/>
    <s v="AECOM"/>
    <n v="65.2"/>
    <n v="60"/>
    <s v="Pending"/>
    <s v="Consulting"/>
    <s v="Unknown"/>
  </r>
  <r>
    <s v="T100778"/>
    <d v="2026-02-10T00:00:00"/>
    <s v="P1025"/>
    <s v="Smart City Hub"/>
    <x v="4"/>
    <s v="Qatar"/>
    <s v="Fluor"/>
    <s v="Lump Sum"/>
    <s v="Process"/>
    <x v="4"/>
    <s v="Omar"/>
    <s v="B2759"/>
    <d v="2025-12-26T00:00:00"/>
    <s v="Unknown"/>
    <d v="2026-04-29T00:00:00"/>
    <s v="Unknown"/>
    <n v="36045548"/>
    <n v="0.05"/>
    <n v="-0.05"/>
    <n v="32531107.07"/>
    <s v="QAR"/>
    <n v="8937117.3269230761"/>
    <n v="19825149.379999999"/>
    <n v="0.11"/>
    <n v="0.13"/>
    <s v="INV-78765"/>
    <n v="7098306.9900000002"/>
    <n v="6355668.3700000001"/>
    <n v="90"/>
    <n v="34"/>
    <s v="Unknown"/>
    <x v="0"/>
    <n v="0.33"/>
    <n v="0.15"/>
    <n v="0.06"/>
    <n v="9"/>
    <n v="4836"/>
    <n v="791132.01"/>
    <n v="8267080.2400000002"/>
    <s v="Unknown"/>
    <s v="Jacobs"/>
    <n v="95.9"/>
    <s v="Unknown"/>
    <s v="Under Review"/>
    <s v="Construction"/>
    <s v="Scope change"/>
  </r>
  <r>
    <s v="T100779"/>
    <d v="2025-01-20T00:00:00"/>
    <s v="P1041"/>
    <s v="Plant Upgrade"/>
    <x v="0"/>
    <s v="South Africa"/>
    <s v="Bechtel"/>
    <s v="Cost Plus "/>
    <s v="Structural"/>
    <x v="2"/>
    <s v="Sandra"/>
    <s v="B2760"/>
    <d v="2024-12-11T00:00:00"/>
    <s v="Unknown"/>
    <d v="2025-08-05T00:00:00"/>
    <n v="4"/>
    <n v="5543954"/>
    <n v="0.21"/>
    <n v="0.17"/>
    <n v="5124276.68"/>
    <s v="QAR"/>
    <n v="1407768.3186813185"/>
    <n v="3486174.98"/>
    <n v="0.21"/>
    <n v="0.19"/>
    <s v="INV-95275"/>
    <n v="1075699.22"/>
    <n v="998794.68"/>
    <n v="60"/>
    <n v="35"/>
    <s v="Cheque"/>
    <x v="5"/>
    <n v="0.81"/>
    <n v="0.05"/>
    <n v="0.1"/>
    <n v="3"/>
    <n v="2991"/>
    <s v="Unknown"/>
    <n v="646333.44999999995"/>
    <s v="Siemens"/>
    <s v="Unknown"/>
    <n v="91.3"/>
    <n v="60"/>
    <s v="Under Review"/>
    <s v="Engineering"/>
    <s v="Follow up needed"/>
  </r>
  <r>
    <s v="T100780"/>
    <d v="2025-07-08T00:00:00"/>
    <s v="P1043"/>
    <s v="Solar Farm Phase 2"/>
    <x v="4"/>
    <s v="UAE"/>
    <s v="China State"/>
    <s v="BOT"/>
    <s v="Structural"/>
    <x v="4"/>
    <s v="Layla"/>
    <s v="B2761"/>
    <d v="2025-05-21T00:00:00"/>
    <d v="2025-07-21T00:00:00"/>
    <d v="2025-10-27T00:00:00"/>
    <n v="24"/>
    <n v="9632387"/>
    <n v="0.08"/>
    <n v="0.11"/>
    <n v="9836593.5999999996"/>
    <s v="USD"/>
    <n v="9836593.5999999996"/>
    <n v="8746701.4000000004"/>
    <n v="0.34"/>
    <n v="0.13"/>
    <s v="INV-42094"/>
    <n v="4070604.94"/>
    <n v="3504433.08"/>
    <n v="60"/>
    <n v="73"/>
    <s v="Cheque"/>
    <x v="4"/>
    <n v="0.45"/>
    <n v="0.05"/>
    <n v="0.02"/>
    <n v="1"/>
    <n v="703"/>
    <n v="757946.08"/>
    <n v="2977669.41"/>
    <s v="ABB"/>
    <s v="Unknown"/>
    <n v="87.4"/>
    <n v="48"/>
    <s v="Unknown"/>
    <s v="Construction"/>
    <s v="Unknown"/>
  </r>
  <r>
    <s v="T100781"/>
    <d v="2025-08-26T00:00:00"/>
    <s v="P1025"/>
    <s v="Highway"/>
    <x v="3"/>
    <s v="Qatar"/>
    <s v="Vinci Construction"/>
    <s v="LSTK"/>
    <s v="Instruments"/>
    <x v="9"/>
    <s v="Omar"/>
    <s v="B2762"/>
    <d v="2025-02-06T00:00:00"/>
    <s v="Unknown"/>
    <d v="2025-11-06T00:00:00"/>
    <n v="17"/>
    <n v="45341465"/>
    <n v="0.1"/>
    <n v="-0.03"/>
    <n v="39583098.950000003"/>
    <s v="QAR"/>
    <n v="10874477.733516484"/>
    <n v="30104667.489999998"/>
    <n v="0.13"/>
    <n v="0.16"/>
    <s v="INV-16269"/>
    <n v="31232122.68"/>
    <n v="17297396.27"/>
    <n v="60"/>
    <n v="179"/>
    <s v="Bank Transfer"/>
    <x v="1"/>
    <n v="0.87"/>
    <n v="0.05"/>
    <n v="7.0000000000000007E-2"/>
    <n v="1"/>
    <n v="2092"/>
    <n v="1348664.35"/>
    <n v="16302329.939999999"/>
    <s v="Unknown"/>
    <s v="Unknown"/>
    <n v="94.6"/>
    <n v="24"/>
    <s v="Under Review"/>
    <s v="Construction"/>
    <s v="Scope change"/>
  </r>
  <r>
    <s v="T100782"/>
    <d v="2025-06-25T00:00:00"/>
    <s v="P1009"/>
    <s v="Tunnel Project"/>
    <x v="4"/>
    <s v="Qatar"/>
    <s v="Larsen"/>
    <s v="LSTK"/>
    <s v="Instruments"/>
    <x v="4"/>
    <s v="Jack"/>
    <s v="B2763"/>
    <d v="2025-04-07T00:00:00"/>
    <d v="2025-08-15T00:00:00"/>
    <d v="2025-10-10T00:00:00"/>
    <n v="4"/>
    <n v="46138724"/>
    <n v="7.0000000000000007E-2"/>
    <n v="-0.04"/>
    <n v="41192652.789999999"/>
    <s v="Unknown"/>
    <n v="41192652.789999999"/>
    <n v="29054457.510000002"/>
    <n v="0.23"/>
    <n v="0.1"/>
    <s v="INV-11588"/>
    <n v="3388253.45"/>
    <n v="3073839.96"/>
    <n v="45"/>
    <n v="48"/>
    <s v="Cash"/>
    <x v="0"/>
    <n v="0.75"/>
    <n v="0.05"/>
    <n v="0.09"/>
    <n v="4"/>
    <s v="Unknown"/>
    <n v="4046119.74"/>
    <n v="18438896.390000001"/>
    <s v="Unknown"/>
    <s v="AECOM"/>
    <n v="76.5"/>
    <n v="60"/>
    <s v="Unknown"/>
    <s v="Procurement"/>
    <s v="Unknown"/>
  </r>
  <r>
    <s v="T100783"/>
    <d v="2025-10-15T00:00:00"/>
    <s v="P1040"/>
    <s v="Tunnel Project"/>
    <x v="3"/>
    <s v="UAE"/>
    <s v="ADNOC"/>
    <s v="LSTK"/>
    <s v="Unknown"/>
    <x v="9"/>
    <s v="Jack"/>
    <s v="B2764"/>
    <d v="2025-08-21T00:00:00"/>
    <d v="2025-10-18T00:00:00"/>
    <d v="2025-11-18T00:00:00"/>
    <n v="45"/>
    <n v="29202087"/>
    <n v="0.28999999999999998"/>
    <n v="0.11"/>
    <n v="23014164.760000002"/>
    <s v="USD"/>
    <n v="23014164.760000002"/>
    <n v="14123648.109999999"/>
    <n v="0.36"/>
    <n v="0.19"/>
    <s v="Unknown"/>
    <n v="12663227.789999999"/>
    <n v="11567864.810000001"/>
    <n v="120"/>
    <n v="75"/>
    <s v="Cheque"/>
    <x v="0"/>
    <n v="0.43"/>
    <n v="0.15"/>
    <n v="7.0000000000000007E-2"/>
    <n v="0"/>
    <n v="4376"/>
    <n v="5730310.3899999997"/>
    <n v="3845637.66"/>
    <s v="THALES"/>
    <s v="AECOM"/>
    <n v="60.4"/>
    <n v="36"/>
    <s v="Under Review"/>
    <s v="Engineering"/>
    <s v="Follow up needed"/>
  </r>
  <r>
    <s v="T100784"/>
    <d v="2025-02-11T00:00:00"/>
    <s v="P1026"/>
    <s v="Tunnel Project"/>
    <x v="5"/>
    <s v="USA"/>
    <s v="Siemens"/>
    <s v="EPC "/>
    <s v="Instrumentation"/>
    <x v="8"/>
    <s v="Sandra"/>
    <s v="B2765"/>
    <d v="2024-12-19T00:00:00"/>
    <d v="2025-03-09T00:00:00"/>
    <s v="Unknown"/>
    <n v="4"/>
    <n v="36534060"/>
    <n v="0.23"/>
    <n v="0.14000000000000001"/>
    <n v="32069597.870000001"/>
    <s v="EUR"/>
    <n v="34858258.554347828"/>
    <n v="20265390.010000002"/>
    <n v="0.36"/>
    <n v="0.16"/>
    <s v="INV-60224"/>
    <n v="1614827.53"/>
    <n v="571736.1"/>
    <n v="30"/>
    <n v="51"/>
    <s v="Cash"/>
    <x v="1"/>
    <n v="0.76"/>
    <n v="0.1"/>
    <n v="0.09"/>
    <n v="2"/>
    <n v="1822"/>
    <n v="3079383.14"/>
    <n v="15199659.5"/>
    <s v="ABB"/>
    <s v="Unknown"/>
    <n v="53.8"/>
    <s v="Unknown"/>
    <s v="Under Review"/>
    <s v="Construction"/>
    <s v="On track"/>
  </r>
  <r>
    <s v="T100785"/>
    <d v="2025-10-09T00:00:00"/>
    <s v="P1027"/>
    <s v="Highway"/>
    <x v="4"/>
    <s v="Saudi Arabia"/>
    <s v="ADNOC"/>
    <s v="BOT"/>
    <s v="Piping"/>
    <x v="4"/>
    <s v="Igor"/>
    <s v="B2766"/>
    <d v="2025-09-20T00:00:00"/>
    <s v="Unknown"/>
    <s v="Unknown"/>
    <s v="Unknown"/>
    <n v="25552969"/>
    <n v="0.02"/>
    <n v="0.02"/>
    <n v="25542747.809999999"/>
    <s v="USD"/>
    <n v="25542747.809999999"/>
    <n v="19985230.82"/>
    <n v="0.14000000000000001"/>
    <n v="0.14000000000000001"/>
    <s v="INV-57796"/>
    <n v="13353404.07"/>
    <n v="11093388.93"/>
    <n v="30"/>
    <n v="102"/>
    <s v="Unknown"/>
    <x v="1"/>
    <n v="0.51"/>
    <n v="0.05"/>
    <n v="0.02"/>
    <n v="9"/>
    <n v="2834"/>
    <n v="2105424.08"/>
    <n v="9481537.25"/>
    <s v="Unknown"/>
    <s v="Unknown"/>
    <n v="52.3"/>
    <n v="60"/>
    <s v="Under Review"/>
    <s v="Consulting"/>
    <s v="Scope change"/>
  </r>
  <r>
    <s v="T100786"/>
    <d v="2025-07-24T00:00:00"/>
    <s v="P1018"/>
    <s v="Residential Complex"/>
    <x v="3"/>
    <s v="UK"/>
    <s v="Samsung C&amp;T"/>
    <s v="Unknown"/>
    <s v="Electrical"/>
    <x v="9"/>
    <s v="Tariq"/>
    <s v="B2767"/>
    <d v="2025-06-08T00:00:00"/>
    <d v="2025-05-08T00:00:00"/>
    <d v="2025-08-26T00:00:00"/>
    <n v="37"/>
    <n v="42373355"/>
    <n v="0.17"/>
    <n v="0.13"/>
    <n v="39741969.649999999"/>
    <s v="AED"/>
    <n v="10828874.564032698"/>
    <n v="33234540.370000001"/>
    <n v="0.05"/>
    <n v="7.0000000000000007E-2"/>
    <s v="INV-28489"/>
    <n v="23378053.859999999"/>
    <n v="21046922.32"/>
    <n v="60"/>
    <n v="126"/>
    <s v="Bank Transfer"/>
    <x v="1"/>
    <n v="0.93"/>
    <n v="0.05"/>
    <n v="0.09"/>
    <n v="0"/>
    <n v="3566"/>
    <n v="8015061.0599999996"/>
    <n v="10720588.529999999"/>
    <s v="Al Fara'a"/>
    <s v="Unknown"/>
    <n v="66.900000000000006"/>
    <n v="36"/>
    <s v="Unknown"/>
    <s v="Maintenance"/>
    <s v="Follow up needed"/>
  </r>
  <r>
    <s v="T100787"/>
    <d v="1945-09-17T00:00:00"/>
    <s v="P1044"/>
    <s v="Offshore Platform"/>
    <x v="3"/>
    <s v="UK"/>
    <s v="Vinci Construction"/>
    <s v="BOT"/>
    <s v="Civil"/>
    <x v="9"/>
    <s v="Sandra"/>
    <s v="B2768"/>
    <d v="2025-08-31T00:00:00"/>
    <d v="2025-10-30T00:00:00"/>
    <d v="2025-02-11T00:00:00"/>
    <s v="Unknown"/>
    <n v="11196053"/>
    <n v="0.04"/>
    <n v="0.15"/>
    <n v="12360442.51"/>
    <s v="USD "/>
    <n v="12360442.51"/>
    <n v="10020738.859999999"/>
    <n v="0.05"/>
    <n v="0.13"/>
    <s v="INV-69244"/>
    <n v="2459563.0299999998"/>
    <n v="1501887.41"/>
    <n v="45"/>
    <n v="176"/>
    <s v="Bank Transfer"/>
    <x v="3"/>
    <n v="0.28000000000000003"/>
    <n v="0.05"/>
    <n v="0.06"/>
    <n v="1"/>
    <n v="3020"/>
    <n v="1196242.78"/>
    <n v="3628997.18"/>
    <s v="THALES"/>
    <s v="Unknown"/>
    <n v="92.6"/>
    <n v="48"/>
    <s v="Approved"/>
    <s v="Procurement"/>
    <s v="Price escalation"/>
  </r>
  <r>
    <s v="T100788"/>
    <d v="2025-11-27T00:00:00"/>
    <s v="P1024"/>
    <s v="Water Treatment Plant"/>
    <x v="1"/>
    <s v="China"/>
    <s v="ClientX"/>
    <s v="EPC "/>
    <s v="Piping"/>
    <x v="7"/>
    <s v="Sandra"/>
    <s v="B2769"/>
    <d v="2025-09-05T00:00:00"/>
    <s v="Unknown"/>
    <d v="2026-02-14T00:00:00"/>
    <n v="13"/>
    <n v="29267801"/>
    <n v="0.1"/>
    <n v="0.2"/>
    <n v="31609225.079999998"/>
    <s v="QAR"/>
    <n v="8683853.0439560432"/>
    <n v="25137047.32"/>
    <n v="0.31"/>
    <n v="0.05"/>
    <s v="INV-59804"/>
    <n v="23920211.829999998"/>
    <n v="9105943.5899999999"/>
    <n v="90"/>
    <n v="61"/>
    <s v="Online"/>
    <x v="1"/>
    <n v="0.38"/>
    <n v="0.15"/>
    <n v="0.09"/>
    <n v="13"/>
    <n v="516"/>
    <n v="6419359.8200000003"/>
    <n v="7600715.8700000001"/>
    <s v="ABB"/>
    <s v="Parsons"/>
    <n v="50.8"/>
    <n v="12"/>
    <s v="Unknown"/>
    <s v="Consulting"/>
    <s v="On track"/>
  </r>
  <r>
    <s v="T100789"/>
    <d v="2025-01-30T00:00:00"/>
    <s v="P1043"/>
    <s v="Data Center Build"/>
    <x v="0"/>
    <s v="Egypt"/>
    <s v="GE Infrastructure"/>
    <s v="EPC"/>
    <s v="Structural"/>
    <x v="2"/>
    <s v="Layla"/>
    <s v="B2770"/>
    <d v="2024-12-10T00:00:00"/>
    <d v="2025-03-13T00:00:00"/>
    <s v="Unknown"/>
    <n v="37"/>
    <n v="43854322"/>
    <n v="0.11"/>
    <n v="0.18"/>
    <n v="46055808.960000001"/>
    <s v=" AED"/>
    <n v="46055808.960000001"/>
    <n v="40643974.140000001"/>
    <n v="0.13"/>
    <n v="0.19"/>
    <s v="INV-44155"/>
    <n v="8211987.7400000002"/>
    <s v="Unknown"/>
    <n v="90"/>
    <n v="20"/>
    <s v="Letter of Credit"/>
    <x v="3"/>
    <n v="0.71"/>
    <n v="0.1"/>
    <n v="7.0000000000000007E-2"/>
    <n v="11"/>
    <n v="4288"/>
    <n v="7441442.5099999998"/>
    <n v="22400713.379999999"/>
    <s v="THALES"/>
    <s v="Parsons"/>
    <n v="60.2"/>
    <n v="48"/>
    <s v="Approved"/>
    <s v="Engineering"/>
    <s v="On track"/>
  </r>
  <r>
    <s v="T100790"/>
    <d v="1945-07-31T00:00:00"/>
    <s v="P1037"/>
    <s v="Desalination Plant"/>
    <x v="2"/>
    <s v="UK"/>
    <s v="ClientX"/>
    <s v="Unknown"/>
    <s v="Instrumentation"/>
    <x v="3"/>
    <s v="Ravi"/>
    <s v="B2771"/>
    <d v="2025-01-20T00:00:00"/>
    <d v="2025-03-24T00:00:00"/>
    <s v="Unknown"/>
    <n v="16"/>
    <n v="6530935"/>
    <n v="0.28000000000000003"/>
    <n v="7.0000000000000007E-2"/>
    <n v="5031432.32"/>
    <s v=" AED"/>
    <n v="5031432.32"/>
    <n v="4319310.45"/>
    <n v="0.23"/>
    <n v="7.0000000000000007E-2"/>
    <s v="INV-33868"/>
    <n v="1492805.11"/>
    <n v="472431.75"/>
    <n v="90"/>
    <n v="74"/>
    <s v="Cash"/>
    <x v="4"/>
    <n v="0.52"/>
    <n v="0.05"/>
    <n v="0.06"/>
    <n v="6"/>
    <n v="67"/>
    <n v="221311.31"/>
    <n v="2248317.56"/>
    <s v="THALES"/>
    <s v="Unknown"/>
    <n v="78"/>
    <n v="48"/>
    <s v="Pending"/>
    <s v="Procurement"/>
    <s v="Client delay"/>
  </r>
  <r>
    <s v="T100791"/>
    <d v="2025-07-25T00:00:00"/>
    <s v="P1040"/>
    <s v="Unknown"/>
    <x v="0"/>
    <s v="Nigeria"/>
    <s v="Larsen"/>
    <s v="Cost Plus "/>
    <s v="Instrumentation"/>
    <x v="2"/>
    <s v="Omar"/>
    <s v="B2772"/>
    <d v="2025-09-05T00:00:00"/>
    <d v="2025-08-20T00:00:00"/>
    <d v="2025-10-29T00:00:00"/>
    <n v="37"/>
    <n v="34831123"/>
    <n v="0.28000000000000003"/>
    <n v="0.19"/>
    <n v="29843306.190000001"/>
    <s v="AED"/>
    <n v="8131691.0599455042"/>
    <n v="18970881.960000001"/>
    <n v="7.0000000000000007E-2"/>
    <n v="0.13"/>
    <s v="INV-12027"/>
    <s v="PENDING"/>
    <n v="3410147.95"/>
    <n v="30"/>
    <n v="123"/>
    <s v="Bank Transfer"/>
    <x v="4"/>
    <n v="0.4"/>
    <n v="0.1"/>
    <n v="0.02"/>
    <n v="11"/>
    <n v="1054"/>
    <n v="3083733"/>
    <n v="14366243.25"/>
    <s v="ABB"/>
    <s v="Jacobs"/>
    <n v="80.3"/>
    <n v="60"/>
    <s v="Unknown"/>
    <s v="Consulting"/>
    <s v="Follow up needed"/>
  </r>
  <r>
    <s v="T100792"/>
    <d v="1945-08-16T00:00:00"/>
    <s v="P1041"/>
    <s v="Residential Complex"/>
    <x v="2"/>
    <s v="UK"/>
    <s v="Larsen"/>
    <s v="Unknown"/>
    <s v="Piping"/>
    <x v="3"/>
    <s v="Tariq"/>
    <s v="B2773"/>
    <d v="2025-05-17T00:00:00"/>
    <d v="2025-12-06T00:00:00"/>
    <d v="2025-08-09T00:00:00"/>
    <n v="27"/>
    <n v="7439958"/>
    <n v="0.18"/>
    <n v="0.13"/>
    <n v="6893865.0800000001"/>
    <s v="SAR"/>
    <n v="1838364.0213333333"/>
    <n v="6195374.1900000004"/>
    <n v="0.34"/>
    <n v="0.05"/>
    <s v="INV-30968"/>
    <n v="2412296.7999999998"/>
    <n v="1509873.82"/>
    <n v="60"/>
    <n v="26"/>
    <s v="Online"/>
    <x v="4"/>
    <n v="0.15"/>
    <n v="0.15"/>
    <n v="7.0000000000000007E-2"/>
    <n v="1"/>
    <n v="2077"/>
    <s v="Unknown"/>
    <n v="2501144.83"/>
    <s v="Drake &amp; Scull"/>
    <s v="WSP"/>
    <s v="Unknown"/>
    <s v="Unknown"/>
    <s v="Pending"/>
    <s v="Engineering"/>
    <s v="Scope change"/>
  </r>
  <r>
    <s v="T100793"/>
    <d v="2025-05-14T00:00:00"/>
    <s v="P1015"/>
    <s v="Desalination Plant"/>
    <x v="0"/>
    <s v="South Africa"/>
    <s v="Fluor"/>
    <s v="EPC "/>
    <s v="Process"/>
    <x v="2"/>
    <s v="Tariq"/>
    <s v="B2774"/>
    <d v="2025-02-23T00:00:00"/>
    <d v="2025-06-17T00:00:00"/>
    <d v="2025-06-28T00:00:00"/>
    <s v="Unknown"/>
    <n v="6702364"/>
    <n v="0.22"/>
    <n v="0.14000000000000001"/>
    <n v="5959742.0700000003"/>
    <s v=" AED"/>
    <n v="5959742.0700000003"/>
    <n v="3576671.51"/>
    <n v="0.21"/>
    <n v="7.0000000000000007E-2"/>
    <s v="INV-65587"/>
    <n v="1948382.27"/>
    <n v="1751751.35"/>
    <n v="30"/>
    <n v="40"/>
    <s v="Online"/>
    <x v="1"/>
    <n v="0.7"/>
    <n v="0.05"/>
    <n v="0.05"/>
    <n v="8"/>
    <n v="1276"/>
    <s v="Unknown"/>
    <n v="1050424.1100000001"/>
    <s v="Unknown"/>
    <s v="AECOM"/>
    <n v="86.8"/>
    <n v="12"/>
    <s v="Unknown"/>
    <s v="Consulting"/>
    <s v="On track"/>
  </r>
  <r>
    <s v="T100794"/>
    <d v="2025-12-29T00:00:00"/>
    <s v="P1044"/>
    <s v="Desalination Plant"/>
    <x v="2"/>
    <s v="Germany"/>
    <s v="Unknown"/>
    <s v="Unknown"/>
    <s v="Mechanical "/>
    <x v="3"/>
    <s v="Omar"/>
    <s v="B2775"/>
    <d v="2025-10-12T00:00:00"/>
    <d v="2026-01-08T00:00:00"/>
    <d v="2026-12-04T00:00:00"/>
    <n v="20"/>
    <n v="39815534"/>
    <n v="0.17"/>
    <n v="0.19"/>
    <n v="39325802.93"/>
    <s v="EUR"/>
    <n v="42745437.967391305"/>
    <n v="27738228.27"/>
    <n v="0.26"/>
    <n v="0.17"/>
    <s v="INV-20701"/>
    <n v="15055867.939999999"/>
    <n v="5875985.3600000003"/>
    <n v="60"/>
    <n v="18"/>
    <s v="Bank Transfer"/>
    <x v="2"/>
    <n v="0.38"/>
    <n v="0.15"/>
    <n v="0.02"/>
    <n v="1"/>
    <n v="1226"/>
    <n v="6660829.9400000004"/>
    <n v="14232710.09"/>
    <s v="Siemens"/>
    <s v="Mott Mac"/>
    <n v="62"/>
    <n v="60"/>
    <s v="Unknown"/>
    <s v="Maintenance"/>
    <s v="Scope change"/>
  </r>
  <r>
    <s v="T100795"/>
    <d v="2025-10-12T00:00:00"/>
    <s v="P1041"/>
    <s v="Desalination Plant"/>
    <x v="3"/>
    <s v="China"/>
    <s v="GE Infrastructure"/>
    <s v="BOT"/>
    <s v="Electrical"/>
    <x v="9"/>
    <s v="Layla"/>
    <s v="B2776"/>
    <d v="2025-08-28T00:00:00"/>
    <d v="2025-10-12T00:00:00"/>
    <d v="2026-01-21T00:00:00"/>
    <n v="13"/>
    <n v="32965885"/>
    <n v="0.13"/>
    <n v="-0.05"/>
    <n v="27246303.949999999"/>
    <s v="QAR"/>
    <n v="7485248.3379120873"/>
    <n v="19103912.989999998"/>
    <n v="0.24"/>
    <n v="0.12"/>
    <s v="INV-83065"/>
    <n v="16097347.33"/>
    <n v="12388764.33"/>
    <n v="30"/>
    <n v="70"/>
    <s v="Bank Transfer"/>
    <x v="2"/>
    <n v="0.73"/>
    <n v="0.15"/>
    <n v="7.0000000000000007E-2"/>
    <n v="1"/>
    <n v="4243"/>
    <n v="2716913.75"/>
    <n v="2965691.63"/>
    <s v="THALES"/>
    <s v="WSP"/>
    <n v="92.1"/>
    <n v="24"/>
    <s v="Unknown"/>
    <s v="Engineering"/>
    <s v="On track"/>
  </r>
  <r>
    <s v="T100796"/>
    <d v="2026-02-15T00:00:00"/>
    <s v="P1017"/>
    <s v="Industrial Park"/>
    <x v="0"/>
    <s v="South Africa"/>
    <s v="GE Infrastructure"/>
    <s v="Unknown"/>
    <s v="Instruments"/>
    <x v="0"/>
    <s v="Layla"/>
    <s v="B2777"/>
    <d v="2026-01-20T00:00:00"/>
    <d v="2026-02-24T00:00:00"/>
    <d v="2026-04-23T00:00:00"/>
    <n v="46"/>
    <n v="1586675"/>
    <n v="0.04"/>
    <n v="0.18"/>
    <n v="1797385.44"/>
    <s v="AED"/>
    <n v="489750.80108991824"/>
    <s v="Unknown"/>
    <n v="0.37"/>
    <n v="7.0000000000000007E-2"/>
    <s v="INV-79816"/>
    <n v="525629.03"/>
    <s v="Unknown"/>
    <n v="60"/>
    <n v="115"/>
    <s v="Letter of Credit"/>
    <x v="3"/>
    <n v="0.35"/>
    <n v="0.05"/>
    <n v="7.0000000000000007E-2"/>
    <n v="4"/>
    <n v="2216"/>
    <n v="56872.85"/>
    <n v="761242.16"/>
    <s v="Al Fara'a"/>
    <s v="Mott Mac"/>
    <s v="Unknown"/>
    <n v="48"/>
    <s v="Under Review"/>
    <s v="Engineering"/>
    <s v="Price escalation"/>
  </r>
  <r>
    <s v="T100797"/>
    <d v="2025-05-05T00:00:00"/>
    <s v="P1032"/>
    <s v="Plant Upgrade"/>
    <x v="2"/>
    <s v="UK"/>
    <s v="GE Infrastructure"/>
    <s v="Lump Sum"/>
    <s v="Structural"/>
    <x v="3"/>
    <s v="Sandra"/>
    <s v="B2778"/>
    <d v="2025-04-24T00:00:00"/>
    <d v="2025-10-06T00:00:00"/>
    <d v="2025-08-01T00:00:00"/>
    <n v="52"/>
    <s v="Unknown"/>
    <n v="0.33"/>
    <n v="0.08"/>
    <n v="2784458.39"/>
    <s v="QAR"/>
    <n v="764961.09615384613"/>
    <n v="2499877.69"/>
    <n v="0.31"/>
    <n v="0.19"/>
    <s v="INV-60399"/>
    <n v="928075.27"/>
    <n v="376450.47"/>
    <n v="120"/>
    <n v="155"/>
    <s v="Unknown"/>
    <x v="0"/>
    <n v="0.08"/>
    <n v="0.15"/>
    <n v="0.02"/>
    <n v="1"/>
    <n v="1146"/>
    <n v="320582.84000000003"/>
    <n v="706332.26"/>
    <s v="ABB"/>
    <s v="Unknown"/>
    <n v="67.2"/>
    <n v="12"/>
    <s v="Rejected"/>
    <s v="Consulting"/>
    <s v="Scope change"/>
  </r>
  <r>
    <s v="T100798"/>
    <d v="2025-12-03T00:00:00"/>
    <s v="P1018"/>
    <s v="Residential Complex"/>
    <x v="0"/>
    <s v="South Africa"/>
    <s v="ClientX"/>
    <s v="BOT"/>
    <s v="Piping"/>
    <x v="0"/>
    <s v="Tariq"/>
    <s v="B2779"/>
    <d v="2025-10-12T00:00:00"/>
    <s v="Unknown"/>
    <s v="Unknown"/>
    <s v="Unknown"/>
    <n v="27101014"/>
    <n v="0.12"/>
    <n v="0.19"/>
    <n v="28380181.859999999"/>
    <s v="AED"/>
    <n v="7733019.5803814717"/>
    <n v="19879153.350000001"/>
    <n v="7.0000000000000007E-2"/>
    <n v="7.0000000000000007E-2"/>
    <s v="INV-94893"/>
    <s v="PENDING"/>
    <n v="6149175.0800000001"/>
    <n v="30"/>
    <n v="14"/>
    <s v="Letter of Credit"/>
    <x v="0"/>
    <n v="0.22"/>
    <n v="0.1"/>
    <n v="0.03"/>
    <n v="8"/>
    <n v="2862"/>
    <n v="2391429.2400000002"/>
    <n v="8792077.9700000007"/>
    <s v="Unknown"/>
    <s v="AECOM"/>
    <n v="59.9"/>
    <n v="24"/>
    <s v="Pending"/>
    <s v="Procurement"/>
    <s v="Client delay"/>
  </r>
  <r>
    <s v="T100799"/>
    <d v="2025-08-24T00:00:00"/>
    <s v="P1014"/>
    <s v="Marina Development"/>
    <x v="0"/>
    <s v="Nigeria"/>
    <s v="ADNOC"/>
    <s v="Cost Plus "/>
    <s v="Electrical"/>
    <x v="0"/>
    <s v="Ravi"/>
    <s v="B2780"/>
    <d v="2025-06-14T00:00:00"/>
    <d v="2025-09-26T00:00:00"/>
    <d v="2025-11-15T00:00:00"/>
    <n v="50"/>
    <n v="31205511"/>
    <n v="0.25"/>
    <n v="-0.03"/>
    <n v="22702009.25"/>
    <s v="AED"/>
    <n v="6185833.5831062673"/>
    <n v="19904101.510000002"/>
    <n v="0.33"/>
    <n v="0.11"/>
    <s v="Unknown"/>
    <n v="1247189.01"/>
    <n v="481858.52"/>
    <n v="90"/>
    <n v="114"/>
    <s v="Unknown"/>
    <x v="1"/>
    <n v="0.71"/>
    <n v="0.1"/>
    <n v="0.04"/>
    <n v="6"/>
    <n v="3403"/>
    <n v="1302861.72"/>
    <s v="Unknown"/>
    <s v="Al Fara'a"/>
    <s v="Mott Mac"/>
    <n v="83.7"/>
    <n v="60"/>
    <s v="Approved"/>
    <s v="Construction"/>
    <s v="Unknown"/>
  </r>
  <r>
    <s v="T100800"/>
    <d v="2025-03-10T00:00:00"/>
    <s v="P1040"/>
    <s v="Airport Terminal 3"/>
    <x v="5"/>
    <s v="Unknown"/>
    <s v="China State"/>
    <s v="Unknown"/>
    <s v="Piping"/>
    <x v="8"/>
    <s v="Sandra"/>
    <s v="B2781"/>
    <d v="2025-02-15T00:00:00"/>
    <d v="2025-07-05T00:00:00"/>
    <s v="Unknown"/>
    <n v="51"/>
    <n v="28380423"/>
    <n v="0.02"/>
    <n v="0.03"/>
    <n v="28647198.98"/>
    <s v="USD"/>
    <n v="28647198.98"/>
    <n v="19437079.100000001"/>
    <n v="0.11"/>
    <n v="0.08"/>
    <s v="INV-53639"/>
    <n v="22030012.579999998"/>
    <n v="11881962.470000001"/>
    <n v="45"/>
    <n v="161"/>
    <s v="Cheque"/>
    <x v="0"/>
    <n v="0.99"/>
    <n v="0.15"/>
    <n v="0.08"/>
    <n v="9"/>
    <n v="4105"/>
    <s v="Unknown"/>
    <n v="7255874.0300000003"/>
    <s v="Drake &amp; Scull"/>
    <s v="Parsons"/>
    <n v="52.8"/>
    <n v="48"/>
    <s v="Approved"/>
    <s v="Consulting"/>
    <s v="Unknown"/>
  </r>
  <r>
    <s v="T100801"/>
    <d v="2025-09-21T00:00:00"/>
    <s v="P1013"/>
    <s v="Oil Refinery Unit"/>
    <x v="6"/>
    <s v="Unknown"/>
    <s v="NEOM"/>
    <s v="Unknown"/>
    <s v="Mechanical "/>
    <x v="9"/>
    <s v="Mei"/>
    <s v="B2782"/>
    <d v="2025-08-16T00:00:00"/>
    <d v="2025-10-16T00:00:00"/>
    <s v="Unknown"/>
    <n v="14"/>
    <n v="27825669"/>
    <n v="0.08"/>
    <n v="7.0000000000000007E-2"/>
    <n v="27391588.559999999"/>
    <s v="EUR"/>
    <n v="29773465.826086953"/>
    <n v="20932236.09"/>
    <n v="0.06"/>
    <n v="0.08"/>
    <s v="INV-44503"/>
    <n v="2643387.16"/>
    <n v="1227661.43"/>
    <n v="90"/>
    <n v="66"/>
    <s v="Online"/>
    <x v="0"/>
    <n v="0.65"/>
    <n v="0.05"/>
    <n v="0.02"/>
    <n v="2"/>
    <n v="1875"/>
    <n v="5931004.3099999996"/>
    <n v="4171261.69"/>
    <s v="Drake &amp; Scull"/>
    <s v="Jacobs"/>
    <s v="Unknown"/>
    <n v="48"/>
    <s v="Unknown"/>
    <s v="Maintenance"/>
    <s v="On track"/>
  </r>
  <r>
    <s v="T100802"/>
    <d v="2025-03-28T00:00:00"/>
    <s v="P1007"/>
    <s v="Plant Upgrade"/>
    <x v="0"/>
    <s v="Egypt"/>
    <s v="Unknown"/>
    <s v="LSTK"/>
    <s v="Structural"/>
    <x v="2"/>
    <s v="Igor"/>
    <s v="B2783"/>
    <d v="2025-01-17T00:00:00"/>
    <d v="2025-04-07T00:00:00"/>
    <d v="2025-06-30T00:00:00"/>
    <s v="Unknown"/>
    <n v="26269107"/>
    <n v="0.03"/>
    <n v="0.17"/>
    <n v="29812809.530000001"/>
    <s v="AED"/>
    <n v="8123381.3433242515"/>
    <n v="22917782.010000002"/>
    <n v="0.4"/>
    <n v="0.08"/>
    <s v="INV-61058"/>
    <n v="5081738.8099999996"/>
    <s v="Unknown"/>
    <n v="45"/>
    <n v="86"/>
    <s v="Cheque"/>
    <x v="6"/>
    <n v="0.32"/>
    <n v="0.1"/>
    <n v="0.02"/>
    <n v="5"/>
    <n v="528"/>
    <n v="1651131.97"/>
    <n v="5484312.2400000002"/>
    <s v="Drake &amp; Scull"/>
    <s v="Parsons"/>
    <n v="67.900000000000006"/>
    <n v="48"/>
    <s v="Unknown"/>
    <s v="Maintenance"/>
    <s v="Scope change"/>
  </r>
  <r>
    <s v="T100803"/>
    <d v="2026-01-02T00:00:00"/>
    <s v="P1001"/>
    <s v="Stadium Renovation"/>
    <x v="5"/>
    <s v="USA"/>
    <s v="Samsung C&amp;T"/>
    <s v="EPC "/>
    <s v="Instrumentation"/>
    <x v="8"/>
    <s v="Omar"/>
    <s v="B2784"/>
    <d v="2025-12-11T00:00:00"/>
    <d v="2026-01-22T00:00:00"/>
    <d v="2026-05-04T00:00:00"/>
    <n v="13"/>
    <n v="24330510"/>
    <n v="0.18"/>
    <n v="0.19"/>
    <n v="23741711.66"/>
    <s v="AED"/>
    <n v="6469131.2425068123"/>
    <n v="14545104.67"/>
    <n v="7.0000000000000007E-2"/>
    <n v="0.09"/>
    <s v="INV-21915"/>
    <n v="17848370.57"/>
    <s v="Unknown"/>
    <n v="120"/>
    <n v="1"/>
    <s v="Unknown"/>
    <x v="4"/>
    <n v="0.48"/>
    <n v="0.15"/>
    <n v="0.1"/>
    <n v="12"/>
    <n v="835"/>
    <n v="1819500.62"/>
    <n v="5601915.9699999997"/>
    <s v="THALES"/>
    <s v="Unknown"/>
    <n v="93.4"/>
    <s v="Unknown"/>
    <s v="Rejected"/>
    <s v="Construction"/>
    <s v="On track"/>
  </r>
  <r>
    <s v="T100804"/>
    <d v="2025-03-20T00:00:00"/>
    <s v="P1015"/>
    <s v="Solar Farm Phase 2"/>
    <x v="1"/>
    <s v="China"/>
    <s v="Bechtel"/>
    <s v="BOT"/>
    <s v="Electrical"/>
    <x v="7"/>
    <s v="Layla"/>
    <s v="B2785"/>
    <d v="2025-02-14T00:00:00"/>
    <d v="2025-05-19T00:00:00"/>
    <d v="2025-07-14T00:00:00"/>
    <n v="18"/>
    <n v="36947944"/>
    <n v="0.15"/>
    <n v="-0.02"/>
    <n v="30777637.350000001"/>
    <s v="EUR"/>
    <n v="33453953.641304348"/>
    <n v="24382293.829999998"/>
    <n v="0.25"/>
    <n v="0.16"/>
    <s v="INV-59263"/>
    <n v="5316896.16"/>
    <n v="2265913.0499999998"/>
    <n v="90"/>
    <n v="174"/>
    <s v="Unknown"/>
    <x v="4"/>
    <n v="0.85"/>
    <n v="0.05"/>
    <n v="0.03"/>
    <n v="4"/>
    <n v="3980"/>
    <n v="1916599.87"/>
    <n v="12145034.1"/>
    <s v="THALES"/>
    <s v="Jacobs"/>
    <n v="87.9"/>
    <n v="48"/>
    <s v="Rejected"/>
    <s v="Procurement"/>
    <s v="Unknown"/>
  </r>
  <r>
    <s v="T100805"/>
    <d v="2025-08-21T00:00:00"/>
    <s v="P1046"/>
    <s v="Airport Terminal 3"/>
    <x v="4"/>
    <s v="Qatar"/>
    <s v="Vinci Construction"/>
    <s v="EPC"/>
    <s v="HVAC"/>
    <x v="4"/>
    <s v="Sandra"/>
    <s v="B2786"/>
    <d v="2025-06-18T00:00:00"/>
    <d v="2025-09-08T00:00:00"/>
    <d v="2025-12-14T00:00:00"/>
    <n v="58"/>
    <n v="30960824"/>
    <n v="0.21"/>
    <n v="0.04"/>
    <n v="25437413"/>
    <s v="AED"/>
    <n v="6931175.204359673"/>
    <n v="19413004.670000002"/>
    <n v="0.28999999999999998"/>
    <n v="0.08"/>
    <s v="INV-52654"/>
    <n v="9400888.3599999994"/>
    <n v="9627299.7200000007"/>
    <n v="30"/>
    <n v="142"/>
    <s v="Online"/>
    <x v="1"/>
    <n v="0.23"/>
    <n v="0.15"/>
    <n v="0.05"/>
    <n v="1"/>
    <n v="1325"/>
    <n v="5506010.1200000001"/>
    <n v="9877047.0600000005"/>
    <s v="Al Fara'a"/>
    <s v="WSP"/>
    <n v="64"/>
    <s v="Unknown"/>
    <s v="Pending"/>
    <s v="Maintenance"/>
    <s v="On track"/>
  </r>
  <r>
    <s v="T100806"/>
    <d v="2025-11-04T00:00:00"/>
    <s v="P1043"/>
    <s v="Water Treatment Plant"/>
    <x v="2"/>
    <s v="UK"/>
    <s v="ADNOC"/>
    <s v="LSTK"/>
    <s v="Electrical"/>
    <x v="3"/>
    <s v="Omar"/>
    <s v="B2787"/>
    <d v="2025-10-21T00:00:00"/>
    <d v="2025-11-14T00:00:00"/>
    <s v="Unknown"/>
    <n v="20"/>
    <n v="2075555"/>
    <n v="0.14000000000000001"/>
    <n v="7.0000000000000007E-2"/>
    <n v="1909925.71"/>
    <s v="EUR"/>
    <n v="2076006.206521739"/>
    <n v="1674896.82"/>
    <n v="0.24"/>
    <n v="0.17"/>
    <s v="INV-85930"/>
    <n v="139988.97"/>
    <n v="107052.67"/>
    <n v="60"/>
    <n v="11"/>
    <s v="Letter of Credit"/>
    <x v="2"/>
    <n v="0.87"/>
    <n v="0.15"/>
    <n v="0.02"/>
    <n v="8"/>
    <n v="3001"/>
    <n v="73203.44"/>
    <n v="898601.39"/>
    <s v="ABB"/>
    <s v="Unknown"/>
    <n v="85.8"/>
    <s v="Unknown"/>
    <s v="Unknown"/>
    <s v="Procurement"/>
    <s v="On track"/>
  </r>
  <r>
    <s v="T100807"/>
    <d v="1945-09-04T00:00:00"/>
    <s v="P1032"/>
    <s v="Solar Farm Phase 2"/>
    <x v="4"/>
    <s v="UAE"/>
    <s v="Unknown"/>
    <s v="Lump Sum"/>
    <s v="Civil"/>
    <x v="4"/>
    <s v="Omar"/>
    <s v="B2788"/>
    <d v="2025-04-08T00:00:00"/>
    <s v="Unknown"/>
    <d v="2025-11-19T00:00:00"/>
    <n v="5"/>
    <n v="24453712"/>
    <n v="0.2"/>
    <n v="-0.04"/>
    <n v="18780450.82"/>
    <s v="USD"/>
    <n v="18780450.82"/>
    <n v="15612794.380000001"/>
    <n v="0.28000000000000003"/>
    <n v="7.0000000000000007E-2"/>
    <s v="INV-58228"/>
    <n v="12102437.970000001"/>
    <n v="5423494.4000000004"/>
    <n v="90"/>
    <n v="34"/>
    <s v="Unknown"/>
    <x v="1"/>
    <n v="0.26"/>
    <n v="0.15"/>
    <n v="7.0000000000000007E-2"/>
    <n v="6"/>
    <n v="3032"/>
    <n v="3119098.65"/>
    <n v="8581243.1199999992"/>
    <s v="Drake &amp; Scull"/>
    <s v="Unknown"/>
    <n v="96.8"/>
    <n v="12"/>
    <s v="Rejected"/>
    <s v="Maintenance"/>
    <s v="On track"/>
  </r>
  <r>
    <s v="T100808"/>
    <d v="2025-02-06T00:00:00"/>
    <s v="P1049"/>
    <s v="Solar Farm Phase 2"/>
    <x v="5"/>
    <s v="USA"/>
    <s v="L&amp;T"/>
    <s v="Lump Sum"/>
    <s v="Structural"/>
    <x v="6"/>
    <s v="Sandra"/>
    <s v="B2789"/>
    <d v="2025-01-10T00:00:00"/>
    <d v="2025-02-24T00:00:00"/>
    <d v="2025-03-15T00:00:00"/>
    <n v="25"/>
    <n v="9785474"/>
    <n v="0.15"/>
    <n v="0.05"/>
    <n v="8733535.5399999991"/>
    <s v="SAR"/>
    <n v="2328942.8106666664"/>
    <n v="7445897.8499999996"/>
    <n v="0.33"/>
    <n v="0.06"/>
    <s v="INV-31421"/>
    <n v="3561088.32"/>
    <n v="2905429.35"/>
    <n v="30"/>
    <n v="166"/>
    <s v="Letter of Credit"/>
    <x v="2"/>
    <n v="0.93"/>
    <n v="0.1"/>
    <n v="0.1"/>
    <n v="10"/>
    <n v="257"/>
    <n v="1968961.66"/>
    <n v="3411691.09"/>
    <s v="Al Fara'a"/>
    <s v="Unknown"/>
    <n v="92.2"/>
    <n v="24"/>
    <s v="Unknown"/>
    <s v="Procurement"/>
    <s v="Unknown"/>
  </r>
  <r>
    <s v="T100809"/>
    <d v="2025-08-16T00:00:00"/>
    <s v="P1006"/>
    <s v="Highway"/>
    <x v="2"/>
    <s v="UK"/>
    <s v="Larsen"/>
    <s v="Unknown"/>
    <s v="Civil"/>
    <x v="3"/>
    <s v="Mei"/>
    <s v="B2790"/>
    <d v="2025-05-21T00:00:00"/>
    <d v="2025-08-22T00:00:00"/>
    <d v="2025-11-15T00:00:00"/>
    <n v="44"/>
    <n v="19106264"/>
    <n v="0.16"/>
    <n v="7.0000000000000007E-2"/>
    <n v="17172710.079999998"/>
    <s v="EUR"/>
    <n v="18665989.217391301"/>
    <s v="Unknown"/>
    <n v="0.25"/>
    <n v="0.17"/>
    <s v="INV-12133"/>
    <n v="7206286.5800000001"/>
    <n v="5912185.7199999997"/>
    <n v="90"/>
    <n v="75"/>
    <s v="Online"/>
    <x v="6"/>
    <s v="&gt;1"/>
    <n v="0.15"/>
    <n v="0.05"/>
    <n v="7"/>
    <n v="594"/>
    <n v="3525360.77"/>
    <n v="2905541.94"/>
    <s v="ABB"/>
    <s v="Mott Mac"/>
    <n v="86.2"/>
    <s v="Unknown"/>
    <s v="Unknown"/>
    <s v="Maintenance"/>
    <s v="Price escalation"/>
  </r>
  <r>
    <s v="T100810"/>
    <d v="2025-02-13T00:00:00"/>
    <s v="P1028"/>
    <s v="Offshore Platform"/>
    <x v="4"/>
    <s v="Saudi Arabia"/>
    <s v="ABB Group"/>
    <s v="Cost Plus "/>
    <s v="Civil"/>
    <x v="4"/>
    <s v="Omar"/>
    <s v="B2791"/>
    <d v="2025-01-25T00:00:00"/>
    <d v="2025-03-21T00:00:00"/>
    <s v="Unknown"/>
    <n v="32"/>
    <n v="8930310"/>
    <n v="0.03"/>
    <n v="0.06"/>
    <n v="9182144.7400000002"/>
    <s v="EUR"/>
    <n v="9980592.1086956523"/>
    <n v="7397042.4500000002"/>
    <n v="0.32"/>
    <n v="0.13"/>
    <s v="INV-65294"/>
    <n v="5698056.3700000001"/>
    <n v="2960697.23"/>
    <n v="45"/>
    <n v="20"/>
    <s v="Cash"/>
    <x v="5"/>
    <n v="0.08"/>
    <n v="0.1"/>
    <n v="0.04"/>
    <n v="0"/>
    <n v="3867"/>
    <n v="724402.88"/>
    <n v="3181932.04"/>
    <s v="ABB"/>
    <s v="Unknown"/>
    <n v="66.7"/>
    <n v="12"/>
    <s v="Rejected"/>
    <s v="Engineering"/>
    <s v="Unknown"/>
  </r>
  <r>
    <s v="T100811"/>
    <d v="2025-04-06T00:00:00"/>
    <s v="P1033"/>
    <s v="Unknown"/>
    <x v="1"/>
    <s v="China"/>
    <s v="Unknown"/>
    <s v="EPC "/>
    <s v="Instrumentation"/>
    <x v="7"/>
    <s v="Omar"/>
    <s v="B2792"/>
    <d v="2025-02-26T00:00:00"/>
    <d v="2025-12-04T00:00:00"/>
    <d v="2025-07-19T00:00:00"/>
    <n v="56"/>
    <n v="21513571"/>
    <n v="0.13"/>
    <n v="-0.02"/>
    <n v="18342470.629999999"/>
    <s v="AED"/>
    <n v="4997948.4005449591"/>
    <n v="16415234.08"/>
    <n v="0.3"/>
    <n v="0.09"/>
    <s v="INV-94264"/>
    <n v="11811646.140000001"/>
    <n v="8237704.3300000001"/>
    <n v="90"/>
    <n v="20"/>
    <s v="Letter of Credit"/>
    <x v="3"/>
    <n v="0.23"/>
    <n v="0.05"/>
    <n v="0.05"/>
    <n v="10"/>
    <n v="1359"/>
    <n v="4001029.05"/>
    <n v="7023642.8799999999"/>
    <s v="ABB"/>
    <s v="Unknown"/>
    <s v="Unknown"/>
    <n v="60"/>
    <s v="Pending"/>
    <s v="Maintenance"/>
    <s v="Scope change"/>
  </r>
  <r>
    <s v="T100812"/>
    <d v="1946-03-27T00:00:00"/>
    <s v="P1025"/>
    <s v="Rail Network Upgrade"/>
    <x v="4"/>
    <s v="UAE"/>
    <s v="ADNOC"/>
    <s v="EPC "/>
    <s v="Electrical"/>
    <x v="4"/>
    <s v="Layla"/>
    <s v="B2793"/>
    <d v="2025-11-12T00:00:00"/>
    <d v="2026-09-02T00:00:00"/>
    <d v="2026-06-03T00:00:00"/>
    <n v="34"/>
    <n v="5358929"/>
    <n v="0.12"/>
    <n v="0.1"/>
    <n v="5187443.2699999996"/>
    <s v="EUR"/>
    <n v="5638525.2934782598"/>
    <n v="4073487.43"/>
    <n v="0.18"/>
    <n v="0.12"/>
    <s v="INV-38702"/>
    <n v="4244759.55"/>
    <n v="3387733.77"/>
    <n v="60"/>
    <n v="68"/>
    <s v="Unknown"/>
    <x v="2"/>
    <n v="0.65"/>
    <n v="0.1"/>
    <n v="7.0000000000000007E-2"/>
    <n v="1"/>
    <n v="2069"/>
    <n v="704262.4"/>
    <n v="1832316.13"/>
    <s v="ABB"/>
    <s v="Unknown"/>
    <s v="Unknown"/>
    <s v="Unknown"/>
    <s v="Pending"/>
    <s v="Engineering"/>
    <s v="On track"/>
  </r>
  <r>
    <s v="T100813"/>
    <d v="2025-10-23T00:00:00"/>
    <s v="P1003"/>
    <s v="Tunnel Project"/>
    <x v="0"/>
    <s v="Egypt"/>
    <s v="Bechtel"/>
    <s v="Unknown"/>
    <s v="Mechanical"/>
    <x v="2"/>
    <s v="Layla"/>
    <s v="B2794"/>
    <d v="2025-02-10T00:00:00"/>
    <d v="2025-10-23T00:00:00"/>
    <d v="2026-02-02T00:00:00"/>
    <n v="45"/>
    <n v="12173212"/>
    <n v="0.03"/>
    <n v="0"/>
    <n v="11808015.640000001"/>
    <s v="USD "/>
    <n v="11808015.640000001"/>
    <n v="8776438.2200000007"/>
    <n v="0.13"/>
    <n v="0.11"/>
    <s v="INV-54612"/>
    <n v="3089038.64"/>
    <n v="1994956.82"/>
    <n v="30"/>
    <n v="100"/>
    <s v="Bank Transfer"/>
    <x v="5"/>
    <n v="0.65"/>
    <n v="0.05"/>
    <n v="0.02"/>
    <n v="4"/>
    <n v="2848"/>
    <s v="Unknown"/>
    <n v="3090878.82"/>
    <s v="Unknown"/>
    <s v="Unknown"/>
    <n v="61.4"/>
    <n v="48"/>
    <s v="Rejected"/>
    <s v="Construction"/>
    <s v="Unknown"/>
  </r>
  <r>
    <s v="T100814"/>
    <d v="2025-11-29T00:00:00"/>
    <s v="P1018"/>
    <s v="Offshore Platform"/>
    <x v="4"/>
    <s v="Saudi Arabia"/>
    <s v="Siemens"/>
    <s v="Cost Plus "/>
    <s v="Unknown"/>
    <x v="4"/>
    <s v="Igor"/>
    <s v="B2795"/>
    <d v="2025-10-17T00:00:00"/>
    <d v="2025-12-24T00:00:00"/>
    <d v="2026-03-28T00:00:00"/>
    <n v="51"/>
    <n v="2677524"/>
    <n v="0.13"/>
    <n v="0.18"/>
    <n v="2748746.14"/>
    <s v="AED"/>
    <n v="748977.14986376022"/>
    <n v="2152285.06"/>
    <s v="?"/>
    <n v="0.11"/>
    <s v="INV-83857"/>
    <n v="1723354.42"/>
    <n v="590544.03"/>
    <n v="45"/>
    <n v="12"/>
    <s v="Cash"/>
    <x v="4"/>
    <n v="0.44"/>
    <n v="0.15"/>
    <n v="0.03"/>
    <n v="1"/>
    <n v="1734"/>
    <n v="384911.53"/>
    <n v="535466.98"/>
    <s v="Siemens"/>
    <s v="WSP"/>
    <n v="81.5"/>
    <n v="12"/>
    <s v="Unknown"/>
    <s v="Engineering"/>
    <s v="Unknown"/>
  </r>
  <r>
    <s v="T100815"/>
    <d v="2025-08-11T00:00:00"/>
    <s v="P1045"/>
    <s v="Highway"/>
    <x v="2"/>
    <s v="UK"/>
    <s v="Bechtel"/>
    <s v="BOT"/>
    <s v="Piping"/>
    <x v="3"/>
    <s v="Tariq"/>
    <s v="B2796"/>
    <d v="2025-07-05T00:00:00"/>
    <d v="2025-09-15T00:00:00"/>
    <d v="2025-10-26T00:00:00"/>
    <n v="26"/>
    <n v="29653156"/>
    <n v="0.12"/>
    <n v="-0.04"/>
    <n v="25050986.190000001"/>
    <s v="AED"/>
    <n v="6825881.795640327"/>
    <n v="20832562.989999998"/>
    <n v="0.08"/>
    <n v="0.1"/>
    <s v="Unknown"/>
    <n v="16010962.49"/>
    <n v="13358032.630000001"/>
    <n v="30"/>
    <n v="72"/>
    <s v="Unknown"/>
    <x v="4"/>
    <n v="0.23"/>
    <n v="0.1"/>
    <n v="0.04"/>
    <n v="6"/>
    <n v="1129"/>
    <n v="3486288.02"/>
    <n v="7096381.5199999996"/>
    <s v="Al Fara'a"/>
    <s v="Parsons"/>
    <n v="99"/>
    <s v="Unknown"/>
    <s v="Under Review"/>
    <s v="Construction"/>
    <s v="Scope change"/>
  </r>
  <r>
    <s v="T100816"/>
    <d v="2025-03-01T00:00:00"/>
    <s v="P1036"/>
    <s v="Plant Upgrade"/>
    <x v="4"/>
    <s v="UAE"/>
    <s v="L&amp;T"/>
    <s v="Unknown"/>
    <s v="Civil"/>
    <x v="4"/>
    <s v="Ravi"/>
    <s v="B2797"/>
    <d v="2025-01-22T00:00:00"/>
    <d v="2025-04-15T00:00:00"/>
    <d v="2025-05-25T00:00:00"/>
    <n v="13"/>
    <s v="Unknown"/>
    <n v="0.09"/>
    <n v="-0.01"/>
    <n v="365135.67"/>
    <s v=" AED"/>
    <n v="365135.67"/>
    <n v="294644.53000000003"/>
    <n v="0.1"/>
    <n v="7.0000000000000007E-2"/>
    <s v="INV-87037"/>
    <n v="286858.40999999997"/>
    <n v="201438.41"/>
    <n v="45"/>
    <n v="66"/>
    <s v="Bank Transfer"/>
    <x v="0"/>
    <n v="0.9"/>
    <n v="0.1"/>
    <n v="0.01"/>
    <n v="0"/>
    <n v="1485"/>
    <n v="32688.05"/>
    <n v="88465.16"/>
    <s v="ABB"/>
    <s v="Parsons"/>
    <n v="82.4"/>
    <n v="24"/>
    <s v="Rejected"/>
    <s v="Engineering"/>
    <s v="Price escalation"/>
  </r>
  <r>
    <s v="T100817"/>
    <d v="2025-05-09T00:00:00"/>
    <s v="P1014"/>
    <s v="Marina Development"/>
    <x v="1"/>
    <s v="India"/>
    <s v="ADNOC"/>
    <s v="Cost Plus "/>
    <s v="Piping"/>
    <x v="5"/>
    <s v="Mei"/>
    <s v="B2798"/>
    <d v="2025-04-25T00:00:00"/>
    <d v="2025-06-06T00:00:00"/>
    <d v="2025-06-08T00:00:00"/>
    <n v="51"/>
    <n v="42127015"/>
    <n v="0.21"/>
    <n v="0"/>
    <n v="33280341.850000001"/>
    <s v="USD"/>
    <n v="33280341.850000001"/>
    <n v="25246075.440000001"/>
    <n v="0.14000000000000001"/>
    <n v="0.16"/>
    <s v="INV-30925"/>
    <n v="7094669.9699999997"/>
    <n v="5448654.46"/>
    <n v="60"/>
    <n v="91"/>
    <s v="Cheque"/>
    <x v="3"/>
    <n v="0.23"/>
    <n v="0.15"/>
    <n v="0.1"/>
    <n v="1"/>
    <n v="4410"/>
    <n v="3282614.11"/>
    <n v="7260476.8200000003"/>
    <s v="Al Fara'a"/>
    <s v="Unknown"/>
    <s v="Unknown"/>
    <n v="12"/>
    <s v="Approved"/>
    <s v="Engineering"/>
    <s v="Unknown"/>
  </r>
  <r>
    <s v="T100818"/>
    <d v="2026-01-12T00:00:00"/>
    <s v="P1048"/>
    <s v="Metro Line Extension"/>
    <x v="4"/>
    <s v="Saudi Arabia"/>
    <s v="ABB Group"/>
    <s v="BOT"/>
    <s v="Electrical"/>
    <x v="4"/>
    <s v="Ravi"/>
    <s v="B2799"/>
    <d v="2025-11-26T00:00:00"/>
    <s v="Unknown"/>
    <d v="2026-04-25T00:00:00"/>
    <n v="59"/>
    <n v="503954"/>
    <n v="0.28999999999999998"/>
    <n v="0.18"/>
    <n v="422212.66"/>
    <s v="Unknown"/>
    <n v="422212.66"/>
    <n v="347882.52"/>
    <n v="0.38"/>
    <n v="0.11"/>
    <s v="INV-39220"/>
    <n v="167856.36"/>
    <n v="62257.86"/>
    <n v="90"/>
    <n v="110"/>
    <s v="Unknown"/>
    <x v="6"/>
    <n v="0.87"/>
    <n v="0.15"/>
    <n v="0.09"/>
    <n v="14"/>
    <n v="3215"/>
    <n v="21791.48"/>
    <n v="176257.87"/>
    <s v="Drake &amp; Scull"/>
    <s v="Unknown"/>
    <s v="Unknown"/>
    <n v="24"/>
    <s v="Approved"/>
    <s v="Engineering"/>
    <s v="Client delay"/>
  </r>
  <r>
    <s v="T100820"/>
    <d v="1945-09-01T00:00:00"/>
    <s v="P1020"/>
    <s v="Marina Development"/>
    <x v="4"/>
    <s v="UAE"/>
    <s v="China State"/>
    <s v="Unknown"/>
    <s v="Instruments"/>
    <x v="4"/>
    <s v="Omar"/>
    <s v="B2800"/>
    <d v="2024-11-26T00:00:00"/>
    <d v="2025-01-21T00:00:00"/>
    <d v="2025-02-21T00:00:00"/>
    <n v="51"/>
    <n v="31492568"/>
    <n v="0.31"/>
    <n v="0.15"/>
    <n v="24989352.710000001"/>
    <s v="USD "/>
    <n v="24989352.710000001"/>
    <n v="17299373.109999999"/>
    <n v="0.06"/>
    <n v="0.17"/>
    <s v="Unknown"/>
    <n v="3467121.2"/>
    <n v="1157872.6499999999"/>
    <n v="60"/>
    <n v="135"/>
    <s v="Cheque"/>
    <x v="3"/>
    <n v="0.7"/>
    <n v="0.15"/>
    <n v="0.05"/>
    <n v="0"/>
    <n v="497"/>
    <n v="5112374.3"/>
    <n v="6775144.0899999999"/>
    <s v="Siemens"/>
    <s v="Parsons"/>
    <n v="92.2"/>
    <n v="36"/>
    <s v="Rejected"/>
    <s v="Engineering"/>
    <s v="Follow up needed"/>
  </r>
  <r>
    <s v="T100821"/>
    <d v="2026-01-01T00:00:00"/>
    <s v="P1045"/>
    <s v="Offshore Platform"/>
    <x v="2"/>
    <s v="UK"/>
    <s v="QatarEnergy"/>
    <s v="BOT"/>
    <s v="HVAC"/>
    <x v="3"/>
    <s v="Ravi"/>
    <s v="B2801"/>
    <d v="2025-11-22T00:00:00"/>
    <d v="2026-01-22T00:00:00"/>
    <d v="2026-02-20T00:00:00"/>
    <n v="50"/>
    <n v="4202983"/>
    <n v="0.23"/>
    <n v="0.05"/>
    <n v="3398111.76"/>
    <s v="Unknown"/>
    <n v="3398111.76"/>
    <n v="2245777.48"/>
    <n v="7.0000000000000007E-2"/>
    <n v="0.18"/>
    <s v="INV-76945"/>
    <n v="1476445.28"/>
    <n v="699571.58"/>
    <n v="90"/>
    <n v="18"/>
    <s v="Cheque"/>
    <x v="0"/>
    <n v="0.3"/>
    <n v="0.1"/>
    <n v="0.05"/>
    <n v="2"/>
    <n v="4888"/>
    <n v="88010.15"/>
    <n v="423271.65"/>
    <s v="Drake &amp; Scull"/>
    <s v="AECOM"/>
    <s v="Unknown"/>
    <n v="24"/>
    <s v="Pending"/>
    <s v="Engineering"/>
    <s v="Unknown"/>
  </r>
  <r>
    <s v="T100822"/>
    <d v="1945-07-22T00:00:00"/>
    <s v="P1034"/>
    <s v="Metro Line Extension"/>
    <x v="1"/>
    <s v="China"/>
    <s v="ADNOC"/>
    <s v="LSTK"/>
    <s v="Mechanical"/>
    <x v="7"/>
    <s v="Mei"/>
    <s v="B2802"/>
    <d v="2025-12-01T00:00:00"/>
    <d v="2025-05-03T00:00:00"/>
    <d v="2025-05-24T00:00:00"/>
    <n v="51"/>
    <n v="30137876"/>
    <n v="0.19"/>
    <n v="0.11"/>
    <n v="27096964.309999999"/>
    <s v="SAR"/>
    <n v="7225857.1493333327"/>
    <n v="21738888.75"/>
    <n v="0.13"/>
    <n v="0.1"/>
    <s v="INV-14407"/>
    <n v="23563257.460000001"/>
    <n v="16001676.35"/>
    <n v="90"/>
    <n v="98"/>
    <s v="Online"/>
    <x v="3"/>
    <n v="0.36"/>
    <n v="0.05"/>
    <n v="0.02"/>
    <n v="9"/>
    <n v="2942"/>
    <n v="3030561.28"/>
    <n v="12888421.970000001"/>
    <s v="Siemens"/>
    <s v="Mott Mac"/>
    <n v="87.8"/>
    <n v="12"/>
    <s v="Rejected"/>
    <s v="Engineering"/>
    <s v="Client delay"/>
  </r>
  <r>
    <s v="T100823"/>
    <d v="2025-07-03T00:00:00"/>
    <s v="P1021"/>
    <s v="Industrial Park"/>
    <x v="3"/>
    <s v="Qatar"/>
    <s v="Samsung C&amp;T"/>
    <s v="Cost Plus"/>
    <s v="Unknown"/>
    <x v="9"/>
    <s v="Omar"/>
    <s v="B2803"/>
    <d v="2025-04-18T00:00:00"/>
    <s v="Unknown"/>
    <d v="2025-09-05T00:00:00"/>
    <s v="Unknown"/>
    <n v="34044824"/>
    <n v="0.31"/>
    <n v="0.12"/>
    <n v="26309839.989999998"/>
    <s v="EUR"/>
    <n v="28597652.163043477"/>
    <n v="20678547.82"/>
    <n v="0.36"/>
    <n v="0.09"/>
    <s v="INV-92291"/>
    <n v="14964613.039999999"/>
    <n v="16202906.630000001"/>
    <n v="30"/>
    <n v="18"/>
    <s v="Online"/>
    <x v="5"/>
    <n v="0.94"/>
    <n v="0.15"/>
    <n v="7.0000000000000007E-2"/>
    <n v="12"/>
    <n v="2136"/>
    <n v="3767360.52"/>
    <s v="Unknown"/>
    <s v="Unknown"/>
    <s v="Parsons"/>
    <n v="93.6"/>
    <n v="60"/>
    <s v="Unknown"/>
    <s v="Procurement"/>
    <s v="On track"/>
  </r>
  <r>
    <s v="T100824"/>
    <d v="2025-01-24T00:00:00"/>
    <s v="P1010"/>
    <s v="Tunnel Project"/>
    <x v="1"/>
    <s v="China"/>
    <s v="China State"/>
    <s v="Lump Sum"/>
    <s v="Structural"/>
    <x v="7"/>
    <s v="Jack"/>
    <s v="B2804"/>
    <d v="2024-12-20T00:00:00"/>
    <s v="Unknown"/>
    <d v="2025-03-22T00:00:00"/>
    <n v="56"/>
    <n v="36389312"/>
    <n v="0.25"/>
    <n v="0.05"/>
    <n v="28656583.199999999"/>
    <s v="EUR"/>
    <n v="31148459.999999996"/>
    <n v="20849056.91"/>
    <n v="0.3"/>
    <n v="0.11"/>
    <s v="INV-92466"/>
    <n v="23072030.989999998"/>
    <n v="22439019.629999999"/>
    <n v="45"/>
    <n v="125"/>
    <s v="Cheque"/>
    <x v="2"/>
    <n v="0.21"/>
    <n v="0.1"/>
    <n v="0.08"/>
    <n v="3"/>
    <n v="3545"/>
    <n v="6653563.9400000004"/>
    <n v="11308467.23"/>
    <s v="Siemens"/>
    <s v="Parsons"/>
    <n v="83.1"/>
    <n v="24"/>
    <s v="Unknown"/>
    <s v="Engineering"/>
    <s v="Follow up needed"/>
  </r>
  <r>
    <s v="T100825"/>
    <d v="2025-07-27T00:00:00"/>
    <s v="P1012"/>
    <s v="Desalination Plant"/>
    <x v="4"/>
    <s v="Qatar"/>
    <s v="Bechtel"/>
    <s v="Lump Sum"/>
    <s v="Electrical"/>
    <x v="4"/>
    <s v="Sandra"/>
    <s v="B2805"/>
    <d v="2025-10-06T00:00:00"/>
    <s v="Unknown"/>
    <d v="2025-09-27T00:00:00"/>
    <n v="21"/>
    <n v="43971989"/>
    <n v="0.34"/>
    <n v="0.18"/>
    <n v="34245385.030000001"/>
    <s v="EUR"/>
    <n v="37223244.597826086"/>
    <n v="29505545.27"/>
    <n v="0.39"/>
    <n v="0.1"/>
    <s v="INV-95610"/>
    <n v="14042890.27"/>
    <n v="4689373.03"/>
    <n v="90"/>
    <n v="27"/>
    <s v="Cash"/>
    <x v="1"/>
    <n v="0.42"/>
    <n v="0.1"/>
    <n v="0.02"/>
    <n v="8"/>
    <n v="4644"/>
    <n v="4186895.36"/>
    <n v="16683651.390000001"/>
    <s v="Siemens"/>
    <s v="Parsons"/>
    <n v="59.3"/>
    <n v="12"/>
    <s v="Under Review"/>
    <s v="Construction"/>
    <s v="On track"/>
  </r>
  <r>
    <s v="T100826"/>
    <d v="2025-04-18T00:00:00"/>
    <s v="P1010"/>
    <s v="Airport Terminal 3"/>
    <x v="1"/>
    <s v="India"/>
    <s v="Bechtel"/>
    <s v="EPC"/>
    <s v="Structural"/>
    <x v="5"/>
    <s v="Layla"/>
    <s v="B2806"/>
    <d v="2025-03-02T00:00:00"/>
    <d v="2025-05-06T00:00:00"/>
    <d v="2025-06-16T00:00:00"/>
    <n v="33"/>
    <n v="6722391"/>
    <n v="0.28000000000000003"/>
    <n v="0.05"/>
    <n v="5082127.5999999996"/>
    <s v="Unknown"/>
    <n v="5082127.5999999996"/>
    <s v="Unknown"/>
    <n v="0.28000000000000003"/>
    <n v="7.0000000000000007E-2"/>
    <s v="INV-40205"/>
    <n v="3984716.63"/>
    <n v="2192276.27"/>
    <n v="120"/>
    <n v="51"/>
    <s v="Unknown"/>
    <x v="1"/>
    <n v="0.23"/>
    <n v="0.1"/>
    <n v="0.02"/>
    <n v="10"/>
    <n v="3191"/>
    <n v="1111834.69"/>
    <n v="2286531.96"/>
    <s v="Drake &amp; Scull"/>
    <s v="WSP"/>
    <n v="52.1"/>
    <n v="60"/>
    <s v="Under Review"/>
    <s v="Engineering"/>
    <s v="Scope change"/>
  </r>
  <r>
    <s v="T100827"/>
    <d v="2025-11-20T00:00:00"/>
    <s v="P1017"/>
    <s v="HQ Tower"/>
    <x v="3"/>
    <s v="Saudi Arabia"/>
    <s v="ClientX"/>
    <s v="Unit Rate"/>
    <s v="Electrical"/>
    <x v="9"/>
    <s v="Layla"/>
    <s v="B2807"/>
    <d v="2025-10-30T00:00:00"/>
    <s v="Unknown"/>
    <d v="2026-01-16T00:00:00"/>
    <s v="Unknown"/>
    <n v="20352787"/>
    <n v="0.34"/>
    <n v="0.03"/>
    <n v="13835824.6"/>
    <s v="USD "/>
    <n v="13835824.6"/>
    <n v="10307612.16"/>
    <n v="7.0000000000000007E-2"/>
    <n v="0.14000000000000001"/>
    <s v="INV-10338"/>
    <n v="4330801.91"/>
    <n v="3307167.3"/>
    <n v="30"/>
    <n v="8"/>
    <s v="Bank Transfer"/>
    <x v="0"/>
    <n v="0.67"/>
    <n v="0.05"/>
    <n v="0.08"/>
    <n v="13"/>
    <n v="1775"/>
    <n v="2578416.23"/>
    <n v="2446005.84"/>
    <s v="Al Fara'a"/>
    <s v="Jacobs"/>
    <n v="56.7"/>
    <n v="60"/>
    <s v="Unknown"/>
    <s v="Maintenance"/>
    <s v="Unknown"/>
  </r>
  <r>
    <s v="T100828"/>
    <d v="2025-06-02T00:00:00"/>
    <s v="P1007"/>
    <s v="Oil Refinery Unit"/>
    <x v="0"/>
    <s v="South Africa"/>
    <s v="Bechtel"/>
    <s v="EPC "/>
    <s v="Structural"/>
    <x v="2"/>
    <s v="Omar"/>
    <s v="B2808"/>
    <d v="2025-03-21T00:00:00"/>
    <s v="Unknown"/>
    <s v="Unknown"/>
    <n v="10"/>
    <n v="33088120"/>
    <n v="0.34"/>
    <n v="-0.03"/>
    <n v="21183014.420000002"/>
    <s v="QAR"/>
    <n v="5819509.4560439568"/>
    <n v="14896102.93"/>
    <n v="0.27"/>
    <n v="0.16"/>
    <s v="INV-48376"/>
    <n v="11120859.01"/>
    <n v="10026396.699999999"/>
    <n v="90"/>
    <n v="132"/>
    <s v="Bank Transfer"/>
    <x v="2"/>
    <s v="&gt;1"/>
    <n v="0.05"/>
    <n v="0.01"/>
    <n v="0"/>
    <n v="892"/>
    <n v="4528158.46"/>
    <n v="7384858.9699999997"/>
    <s v="Siemens"/>
    <s v="Mott Mac"/>
    <n v="78.900000000000006"/>
    <n v="60"/>
    <s v="Approved"/>
    <s v="Procurement"/>
    <s v="Price escalation"/>
  </r>
  <r>
    <s v="T100829"/>
    <d v="2025-03-07T00:00:00"/>
    <s v="P1047"/>
    <s v="Oil Refinery Unit"/>
    <x v="2"/>
    <s v="Germany"/>
    <s v="NEOM"/>
    <s v="Unit Rate"/>
    <s v="Instruments"/>
    <x v="3"/>
    <s v="Sandra"/>
    <s v="B2809"/>
    <d v="2025-01-22T00:00:00"/>
    <s v="Unknown"/>
    <s v="Unknown"/>
    <n v="29"/>
    <n v="1412574"/>
    <n v="0.32"/>
    <n v="0.16"/>
    <n v="1114238.3700000001"/>
    <s v="USD"/>
    <n v="1114238.3700000001"/>
    <s v="Unknown"/>
    <n v="0.12"/>
    <n v="0.08"/>
    <s v="INV-94785"/>
    <n v="982234.18"/>
    <n v="532472.31000000006"/>
    <n v="45"/>
    <n v="102"/>
    <s v="Unknown"/>
    <x v="6"/>
    <n v="7.0000000000000007E-2"/>
    <n v="0.15"/>
    <n v="0.1"/>
    <n v="2"/>
    <n v="2827"/>
    <n v="213214.34"/>
    <n v="413230.44"/>
    <s v="Al Fara'a"/>
    <s v="Mott Mac"/>
    <n v="89.6"/>
    <n v="60"/>
    <s v="Unknown"/>
    <s v="Maintenance"/>
    <s v="Unknown"/>
  </r>
  <r>
    <s v="T100830"/>
    <d v="2025-11-02T00:00:00"/>
    <s v="P1006"/>
    <s v="Solar Farm Phase 2"/>
    <x v="1"/>
    <s v="Unknown"/>
    <s v="NEOM"/>
    <s v="BOT"/>
    <s v="Process"/>
    <x v="7"/>
    <s v="Tariq"/>
    <s v="B2810"/>
    <d v="2025-09-23T00:00:00"/>
    <d v="2025-12-24T00:00:00"/>
    <d v="2026-02-27T00:00:00"/>
    <n v="46"/>
    <n v="33449458"/>
    <n v="0.02"/>
    <n v="0.05"/>
    <n v="34419492.280000001"/>
    <s v="USD "/>
    <n v="34419492.280000001"/>
    <n v="22253993.940000001"/>
    <n v="0.37"/>
    <n v="0.1"/>
    <s v="INV-86935"/>
    <n v="17852104.93"/>
    <n v="15366885.92"/>
    <n v="60"/>
    <n v="92"/>
    <s v="Unknown"/>
    <x v="4"/>
    <n v="0.97"/>
    <n v="0.05"/>
    <n v="7.0000000000000007E-2"/>
    <n v="6"/>
    <n v="1559"/>
    <n v="1831560.73"/>
    <s v="Unknown"/>
    <s v="Drake &amp; Scull"/>
    <s v="WSP"/>
    <n v="68.900000000000006"/>
    <n v="60"/>
    <s v="Pending"/>
    <s v="Maintenance"/>
    <s v="Client delay"/>
  </r>
  <r>
    <s v="T100831"/>
    <d v="1945-09-05T00:00:00"/>
    <s v="P1029"/>
    <s v="Highway"/>
    <x v="1"/>
    <s v="India"/>
    <s v="China State"/>
    <s v="Unknown"/>
    <s v="Civil"/>
    <x v="5"/>
    <s v="Tariq"/>
    <s v="B2811"/>
    <d v="2025-06-12T00:00:00"/>
    <d v="2025-12-09T00:00:00"/>
    <s v="Unknown"/>
    <s v="Unknown"/>
    <n v="34688705"/>
    <n v="0.28000000000000003"/>
    <n v="0.1"/>
    <n v="27473454.359999999"/>
    <s v="USD"/>
    <n v="27473454.359999999"/>
    <n v="17316329.800000001"/>
    <n v="0.3"/>
    <n v="0.06"/>
    <s v="Unknown"/>
    <n v="20496817.699999999"/>
    <n v="15074679.619999999"/>
    <n v="45"/>
    <n v="123"/>
    <s v="Bank Transfer"/>
    <x v="5"/>
    <n v="7.0000000000000007E-2"/>
    <n v="0.1"/>
    <n v="0.05"/>
    <n v="2"/>
    <n v="904"/>
    <n v="5421081.6600000001"/>
    <n v="10242308.130000001"/>
    <s v="Unknown"/>
    <s v="Unknown"/>
    <s v="Unknown"/>
    <n v="60"/>
    <s v="Unknown"/>
    <s v="Maintenance"/>
    <s v="Scope change"/>
  </r>
  <r>
    <s v="T100832"/>
    <d v="2025-03-26T00:00:00"/>
    <s v="P1039"/>
    <s v="Highway"/>
    <x v="4"/>
    <s v="Saudi Arabia"/>
    <s v="Siemens"/>
    <s v="Unknown"/>
    <s v="Instruments"/>
    <x v="4"/>
    <s v="Mei"/>
    <s v="B2812"/>
    <d v="2025-02-03T00:00:00"/>
    <s v="Unknown"/>
    <d v="2025-06-29T00:00:00"/>
    <n v="51"/>
    <n v="21562524"/>
    <n v="0.12"/>
    <n v="0.01"/>
    <n v="19164771.329999998"/>
    <s v="Unknown"/>
    <n v="19164771.329999998"/>
    <n v="14942264.01"/>
    <n v="0.37"/>
    <n v="7.0000000000000007E-2"/>
    <s v="INV-37136"/>
    <n v="10279165.1"/>
    <n v="4285243"/>
    <n v="60"/>
    <n v="111"/>
    <s v="Bank Transfer"/>
    <x v="6"/>
    <n v="0.12"/>
    <n v="0.1"/>
    <n v="0.02"/>
    <n v="4"/>
    <n v="4626"/>
    <n v="771375.59"/>
    <n v="6800522.0700000003"/>
    <s v="Unknown"/>
    <s v="Mott Mac"/>
    <n v="53.8"/>
    <s v="Unknown"/>
    <s v="Pending"/>
    <s v="Engineering"/>
    <s v="On track"/>
  </r>
  <r>
    <s v="T100833"/>
    <d v="2025-08-21T00:00:00"/>
    <s v="P1001"/>
    <s v="Residential Complex"/>
    <x v="0"/>
    <s v="Nigeria"/>
    <s v="QatarEnergy"/>
    <s v="BOT"/>
    <s v="Structural"/>
    <x v="0"/>
    <s v="Tariq"/>
    <s v="B2813"/>
    <d v="2025-06-29T00:00:00"/>
    <s v="Unknown"/>
    <d v="2025-10-24T00:00:00"/>
    <n v="7"/>
    <n v="39103258"/>
    <n v="0.28999999999999998"/>
    <n v="0.03"/>
    <n v="28596212.579999998"/>
    <s v="QAR"/>
    <n v="7856102.3571428563"/>
    <n v="19143162.280000001"/>
    <n v="0.38"/>
    <n v="0.12"/>
    <s v="INV-85047"/>
    <n v="10391204.41"/>
    <n v="11321823.880000001"/>
    <n v="90"/>
    <n v="63"/>
    <s v="Unknown"/>
    <x v="2"/>
    <n v="0.23"/>
    <n v="0.15"/>
    <n v="0.08"/>
    <n v="6"/>
    <n v="1011"/>
    <n v="6048556.4800000004"/>
    <n v="3769756.06"/>
    <s v="Al Fara'a"/>
    <s v="Unknown"/>
    <s v="Unknown"/>
    <n v="36"/>
    <s v="Unknown"/>
    <s v="Maintenance"/>
    <s v="On track"/>
  </r>
  <r>
    <s v="T100834"/>
    <d v="1945-08-30T00:00:00"/>
    <s v="P1036"/>
    <s v="Desalination Plant"/>
    <x v="4"/>
    <s v="Qatar"/>
    <s v="ClientX"/>
    <s v="Cost Plus"/>
    <s v="Civil"/>
    <x v="4"/>
    <s v="Jack"/>
    <s v="B2814"/>
    <d v="2025-05-21T00:00:00"/>
    <d v="2025-06-28T00:00:00"/>
    <d v="2025-09-08T00:00:00"/>
    <n v="24"/>
    <n v="6311995"/>
    <n v="0.2"/>
    <n v="0.1"/>
    <n v="5554555.5999999996"/>
    <s v="QAR"/>
    <n v="1525976.8131868131"/>
    <n v="4192068.74"/>
    <n v="0.4"/>
    <n v="7.0000000000000007E-2"/>
    <s v="INV-18639"/>
    <n v="3668536.95"/>
    <n v="3419238.49"/>
    <n v="45"/>
    <n v="160"/>
    <s v="Bank Transfer"/>
    <x v="4"/>
    <n v="0.45"/>
    <n v="0.05"/>
    <n v="7.0000000000000007E-2"/>
    <n v="4"/>
    <n v="505"/>
    <n v="469606.25"/>
    <s v="Unknown"/>
    <s v="Al Fara'a"/>
    <s v="Parsons"/>
    <n v="93.2"/>
    <s v="Unknown"/>
    <s v="Rejected"/>
    <s v="Maintenance"/>
    <s v="Price escalation"/>
  </r>
  <r>
    <s v="T100835"/>
    <d v="2025-04-05T00:00:00"/>
    <s v="P1039"/>
    <s v="Tunnel Project"/>
    <x v="0"/>
    <s v="Egypt"/>
    <s v="NEOM"/>
    <s v="EPC "/>
    <s v="Electrical"/>
    <x v="2"/>
    <s v="Igor"/>
    <s v="B2815"/>
    <d v="2025-02-10T00:00:00"/>
    <d v="2025-02-05T00:00:00"/>
    <s v="Unknown"/>
    <n v="3"/>
    <n v="5813626"/>
    <n v="0.11"/>
    <n v="7.0000000000000007E-2"/>
    <n v="5536316.04"/>
    <s v="USD"/>
    <n v="5536316.04"/>
    <n v="4469458.2699999996"/>
    <n v="0.27"/>
    <n v="0.11"/>
    <s v="INV-56685"/>
    <n v="2526828.33"/>
    <n v="2128374.7999999998"/>
    <n v="30"/>
    <n v="96"/>
    <s v="Bank Transfer"/>
    <x v="6"/>
    <n v="0.37"/>
    <n v="0.15"/>
    <n v="0.02"/>
    <n v="4"/>
    <n v="225"/>
    <n v="674684.9"/>
    <n v="1917682.68"/>
    <s v="Siemens"/>
    <s v="Jacobs"/>
    <n v="85.3"/>
    <n v="36"/>
    <s v="Unknown"/>
    <s v="Construction"/>
    <s v="Follow up needed"/>
  </r>
  <r>
    <s v="T100838"/>
    <d v="2025-02-03T00:00:00"/>
    <s v="P1026"/>
    <s v="Airport Terminal 3"/>
    <x v="2"/>
    <s v="UK"/>
    <s v="Vinci Construction"/>
    <s v="Cost Plus"/>
    <s v="Structural"/>
    <x v="3"/>
    <s v="Jack"/>
    <s v="B2816"/>
    <d v="2024-12-16T00:00:00"/>
    <d v="2025-01-03T00:00:00"/>
    <s v="Unknown"/>
    <n v="41"/>
    <n v="9865924"/>
    <n v="0.31"/>
    <n v="0.15"/>
    <n v="7828610.6900000004"/>
    <s v=" AED"/>
    <n v="7828610.6900000004"/>
    <n v="6592686.4199999999"/>
    <n v="0.36"/>
    <n v="0.17"/>
    <s v="INV-37555"/>
    <n v="3609358.48"/>
    <n v="3423838.7"/>
    <n v="30"/>
    <n v="73"/>
    <s v="Cash"/>
    <x v="5"/>
    <n v="0.18"/>
    <n v="0.15"/>
    <n v="0.04"/>
    <n v="7"/>
    <n v="1625"/>
    <n v="736298.33"/>
    <n v="3671139.06"/>
    <s v="Al Fara'a"/>
    <s v="Unknown"/>
    <n v="77.3"/>
    <n v="24"/>
    <s v="Under Review"/>
    <s v="Maintenance"/>
    <s v="Unknown"/>
  </r>
  <r>
    <s v="T100839"/>
    <d v="1945-08-31T00:00:00"/>
    <s v="P1033"/>
    <s v="Bridge Overhaul"/>
    <x v="4"/>
    <s v="Saudi Arabia"/>
    <s v="China State"/>
    <s v="EPC "/>
    <s v="Civil"/>
    <x v="4"/>
    <s v="Ravi"/>
    <s v="B2817"/>
    <d v="2025-09-04T00:00:00"/>
    <s v="Unknown"/>
    <d v="2025-08-21T00:00:00"/>
    <n v="16"/>
    <n v="34390777"/>
    <n v="0.19"/>
    <n v="0.2"/>
    <n v="33427835.239999998"/>
    <s v="AED"/>
    <n v="9108401.972752044"/>
    <n v="24346480.66"/>
    <n v="0.16"/>
    <n v="0.16"/>
    <s v="INV-64738"/>
    <n v="21880914.649999999"/>
    <n v="19531210.59"/>
    <n v="45"/>
    <n v="115"/>
    <s v="Cash"/>
    <x v="2"/>
    <n v="0.12"/>
    <n v="0.1"/>
    <n v="0.05"/>
    <n v="15"/>
    <n v="565"/>
    <n v="6356642.5899999999"/>
    <n v="11962036.6"/>
    <s v="Siemens"/>
    <s v="Unknown"/>
    <n v="72.900000000000006"/>
    <n v="48"/>
    <s v="Under Review"/>
    <s v="Consulting"/>
    <s v="Scope change"/>
  </r>
  <r>
    <s v="T100840"/>
    <d v="2025-08-25T00:00:00"/>
    <s v="P1040"/>
    <s v="Water Treatment Plant"/>
    <x v="4"/>
    <s v="Qatar"/>
    <s v="Siemens"/>
    <s v="LSTK"/>
    <s v="Instrumentation"/>
    <x v="4"/>
    <s v="Jack"/>
    <s v="B2818"/>
    <d v="2025-08-08T00:00:00"/>
    <d v="2025-09-17T00:00:00"/>
    <d v="2025-09-27T00:00:00"/>
    <s v="Unknown"/>
    <n v="15974398"/>
    <n v="0.25"/>
    <n v="0.01"/>
    <n v="12100606.48"/>
    <s v="USD "/>
    <n v="12100606.48"/>
    <n v="10078195.210000001"/>
    <n v="0.1"/>
    <n v="0.08"/>
    <s v="INV-23710"/>
    <n v="7126147.3200000003"/>
    <n v="2721304.52"/>
    <n v="120"/>
    <n v="134"/>
    <s v="Cheque"/>
    <x v="5"/>
    <n v="0.15"/>
    <n v="0.1"/>
    <n v="0.05"/>
    <n v="9"/>
    <n v="3138"/>
    <n v="595966.51"/>
    <s v="Unknown"/>
    <s v="ABB"/>
    <s v="Parsons"/>
    <n v="55.4"/>
    <n v="24"/>
    <s v="Under Review"/>
    <s v="Procurement"/>
    <s v="Price escalation"/>
  </r>
  <r>
    <s v="T100841"/>
    <d v="2025-07-01T00:00:00"/>
    <s v="P1002"/>
    <s v="Tunnel Project"/>
    <x v="3"/>
    <s v="Egypt"/>
    <s v="Aramco"/>
    <s v="Cost Plus"/>
    <s v="Civil"/>
    <x v="9"/>
    <s v="Layla"/>
    <s v="B2819"/>
    <d v="2025-05-17T00:00:00"/>
    <d v="2025-08-09T00:00:00"/>
    <d v="2025-08-29T00:00:00"/>
    <n v="5"/>
    <n v="29128623"/>
    <n v="0.12"/>
    <n v="0.18"/>
    <n v="30247162.120000001"/>
    <s v="QAR"/>
    <n v="8309659.923076923"/>
    <n v="20313599.809999999"/>
    <n v="0.09"/>
    <n v="0.14000000000000001"/>
    <s v="INV-54014"/>
    <n v="11887777.279999999"/>
    <n v="12244741.74"/>
    <n v="60"/>
    <n v="56"/>
    <s v="Unknown"/>
    <x v="2"/>
    <n v="0.46"/>
    <n v="0.05"/>
    <n v="0.06"/>
    <n v="4"/>
    <n v="18"/>
    <n v="3021573.76"/>
    <n v="9900822.5199999996"/>
    <s v="Unknown"/>
    <s v="AECOM"/>
    <n v="99.5"/>
    <n v="12"/>
    <s v="Unknown"/>
    <s v="Maintenance"/>
    <s v="Scope change"/>
  </r>
  <r>
    <s v="T100842"/>
    <d v="1945-07-22T00:00:00"/>
    <s v="P1007"/>
    <s v="Stadium Renovation"/>
    <x v="1"/>
    <s v="India"/>
    <s v="NEOM"/>
    <s v="BOT"/>
    <s v="Civil"/>
    <x v="5"/>
    <s v="Igor"/>
    <s v="B2820"/>
    <d v="2024-12-13T00:00:00"/>
    <s v="Unknown"/>
    <d v="2025-05-20T00:00:00"/>
    <s v="Unknown"/>
    <n v="14790863"/>
    <n v="0.14000000000000001"/>
    <n v="0.1"/>
    <n v="13992156.4"/>
    <s v="USD"/>
    <n v="13992156.4"/>
    <n v="11739043.43"/>
    <n v="0.11"/>
    <n v="0.05"/>
    <s v="INV-84240"/>
    <n v="3844051.38"/>
    <n v="1471452.1"/>
    <n v="30"/>
    <n v="9"/>
    <s v="Cheque"/>
    <x v="3"/>
    <n v="0.8"/>
    <n v="0.15"/>
    <n v="0.03"/>
    <n v="12"/>
    <n v="380"/>
    <n v="1751887.98"/>
    <n v="4541059.22"/>
    <s v="Unknown"/>
    <s v="Unknown"/>
    <s v="Unknown"/>
    <n v="60"/>
    <s v="Pending"/>
    <s v="Maintenance"/>
    <s v="On track"/>
  </r>
  <r>
    <s v="T100843"/>
    <d v="2025-03-26T00:00:00"/>
    <s v="P1013"/>
    <s v="Metro Line Extension"/>
    <x v="0"/>
    <s v="Unknown"/>
    <s v="Siemens"/>
    <s v="EPC"/>
    <s v="Civil"/>
    <x v="0"/>
    <s v="Omar"/>
    <s v="B2821"/>
    <d v="2025-11-03T00:00:00"/>
    <s v="Unknown"/>
    <d v="2025-04-28T00:00:00"/>
    <n v="43"/>
    <n v="36488254"/>
    <n v="0.26"/>
    <n v="-0.04"/>
    <n v="25921255.640000001"/>
    <s v="USD "/>
    <n v="25921255.640000001"/>
    <n v="17719695.48"/>
    <n v="0.19"/>
    <n v="0.09"/>
    <s v="INV-25829"/>
    <n v="12007346.9"/>
    <n v="7366561.0599999996"/>
    <n v="90"/>
    <n v="171"/>
    <s v="Cash"/>
    <x v="6"/>
    <n v="0.86"/>
    <n v="0.1"/>
    <n v="0.1"/>
    <n v="1"/>
    <n v="3011"/>
    <n v="2372531.83"/>
    <n v="5159695.79"/>
    <s v="THALES"/>
    <s v="Unknown"/>
    <n v="55.5"/>
    <n v="60"/>
    <s v="Rejected"/>
    <s v="Engineering"/>
    <s v="On track"/>
  </r>
  <r>
    <s v="T100844"/>
    <d v="2025-10-11T00:00:00"/>
    <s v="P1039"/>
    <s v="Desalination Plant"/>
    <x v="1"/>
    <s v="China"/>
    <s v="Samsung C&amp;T"/>
    <s v="Unknown"/>
    <s v="Civil"/>
    <x v="7"/>
    <s v="Mei"/>
    <s v="B2822"/>
    <d v="2025-10-10T00:00:00"/>
    <d v="2026-01-01T00:00:00"/>
    <d v="2026-01-14T00:00:00"/>
    <n v="52"/>
    <n v="2534936"/>
    <n v="0.12"/>
    <n v="0.12"/>
    <n v="2498432.92"/>
    <s v="QAR"/>
    <n v="686382.67032967031"/>
    <n v="2241680.8199999998"/>
    <n v="0.15"/>
    <n v="0.16"/>
    <s v="INV-76673"/>
    <n v="279653"/>
    <n v="117189.37"/>
    <n v="120"/>
    <n v="110"/>
    <s v="Bank Transfer"/>
    <x v="2"/>
    <n v="0.67"/>
    <n v="0.15"/>
    <n v="7.0000000000000007E-2"/>
    <n v="11"/>
    <n v="3228"/>
    <n v="151071.64000000001"/>
    <n v="653849.18999999994"/>
    <s v="THALES"/>
    <s v="Parsons"/>
    <n v="54.3"/>
    <n v="12"/>
    <s v="Rejected"/>
    <s v="Procurement"/>
    <s v="Unknown"/>
  </r>
  <r>
    <s v="T100845"/>
    <d v="2025-12-31T00:00:00"/>
    <s v="P1005"/>
    <s v="Tunnel Project"/>
    <x v="4"/>
    <s v="Saudi Arabia"/>
    <s v="ADNOC"/>
    <s v="Unit Rate"/>
    <s v="Civil"/>
    <x v="4"/>
    <s v="Omar"/>
    <s v="B2823"/>
    <d v="2025-10-16T00:00:00"/>
    <d v="2025-12-31T00:00:00"/>
    <d v="2026-02-26T00:00:00"/>
    <n v="21"/>
    <n v="11700128"/>
    <n v="0.24"/>
    <n v="-0.01"/>
    <n v="8803176.3100000005"/>
    <s v="EUR"/>
    <n v="9568669.902173914"/>
    <s v="Unknown"/>
    <n v="0.33"/>
    <n v="0.08"/>
    <s v="INV-58394"/>
    <n v="7679956.4699999997"/>
    <n v="2778167.24"/>
    <n v="120"/>
    <n v="75"/>
    <s v="Bank Transfer"/>
    <x v="6"/>
    <n v="0.94"/>
    <n v="0.05"/>
    <n v="0.02"/>
    <n v="4"/>
    <n v="1505"/>
    <n v="1015614.06"/>
    <n v="3149598.52"/>
    <s v="Unknown"/>
    <s v="WSP"/>
    <n v="92.5"/>
    <s v="Unknown"/>
    <s v="Under Review"/>
    <s v="Construction"/>
    <s v="Client delay"/>
  </r>
  <r>
    <s v="T100846"/>
    <d v="2025-01-26T00:00:00"/>
    <s v="P1030"/>
    <s v="Oil Refinery Unit"/>
    <x v="0"/>
    <s v="Egypt"/>
    <s v="NEOM"/>
    <s v="EPC"/>
    <s v="Structural"/>
    <x v="0"/>
    <s v="Igor"/>
    <s v="B2824"/>
    <d v="2024-11-25T00:00:00"/>
    <d v="2025-02-15T00:00:00"/>
    <s v="Unknown"/>
    <n v="50"/>
    <n v="12710147"/>
    <n v="0.28999999999999998"/>
    <n v="7.0000000000000007E-2"/>
    <n v="9655898.6799999997"/>
    <s v="EUR"/>
    <n v="10495542.04347826"/>
    <n v="7562723.8499999996"/>
    <n v="0.32"/>
    <n v="0.19"/>
    <s v="INV-97434"/>
    <n v="3475219.17"/>
    <n v="2754912.04"/>
    <n v="90"/>
    <n v="169"/>
    <s v="Online"/>
    <x v="6"/>
    <n v="0.82"/>
    <n v="0.1"/>
    <n v="0.05"/>
    <n v="0"/>
    <n v="3871"/>
    <n v="2228656.5"/>
    <n v="4797570.99"/>
    <s v="Unknown"/>
    <s v="Mott Mac"/>
    <n v="98.3"/>
    <n v="60"/>
    <s v="Under Review"/>
    <s v="Procurement"/>
    <s v="Unknown"/>
  </r>
  <r>
    <s v="T100847"/>
    <d v="2026-02-14T00:00:00"/>
    <s v="P1008"/>
    <s v="Marina Development"/>
    <x v="2"/>
    <s v="Germany"/>
    <s v="ADNOC"/>
    <s v="Unknown"/>
    <s v="Instrumentation"/>
    <x v="3"/>
    <s v="Igor"/>
    <s v="B2825"/>
    <d v="2026-12-01T00:00:00"/>
    <s v="Unknown"/>
    <d v="2026-04-29T00:00:00"/>
    <n v="6"/>
    <n v="34168309"/>
    <n v="0.28999999999999998"/>
    <n v="-0.04"/>
    <n v="23289119.41"/>
    <s v="AED"/>
    <n v="6345809.1035422347"/>
    <n v="16714728.07"/>
    <n v="0.12"/>
    <n v="0.18"/>
    <s v="INV-48819"/>
    <n v="11740530.359999999"/>
    <n v="10320686.890000001"/>
    <n v="60"/>
    <n v="5"/>
    <s v="Cash"/>
    <x v="6"/>
    <n v="0.64"/>
    <n v="0.05"/>
    <n v="0.05"/>
    <n v="5"/>
    <n v="3242"/>
    <n v="4227708.25"/>
    <n v="2966998.77"/>
    <s v="Unknown"/>
    <s v="WSP"/>
    <n v="72.099999999999994"/>
    <s v="Unknown"/>
    <s v="Unknown"/>
    <s v="Consulting"/>
    <s v="Unknown"/>
  </r>
  <r>
    <s v="T100848"/>
    <d v="2025-04-13T00:00:00"/>
    <s v="P1042"/>
    <s v="Metro Line Extension"/>
    <x v="2"/>
    <s v="Germany"/>
    <s v="Vinci Construction"/>
    <s v="Lump Sum"/>
    <s v="Mechanical"/>
    <x v="3"/>
    <s v="Ravi"/>
    <s v="B2826"/>
    <d v="2025-02-11T00:00:00"/>
    <d v="2025-07-06T00:00:00"/>
    <d v="2025-06-09T00:00:00"/>
    <n v="45"/>
    <s v="Unknown"/>
    <n v="0.15"/>
    <n v="0.15"/>
    <n v="38312508.399999999"/>
    <s v="USD "/>
    <n v="38312508.399999999"/>
    <n v="26897905.199999999"/>
    <n v="7.0000000000000007E-2"/>
    <n v="0.11"/>
    <s v="INV-34088"/>
    <n v="2067158.61"/>
    <n v="1836375.55"/>
    <n v="60"/>
    <n v="119"/>
    <s v="Cash"/>
    <x v="2"/>
    <n v="0.35"/>
    <n v="0.05"/>
    <n v="7.0000000000000007E-2"/>
    <n v="12"/>
    <n v="4765"/>
    <s v="Unknown"/>
    <n v="9640843.8699999992"/>
    <s v="Siemens"/>
    <s v="Mott Mac"/>
    <n v="82.4"/>
    <n v="60"/>
    <s v="Pending"/>
    <s v="Maintenance"/>
    <s v="Follow up needed"/>
  </r>
  <r>
    <s v="T100849"/>
    <d v="2025-10-20T00:00:00"/>
    <s v="P1048"/>
    <s v="Bridge Overhaul"/>
    <x v="4"/>
    <s v="UAE"/>
    <s v="QatarEnergy"/>
    <s v="BOT"/>
    <s v="HVAC"/>
    <x v="4"/>
    <s v="Ravi"/>
    <s v="B2827"/>
    <d v="2025-09-24T00:00:00"/>
    <d v="2025-09-12T00:00:00"/>
    <s v="Unknown"/>
    <n v="45"/>
    <n v="47796347"/>
    <n v="0.2"/>
    <n v="0.15"/>
    <n v="43972639.240000002"/>
    <s v="EUR"/>
    <n v="47796347"/>
    <n v="36966305.090000004"/>
    <n v="0.37"/>
    <n v="0.09"/>
    <s v="INV-49114"/>
    <n v="27849631.039999999"/>
    <n v="27237970.300000001"/>
    <n v="45"/>
    <n v="116"/>
    <s v="Cash"/>
    <x v="6"/>
    <n v="0.68"/>
    <n v="0.15"/>
    <n v="0.03"/>
    <n v="8"/>
    <n v="3002"/>
    <n v="8249732.0999999996"/>
    <n v="13299379.029999999"/>
    <s v="Al Fara'a"/>
    <s v="Jacobs"/>
    <n v="66.3"/>
    <n v="24"/>
    <s v="Rejected"/>
    <s v="Consulting"/>
    <s v="Follow up needed"/>
  </r>
  <r>
    <s v="T100850"/>
    <d v="1945-08-20T00:00:00"/>
    <s v="P1016"/>
    <s v="Stadium Renovation"/>
    <x v="0"/>
    <s v="Nigeria"/>
    <s v="Siemens"/>
    <s v="EPC"/>
    <s v="Instruments"/>
    <x v="0"/>
    <s v="Igor"/>
    <s v="B2828"/>
    <d v="2025-04-22T00:00:00"/>
    <s v="Unknown"/>
    <d v="2025-09-19T00:00:00"/>
    <n v="12"/>
    <n v="43833407"/>
    <n v="0.16"/>
    <n v="0"/>
    <n v="36820061.880000003"/>
    <s v="AED"/>
    <n v="10032714.408719348"/>
    <s v="Unknown"/>
    <n v="0.1"/>
    <n v="0.19"/>
    <s v="INV-77400"/>
    <n v="22875064.199999999"/>
    <n v="12256585.609999999"/>
    <n v="45"/>
    <n v="17"/>
    <s v="Online"/>
    <x v="2"/>
    <n v="0.7"/>
    <n v="0.05"/>
    <n v="0.06"/>
    <n v="2"/>
    <n v="2497"/>
    <n v="1739901.92"/>
    <n v="12119745.84"/>
    <s v="Al Fara'a"/>
    <s v="WSP"/>
    <n v="62.7"/>
    <n v="12"/>
    <s v="Approved"/>
    <s v="Maintenance"/>
    <s v="Price escalation"/>
  </r>
  <r>
    <s v="T100851"/>
    <d v="2025-11-02T00:00:00"/>
    <s v="P1020"/>
    <s v="HQ Tower"/>
    <x v="3"/>
    <s v="China"/>
    <s v="L&amp;T"/>
    <s v="Unknown"/>
    <s v="Instrumentation"/>
    <x v="9"/>
    <s v="Sandra"/>
    <s v="B2829"/>
    <d v="2025-05-09T00:00:00"/>
    <s v="Unknown"/>
    <d v="2026-04-01T00:00:00"/>
    <s v="Unknown"/>
    <n v="40804005"/>
    <n v="0.08"/>
    <n v="0.18"/>
    <n v="44296827.829999998"/>
    <s v="USD"/>
    <n v="44296827.829999998"/>
    <n v="38729811.159999996"/>
    <n v="0.13"/>
    <n v="0.06"/>
    <s v="INV-82694"/>
    <n v="14348034.619999999"/>
    <n v="12679656.029999999"/>
    <n v="60"/>
    <n v="26"/>
    <s v="Bank Transfer"/>
    <x v="1"/>
    <n v="0.24"/>
    <n v="0.15"/>
    <n v="0.1"/>
    <n v="3"/>
    <s v="Unknown"/>
    <n v="7220934.1299999999"/>
    <n v="21922964.870000001"/>
    <s v="Unknown"/>
    <s v="Unknown"/>
    <n v="76.400000000000006"/>
    <n v="24"/>
    <s v="Under Review"/>
    <s v="Construction"/>
    <s v="Follow up needed"/>
  </r>
  <r>
    <s v="T100852"/>
    <d v="2025-11-12T00:00:00"/>
    <s v="P1028"/>
    <s v="Airport Terminal 3"/>
    <x v="4"/>
    <s v="Saudi Arabia"/>
    <s v="NEOM"/>
    <s v="Unknown"/>
    <s v="Mechanical"/>
    <x v="4"/>
    <s v="Layla"/>
    <s v="B2830"/>
    <d v="2025-09-26T00:00:00"/>
    <d v="2025-12-28T00:00:00"/>
    <s v="Unknown"/>
    <n v="32"/>
    <n v="7294341"/>
    <n v="0.23"/>
    <n v="0.17"/>
    <n v="6571471.8099999996"/>
    <s v="AED"/>
    <n v="1790591.7738419618"/>
    <n v="4689343.1500000004"/>
    <n v="0.17"/>
    <n v="0.11"/>
    <s v="INV-76465"/>
    <n v="3411650.97"/>
    <s v="Unknown"/>
    <n v="90"/>
    <n v="81"/>
    <s v="Unknown"/>
    <x v="6"/>
    <n v="0.75"/>
    <n v="0.15"/>
    <n v="0.04"/>
    <n v="8"/>
    <n v="516"/>
    <n v="724392.57"/>
    <n v="2579282.17"/>
    <s v="Al Fara'a"/>
    <s v="WSP"/>
    <n v="79.099999999999994"/>
    <n v="36"/>
    <s v="Unknown"/>
    <s v="Consulting"/>
    <s v="Follow up needed"/>
  </r>
  <r>
    <s v="T100853"/>
    <d v="2025-03-18T00:00:00"/>
    <s v="P1045"/>
    <s v="Tunnel Project"/>
    <x v="2"/>
    <s v="Germany"/>
    <s v="GE Infrastructure"/>
    <s v="Unit Rate"/>
    <s v="Piping"/>
    <x v="3"/>
    <s v="Ravi"/>
    <s v="B2831"/>
    <d v="2025-07-02T00:00:00"/>
    <d v="2025-03-30T00:00:00"/>
    <d v="2025-06-20T00:00:00"/>
    <s v="Unknown"/>
    <n v="41655972"/>
    <n v="0.22"/>
    <n v="0.06"/>
    <n v="34441157.649999999"/>
    <s v="EUR"/>
    <n v="37436040.923913039"/>
    <n v="21861951.690000001"/>
    <n v="0.18"/>
    <n v="0.08"/>
    <s v="INV-64133"/>
    <n v="16703309.539999999"/>
    <n v="16957738.16"/>
    <n v="60"/>
    <n v="52"/>
    <s v="Online"/>
    <x v="0"/>
    <n v="0.93"/>
    <n v="0.15"/>
    <n v="7.0000000000000007E-2"/>
    <n v="11"/>
    <n v="3035"/>
    <n v="4055376.92"/>
    <n v="11921262.710000001"/>
    <s v="Siemens"/>
    <s v="Mott Mac"/>
    <n v="87.9"/>
    <n v="24"/>
    <s v="Pending"/>
    <s v="Procurement"/>
    <s v="Unknown"/>
  </r>
  <r>
    <s v="T100854"/>
    <d v="2026-01-10T00:00:00"/>
    <s v="P1019"/>
    <s v="Marina Development"/>
    <x v="2"/>
    <s v="Germany"/>
    <s v="Vinci Construction"/>
    <s v="Unit Rate"/>
    <s v="Structural"/>
    <x v="3"/>
    <s v="Igor"/>
    <s v="B2832"/>
    <d v="2025-11-22T00:00:00"/>
    <d v="2026-03-11T00:00:00"/>
    <d v="2026-02-13T00:00:00"/>
    <s v="Unknown"/>
    <n v="31185336"/>
    <n v="0.25"/>
    <n v="0.08"/>
    <n v="25260122.16"/>
    <s v="USD"/>
    <n v="25260122.16"/>
    <n v="16360104.630000001"/>
    <n v="0.22"/>
    <n v="0.15"/>
    <s v="INV-20081"/>
    <n v="8246932.5800000001"/>
    <n v="6616495.8899999997"/>
    <n v="30"/>
    <n v="115"/>
    <s v="Online"/>
    <x v="0"/>
    <n v="0.6"/>
    <n v="0.15"/>
    <n v="0.08"/>
    <n v="9"/>
    <n v="1906"/>
    <s v="Unknown"/>
    <n v="12272241.130000001"/>
    <s v="THALES"/>
    <s v="Unknown"/>
    <s v="Unknown"/>
    <n v="60"/>
    <s v="Unknown"/>
    <s v="Construction"/>
    <s v="On track"/>
  </r>
  <r>
    <s v="T100856"/>
    <d v="2025-07-22T00:00:00"/>
    <s v="P1009"/>
    <s v="Data Center Build"/>
    <x v="2"/>
    <s v="Germany"/>
    <s v="NEOM"/>
    <s v="BOT"/>
    <s v="Mechanical"/>
    <x v="3"/>
    <s v="Tariq"/>
    <s v="B2833"/>
    <d v="2025-12-07T00:00:00"/>
    <d v="2025-08-13T00:00:00"/>
    <s v="Unknown"/>
    <n v="22"/>
    <n v="47444174"/>
    <n v="0.23"/>
    <n v="0.14000000000000001"/>
    <n v="41646495.939999998"/>
    <s v="Unknown"/>
    <n v="41646495.939999998"/>
    <n v="36268392"/>
    <n v="0.21"/>
    <n v="0.14000000000000001"/>
    <s v="INV-81327"/>
    <n v="36285598.380000003"/>
    <n v="13743754.99"/>
    <n v="60"/>
    <n v="6"/>
    <s v="Cheque"/>
    <x v="4"/>
    <n v="0.51"/>
    <n v="0.05"/>
    <n v="0.04"/>
    <n v="13"/>
    <n v="1548"/>
    <n v="1100313.77"/>
    <n v="19411548.670000002"/>
    <s v="Al Fara'a"/>
    <s v="Unknown"/>
    <n v="100"/>
    <n v="36"/>
    <s v="Rejected"/>
    <s v="Engineering"/>
    <s v="Client delay"/>
  </r>
  <r>
    <s v="T100857"/>
    <d v="2025-04-29T00:00:00"/>
    <s v="P1005"/>
    <s v="Solar Farm Phase 2"/>
    <x v="0"/>
    <s v="South Africa"/>
    <s v="NEOM"/>
    <s v="EPC"/>
    <s v="Structural"/>
    <x v="0"/>
    <s v="Ravi"/>
    <s v="B2834"/>
    <d v="2025-03-17T00:00:00"/>
    <s v="Unknown"/>
    <d v="2025-08-09T00:00:00"/>
    <n v="21"/>
    <n v="13325168"/>
    <n v="0.08"/>
    <n v="0.19"/>
    <n v="14588393.93"/>
    <s v="QAR"/>
    <n v="4007800.5302197798"/>
    <n v="9272786.7799999993"/>
    <n v="0.22"/>
    <n v="0.18"/>
    <s v="INV-79640"/>
    <n v="10362344.890000001"/>
    <n v="10162368.699999999"/>
    <n v="120"/>
    <n v="140"/>
    <s v="Bank Transfer"/>
    <x v="5"/>
    <n v="0.89"/>
    <n v="0.15"/>
    <n v="0.09"/>
    <n v="10"/>
    <n v="357"/>
    <n v="2652384.56"/>
    <n v="4107416.91"/>
    <s v="Unknown"/>
    <s v="Jacobs"/>
    <n v="85.9"/>
    <n v="24"/>
    <s v="Pending"/>
    <s v="Construction"/>
    <s v="Unknown"/>
  </r>
  <r>
    <s v="T100858"/>
    <d v="2025-08-11T00:00:00"/>
    <s v="P1035"/>
    <s v="Industrial Park"/>
    <x v="0"/>
    <s v="Egypt"/>
    <s v="NEOM"/>
    <s v="Cost Plus "/>
    <s v="Instruments"/>
    <x v="0"/>
    <s v="Igor"/>
    <s v="B2835"/>
    <d v="2025-06-17T00:00:00"/>
    <d v="2025-08-31T00:00:00"/>
    <d v="2025-03-11T00:00:00"/>
    <n v="7"/>
    <n v="44837557"/>
    <n v="7.0000000000000007E-2"/>
    <n v="-0.01"/>
    <n v="41281938.729999997"/>
    <s v="AED"/>
    <n v="11248484.667574931"/>
    <n v="32270802.530000001"/>
    <n v="0.17"/>
    <n v="0.19"/>
    <s v="INV-19216"/>
    <n v="9774754.0800000001"/>
    <n v="7061942.5999999996"/>
    <n v="90"/>
    <n v="119"/>
    <s v="Letter of Credit"/>
    <x v="0"/>
    <s v="&gt;1"/>
    <n v="0.15"/>
    <n v="0.06"/>
    <n v="2"/>
    <n v="1341"/>
    <n v="983829.01"/>
    <n v="12420894.92"/>
    <s v="Siemens"/>
    <s v="AECOM"/>
    <n v="76.2"/>
    <n v="60"/>
    <s v="Under Review"/>
    <s v="Construction"/>
    <s v="On track"/>
  </r>
  <r>
    <s v="T100859"/>
    <d v="2025-05-14T00:00:00"/>
    <s v="P1013"/>
    <s v="Smart City Hub"/>
    <x v="4"/>
    <s v="Unknown"/>
    <s v="Bechtel"/>
    <s v="EPC"/>
    <s v="Electrical"/>
    <x v="4"/>
    <s v="Ravi"/>
    <s v="B2836"/>
    <d v="2025-02-24T00:00:00"/>
    <d v="2025-06-27T00:00:00"/>
    <d v="2025-02-08T00:00:00"/>
    <n v="38"/>
    <n v="21726965"/>
    <n v="0.01"/>
    <n v="-0.04"/>
    <n v="20649307.539999999"/>
    <s v="USD "/>
    <n v="20649307.539999999"/>
    <n v="14527342.43"/>
    <n v="0.11"/>
    <n v="0.06"/>
    <s v="INV-23742"/>
    <n v="12313113.66"/>
    <n v="10144985.17"/>
    <n v="120"/>
    <n v="173"/>
    <s v="Cheque"/>
    <x v="4"/>
    <n v="0.39"/>
    <n v="0.1"/>
    <n v="0.02"/>
    <n v="12"/>
    <n v="2490"/>
    <n v="3027822.98"/>
    <n v="6976440.8399999999"/>
    <s v="Drake &amp; Scull"/>
    <s v="Mott Mac"/>
    <n v="99.1"/>
    <s v="Unknown"/>
    <s v="Unknown"/>
    <s v="Engineering"/>
    <s v="Unknown"/>
  </r>
  <r>
    <s v="T100860"/>
    <d v="2025-01-08T00:00:00"/>
    <s v="P1006"/>
    <s v="Marina Development"/>
    <x v="0"/>
    <s v="South Africa"/>
    <s v="Samsung C&amp;T"/>
    <s v="Cost Plus "/>
    <s v="Structural"/>
    <x v="0"/>
    <s v="Igor"/>
    <s v="B2837"/>
    <d v="2024-10-14T00:00:00"/>
    <s v="Unknown"/>
    <d v="2025-04-05T00:00:00"/>
    <n v="59"/>
    <n v="12868803"/>
    <n v="0.24"/>
    <n v="-0.01"/>
    <n v="9682487.3800000008"/>
    <s v="AED"/>
    <n v="2638279.9400544963"/>
    <n v="6261940.29"/>
    <n v="7.0000000000000007E-2"/>
    <n v="0.06"/>
    <s v="INV-31526"/>
    <n v="6430995.3799999999"/>
    <n v="4255076.9000000004"/>
    <n v="60"/>
    <n v="158"/>
    <s v="Letter of Credit"/>
    <x v="1"/>
    <n v="0.63"/>
    <n v="0.05"/>
    <n v="0.04"/>
    <n v="8"/>
    <n v="1490"/>
    <n v="424086.2"/>
    <n v="2660379.7799999998"/>
    <s v="Al Fara'a"/>
    <s v="Unknown"/>
    <n v="88.5"/>
    <n v="60"/>
    <s v="Under Review"/>
    <s v="Construction"/>
    <s v="Client delay"/>
  </r>
  <r>
    <s v="T100861"/>
    <d v="2025-04-17T00:00:00"/>
    <s v="P1019"/>
    <s v="Solar Farm Phase 2"/>
    <x v="4"/>
    <s v="Saudi Arabia"/>
    <s v="Samsung C&amp;T"/>
    <s v="Unknown"/>
    <s v="Process"/>
    <x v="4"/>
    <s v="Sandra"/>
    <s v="B2838"/>
    <d v="2025-09-02T00:00:00"/>
    <d v="2025-05-13T00:00:00"/>
    <d v="2025-07-01T00:00:00"/>
    <n v="34"/>
    <n v="14566937"/>
    <n v="0.11"/>
    <n v="0.09"/>
    <n v="14131385.58"/>
    <s v="AED"/>
    <n v="3850513.782016349"/>
    <n v="10952772"/>
    <n v="0.16"/>
    <n v="0.12"/>
    <s v="INV-86794"/>
    <n v="9319362.0700000003"/>
    <n v="6983685.8799999999"/>
    <n v="120"/>
    <n v="95"/>
    <s v="Bank Transfer"/>
    <x v="0"/>
    <n v="0.95"/>
    <n v="0.1"/>
    <n v="0.05"/>
    <n v="2"/>
    <n v="438"/>
    <n v="2229757.64"/>
    <n v="3750798.5"/>
    <s v="THALES"/>
    <s v="Mott Mac"/>
    <s v="Unknown"/>
    <n v="36"/>
    <s v="Unknown"/>
    <s v="Consulting"/>
    <s v="Unknown"/>
  </r>
  <r>
    <s v="T100862"/>
    <d v="2025-06-19T00:00:00"/>
    <s v="P1032"/>
    <s v="Desalination Plant"/>
    <x v="3"/>
    <s v="USA"/>
    <s v="ABB Group"/>
    <s v="Lump Sum"/>
    <s v="HVAC"/>
    <x v="9"/>
    <s v="Tariq"/>
    <s v="B2839"/>
    <d v="2025-03-21T00:00:00"/>
    <s v="Unknown"/>
    <d v="2025-08-11T00:00:00"/>
    <n v="14"/>
    <n v="27904564"/>
    <n v="0.18"/>
    <n v="-0.05"/>
    <n v="21737655.359999999"/>
    <s v="AED"/>
    <n v="5923066.8555858312"/>
    <n v="18347399.629999999"/>
    <n v="0.11"/>
    <n v="0.17"/>
    <s v="INV-97866"/>
    <n v="17209590.48"/>
    <n v="11010712.33"/>
    <n v="90"/>
    <n v="157"/>
    <s v="Unknown"/>
    <x v="2"/>
    <n v="0.52"/>
    <n v="0.1"/>
    <n v="0.01"/>
    <n v="1"/>
    <n v="2665"/>
    <n v="914340.55"/>
    <n v="6621245.6799999997"/>
    <s v="THALES"/>
    <s v="Mott Mac"/>
    <n v="85"/>
    <n v="48"/>
    <s v="Approved"/>
    <s v="Maintenance"/>
    <s v="Follow up needed"/>
  </r>
  <r>
    <s v="T100863"/>
    <d v="2025-07-09T00:00:00"/>
    <s v="P1041"/>
    <s v="Bridge Overhaul"/>
    <x v="0"/>
    <s v="South Africa"/>
    <s v="ClientX"/>
    <s v="LSTK"/>
    <s v="Instruments"/>
    <x v="2"/>
    <s v="Layla"/>
    <s v="B2840"/>
    <d v="2025-04-27T00:00:00"/>
    <d v="2025-08-07T00:00:00"/>
    <d v="2025-08-23T00:00:00"/>
    <n v="41"/>
    <n v="37801468"/>
    <n v="0.21"/>
    <n v="0.13"/>
    <n v="33745370.479999997"/>
    <s v="USD "/>
    <n v="33745370.479999997"/>
    <n v="22372677.350000001"/>
    <n v="0.25"/>
    <n v="0.14000000000000001"/>
    <s v="Unknown"/>
    <n v="17353855.390000001"/>
    <n v="8310470.2199999997"/>
    <n v="45"/>
    <n v="85"/>
    <s v="Bank Transfer"/>
    <x v="3"/>
    <n v="0.52"/>
    <n v="0.15"/>
    <n v="0.04"/>
    <n v="2"/>
    <n v="2649"/>
    <n v="3698052.26"/>
    <n v="11722486.18"/>
    <s v="Drake &amp; Scull"/>
    <s v="Unknown"/>
    <n v="52.7"/>
    <n v="36"/>
    <s v="Unknown"/>
    <s v="Maintenance"/>
    <s v="Client delay"/>
  </r>
  <r>
    <s v="T100864"/>
    <d v="2026-02-02T00:00:00"/>
    <s v="P1020"/>
    <s v="Offshore Platform"/>
    <x v="5"/>
    <s v="USA"/>
    <s v="ADNOC"/>
    <s v="BOT"/>
    <s v="Mechanical"/>
    <x v="6"/>
    <s v="Tariq"/>
    <s v="B2841"/>
    <d v="2025-07-12T00:00:00"/>
    <s v="Unknown"/>
    <d v="2026-03-19T00:00:00"/>
    <n v="32"/>
    <n v="35084697"/>
    <n v="0.08"/>
    <n v="0.18"/>
    <n v="38087947.060000002"/>
    <s v=" AED"/>
    <n v="38087947.060000002"/>
    <n v="27968844.719999999"/>
    <n v="0.05"/>
    <n v="0.18"/>
    <s v="INV-44413"/>
    <n v="34022461.759999998"/>
    <n v="19940187.370000001"/>
    <n v="60"/>
    <n v="44"/>
    <s v="Letter of Credit"/>
    <x v="4"/>
    <n v="0.13"/>
    <n v="0.15"/>
    <n v="0.04"/>
    <n v="0"/>
    <n v="3302"/>
    <n v="6634809.4299999997"/>
    <n v="5526489.2000000002"/>
    <s v="Unknown"/>
    <s v="AECOM"/>
    <n v="79"/>
    <n v="12"/>
    <s v="Unknown"/>
    <s v="Procurement"/>
    <s v="Follow up needed"/>
  </r>
  <r>
    <s v="T100865"/>
    <d v="2025-06-10T00:00:00"/>
    <s v="P1038"/>
    <s v="Marina Development"/>
    <x v="2"/>
    <s v="UK"/>
    <s v="Larsen"/>
    <s v="Unit Rate"/>
    <s v="Unknown"/>
    <x v="3"/>
    <s v="Layla"/>
    <s v="B2842"/>
    <d v="2025-05-29T00:00:00"/>
    <s v="Unknown"/>
    <d v="2025-07-19T00:00:00"/>
    <s v="Unknown"/>
    <n v="24361213"/>
    <n v="0.21"/>
    <n v="0.04"/>
    <n v="20015172.600000001"/>
    <s v="AED"/>
    <n v="5453725.5040871939"/>
    <n v="17221010.59"/>
    <n v="0.26"/>
    <n v="0.17"/>
    <s v="INV-77097"/>
    <n v="17493080.940000001"/>
    <n v="12026535.939999999"/>
    <n v="30"/>
    <n v="178"/>
    <s v="Cheque"/>
    <x v="0"/>
    <n v="0.43"/>
    <n v="0.15"/>
    <n v="0.09"/>
    <n v="4"/>
    <n v="2151"/>
    <n v="2989624.53"/>
    <n v="7289097.7599999998"/>
    <s v="ABB"/>
    <s v="WSP"/>
    <n v="97.6"/>
    <n v="48"/>
    <s v="Unknown"/>
    <s v="Construction"/>
    <s v="On track"/>
  </r>
  <r>
    <s v="T100866"/>
    <d v="2025-05-05T00:00:00"/>
    <s v="P1012"/>
    <s v="Oil Refinery Unit"/>
    <x v="4"/>
    <s v="Qatar"/>
    <s v="ClientX"/>
    <s v="Unknown"/>
    <s v="Piping"/>
    <x v="4"/>
    <s v="Jack"/>
    <s v="B2843"/>
    <d v="2025-04-13T00:00:00"/>
    <d v="2025-06-05T00:00:00"/>
    <d v="2025-08-08T00:00:00"/>
    <n v="42"/>
    <n v="49349543"/>
    <n v="0.19"/>
    <n v="7.0000000000000007E-2"/>
    <n v="42771248.920000002"/>
    <s v="AED"/>
    <n v="11654291.258855587"/>
    <n v="36462654.789999999"/>
    <n v="0.12"/>
    <n v="0.19"/>
    <s v="INV-43477"/>
    <n v="27832285.210000001"/>
    <n v="19438342.100000001"/>
    <n v="30"/>
    <n v="29"/>
    <s v="Online"/>
    <x v="6"/>
    <n v="0.57999999999999996"/>
    <n v="0.05"/>
    <n v="7.0000000000000007E-2"/>
    <n v="2"/>
    <n v="4262"/>
    <n v="8864244.4800000004"/>
    <n v="9718605.1300000008"/>
    <s v="Unknown"/>
    <s v="Jacobs"/>
    <n v="91.5"/>
    <n v="60"/>
    <s v="Unknown"/>
    <s v="Construction"/>
    <s v="Client delay"/>
  </r>
  <r>
    <s v="T100867"/>
    <d v="2026-02-15T00:00:00"/>
    <s v="P1040"/>
    <s v="Smart City Hub"/>
    <x v="0"/>
    <s v="South Africa"/>
    <s v="Siemens"/>
    <s v="Unit Rate"/>
    <s v="Piping"/>
    <x v="2"/>
    <s v="Sandra"/>
    <s v="B2844"/>
    <d v="2026-01-29T00:00:00"/>
    <d v="2026-03-17T00:00:00"/>
    <d v="2026-06-06T00:00:00"/>
    <n v="17"/>
    <n v="19722717"/>
    <n v="0.34"/>
    <n v="0.12"/>
    <n v="14579032.41"/>
    <s v="AED"/>
    <n v="3972488.3950953679"/>
    <n v="10266951.09"/>
    <n v="0.19"/>
    <n v="7.0000000000000007E-2"/>
    <s v="INV-11139"/>
    <n v="4951086.7300000004"/>
    <n v="3949609.65"/>
    <n v="30"/>
    <n v="4"/>
    <s v="Cash"/>
    <x v="1"/>
    <n v="0.71"/>
    <n v="0.15"/>
    <n v="0.03"/>
    <n v="9"/>
    <n v="3995"/>
    <n v="2146006.94"/>
    <n v="3814135.53"/>
    <s v="Unknown"/>
    <s v="Jacobs"/>
    <s v="Unknown"/>
    <s v="Unknown"/>
    <s v="Unknown"/>
    <s v="Construction"/>
    <s v="Unknown"/>
  </r>
  <r>
    <s v="T100868"/>
    <d v="2025-09-21T00:00:00"/>
    <s v="P1006"/>
    <s v="Airport Terminal 3"/>
    <x v="4"/>
    <s v="UAE"/>
    <s v="Samsung C&amp;T"/>
    <s v="Cost Plus"/>
    <s v="Mechanical"/>
    <x v="4"/>
    <s v="Omar"/>
    <s v="B2845"/>
    <d v="2025-08-09T00:00:00"/>
    <d v="2025-09-26T00:00:00"/>
    <d v="2026-03-01T00:00:00"/>
    <n v="45"/>
    <n v="9387446"/>
    <n v="0.33"/>
    <n v="0.16"/>
    <n v="7295923.0300000003"/>
    <s v="Unknown"/>
    <n v="7295923.0300000003"/>
    <n v="5655689.3899999997"/>
    <n v="0.2"/>
    <n v="0.1"/>
    <s v="Unknown"/>
    <n v="2025741.37"/>
    <n v="1348432.82"/>
    <n v="90"/>
    <n v="111"/>
    <s v="Online"/>
    <x v="2"/>
    <n v="0.32"/>
    <n v="0.15"/>
    <n v="7.0000000000000007E-2"/>
    <n v="6"/>
    <n v="2521"/>
    <n v="1285134.51"/>
    <n v="1782306.76"/>
    <s v="THALES"/>
    <s v="AECOM"/>
    <n v="82.9"/>
    <n v="36"/>
    <s v="Rejected"/>
    <s v="Construction"/>
    <s v="Unknown"/>
  </r>
  <r>
    <s v="T100869"/>
    <d v="2025-05-26T00:00:00"/>
    <s v="P1035"/>
    <s v="HQ Tower"/>
    <x v="2"/>
    <s v="UK"/>
    <s v="China State"/>
    <s v="Unknown"/>
    <s v="Civil"/>
    <x v="3"/>
    <s v="Ravi"/>
    <s v="B2846"/>
    <d v="2025-04-27T00:00:00"/>
    <s v="Unknown"/>
    <d v="2025-07-23T00:00:00"/>
    <n v="42"/>
    <n v="20403572"/>
    <n v="0.1"/>
    <n v="0.06"/>
    <n v="19465007.690000001"/>
    <s v=" AED"/>
    <n v="19465007.690000001"/>
    <n v="13665795.439999999"/>
    <n v="0.27"/>
    <n v="0.12"/>
    <s v="INV-79082"/>
    <n v="14225398.35"/>
    <n v="9786968.0099999998"/>
    <n v="120"/>
    <n v="18"/>
    <s v="Unknown"/>
    <x v="4"/>
    <n v="0.8"/>
    <n v="0.15"/>
    <n v="0.04"/>
    <n v="10"/>
    <n v="1251"/>
    <n v="906771.39"/>
    <n v="9504293.9700000007"/>
    <s v="Drake &amp; Scull"/>
    <s v="AECOM"/>
    <n v="56.6"/>
    <n v="12"/>
    <s v="Unknown"/>
    <s v="Construction"/>
    <s v="Follow up needed"/>
  </r>
  <r>
    <s v="T100870"/>
    <d v="1945-08-12T00:00:00"/>
    <s v="P1035"/>
    <s v="Rail Network Upgrade"/>
    <x v="1"/>
    <s v="India"/>
    <s v="NEOM"/>
    <s v="EPC "/>
    <s v="Civil"/>
    <x v="7"/>
    <s v="Omar"/>
    <s v="B2847"/>
    <d v="2025-07-03T00:00:00"/>
    <d v="2025-05-09T00:00:00"/>
    <d v="2025-05-30T00:00:00"/>
    <n v="46"/>
    <n v="19525468"/>
    <n v="0.17"/>
    <n v="0"/>
    <n v="16206138.439999999"/>
    <s v="USD"/>
    <n v="16206138.439999999"/>
    <n v="14063094.279999999"/>
    <n v="0.39"/>
    <n v="0.19"/>
    <s v="INV-23069"/>
    <n v="14236416.15"/>
    <n v="14014064"/>
    <n v="45"/>
    <n v="12"/>
    <s v="Online"/>
    <x v="1"/>
    <n v="0.47"/>
    <n v="0.05"/>
    <n v="0.06"/>
    <n v="11"/>
    <n v="4571"/>
    <n v="3176415.1"/>
    <n v="6087492.6399999997"/>
    <s v="Unknown"/>
    <s v="Jacobs"/>
    <n v="76.400000000000006"/>
    <n v="12"/>
    <s v="Unknown"/>
    <s v="Procurement"/>
    <s v="Scope change"/>
  </r>
  <r>
    <s v="T100871"/>
    <d v="1945-07-19T00:00:00"/>
    <s v="P1008"/>
    <s v="Water Treatment Plant"/>
    <x v="0"/>
    <s v="Egypt"/>
    <s v="ADNOC"/>
    <s v="EPC"/>
    <s v="Structural"/>
    <x v="0"/>
    <s v="Sandra"/>
    <s v="B2848"/>
    <d v="2025-01-29T00:00:00"/>
    <s v="Unknown"/>
    <d v="2025-06-21T00:00:00"/>
    <n v="42"/>
    <n v="33547480"/>
    <n v="0.28999999999999998"/>
    <n v="0.13"/>
    <n v="26915143.199999999"/>
    <s v="QAR"/>
    <n v="7394270.1098901099"/>
    <n v="21645335.710000001"/>
    <n v="0.21"/>
    <n v="7.0000000000000007E-2"/>
    <s v="INV-27742"/>
    <n v="6725448.3899999997"/>
    <n v="2743461.47"/>
    <n v="30"/>
    <n v="106"/>
    <s v="Cash"/>
    <x v="3"/>
    <n v="0.28999999999999998"/>
    <n v="0.05"/>
    <n v="7.0000000000000007E-2"/>
    <n v="10"/>
    <n v="4089"/>
    <n v="1595061.76"/>
    <n v="8103897.2300000004"/>
    <s v="ABB"/>
    <s v="Jacobs"/>
    <n v="64.7"/>
    <n v="12"/>
    <s v="Approved"/>
    <s v="Procurement"/>
    <s v="Follow up needed"/>
  </r>
  <r>
    <s v="T100872"/>
    <d v="2026-02-20T00:00:00"/>
    <s v="P1024"/>
    <s v="Unknown"/>
    <x v="4"/>
    <s v="Qatar"/>
    <s v="ADNOC"/>
    <s v="BOT"/>
    <s v="Mechanical "/>
    <x v="4"/>
    <s v="Sandra"/>
    <s v="B2849"/>
    <d v="2026-01-31T00:00:00"/>
    <d v="2026-03-28T00:00:00"/>
    <d v="2026-06-03T00:00:00"/>
    <n v="28"/>
    <n v="36418027"/>
    <n v="0.33"/>
    <n v="0.06"/>
    <n v="25864082.780000001"/>
    <s v="AED"/>
    <n v="7047434"/>
    <n v="22611428.559999999"/>
    <n v="0.36"/>
    <n v="0.06"/>
    <s v="Unknown"/>
    <n v="14486842.27"/>
    <n v="5251314.45"/>
    <n v="45"/>
    <n v="78"/>
    <s v="Bank Transfer"/>
    <x v="3"/>
    <n v="0.85"/>
    <n v="0.15"/>
    <n v="0.1"/>
    <n v="5"/>
    <n v="969"/>
    <n v="1269535.19"/>
    <n v="4010130.03"/>
    <s v="THALES"/>
    <s v="Parsons"/>
    <n v="98.7"/>
    <n v="36"/>
    <s v="Approved"/>
    <s v="Engineering"/>
    <s v="Unknown"/>
  </r>
  <r>
    <s v="T100873"/>
    <d v="2026-01-20T00:00:00"/>
    <s v="P1024"/>
    <s v="Plant Upgrade"/>
    <x v="5"/>
    <s v="USA"/>
    <s v="QatarEnergy"/>
    <s v="Unknown"/>
    <s v="Structural"/>
    <x v="6"/>
    <s v="Igor"/>
    <s v="B2850"/>
    <d v="2025-12-17T00:00:00"/>
    <s v="Unknown"/>
    <d v="2026-03-08T00:00:00"/>
    <n v="8"/>
    <n v="36267226"/>
    <n v="0.13"/>
    <n v="0.17"/>
    <n v="36916409.350000001"/>
    <s v=" AED"/>
    <n v="36916409.350000001"/>
    <n v="29501006.539999999"/>
    <n v="0.31"/>
    <n v="0.08"/>
    <s v="INV-29976"/>
    <n v="9350256.4700000007"/>
    <n v="8630119.7599999998"/>
    <n v="90"/>
    <n v="165"/>
    <s v="Unknown"/>
    <x v="2"/>
    <n v="0.27"/>
    <n v="0.1"/>
    <n v="0.09"/>
    <n v="14"/>
    <n v="2983"/>
    <s v="Unknown"/>
    <n v="13635399.439999999"/>
    <s v="Al Fara'a"/>
    <s v="Unknown"/>
    <n v="52.6"/>
    <n v="24"/>
    <s v="Unknown"/>
    <s v="Engineering"/>
    <s v="Follow up needed"/>
  </r>
  <r>
    <s v="T100874"/>
    <d v="1945-08-30T00:00:00"/>
    <s v="P1016"/>
    <s v="Desalination Plant"/>
    <x v="4"/>
    <s v="Qatar"/>
    <s v="ClientX"/>
    <s v="LSTK"/>
    <s v="Structural"/>
    <x v="4"/>
    <s v="Jack"/>
    <s v="B2851"/>
    <d v="2025-04-24T00:00:00"/>
    <d v="2025-02-08T00:00:00"/>
    <d v="2025-08-26T00:00:00"/>
    <n v="24"/>
    <n v="47435571"/>
    <n v="0.24"/>
    <n v="7.0000000000000007E-2"/>
    <n v="38574606.340000004"/>
    <s v="QAR"/>
    <n v="10597419.324175825"/>
    <n v="31894971.640000001"/>
    <n v="0.31"/>
    <n v="0.15"/>
    <s v="INV-34778"/>
    <n v="9225441.7100000009"/>
    <n v="3334974.12"/>
    <n v="120"/>
    <n v="24"/>
    <s v="Bank Transfer"/>
    <x v="0"/>
    <n v="0.33"/>
    <n v="0.1"/>
    <n v="0.09"/>
    <n v="1"/>
    <n v="4371"/>
    <s v="Unknown"/>
    <n v="11299066.050000001"/>
    <s v="Drake &amp; Scull"/>
    <s v="Parsons"/>
    <n v="71.3"/>
    <n v="48"/>
    <s v="Rejected"/>
    <s v="Engineering"/>
    <s v="Unknown"/>
  </r>
  <r>
    <s v="T100875"/>
    <d v="2025-04-24T00:00:00"/>
    <s v="P1043"/>
    <s v="HQ Tower"/>
    <x v="3"/>
    <s v="China"/>
    <s v="ABB Group"/>
    <s v="EPC "/>
    <s v="Process"/>
    <x v="9"/>
    <s v="Mei"/>
    <s v="B2852"/>
    <d v="2025-03-02T00:00:00"/>
    <d v="2025-05-26T00:00:00"/>
    <d v="2025-07-10T00:00:00"/>
    <n v="44"/>
    <n v="4836872"/>
    <n v="0.05"/>
    <n v="-0.04"/>
    <n v="4411227.26"/>
    <s v="QAR"/>
    <n v="1211875.6208791209"/>
    <n v="2943706.33"/>
    <n v="0.14000000000000001"/>
    <n v="0.13"/>
    <s v="INV-31964"/>
    <n v="1525317.18"/>
    <n v="1489772.38"/>
    <n v="45"/>
    <n v="145"/>
    <s v="Letter of Credit"/>
    <x v="0"/>
    <n v="0.62"/>
    <n v="0.05"/>
    <n v="0.09"/>
    <n v="3"/>
    <n v="2405"/>
    <n v="729488.21"/>
    <n v="543156.71"/>
    <s v="Drake &amp; Scull"/>
    <s v="Parsons"/>
    <n v="72.400000000000006"/>
    <n v="36"/>
    <s v="Under Review"/>
    <s v="Maintenance"/>
    <s v="Client delay"/>
  </r>
  <r>
    <s v="T100876"/>
    <d v="2025-10-27T00:00:00"/>
    <s v="P1025"/>
    <s v="Unknown"/>
    <x v="4"/>
    <s v="UAE"/>
    <s v="ClientX"/>
    <s v="Lump Sum"/>
    <s v="Instruments"/>
    <x v="4"/>
    <s v="Layla"/>
    <s v="B2853"/>
    <d v="2025-10-04T00:00:00"/>
    <d v="2025-12-20T00:00:00"/>
    <d v="2026-01-17T00:00:00"/>
    <s v="Unknown"/>
    <n v="33401850"/>
    <n v="0.31"/>
    <n v="0.08"/>
    <n v="24891058.620000001"/>
    <s v=" AED"/>
    <n v="24891058.620000001"/>
    <n v="19136379.949999999"/>
    <n v="0.21"/>
    <n v="0.08"/>
    <s v="INV-58003"/>
    <n v="2550616"/>
    <n v="2178801.94"/>
    <n v="90"/>
    <n v="134"/>
    <s v="Cheque"/>
    <x v="6"/>
    <n v="0.86"/>
    <n v="0.1"/>
    <n v="0.09"/>
    <n v="15"/>
    <n v="3025"/>
    <n v="4165390.24"/>
    <n v="3223282.4"/>
    <s v="ABB"/>
    <s v="AECOM"/>
    <n v="51"/>
    <n v="48"/>
    <s v="Pending"/>
    <s v="Procurement"/>
    <s v="Unknown"/>
  </r>
  <r>
    <s v="T100877"/>
    <d v="2026-01-03T00:00:00"/>
    <s v="P1000"/>
    <s v="Residential Complex"/>
    <x v="2"/>
    <s v="UK"/>
    <s v="GE Infrastructure"/>
    <s v="EPC "/>
    <s v="Instrumentation"/>
    <x v="3"/>
    <s v="Ravi"/>
    <s v="B2854"/>
    <d v="2025-12-19T00:00:00"/>
    <d v="2026-01-02T00:00:00"/>
    <d v="2026-02-06T00:00:00"/>
    <n v="34"/>
    <n v="16687656"/>
    <n v="0.14000000000000001"/>
    <n v="0.01"/>
    <n v="14494898"/>
    <s v="USD"/>
    <n v="14494898"/>
    <s v="Unknown"/>
    <n v="0.24"/>
    <n v="0.11"/>
    <s v="INV-16200"/>
    <n v="8501646.5399999991"/>
    <n v="2993269.4"/>
    <n v="60"/>
    <n v="105"/>
    <s v="Cheque"/>
    <x v="3"/>
    <n v="0.31"/>
    <n v="0.05"/>
    <n v="7.0000000000000007E-2"/>
    <n v="15"/>
    <n v="874"/>
    <n v="2963494.92"/>
    <n v="4043678.43"/>
    <s v="THALES"/>
    <s v="AECOM"/>
    <n v="77.599999999999994"/>
    <n v="48"/>
    <s v="Approved"/>
    <s v="Procurement"/>
    <s v="Unknown"/>
  </r>
  <r>
    <s v="T100878"/>
    <d v="2025-11-30T00:00:00"/>
    <s v="P1002"/>
    <s v="Water Treatment Plant"/>
    <x v="1"/>
    <s v="China"/>
    <s v="QatarEnergy"/>
    <s v="Cost Plus "/>
    <s v="Civil"/>
    <x v="5"/>
    <s v="Igor"/>
    <s v="B2855"/>
    <d v="2025-04-11T00:00:00"/>
    <s v="Unknown"/>
    <d v="2026-01-26T00:00:00"/>
    <n v="57"/>
    <s v="Unknown"/>
    <s v="unknown"/>
    <n v="-0.04"/>
    <n v="23821995.73"/>
    <s v="USD"/>
    <n v="23821995.73"/>
    <n v="15164329.74"/>
    <n v="0.08"/>
    <n v="0.19"/>
    <s v="Unknown"/>
    <n v="13227004.140000001"/>
    <n v="8856267.5800000001"/>
    <n v="30"/>
    <n v="132"/>
    <s v="Bank Transfer"/>
    <x v="2"/>
    <n v="0.25"/>
    <n v="0.1"/>
    <n v="7.0000000000000007E-2"/>
    <n v="12"/>
    <n v="4827"/>
    <n v="4765988.8600000003"/>
    <n v="6540282.8200000003"/>
    <s v="Unknown"/>
    <s v="WSP"/>
    <n v="86.7"/>
    <n v="48"/>
    <s v="Approved"/>
    <s v="Construction"/>
    <s v="Client delay"/>
  </r>
  <r>
    <s v="T100879"/>
    <d v="2025-02-11T00:00:00"/>
    <s v="P1050"/>
    <s v="HQ Tower"/>
    <x v="2"/>
    <s v="Germany"/>
    <s v="QatarEnergy"/>
    <s v="Lump Sum"/>
    <s v="Piping"/>
    <x v="3"/>
    <s v="Omar"/>
    <s v="B2856"/>
    <d v="2024-12-22T00:00:00"/>
    <d v="2025-03-28T00:00:00"/>
    <d v="2025-02-04T00:00:00"/>
    <n v="45"/>
    <n v="28757901"/>
    <n v="0.09"/>
    <n v="-0.01"/>
    <n v="25907993.010000002"/>
    <s v="EUR"/>
    <n v="28160861.967391305"/>
    <n v="16647870.550000001"/>
    <n v="0.33"/>
    <n v="0.15"/>
    <s v="INV-59125"/>
    <n v="4594691.5"/>
    <n v="1936419.03"/>
    <n v="30"/>
    <n v="146"/>
    <s v="Letter of Credit"/>
    <x v="5"/>
    <n v="0.41"/>
    <n v="0.05"/>
    <n v="0.09"/>
    <n v="10"/>
    <n v="26"/>
    <n v="1534912.43"/>
    <n v="5200580.18"/>
    <s v="Unknown"/>
    <s v="Unknown"/>
    <n v="73.3"/>
    <n v="48"/>
    <s v="Pending"/>
    <s v="Engineering"/>
    <s v="Follow up needed"/>
  </r>
  <r>
    <s v="T100880"/>
    <d v="2025-11-19T00:00:00"/>
    <s v="P1017"/>
    <s v="Water Treatment Plant"/>
    <x v="4"/>
    <s v="Qatar"/>
    <s v="Aramco"/>
    <s v="Lump Sum"/>
    <s v="Structural"/>
    <x v="4"/>
    <s v="Jack"/>
    <s v="B2857"/>
    <d v="2025-10-16T00:00:00"/>
    <s v="Unknown"/>
    <d v="2026-01-26T00:00:00"/>
    <n v="47"/>
    <n v="21697970"/>
    <n v="0.11"/>
    <n v="0.06"/>
    <n v="20469864.899999999"/>
    <s v="USD"/>
    <n v="20469864.899999999"/>
    <n v="14656586.33"/>
    <n v="0.21"/>
    <n v="0.18"/>
    <s v="INV-49033"/>
    <n v="17431528.760000002"/>
    <n v="16997333.300000001"/>
    <n v="45"/>
    <n v="40"/>
    <s v="Bank Transfer"/>
    <x v="4"/>
    <n v="0.05"/>
    <n v="0.05"/>
    <n v="0.05"/>
    <n v="6"/>
    <n v="2564"/>
    <n v="3225848.81"/>
    <n v="7266282.9100000001"/>
    <s v="Unknown"/>
    <s v="Jacobs"/>
    <n v="51.6"/>
    <n v="48"/>
    <s v="Unknown"/>
    <s v="Maintenance"/>
    <s v="Client delay"/>
  </r>
  <r>
    <s v="T100881"/>
    <d v="2025-11-23T00:00:00"/>
    <s v="P1049"/>
    <s v="Water Treatment Plant"/>
    <x v="2"/>
    <s v="Unknown"/>
    <s v="L&amp;T"/>
    <s v="Cost Plus "/>
    <s v="Structural"/>
    <x v="3"/>
    <s v="Mei"/>
    <s v="B2858"/>
    <d v="2025-03-10T00:00:00"/>
    <d v="2025-12-27T00:00:00"/>
    <s v="Unknown"/>
    <n v="52"/>
    <n v="33897344"/>
    <n v="0.3"/>
    <n v="0.13"/>
    <n v="26812799.100000001"/>
    <s v="AED"/>
    <n v="7305939.809264306"/>
    <n v="22514689.940000001"/>
    <n v="0.28999999999999998"/>
    <n v="0.1"/>
    <s v="INV-36377"/>
    <n v="22064083.399999999"/>
    <n v="12694304.23"/>
    <n v="90"/>
    <n v="31"/>
    <s v="Cheque"/>
    <x v="1"/>
    <n v="0.28000000000000003"/>
    <n v="0.15"/>
    <n v="0.05"/>
    <n v="11"/>
    <s v="Unknown"/>
    <n v="5776862.3300000001"/>
    <n v="7139892.2400000002"/>
    <s v="ABB"/>
    <s v="Parsons"/>
    <n v="59.5"/>
    <n v="60"/>
    <s v="Unknown"/>
    <s v="Consulting"/>
    <s v="Scope change"/>
  </r>
  <r>
    <s v="T100882"/>
    <d v="2025-05-08T00:00:00"/>
    <s v="P1044"/>
    <s v="Smart City Hub"/>
    <x v="3"/>
    <s v="Germany"/>
    <s v="L&amp;T"/>
    <s v="EPC "/>
    <s v="Process"/>
    <x v="9"/>
    <s v="Mei"/>
    <s v="B2859"/>
    <d v="2025-04-19T00:00:00"/>
    <d v="2025-06-20T00:00:00"/>
    <d v="2025-08-06T00:00:00"/>
    <n v="59"/>
    <n v="20712326"/>
    <n v="0.28000000000000003"/>
    <n v="0.03"/>
    <n v="15360260.960000001"/>
    <s v="QAR"/>
    <n v="4219851.9120879117"/>
    <n v="13480289.970000001"/>
    <n v="0.32"/>
    <n v="7.0000000000000007E-2"/>
    <s v="Unknown"/>
    <s v="PENDING"/>
    <n v="2295611.33"/>
    <n v="90"/>
    <n v="132"/>
    <s v="Cheque"/>
    <x v="0"/>
    <n v="0.81"/>
    <n v="0.05"/>
    <n v="0.08"/>
    <n v="13"/>
    <n v="4505"/>
    <s v="Unknown"/>
    <n v="4378576.49"/>
    <s v="Siemens"/>
    <s v="AECOM"/>
    <n v="60.6"/>
    <n v="48"/>
    <s v="Approved"/>
    <s v="Engineering"/>
    <s v="Price escalation"/>
  </r>
  <r>
    <s v="T100883"/>
    <d v="2025-11-23T00:00:00"/>
    <s v="P1029"/>
    <s v="Unknown"/>
    <x v="4"/>
    <s v="Saudi Arabia"/>
    <s v="Unknown"/>
    <s v="Unit Rate"/>
    <s v="Unknown"/>
    <x v="4"/>
    <s v="Ravi"/>
    <s v="B2860"/>
    <d v="2025-10-26T00:00:00"/>
    <d v="2026-01-02T00:00:00"/>
    <d v="2026-03-14T00:00:00"/>
    <n v="15"/>
    <n v="24647101"/>
    <n v="0.02"/>
    <n v="0.17"/>
    <n v="28260366.010000002"/>
    <s v="QAR"/>
    <n v="7763836.8159340657"/>
    <n v="24343495.079999998"/>
    <n v="0.2"/>
    <n v="0.08"/>
    <s v="INV-48251"/>
    <n v="21117045.199999999"/>
    <s v="Unknown"/>
    <n v="45"/>
    <n v="31"/>
    <s v="Letter of Credit"/>
    <x v="6"/>
    <n v="0.87"/>
    <n v="0.1"/>
    <n v="0.02"/>
    <n v="2"/>
    <n v="4898"/>
    <n v="6111148.1399999997"/>
    <n v="14045422.970000001"/>
    <s v="THALES"/>
    <s v="Mott Mac"/>
    <n v="65.5"/>
    <n v="36"/>
    <s v="Pending"/>
    <s v="Engineering"/>
    <s v="Scope change"/>
  </r>
  <r>
    <s v="T100884"/>
    <d v="2025-12-10T00:00:00"/>
    <s v="P1034"/>
    <s v="Stadium Renovation"/>
    <x v="1"/>
    <s v="India"/>
    <s v="ABB Group"/>
    <s v="Cost Plus "/>
    <s v="Structural"/>
    <x v="7"/>
    <s v="Omar"/>
    <s v="B2861"/>
    <d v="2025-11-13T00:00:00"/>
    <d v="2025-12-20T00:00:00"/>
    <d v="2026-03-27T00:00:00"/>
    <n v="38"/>
    <n v="17465566"/>
    <n v="0.26"/>
    <n v="0.17"/>
    <n v="15121687.039999999"/>
    <s v="AED"/>
    <n v="4120350.6920980923"/>
    <n v="11537241.949999999"/>
    <n v="0.33"/>
    <n v="0.1"/>
    <s v="INV-46669"/>
    <n v="4371596.37"/>
    <n v="2006570.97"/>
    <n v="45"/>
    <n v="130"/>
    <s v="Cash"/>
    <x v="5"/>
    <n v="0.87"/>
    <n v="0.05"/>
    <n v="0.05"/>
    <n v="9"/>
    <s v="Unknown"/>
    <n v="2515053.64"/>
    <n v="2228652.6800000002"/>
    <s v="Unknown"/>
    <s v="Mott Mac"/>
    <n v="86.4"/>
    <n v="48"/>
    <s v="Rejected"/>
    <s v="Construction"/>
    <s v="Follow up needed"/>
  </r>
  <r>
    <s v="T100885"/>
    <d v="2026-01-05T00:00:00"/>
    <s v="P1041"/>
    <s v="Metro Line Extension"/>
    <x v="3"/>
    <s v="Saudi Arabia"/>
    <s v="Vinci Construction"/>
    <s v="Unknown"/>
    <s v="Unknown"/>
    <x v="9"/>
    <s v="Omar"/>
    <s v="B2862"/>
    <d v="2025-11-05T00:00:00"/>
    <d v="2026-02-26T00:00:00"/>
    <d v="2026-03-03T00:00:00"/>
    <n v="25"/>
    <n v="23446130"/>
    <n v="0.16"/>
    <n v="0.1"/>
    <n v="21664224.120000001"/>
    <s v="AED"/>
    <n v="5903058.3433242515"/>
    <n v="15352247.65"/>
    <n v="0.22"/>
    <n v="0.05"/>
    <s v="INV-54158"/>
    <n v="8085849.9100000001"/>
    <n v="8464348.5099999998"/>
    <n v="90"/>
    <n v="153"/>
    <s v="Unknown"/>
    <x v="0"/>
    <n v="0.22"/>
    <n v="0.05"/>
    <n v="0.03"/>
    <n v="10"/>
    <n v="4028"/>
    <n v="1460925.98"/>
    <n v="5730240.3799999999"/>
    <s v="THALES"/>
    <s v="Jacobs"/>
    <n v="86.9"/>
    <n v="60"/>
    <s v="Approved"/>
    <s v="Maintenance"/>
    <s v="Client delay"/>
  </r>
  <r>
    <s v="T100886"/>
    <d v="1945-08-17T00:00:00"/>
    <s v="P1034"/>
    <s v="Marina Development"/>
    <x v="4"/>
    <s v="Qatar"/>
    <s v="Larsen"/>
    <s v="Cost Plus "/>
    <s v="Mechanical "/>
    <x v="4"/>
    <s v="Jack"/>
    <s v="B2863"/>
    <d v="2025-05-03T00:00:00"/>
    <d v="2025-06-21T00:00:00"/>
    <d v="2025-02-09T00:00:00"/>
    <n v="3"/>
    <n v="14982627"/>
    <n v="0.2"/>
    <n v="0.17"/>
    <n v="14023738.869999999"/>
    <s v="AED"/>
    <n v="3821182.2534059943"/>
    <n v="11007454.74"/>
    <n v="0.2"/>
    <n v="0.13"/>
    <s v="INV-56362"/>
    <n v="6370388.0599999996"/>
    <n v="4243237.58"/>
    <n v="30"/>
    <n v="60"/>
    <s v="Online"/>
    <x v="3"/>
    <n v="0.35"/>
    <n v="0.15"/>
    <n v="0.09"/>
    <n v="6"/>
    <n v="2717"/>
    <n v="997277.05"/>
    <n v="5834909.6500000004"/>
    <s v="ABB"/>
    <s v="Mott Mac"/>
    <n v="77.900000000000006"/>
    <s v="Unknown"/>
    <s v="Approved"/>
    <s v="Procurement"/>
    <s v="Unknown"/>
  </r>
  <r>
    <s v="T100887"/>
    <d v="2025-10-31T00:00:00"/>
    <s v="P1020"/>
    <s v="Industrial Park"/>
    <x v="4"/>
    <s v="Unknown"/>
    <s v="ClientX"/>
    <s v="EPC"/>
    <s v="Mechanical"/>
    <x v="4"/>
    <s v="Tariq"/>
    <s v="B2864"/>
    <d v="2025-01-09T00:00:00"/>
    <d v="2025-12-18T00:00:00"/>
    <d v="2025-12-29T00:00:00"/>
    <n v="38"/>
    <n v="7168689"/>
    <n v="0.24"/>
    <n v="0.11"/>
    <n v="6047506.04"/>
    <s v="USD"/>
    <n v="6047506.04"/>
    <n v="3940046.31"/>
    <n v="0.08"/>
    <n v="0.17"/>
    <s v="INV-45513"/>
    <n v="5426389.96"/>
    <n v="4000433.33"/>
    <n v="90"/>
    <n v="133"/>
    <s v="Unknown"/>
    <x v="6"/>
    <n v="0.36"/>
    <n v="0.1"/>
    <n v="0.04"/>
    <n v="13"/>
    <n v="1979"/>
    <n v="838056.73"/>
    <n v="2172228.23"/>
    <s v="Unknown"/>
    <s v="AECOM"/>
    <s v="Unknown"/>
    <n v="36"/>
    <s v="Rejected"/>
    <s v="Construction"/>
    <s v="Unknown"/>
  </r>
  <r>
    <s v="T100888"/>
    <d v="2025-08-26T00:00:00"/>
    <s v="P1012"/>
    <s v="Smart City Hub"/>
    <x v="4"/>
    <s v="UAE"/>
    <s v="ABB Group"/>
    <s v="BOT"/>
    <s v="Instruments"/>
    <x v="4"/>
    <s v="Mei"/>
    <s v="B2865"/>
    <d v="2025-07-22T00:00:00"/>
    <d v="2025-10-12T00:00:00"/>
    <d v="2025-11-28T00:00:00"/>
    <n v="6"/>
    <n v="43534314"/>
    <n v="0.11"/>
    <n v="0.03"/>
    <n v="39907905.640000001"/>
    <s v="AED"/>
    <n v="10874088.730245233"/>
    <n v="24643409.030000001"/>
    <n v="0.35"/>
    <n v="0.05"/>
    <s v="INV-63707"/>
    <n v="24908262.289999999"/>
    <n v="25355114.800000001"/>
    <n v="90"/>
    <n v="126"/>
    <s v="Cash"/>
    <x v="1"/>
    <n v="0.49"/>
    <n v="0.1"/>
    <n v="0.02"/>
    <n v="9"/>
    <n v="2935"/>
    <s v="Unknown"/>
    <n v="15353951.09"/>
    <s v="Siemens"/>
    <s v="Mott Mac"/>
    <n v="71.400000000000006"/>
    <n v="12"/>
    <s v="Rejected"/>
    <s v="Engineering"/>
    <s v="Client delay"/>
  </r>
  <r>
    <s v="T100889"/>
    <d v="2026-01-26T00:00:00"/>
    <s v="P1000"/>
    <s v="Highway"/>
    <x v="4"/>
    <s v="Qatar"/>
    <s v="China State"/>
    <s v="BOT"/>
    <s v="Civil"/>
    <x v="4"/>
    <s v="Jack"/>
    <s v="B2866"/>
    <d v="2026-01-03T00:00:00"/>
    <d v="2026-02-28T00:00:00"/>
    <d v="2026-05-26T00:00:00"/>
    <n v="39"/>
    <s v="Unknown"/>
    <n v="0.18"/>
    <n v="0.17"/>
    <n v="16586715.460000001"/>
    <s v="SAR"/>
    <n v="4423124.1226666672"/>
    <n v="12899888.51"/>
    <n v="0.25"/>
    <n v="0.18"/>
    <s v="INV-78147"/>
    <n v="9972479.9499999993"/>
    <n v="5063509.8"/>
    <n v="45"/>
    <n v="173"/>
    <s v="Bank Transfer"/>
    <x v="5"/>
    <n v="0.31"/>
    <n v="0.15"/>
    <n v="0.08"/>
    <n v="8"/>
    <n v="807"/>
    <n v="3975380.84"/>
    <n v="4060690.82"/>
    <s v="THALES"/>
    <s v="WSP"/>
    <n v="93.8"/>
    <n v="12"/>
    <s v="Under Review"/>
    <s v="Maintenance"/>
    <s v="On track"/>
  </r>
  <r>
    <s v="T100890"/>
    <d v="2026-01-19T00:00:00"/>
    <s v="P1013"/>
    <s v="Plant Upgrade"/>
    <x v="3"/>
    <s v="Nigeria"/>
    <s v="Fluor"/>
    <s v="BOT"/>
    <s v="HVAC"/>
    <x v="9"/>
    <s v="Layla"/>
    <s v="B2867"/>
    <d v="2025-12-10T00:00:00"/>
    <s v="Unknown"/>
    <d v="2026-04-21T00:00:00"/>
    <n v="53"/>
    <n v="8596928"/>
    <n v="0.05"/>
    <n v="-0.02"/>
    <n v="8003739.9699999997"/>
    <s v="AED"/>
    <n v="2180855.5776566756"/>
    <n v="5625076.6799999997"/>
    <n v="0.22"/>
    <n v="0.15"/>
    <s v="INV-43008"/>
    <n v="4462375.68"/>
    <n v="1647536.89"/>
    <n v="45"/>
    <n v="176"/>
    <s v="Bank Transfer"/>
    <x v="3"/>
    <n v="0.54"/>
    <n v="0.05"/>
    <n v="0.03"/>
    <n v="3"/>
    <n v="3482"/>
    <n v="781478.39"/>
    <n v="2708909.4"/>
    <s v="Drake &amp; Scull"/>
    <s v="Unknown"/>
    <s v="Unknown"/>
    <n v="48"/>
    <s v="Unknown"/>
    <s v="Consulting"/>
    <s v="On track"/>
  </r>
  <r>
    <s v="T100891"/>
    <d v="2025-10-01T00:00:00"/>
    <s v="P1027"/>
    <s v="Solar Farm Phase 2"/>
    <x v="4"/>
    <s v="Saudi Arabia"/>
    <s v="Fluor"/>
    <s v="BOT"/>
    <s v="Mechanical "/>
    <x v="4"/>
    <s v="Jack"/>
    <s v="B2868"/>
    <d v="2025-08-25T00:00:00"/>
    <s v="Unknown"/>
    <s v="Unknown"/>
    <n v="23"/>
    <n v="6441244"/>
    <n v="0.31"/>
    <n v="0.2"/>
    <n v="5333350.03"/>
    <s v=" AED"/>
    <n v="5333350.03"/>
    <n v="4703106.1399999997"/>
    <n v="0.15"/>
    <n v="0.06"/>
    <s v="INV-38723"/>
    <n v="1151677.55"/>
    <n v="457431.44"/>
    <n v="60"/>
    <n v="7"/>
    <s v="Cash"/>
    <x v="2"/>
    <n v="0.23"/>
    <n v="0.1"/>
    <n v="0.05"/>
    <n v="15"/>
    <n v="3116"/>
    <n v="775768.89"/>
    <n v="1222865.8799999999"/>
    <s v="Unknown"/>
    <s v="Unknown"/>
    <n v="60.9"/>
    <n v="60"/>
    <s v="Unknown"/>
    <s v="Engineering"/>
    <s v="Price escalation"/>
  </r>
  <r>
    <s v="T100892"/>
    <d v="1945-09-09T00:00:00"/>
    <s v="P1048"/>
    <s v="Offshore Platform"/>
    <x v="6"/>
    <s v="Unknown"/>
    <s v="Siemens"/>
    <s v="Lump Sum"/>
    <s v="Unknown"/>
    <x v="9"/>
    <s v="Tariq"/>
    <s v="B2869"/>
    <d v="2025-07-31T00:00:00"/>
    <s v="Unknown"/>
    <d v="2026-04-01T00:00:00"/>
    <n v="22"/>
    <n v="5448761"/>
    <n v="0.09"/>
    <n v="-0.03"/>
    <n v="4809621.33"/>
    <s v="EUR"/>
    <n v="5227849.2717391299"/>
    <n v="2934068.53"/>
    <n v="0.4"/>
    <n v="0.13"/>
    <s v="INV-76996"/>
    <n v="1628269.39"/>
    <n v="798965.07"/>
    <n v="120"/>
    <n v="179"/>
    <s v="Cheque"/>
    <x v="3"/>
    <n v="0.92"/>
    <n v="0.15"/>
    <n v="0.03"/>
    <n v="2"/>
    <n v="460"/>
    <n v="337165.2"/>
    <n v="1010718.4"/>
    <s v="Siemens"/>
    <s v="Jacobs"/>
    <n v="95.1"/>
    <n v="24"/>
    <s v="Pending"/>
    <s v="Consulting"/>
    <s v="Price escalation"/>
  </r>
  <r>
    <s v="T100893"/>
    <d v="2025-12-18T00:00:00"/>
    <s v="P1033"/>
    <s v="Water Treatment Plant"/>
    <x v="1"/>
    <s v="China"/>
    <s v="China State"/>
    <s v="BOT"/>
    <s v="Piping"/>
    <x v="1"/>
    <s v="Jack"/>
    <s v="B2870"/>
    <d v="2025-09-20T00:00:00"/>
    <d v="2026-01-24T00:00:00"/>
    <s v="Unknown"/>
    <n v="41"/>
    <n v="49182208"/>
    <n v="0.32"/>
    <n v="0.15"/>
    <n v="38460486.659999996"/>
    <s v=" AED"/>
    <n v="38460486.659999996"/>
    <n v="33661176.719999999"/>
    <n v="0.15"/>
    <n v="0.06"/>
    <s v="INV-97898"/>
    <n v="31842766.91"/>
    <n v="14932096.08"/>
    <n v="30"/>
    <n v="112"/>
    <s v="Letter of Credit"/>
    <x v="0"/>
    <n v="0.42"/>
    <n v="0.1"/>
    <n v="0.09"/>
    <n v="11"/>
    <n v="4688"/>
    <n v="1622255.92"/>
    <n v="13834942.550000001"/>
    <s v="Unknown"/>
    <s v="Unknown"/>
    <n v="96.6"/>
    <n v="24"/>
    <s v="Unknown"/>
    <s v="Engineering"/>
    <s v="Price escalation"/>
  </r>
  <r>
    <s v="T100894"/>
    <d v="2025-10-05T00:00:00"/>
    <s v="P1026"/>
    <s v="Water Treatment Plant"/>
    <x v="4"/>
    <s v="UAE"/>
    <s v="Vinci Construction"/>
    <s v="Cost Plus"/>
    <s v="Instrumentation"/>
    <x v="4"/>
    <s v="Ravi"/>
    <s v="B2871"/>
    <d v="2025-07-11T00:00:00"/>
    <d v="2025-10-08T00:00:00"/>
    <d v="2026-01-23T00:00:00"/>
    <n v="7"/>
    <n v="44510694"/>
    <n v="0.34"/>
    <n v="0.09"/>
    <n v="32020993.260000002"/>
    <s v="USD"/>
    <n v="32020993.260000002"/>
    <n v="24399442.260000002"/>
    <n v="0.38"/>
    <n v="0.15"/>
    <s v="INV-29967"/>
    <n v="9811863.2599999998"/>
    <n v="3082810.96"/>
    <n v="45"/>
    <n v="48"/>
    <s v="Cash"/>
    <x v="2"/>
    <n v="0.94"/>
    <n v="0.1"/>
    <n v="0.02"/>
    <n v="7"/>
    <n v="4282"/>
    <n v="4637650.03"/>
    <n v="5039816.5"/>
    <s v="Unknown"/>
    <s v="Jacobs"/>
    <n v="79.5"/>
    <n v="48"/>
    <s v="Approved"/>
    <s v="Maintenance"/>
    <s v="On track"/>
  </r>
  <r>
    <s v="T100895"/>
    <d v="2025-11-20T00:00:00"/>
    <s v="P1003"/>
    <s v="Desalination Plant"/>
    <x v="4"/>
    <s v="Saudi Arabia"/>
    <s v="China State"/>
    <s v="BOT"/>
    <s v="Unknown"/>
    <x v="4"/>
    <s v="Tariq"/>
    <s v="B2872"/>
    <d v="2025-10-19T00:00:00"/>
    <s v="Unknown"/>
    <d v="2025-12-24T00:00:00"/>
    <n v="19"/>
    <n v="21732944"/>
    <n v="0.15"/>
    <n v="-0.03"/>
    <n v="17918812.329999998"/>
    <s v="USD "/>
    <n v="17918812.329999998"/>
    <n v="12061057.710000001"/>
    <n v="0.14000000000000001"/>
    <n v="0.06"/>
    <s v="INV-71479"/>
    <n v="5171951.16"/>
    <n v="2489486.7200000002"/>
    <n v="30"/>
    <n v="89"/>
    <s v="Cash"/>
    <x v="5"/>
    <n v="0.75"/>
    <n v="0.15"/>
    <n v="0.09"/>
    <n v="6"/>
    <n v="4209"/>
    <n v="2346287.0299999998"/>
    <n v="2956239.46"/>
    <s v="ABB"/>
    <s v="Parsons"/>
    <n v="57.5"/>
    <s v="Unknown"/>
    <s v="Unknown"/>
    <s v="Consulting"/>
    <s v="Unknown"/>
  </r>
  <r>
    <s v="T100896"/>
    <d v="2025-11-25T00:00:00"/>
    <s v="P1043"/>
    <s v="Marina Development"/>
    <x v="0"/>
    <s v="Egypt"/>
    <s v="NEOM"/>
    <s v="Unknown"/>
    <s v="Piping"/>
    <x v="0"/>
    <s v="Mei"/>
    <s v="B2873"/>
    <d v="2025-06-10T00:00:00"/>
    <d v="2025-12-20T00:00:00"/>
    <d v="2026-01-29T00:00:00"/>
    <n v="30"/>
    <n v="41116182"/>
    <n v="7.0000000000000007E-2"/>
    <n v="-0.04"/>
    <n v="36708527.289999999"/>
    <s v="USD "/>
    <n v="36708527.289999999"/>
    <n v="29625090.16"/>
    <n v="0.2"/>
    <n v="0.13"/>
    <s v="INV-35555"/>
    <n v="5068500.46"/>
    <n v="2071135.08"/>
    <n v="60"/>
    <n v="139"/>
    <s v="Online"/>
    <x v="4"/>
    <n v="0.77"/>
    <n v="0.05"/>
    <n v="7.0000000000000007E-2"/>
    <n v="2"/>
    <n v="3684"/>
    <n v="6442405.6500000004"/>
    <n v="5476591.9100000001"/>
    <s v="Siemens"/>
    <s v="Jacobs"/>
    <n v="96.2"/>
    <s v="Unknown"/>
    <s v="Unknown"/>
    <s v="Construction"/>
    <s v="On track"/>
  </r>
  <r>
    <s v="T100897"/>
    <d v="1945-09-10T00:00:00"/>
    <s v="P1012"/>
    <s v="Solar Farm Phase 2"/>
    <x v="4"/>
    <s v="Unknown"/>
    <s v="Siemens"/>
    <s v="Cost Plus"/>
    <s v="Structural"/>
    <x v="4"/>
    <s v="Tariq"/>
    <s v="B2874"/>
    <d v="2025-09-07T00:00:00"/>
    <d v="2025-11-09T00:00:00"/>
    <d v="2025-11-18T00:00:00"/>
    <n v="57"/>
    <s v="Unknown"/>
    <n v="0.26"/>
    <n v="7.0000000000000007E-2"/>
    <n v="20333561.77"/>
    <s v="QAR"/>
    <n v="5586143.3434065934"/>
    <n v="15511243.76"/>
    <n v="0.34"/>
    <n v="0.14000000000000001"/>
    <s v="INV-37134"/>
    <n v="12525049.140000001"/>
    <n v="11293672.439999999"/>
    <n v="90"/>
    <n v="164"/>
    <s v="Bank Transfer"/>
    <x v="5"/>
    <n v="0.06"/>
    <n v="0.05"/>
    <n v="0.03"/>
    <n v="14"/>
    <n v="1726"/>
    <n v="1067116.8500000001"/>
    <n v="9019785.6300000008"/>
    <s v="ABB"/>
    <s v="WSP"/>
    <n v="63.6"/>
    <n v="48"/>
    <s v="Under Review"/>
    <s v="Engineering"/>
    <s v="Client delay"/>
  </r>
  <r>
    <s v="T100898"/>
    <d v="1945-09-30T00:00:00"/>
    <s v="P1023"/>
    <s v="Water Treatment Plant"/>
    <x v="4"/>
    <s v="UAE"/>
    <s v="Vinci Construction"/>
    <s v="Cost Plus "/>
    <s v="Mechanical"/>
    <x v="4"/>
    <s v="Omar"/>
    <s v="B2875"/>
    <d v="2025-09-20T00:00:00"/>
    <d v="2025-10-20T00:00:00"/>
    <d v="2026-01-20T00:00:00"/>
    <n v="21"/>
    <s v="Unknown"/>
    <n v="0.28000000000000003"/>
    <n v="0.02"/>
    <n v="18285605.280000001"/>
    <s v="SAR"/>
    <n v="4876161.4080000008"/>
    <n v="11798011.199999999"/>
    <n v="0.2"/>
    <n v="7.0000000000000007E-2"/>
    <s v="INV-79229"/>
    <n v="8438710.9600000009"/>
    <n v="7214432.6299999999"/>
    <n v="90"/>
    <n v="84"/>
    <s v="Online"/>
    <x v="2"/>
    <n v="0.25"/>
    <n v="0.15"/>
    <n v="0.02"/>
    <n v="13"/>
    <n v="4124"/>
    <s v="Unknown"/>
    <n v="2273719.31"/>
    <s v="Siemens"/>
    <s v="Mott Mac"/>
    <n v="71.900000000000006"/>
    <n v="36"/>
    <s v="Unknown"/>
    <s v="Construction"/>
    <s v="Unknown"/>
  </r>
  <r>
    <s v="T100900"/>
    <d v="2025-11-19T00:00:00"/>
    <s v="P1033"/>
    <s v="Tunnel Project"/>
    <x v="2"/>
    <s v="UK"/>
    <s v="ABB Group"/>
    <s v="EPC"/>
    <s v="Civil"/>
    <x v="3"/>
    <s v="Mei"/>
    <s v="B2876"/>
    <d v="2025-02-09T00:00:00"/>
    <d v="2025-12-13T00:00:00"/>
    <s v="Unknown"/>
    <n v="24"/>
    <n v="31058286"/>
    <n v="0.23"/>
    <n v="0.01"/>
    <n v="24154029.02"/>
    <s v="EUR"/>
    <n v="26254379.369565215"/>
    <s v="Unknown"/>
    <n v="0.27"/>
    <n v="0.18"/>
    <s v="INV-97411"/>
    <n v="13587915.390000001"/>
    <n v="8306469.3300000001"/>
    <n v="90"/>
    <n v="155"/>
    <s v="Online"/>
    <x v="1"/>
    <n v="0.28000000000000003"/>
    <n v="0.15"/>
    <n v="0.03"/>
    <n v="6"/>
    <n v="1100"/>
    <n v="3836518.61"/>
    <s v="Unknown"/>
    <s v="ABB"/>
    <s v="Mott Mac"/>
    <n v="74"/>
    <n v="36"/>
    <s v="Pending"/>
    <s v="Procurement"/>
    <s v="Follow up needed"/>
  </r>
  <r>
    <s v="T100901"/>
    <d v="2026-02-04T00:00:00"/>
    <s v="P1044"/>
    <s v="Smart City Hub"/>
    <x v="0"/>
    <s v="Egypt"/>
    <s v="L&amp;T"/>
    <s v="Lump Sum"/>
    <s v="Structural"/>
    <x v="0"/>
    <s v="Jack"/>
    <s v="B2877"/>
    <d v="2025-12-23T00:00:00"/>
    <d v="2026-03-26T00:00:00"/>
    <d v="2026-04-21T00:00:00"/>
    <n v="20"/>
    <n v="41592802"/>
    <n v="0.26"/>
    <n v="-0.04"/>
    <n v="29547526.539999999"/>
    <s v="EUR"/>
    <n v="32116876.673913039"/>
    <s v="Unknown"/>
    <n v="0.39"/>
    <n v="7.0000000000000007E-2"/>
    <s v="INV-63589"/>
    <n v="11388182.220000001"/>
    <n v="4819178.68"/>
    <n v="45"/>
    <n v="105"/>
    <s v="Bank Transfer"/>
    <x v="1"/>
    <n v="0.67"/>
    <n v="0.1"/>
    <n v="0.03"/>
    <n v="2"/>
    <n v="4565"/>
    <n v="3975988.57"/>
    <n v="4239202.03"/>
    <s v="Al Fara'a"/>
    <s v="Unknown"/>
    <s v="Unknown"/>
    <n v="60"/>
    <s v="Under Review"/>
    <s v="Procurement"/>
    <s v="Unknown"/>
  </r>
  <r>
    <s v="T100902"/>
    <d v="2025-06-04T00:00:00"/>
    <s v="P1043"/>
    <s v="Industrial Park"/>
    <x v="3"/>
    <s v="China"/>
    <s v="Fluor"/>
    <s v="EPC "/>
    <s v="Structural"/>
    <x v="9"/>
    <s v="Tariq"/>
    <s v="B2878"/>
    <d v="2025-05-22T00:00:00"/>
    <d v="2025-07-17T00:00:00"/>
    <d v="2025-08-07T00:00:00"/>
    <n v="23"/>
    <n v="1638700"/>
    <n v="0.15"/>
    <n v="0.19"/>
    <n v="1657545.05"/>
    <s v=" AED"/>
    <n v="1657545.05"/>
    <n v="1127437.28"/>
    <s v="?"/>
    <n v="0.13"/>
    <s v="INV-73874"/>
    <n v="1451980.4"/>
    <n v="647568.66"/>
    <n v="90"/>
    <n v="104"/>
    <s v="Bank Transfer"/>
    <x v="0"/>
    <n v="0.85"/>
    <n v="0.15"/>
    <n v="0.06"/>
    <n v="15"/>
    <n v="2361"/>
    <n v="155753.64000000001"/>
    <n v="723269.67"/>
    <s v="Drake &amp; Scull"/>
    <s v="AECOM"/>
    <n v="67.2"/>
    <n v="48"/>
    <s v="Under Review"/>
    <s v="Engineering"/>
    <s v="On track"/>
  </r>
  <r>
    <s v="T100903"/>
    <d v="2025-08-22T00:00:00"/>
    <s v="P1026"/>
    <s v="Bridge Overhaul"/>
    <x v="2"/>
    <s v="UK"/>
    <s v="Unknown"/>
    <s v="Lump Sum"/>
    <s v="Civil"/>
    <x v="3"/>
    <s v="Sandra"/>
    <s v="B2879"/>
    <d v="2025-05-06T00:00:00"/>
    <d v="2025-08-28T00:00:00"/>
    <d v="2025-11-30T00:00:00"/>
    <n v="46"/>
    <n v="9757626"/>
    <n v="0.06"/>
    <n v="-0.01"/>
    <n v="9080446.7599999998"/>
    <s v="EUR"/>
    <n v="9870050.8260869551"/>
    <s v="Unknown"/>
    <n v="0.23"/>
    <n v="0.18"/>
    <s v="INV-55402"/>
    <n v="3767368.68"/>
    <n v="3753064.78"/>
    <n v="90"/>
    <n v="173"/>
    <s v="Cheque"/>
    <x v="5"/>
    <n v="0.13"/>
    <n v="0.1"/>
    <n v="0.09"/>
    <n v="7"/>
    <s v="Unknown"/>
    <s v="Unknown"/>
    <n v="3705884"/>
    <s v="Unknown"/>
    <s v="Jacobs"/>
    <n v="94.3"/>
    <n v="12"/>
    <s v="Unknown"/>
    <s v="Consulting"/>
    <s v="Follow up needed"/>
  </r>
  <r>
    <s v="T100904"/>
    <d v="2025-03-15T00:00:00"/>
    <s v="P1036"/>
    <s v="Tunnel Project"/>
    <x v="1"/>
    <s v="India"/>
    <s v="ClientX"/>
    <s v="Unit Rate"/>
    <s v="Instruments"/>
    <x v="7"/>
    <s v="Omar"/>
    <s v="B2880"/>
    <d v="2024-12-20T00:00:00"/>
    <d v="2025-04-06T00:00:00"/>
    <d v="2025-07-13T00:00:00"/>
    <s v="Unknown"/>
    <n v="17538395"/>
    <n v="0.1"/>
    <n v="0.04"/>
    <n v="16415937.720000001"/>
    <s v="AED"/>
    <n v="4473007.5531335156"/>
    <n v="13874307.07"/>
    <n v="0.09"/>
    <n v="0.17"/>
    <s v="INV-79516"/>
    <n v="6906351.2999999998"/>
    <n v="3081544.15"/>
    <n v="45"/>
    <n v="33"/>
    <s v="Online"/>
    <x v="2"/>
    <n v="0.14000000000000001"/>
    <n v="0.15"/>
    <n v="0.1"/>
    <n v="9"/>
    <n v="936"/>
    <s v="Unknown"/>
    <n v="8086504.8600000003"/>
    <s v="ABB"/>
    <s v="Unknown"/>
    <n v="92.6"/>
    <n v="60"/>
    <s v="Pending"/>
    <s v="Consulting"/>
    <s v="Unknown"/>
  </r>
  <r>
    <s v="T100905"/>
    <d v="2025-10-07T00:00:00"/>
    <s v="P1020"/>
    <s v="Highway"/>
    <x v="5"/>
    <s v="USA"/>
    <s v="Aramco"/>
    <s v="Cost Plus "/>
    <s v="Instrumentation"/>
    <x v="6"/>
    <s v="Igor"/>
    <s v="B2881"/>
    <d v="2025-06-08T00:00:00"/>
    <s v="Unknown"/>
    <d v="2025-12-21T00:00:00"/>
    <n v="42"/>
    <n v="29781945"/>
    <n v="0.31"/>
    <n v="0.15"/>
    <n v="23631973.359999999"/>
    <s v="AED"/>
    <n v="6439229.7983651226"/>
    <n v="14661006.73"/>
    <n v="0.15"/>
    <n v="0.05"/>
    <s v="INV-71856"/>
    <n v="12892545.52"/>
    <n v="11682820.17"/>
    <n v="120"/>
    <n v="102"/>
    <s v="Cash"/>
    <x v="3"/>
    <n v="0.18"/>
    <n v="0.15"/>
    <n v="0.1"/>
    <n v="7"/>
    <n v="1539"/>
    <n v="3959237.08"/>
    <n v="8860412.0500000007"/>
    <s v="Drake &amp; Scull"/>
    <s v="Unknown"/>
    <n v="97.2"/>
    <n v="60"/>
    <s v="Approved"/>
    <s v="Consulting"/>
    <s v="Client delay"/>
  </r>
  <r>
    <s v="T100906"/>
    <d v="2025-04-26T00:00:00"/>
    <s v="P1040"/>
    <s v="Tunnel Project"/>
    <x v="3"/>
    <s v="India"/>
    <s v="NEOM"/>
    <s v="BOT"/>
    <s v="Mechanical"/>
    <x v="9"/>
    <s v="Tariq"/>
    <s v="B2882"/>
    <d v="2025-03-03T00:00:00"/>
    <d v="2025-06-19T00:00:00"/>
    <d v="2025-08-23T00:00:00"/>
    <n v="34"/>
    <n v="2042057"/>
    <n v="0.3"/>
    <n v="0.18"/>
    <n v="1686739.08"/>
    <s v="EUR"/>
    <n v="1833412.043478261"/>
    <n v="1302746.74"/>
    <n v="0.22"/>
    <n v="0.15"/>
    <s v="INV-84255"/>
    <n v="152148.78"/>
    <n v="90865.89"/>
    <n v="30"/>
    <n v="150"/>
    <s v="Bank Transfer"/>
    <x v="0"/>
    <n v="0.66"/>
    <n v="0.1"/>
    <n v="0.03"/>
    <n v="12"/>
    <n v="1254"/>
    <n v="360905.37"/>
    <s v="Unknown"/>
    <s v="Drake &amp; Scull"/>
    <s v="Jacobs"/>
    <n v="96.3"/>
    <n v="24"/>
    <s v="Unknown"/>
    <s v="Construction"/>
    <s v="Price escalation"/>
  </r>
  <r>
    <s v="T100907"/>
    <d v="2025-01-14T00:00:00"/>
    <s v="P1015"/>
    <s v="Metro Line Extension"/>
    <x v="4"/>
    <s v="Qatar"/>
    <s v="Larsen"/>
    <s v="Unit Rate"/>
    <s v="Civil"/>
    <x v="4"/>
    <s v="Sandra"/>
    <s v="B2883"/>
    <d v="2025-01-04T00:00:00"/>
    <s v="Unknown"/>
    <d v="2025-03-05T00:00:00"/>
    <n v="52"/>
    <n v="9466762"/>
    <n v="0.16"/>
    <n v="0.18"/>
    <n v="9383454.4900000002"/>
    <s v="EUR"/>
    <n v="10199407.054347826"/>
    <n v="6213587.9100000001"/>
    <n v="0.33"/>
    <n v="0.16"/>
    <s v="Unknown"/>
    <n v="2638547.09"/>
    <n v="941953.51"/>
    <n v="60"/>
    <n v="48"/>
    <s v="Online"/>
    <x v="0"/>
    <n v="0.28999999999999998"/>
    <n v="0.15"/>
    <n v="0.03"/>
    <n v="2"/>
    <n v="4535"/>
    <n v="1828786.68"/>
    <s v="Unknown"/>
    <s v="THALES"/>
    <s v="Jacobs"/>
    <n v="63.2"/>
    <n v="36"/>
    <s v="Approved"/>
    <s v="Procurement"/>
    <s v="On track"/>
  </r>
  <r>
    <s v="T100908"/>
    <d v="2025-12-03T00:00:00"/>
    <s v="P1030"/>
    <s v="Highway"/>
    <x v="5"/>
    <s v="USA"/>
    <s v="China State"/>
    <s v="Unknown"/>
    <s v="Structural"/>
    <x v="8"/>
    <s v="Layla"/>
    <s v="B2884"/>
    <d v="2025-10-18T00:00:00"/>
    <d v="2026-01-20T00:00:00"/>
    <d v="2026-02-05T00:00:00"/>
    <n v="59"/>
    <n v="23666199"/>
    <n v="0.32"/>
    <n v="0.12"/>
    <n v="18024177.16"/>
    <s v="AED"/>
    <n v="4911219.9346049046"/>
    <n v="14025956.029999999"/>
    <n v="0.21"/>
    <n v="0.06"/>
    <s v="INV-75048"/>
    <n v="4198501.76"/>
    <n v="1648631.72"/>
    <n v="90"/>
    <n v="96"/>
    <s v="Letter of Credit"/>
    <x v="0"/>
    <n v="0.86"/>
    <n v="0.05"/>
    <n v="0.09"/>
    <n v="10"/>
    <n v="4403"/>
    <n v="1564746.14"/>
    <n v="6611606.6900000004"/>
    <s v="THALES"/>
    <s v="Unknown"/>
    <n v="95.9"/>
    <n v="48"/>
    <s v="Under Review"/>
    <s v="Procurement"/>
    <s v="Price escalation"/>
  </r>
  <r>
    <s v="T100909"/>
    <d v="2025-06-30T00:00:00"/>
    <s v="P1024"/>
    <s v="Solar Farm Phase 2"/>
    <x v="2"/>
    <s v="UK"/>
    <s v="Fluor"/>
    <s v="BOT"/>
    <s v="Civil"/>
    <x v="3"/>
    <s v="Tariq"/>
    <s v="B2885"/>
    <d v="2025-05-04T00:00:00"/>
    <s v="Unknown"/>
    <d v="2025-08-09T00:00:00"/>
    <s v="Unknown"/>
    <n v="41692319"/>
    <n v="0.21"/>
    <n v="-0.01"/>
    <n v="32607562.690000001"/>
    <s v="QAR"/>
    <n v="8958121.6181318685"/>
    <n v="22944388.920000002"/>
    <n v="0.09"/>
    <n v="0.12"/>
    <s v="INV-19980"/>
    <n v="7967273.96"/>
    <n v="4184876.37"/>
    <n v="45"/>
    <n v="60"/>
    <s v="Cash"/>
    <x v="0"/>
    <n v="0.89"/>
    <n v="0.15"/>
    <n v="0.02"/>
    <n v="13"/>
    <n v="4742"/>
    <n v="3994144.8"/>
    <n v="6217121.5199999996"/>
    <s v="Drake &amp; Scull"/>
    <s v="Unknown"/>
    <n v="75.3"/>
    <n v="12"/>
    <s v="Unknown"/>
    <s v="Consulting"/>
    <s v="On track"/>
  </r>
  <r>
    <s v="T100910"/>
    <d v="2025-03-29T00:00:00"/>
    <s v="P1012"/>
    <s v="Water Treatment Plant"/>
    <x v="0"/>
    <s v="South Africa"/>
    <s v="L&amp;T"/>
    <s v="BOT"/>
    <s v="Civil"/>
    <x v="0"/>
    <s v="Mei"/>
    <s v="B2886"/>
    <d v="2025-04-02T00:00:00"/>
    <d v="2025-04-05T00:00:00"/>
    <d v="2025-07-01T00:00:00"/>
    <n v="19"/>
    <n v="23436057"/>
    <n v="0.19"/>
    <n v="0.04"/>
    <n v="19742534.420000002"/>
    <s v=" AED"/>
    <n v="19742534.420000002"/>
    <n v="12581851.949999999"/>
    <n v="0.26"/>
    <n v="0.09"/>
    <s v="INV-21420"/>
    <n v="16878886.82"/>
    <n v="18420383.600000001"/>
    <n v="60"/>
    <n v="170"/>
    <s v="Cash"/>
    <x v="4"/>
    <n v="0.24"/>
    <n v="0.05"/>
    <n v="7.0000000000000007E-2"/>
    <n v="10"/>
    <n v="1069"/>
    <n v="2356426.04"/>
    <n v="3957209.22"/>
    <s v="Drake &amp; Scull"/>
    <s v="Parsons"/>
    <s v="Unknown"/>
    <s v="Unknown"/>
    <s v="Unknown"/>
    <s v="Engineering"/>
    <s v="Price escalation"/>
  </r>
  <r>
    <s v="T100911"/>
    <d v="2025-05-09T00:00:00"/>
    <s v="P1022"/>
    <s v="Plant Upgrade"/>
    <x v="1"/>
    <s v="India"/>
    <s v="ADNOC"/>
    <s v="Lump Sum"/>
    <s v="Mechanical "/>
    <x v="5"/>
    <s v="Tariq"/>
    <s v="B2887"/>
    <d v="2025-09-02T00:00:00"/>
    <s v="Unknown"/>
    <s v="Unknown"/>
    <n v="7"/>
    <n v="40924246"/>
    <n v="0.32"/>
    <n v="0.03"/>
    <n v="28663341.899999999"/>
    <s v="USD"/>
    <n v="28663341.899999999"/>
    <s v="Unknown"/>
    <s v="?"/>
    <n v="7.0000000000000007E-2"/>
    <s v="INV-37876"/>
    <n v="9361774.4800000004"/>
    <n v="10292938.039999999"/>
    <n v="90"/>
    <n v="177"/>
    <s v="Online"/>
    <x v="4"/>
    <n v="0.95"/>
    <n v="0.05"/>
    <n v="0.01"/>
    <n v="11"/>
    <n v="2946"/>
    <n v="4412912.91"/>
    <n v="6984020.3099999996"/>
    <s v="Unknown"/>
    <s v="Parsons"/>
    <n v="55.1"/>
    <n v="24"/>
    <s v="Under Review"/>
    <s v="Engineering"/>
    <s v="Scope change"/>
  </r>
  <r>
    <s v="T100912"/>
    <d v="2025-03-31T00:00:00"/>
    <s v="P1038"/>
    <s v="HQ Tower"/>
    <x v="2"/>
    <s v="UK"/>
    <s v="ADNOC"/>
    <s v="Cost Plus "/>
    <s v="Electrical"/>
    <x v="3"/>
    <s v="Ravi"/>
    <s v="B2888"/>
    <d v="2025-02-17T00:00:00"/>
    <s v="Unknown"/>
    <s v="Unknown"/>
    <s v="Unknown"/>
    <n v="40114147"/>
    <n v="0.14000000000000001"/>
    <n v="0.13"/>
    <n v="38982928.049999997"/>
    <s v="EUR"/>
    <n v="42372747.880434774"/>
    <n v="26450494.539999999"/>
    <n v="0.09"/>
    <n v="0.14000000000000001"/>
    <s v="INV-75043"/>
    <n v="29945449.670000002"/>
    <s v="Unknown"/>
    <n v="120"/>
    <n v="66"/>
    <s v="Letter of Credit"/>
    <x v="0"/>
    <n v="0.28000000000000003"/>
    <n v="0.15"/>
    <n v="0.06"/>
    <n v="2"/>
    <n v="1462"/>
    <n v="8168932.4800000004"/>
    <n v="19408602.280000001"/>
    <s v="Al Fara'a"/>
    <s v="Unknown"/>
    <n v="91.9"/>
    <n v="48"/>
    <s v="Pending"/>
    <s v="Maintenance"/>
    <s v="Unknown"/>
  </r>
  <r>
    <s v="T100913"/>
    <d v="2025-01-31T00:00:00"/>
    <s v="P1013"/>
    <s v="Stadium Renovation"/>
    <x v="4"/>
    <s v="Saudi Arabia"/>
    <s v="Aramco"/>
    <s v="Lump Sum"/>
    <s v="Instruments"/>
    <x v="4"/>
    <s v="Layla"/>
    <s v="B2889"/>
    <d v="2024-12-28T00:00:00"/>
    <d v="2025-03-09T00:00:00"/>
    <d v="2025-04-24T00:00:00"/>
    <n v="55"/>
    <n v="17763720"/>
    <n v="0.28999999999999998"/>
    <n v="-0.01"/>
    <n v="12486118.789999999"/>
    <s v="USD "/>
    <n v="12486118.789999999"/>
    <n v="7587195.4800000004"/>
    <n v="0.3"/>
    <n v="7.0000000000000007E-2"/>
    <s v="INV-58127"/>
    <n v="7512145.0300000003"/>
    <n v="7605929.1699999999"/>
    <n v="60"/>
    <n v="150"/>
    <s v="Unknown"/>
    <x v="5"/>
    <n v="0.1"/>
    <n v="0.1"/>
    <n v="0.03"/>
    <n v="6"/>
    <n v="947"/>
    <n v="1360398.95"/>
    <n v="1592537.27"/>
    <s v="ABB"/>
    <s v="Parsons"/>
    <n v="85"/>
    <n v="12"/>
    <s v="Under Review"/>
    <s v="Consulting"/>
    <s v="Client delay"/>
  </r>
  <r>
    <s v="T100914"/>
    <d v="2025-12-24T00:00:00"/>
    <s v="P1019"/>
    <s v="Data Center Build"/>
    <x v="0"/>
    <s v="Nigeria"/>
    <s v="ADNOC"/>
    <s v="EPC"/>
    <s v="Process"/>
    <x v="2"/>
    <s v="Jack"/>
    <s v="B2890"/>
    <d v="2025-09-11T00:00:00"/>
    <d v="2026-01-31T00:00:00"/>
    <d v="2026-03-22T00:00:00"/>
    <n v="23"/>
    <n v="24406563"/>
    <n v="0.32"/>
    <n v="0.17"/>
    <n v="19417861.52"/>
    <s v="EUR"/>
    <n v="21106371.217391305"/>
    <n v="14650271.960000001"/>
    <n v="0.23"/>
    <n v="0.18"/>
    <s v="INV-42163"/>
    <n v="3831804.77"/>
    <n v="1274373.3"/>
    <n v="90"/>
    <n v="33"/>
    <s v="Letter of Credit"/>
    <x v="3"/>
    <n v="0.56000000000000005"/>
    <n v="0.15"/>
    <n v="0.06"/>
    <n v="5"/>
    <n v="3478"/>
    <n v="2416256.9500000002"/>
    <n v="7652141.1200000001"/>
    <s v="THALES"/>
    <s v="Mott Mac"/>
    <n v="71.8"/>
    <s v="Unknown"/>
    <s v="Pending"/>
    <s v="Maintenance"/>
    <s v="On track"/>
  </r>
  <r>
    <s v="T100915"/>
    <d v="1946-02-05T00:00:00"/>
    <s v="P1035"/>
    <s v="Oil Refinery Unit"/>
    <x v="3"/>
    <s v="South Africa"/>
    <s v="ADNOC"/>
    <s v="Unit Rate"/>
    <s v="Civil"/>
    <x v="9"/>
    <s v="Sandra"/>
    <s v="B2891"/>
    <d v="2025-12-16T00:00:00"/>
    <d v="2026-02-28T00:00:00"/>
    <d v="2026-04-23T00:00:00"/>
    <n v="46"/>
    <n v="14307411"/>
    <n v="0.23"/>
    <n v="0.12"/>
    <n v="12338711.25"/>
    <s v=" AED"/>
    <n v="12338711.25"/>
    <n v="10326588.699999999"/>
    <n v="0.35"/>
    <n v="0.19"/>
    <s v="Unknown"/>
    <n v="3361838.1"/>
    <n v="1206758.05"/>
    <n v="60"/>
    <n v="131"/>
    <s v="Bank Transfer"/>
    <x v="6"/>
    <n v="0.25"/>
    <n v="0.1"/>
    <n v="0.04"/>
    <n v="10"/>
    <n v="1252"/>
    <n v="972583.73"/>
    <n v="3000468.33"/>
    <s v="Unknown"/>
    <s v="AECOM"/>
    <n v="86.2"/>
    <n v="48"/>
    <s v="Approved"/>
    <s v="Consulting"/>
    <s v="On track"/>
  </r>
  <r>
    <s v="T100916"/>
    <d v="2026-02-24T00:00:00"/>
    <s v="P1010"/>
    <s v="Metro Line Extension"/>
    <x v="4"/>
    <s v="Saudi Arabia"/>
    <s v="Aramco"/>
    <s v="EPC"/>
    <s v="Electrical"/>
    <x v="4"/>
    <s v="Layla"/>
    <s v="B2892"/>
    <d v="2026-08-01T00:00:00"/>
    <d v="2026-04-23T00:00:00"/>
    <s v="Unknown"/>
    <n v="20"/>
    <n v="1559751"/>
    <n v="7.0000000000000007E-2"/>
    <n v="0.17"/>
    <n v="1697165.06"/>
    <s v=" AED"/>
    <n v="1697165.06"/>
    <n v="1443305.83"/>
    <n v="0.24"/>
    <n v="0.12"/>
    <s v="INV-45221"/>
    <n v="1117379.82"/>
    <n v="522619.62"/>
    <n v="60"/>
    <n v="94"/>
    <s v="Letter of Credit"/>
    <x v="1"/>
    <n v="0.15"/>
    <n v="0.05"/>
    <n v="0.09"/>
    <n v="13"/>
    <n v="4970"/>
    <n v="103663.88"/>
    <n v="296123.37"/>
    <s v="Unknown"/>
    <s v="WSP"/>
    <n v="51.6"/>
    <n v="48"/>
    <s v="Under Review"/>
    <s v="Consulting"/>
    <s v="Scope change"/>
  </r>
  <r>
    <s v="T100917"/>
    <d v="2026-01-03T00:00:00"/>
    <s v="P1046"/>
    <s v="Industrial Park"/>
    <x v="0"/>
    <s v="Nigeria"/>
    <s v="Bechtel"/>
    <s v="BOT"/>
    <s v="Process"/>
    <x v="2"/>
    <s v="Sandra"/>
    <s v="B2893"/>
    <d v="2025-11-12T00:00:00"/>
    <s v="Unknown"/>
    <d v="2026-04-17T00:00:00"/>
    <s v="Unknown"/>
    <n v="26164107"/>
    <n v="0.28999999999999998"/>
    <n v="0.09"/>
    <n v="20248402.41"/>
    <s v="AED"/>
    <n v="5517275.8610354224"/>
    <n v="15890515.130000001"/>
    <n v="0.26"/>
    <n v="0.06"/>
    <s v="INV-92269"/>
    <n v="4252885.51"/>
    <n v="1395278.18"/>
    <n v="60"/>
    <n v="114"/>
    <s v="Unknown"/>
    <x v="4"/>
    <n v="0.13"/>
    <n v="0.1"/>
    <n v="0.03"/>
    <n v="6"/>
    <n v="3221"/>
    <n v="3230464.87"/>
    <n v="6273845.6100000003"/>
    <s v="THALES"/>
    <s v="Mott Mac"/>
    <n v="74.099999999999994"/>
    <n v="60"/>
    <s v="Unknown"/>
    <s v="Engineering"/>
    <s v="Client delay"/>
  </r>
  <r>
    <s v="T100918"/>
    <d v="2025-05-20T00:00:00"/>
    <s v="P1021"/>
    <s v="Oil Refinery Unit"/>
    <x v="0"/>
    <s v="Unknown"/>
    <s v="Bechtel"/>
    <s v="Cost Plus "/>
    <s v="Instruments"/>
    <x v="2"/>
    <s v="Mei"/>
    <s v="B2894"/>
    <d v="2025-03-19T00:00:00"/>
    <d v="2025-07-10T00:00:00"/>
    <d v="2025-07-23T00:00:00"/>
    <s v="Unknown"/>
    <n v="26290341"/>
    <n v="0.05"/>
    <n v="0.01"/>
    <n v="25225582.190000001"/>
    <s v="USD"/>
    <n v="25225582.190000001"/>
    <n v="22050535.32"/>
    <n v="0.28000000000000003"/>
    <n v="0.11"/>
    <s v="Unknown"/>
    <n v="15400803.460000001"/>
    <n v="11995685.01"/>
    <n v="30"/>
    <n v="10"/>
    <s v="Bank Transfer"/>
    <x v="6"/>
    <n v="0.18"/>
    <n v="0.05"/>
    <n v="0.04"/>
    <n v="3"/>
    <n v="1703"/>
    <n v="5928556.1600000001"/>
    <n v="9428419.9600000009"/>
    <s v="Drake &amp; Scull"/>
    <s v="Unknown"/>
    <n v="54.2"/>
    <n v="24"/>
    <s v="Rejected"/>
    <s v="Construction"/>
    <s v="Price escalation"/>
  </r>
  <r>
    <s v="T100919"/>
    <d v="2025-04-15T00:00:00"/>
    <s v="P1006"/>
    <s v="Oil Refinery Unit"/>
    <x v="1"/>
    <s v="India"/>
    <s v="L&amp;T"/>
    <s v="Unit Rate"/>
    <s v="Structural"/>
    <x v="5"/>
    <s v="Mei"/>
    <s v="B2895"/>
    <d v="2025-03-31T00:00:00"/>
    <s v="Unknown"/>
    <d v="2025-05-15T00:00:00"/>
    <n v="46"/>
    <n v="45855839"/>
    <n v="0.03"/>
    <n v="0.12"/>
    <n v="49817783.490000002"/>
    <s v="AED"/>
    <n v="13574327.926430518"/>
    <n v="39654166.060000002"/>
    <n v="0.3"/>
    <n v="0.16"/>
    <s v="INV-72809"/>
    <n v="8584302.2699999996"/>
    <n v="4845227.0999999996"/>
    <n v="90"/>
    <n v="11"/>
    <s v="Letter of Credit"/>
    <x v="0"/>
    <n v="0.56999999999999995"/>
    <n v="0.15"/>
    <n v="0.06"/>
    <n v="10"/>
    <s v="Unknown"/>
    <n v="7394047.6799999997"/>
    <s v="Unknown"/>
    <s v="Drake &amp; Scull"/>
    <s v="WSP"/>
    <n v="65.8"/>
    <s v="Unknown"/>
    <s v="Unknown"/>
    <s v="Engineering"/>
    <s v="Client delay"/>
  </r>
  <r>
    <s v="T100920"/>
    <d v="2025-04-23T00:00:00"/>
    <s v="P1005"/>
    <s v="Unknown"/>
    <x v="1"/>
    <s v="India"/>
    <s v="Samsung C&amp;T"/>
    <s v="Unknown"/>
    <s v="HVAC"/>
    <x v="1"/>
    <s v="Mei"/>
    <s v="B2896"/>
    <d v="2025-02-05T00:00:00"/>
    <d v="2025-04-05T00:00:00"/>
    <d v="2025-07-17T00:00:00"/>
    <s v="Unknown"/>
    <n v="28026135"/>
    <n v="0.1"/>
    <n v="0.17"/>
    <n v="29511520.149999999"/>
    <s v="AED"/>
    <n v="8041286.1444141688"/>
    <n v="23439668.989999998"/>
    <n v="0.1"/>
    <n v="0.17"/>
    <s v="Unknown"/>
    <n v="5784123.7999999998"/>
    <n v="3641367.38"/>
    <n v="90"/>
    <n v="35"/>
    <s v="Unknown"/>
    <x v="2"/>
    <n v="0.35"/>
    <n v="0.1"/>
    <n v="7.0000000000000007E-2"/>
    <n v="5"/>
    <n v="330"/>
    <n v="3904076.27"/>
    <n v="10128123.380000001"/>
    <s v="Unknown"/>
    <s v="Unknown"/>
    <n v="56.1"/>
    <n v="60"/>
    <s v="Under Review"/>
    <s v="Construction"/>
    <s v="On track"/>
  </r>
  <r>
    <s v="T100921"/>
    <d v="2025-12-18T00:00:00"/>
    <s v="P1048"/>
    <s v="Water Treatment Plant"/>
    <x v="1"/>
    <s v="India"/>
    <s v="L&amp;T"/>
    <s v="Lump Sum"/>
    <s v="Civil"/>
    <x v="5"/>
    <s v="Layla"/>
    <s v="B2897"/>
    <d v="2025-06-10T00:00:00"/>
    <s v="Unknown"/>
    <s v="Unknown"/>
    <n v="17"/>
    <n v="21551062"/>
    <n v="0.22"/>
    <n v="-0.03"/>
    <n v="16305533.51"/>
    <s v="USD"/>
    <n v="16305533.51"/>
    <s v="Unknown"/>
    <n v="0.35"/>
    <n v="0.1"/>
    <s v="INV-39727"/>
    <n v="5549428.8700000001"/>
    <n v="2611449.19"/>
    <n v="30"/>
    <n v="113"/>
    <s v="Online"/>
    <x v="4"/>
    <n v="0.1"/>
    <n v="0.15"/>
    <n v="0.09"/>
    <n v="6"/>
    <n v="560"/>
    <n v="3724753.91"/>
    <s v="Unknown"/>
    <s v="Unknown"/>
    <s v="AECOM"/>
    <n v="90.4"/>
    <n v="12"/>
    <s v="Unknown"/>
    <s v="Maintenance"/>
    <s v="Client delay"/>
  </r>
  <r>
    <s v="T100922"/>
    <d v="2025-03-22T00:00:00"/>
    <s v="P1012"/>
    <s v="Hospital Complex"/>
    <x v="2"/>
    <s v="Unknown"/>
    <s v="ADNOC"/>
    <s v="Unknown"/>
    <s v="Electrical"/>
    <x v="3"/>
    <s v="Mei"/>
    <s v="B2898"/>
    <d v="2025-02-15T00:00:00"/>
    <s v="Unknown"/>
    <d v="2025-01-06T00:00:00"/>
    <n v="51"/>
    <n v="9663399"/>
    <n v="0.15"/>
    <n v="0.06"/>
    <n v="8706722.5"/>
    <s v="USD"/>
    <n v="8706722.5"/>
    <n v="5779200.3200000003"/>
    <n v="0.28999999999999998"/>
    <n v="0.17"/>
    <s v="INV-94057"/>
    <n v="1078547.33"/>
    <n v="584687.51"/>
    <n v="45"/>
    <n v="5"/>
    <s v="Online"/>
    <x v="6"/>
    <n v="0.61"/>
    <n v="0.15"/>
    <n v="0.01"/>
    <n v="6"/>
    <n v="4664"/>
    <n v="686103.53"/>
    <n v="2108023.4700000002"/>
    <s v="THALES"/>
    <s v="WSP"/>
    <n v="86.3"/>
    <n v="36"/>
    <s v="Pending"/>
    <s v="Procurement"/>
    <s v="Client delay"/>
  </r>
  <r>
    <s v="T100923"/>
    <d v="2025-12-09T00:00:00"/>
    <s v="P1006"/>
    <s v="HQ Tower"/>
    <x v="5"/>
    <s v="USA"/>
    <s v="Aramco"/>
    <s v="BOT"/>
    <s v="Instrumentation"/>
    <x v="8"/>
    <s v="Layla"/>
    <s v="B2899"/>
    <d v="2025-01-08T00:00:00"/>
    <d v="2025-10-25T00:00:00"/>
    <s v="Unknown"/>
    <n v="43"/>
    <n v="208275"/>
    <n v="0.34"/>
    <n v="0.05"/>
    <n v="144334.57"/>
    <s v="EUR"/>
    <n v="156885.40217391305"/>
    <n v="122156.11"/>
    <n v="0.15"/>
    <n v="0.12"/>
    <s v="INV-61100"/>
    <n v="8016.12"/>
    <n v="5183.01"/>
    <n v="30"/>
    <n v="37"/>
    <s v="Cash"/>
    <x v="3"/>
    <n v="0.23"/>
    <n v="0.15"/>
    <n v="0.1"/>
    <n v="2"/>
    <n v="2343"/>
    <n v="19035.28"/>
    <n v="68956.42"/>
    <s v="ABB"/>
    <s v="Jacobs"/>
    <n v="59.4"/>
    <n v="48"/>
    <s v="Under Review"/>
    <s v="Procurement"/>
    <s v="On track"/>
  </r>
  <r>
    <s v="T100924"/>
    <d v="2025-09-21T00:00:00"/>
    <s v="P1036"/>
    <s v="Rail Network Upgrade"/>
    <x v="3"/>
    <s v="Qatar"/>
    <s v="L&amp;T"/>
    <s v="Lump Sum"/>
    <s v="Electrical"/>
    <x v="9"/>
    <s v="Omar"/>
    <s v="B2900"/>
    <d v="2025-08-27T00:00:00"/>
    <d v="2025-10-13T00:00:00"/>
    <d v="2025-12-13T00:00:00"/>
    <n v="37"/>
    <n v="27603090"/>
    <n v="0.25"/>
    <n v="-0.05"/>
    <n v="19667201.620000001"/>
    <s v="USD "/>
    <n v="19667201.620000001"/>
    <n v="17396908.07"/>
    <n v="0.1"/>
    <n v="0.05"/>
    <s v="INV-58314"/>
    <n v="14155519.630000001"/>
    <n v="12070913.98"/>
    <n v="45"/>
    <n v="57"/>
    <s v="Cash"/>
    <x v="1"/>
    <n v="0.17"/>
    <n v="0.15"/>
    <n v="0.08"/>
    <n v="4"/>
    <n v="3319"/>
    <s v="Unknown"/>
    <n v="7893033.3399999999"/>
    <s v="THALES"/>
    <s v="AECOM"/>
    <n v="59.2"/>
    <n v="48"/>
    <s v="Unknown"/>
    <s v="Consulting"/>
    <s v="Follow up needed"/>
  </r>
  <r>
    <s v="T100925"/>
    <d v="2026-01-10T00:00:00"/>
    <s v="P1005"/>
    <s v="Plant Upgrade"/>
    <x v="0"/>
    <s v="Egypt"/>
    <s v="ABB Group"/>
    <s v="Unknown"/>
    <s v="Structural"/>
    <x v="2"/>
    <s v="Sandra"/>
    <s v="B2901"/>
    <d v="2025-10-25T00:00:00"/>
    <d v="2026-03-04T00:00:00"/>
    <d v="2026-02-21T00:00:00"/>
    <n v="12"/>
    <n v="22839000"/>
    <n v="0.33"/>
    <n v="0.06"/>
    <n v="16220257.800000001"/>
    <s v="QAR"/>
    <n v="4456114.7802197803"/>
    <n v="9903405.4100000001"/>
    <n v="0.12"/>
    <n v="0.17"/>
    <s v="INV-71550"/>
    <n v="9070861.7300000004"/>
    <n v="9332833.5500000007"/>
    <n v="120"/>
    <n v="86"/>
    <s v="Online"/>
    <x v="0"/>
    <n v="0.8"/>
    <n v="0.05"/>
    <n v="0.05"/>
    <n v="0"/>
    <n v="2953"/>
    <s v="Unknown"/>
    <n v="7833132.7300000004"/>
    <s v="Siemens"/>
    <s v="Jacobs"/>
    <n v="77.7"/>
    <n v="60"/>
    <s v="Pending"/>
    <s v="Consulting"/>
    <s v="Scope change"/>
  </r>
  <r>
    <s v="T100926"/>
    <d v="2025-08-13T00:00:00"/>
    <s v="P1050"/>
    <s v="Marina Development"/>
    <x v="0"/>
    <s v="Egypt"/>
    <s v="Siemens"/>
    <s v="Lump Sum"/>
    <s v="Instruments"/>
    <x v="2"/>
    <s v="Tariq"/>
    <s v="B2902"/>
    <d v="2025-06-16T00:00:00"/>
    <d v="2025-09-25T00:00:00"/>
    <d v="2025-11-29T00:00:00"/>
    <n v="47"/>
    <n v="37196765"/>
    <n v="0.35"/>
    <n v="0.05"/>
    <n v="25386792.109999999"/>
    <s v="USD"/>
    <n v="25386792.109999999"/>
    <n v="15615608.220000001"/>
    <n v="0.23"/>
    <n v="0.06"/>
    <s v="INV-63767"/>
    <n v="10712454.880000001"/>
    <n v="7785365.8799999999"/>
    <n v="45"/>
    <n v="63"/>
    <s v="Unknown"/>
    <x v="5"/>
    <n v="0.42"/>
    <n v="0.15"/>
    <n v="0.06"/>
    <n v="9"/>
    <n v="2382"/>
    <n v="3889677.21"/>
    <n v="10203434.74"/>
    <s v="Al Fara'a"/>
    <s v="Unknown"/>
    <n v="75.900000000000006"/>
    <s v="Unknown"/>
    <s v="Pending"/>
    <s v="Maintenance"/>
    <s v="Follow up needed"/>
  </r>
  <r>
    <s v="T100927"/>
    <d v="2025-01-01T00:00:00"/>
    <s v="P1050"/>
    <s v="Airport Terminal 3"/>
    <x v="4"/>
    <s v="Saudi Arabia"/>
    <s v="Larsen"/>
    <s v="Lump Sum"/>
    <s v="Electrical"/>
    <x v="4"/>
    <s v="Mei"/>
    <s v="B2903"/>
    <d v="2024-11-30T00:00:00"/>
    <d v="2025-02-03T00:00:00"/>
    <d v="2025-02-14T00:00:00"/>
    <n v="18"/>
    <n v="30705793"/>
    <n v="0.27"/>
    <n v="0.02"/>
    <n v="22863533.469999999"/>
    <s v="Unknown"/>
    <n v="22863533.469999999"/>
    <n v="15061205.460000001"/>
    <s v="?"/>
    <n v="0.19"/>
    <s v="INV-80000"/>
    <n v="19789683.699999999"/>
    <n v="6772779.9299999997"/>
    <n v="60"/>
    <n v="73"/>
    <s v="Cheque"/>
    <x v="6"/>
    <n v="0.27"/>
    <n v="0.05"/>
    <n v="0.05"/>
    <n v="5"/>
    <n v="1310"/>
    <n v="4943006.18"/>
    <n v="4735053.4800000004"/>
    <s v="Al Fara'a"/>
    <s v="Parsons"/>
    <n v="83.2"/>
    <n v="24"/>
    <s v="Pending"/>
    <s v="Engineering"/>
    <s v="Scope change"/>
  </r>
  <r>
    <s v="T100928"/>
    <d v="2025-04-30T00:00:00"/>
    <s v="P1041"/>
    <s v="Rail Network Upgrade"/>
    <x v="0"/>
    <s v="Nigeria"/>
    <s v="Aramco"/>
    <s v="EPC "/>
    <s v="Electrical"/>
    <x v="0"/>
    <s v="Omar"/>
    <s v="B2904"/>
    <d v="2025-05-04T00:00:00"/>
    <d v="2025-02-06T00:00:00"/>
    <d v="2025-05-06T00:00:00"/>
    <n v="5"/>
    <n v="21327276"/>
    <n v="0.18"/>
    <n v="-0.03"/>
    <n v="16963715.329999998"/>
    <s v="AED"/>
    <n v="4622265.7574931877"/>
    <n v="14076001.17"/>
    <n v="0.36"/>
    <n v="0.15"/>
    <s v="INV-60141"/>
    <n v="12368396.279999999"/>
    <n v="7780884.4100000001"/>
    <n v="60"/>
    <n v="112"/>
    <s v="Bank Transfer"/>
    <x v="3"/>
    <n v="0.44"/>
    <n v="0.15"/>
    <n v="0.03"/>
    <n v="15"/>
    <n v="2227"/>
    <n v="2437782.19"/>
    <n v="6400408.7999999998"/>
    <s v="Unknown"/>
    <s v="WSP"/>
    <n v="75.5"/>
    <n v="24"/>
    <s v="Under Review"/>
    <s v="Construction"/>
    <s v="Unknown"/>
  </r>
  <r>
    <s v="T100929"/>
    <d v="2025-07-23T00:00:00"/>
    <s v="P1047"/>
    <s v="Water Treatment Plant"/>
    <x v="1"/>
    <s v="Unknown"/>
    <s v="Samsung C&amp;T"/>
    <s v="EPC"/>
    <s v="Unknown"/>
    <x v="1"/>
    <s v="Ravi"/>
    <s v="B2905"/>
    <d v="2025-05-14T00:00:00"/>
    <d v="2025-01-09T00:00:00"/>
    <s v="Unknown"/>
    <n v="9"/>
    <n v="37846756"/>
    <n v="0.21"/>
    <n v="7.0000000000000007E-2"/>
    <n v="31991862.850000001"/>
    <s v=" AED"/>
    <n v="31991862.850000001"/>
    <n v="25954721.829999998"/>
    <n v="0.34"/>
    <n v="0.08"/>
    <s v="INV-38975"/>
    <n v="25967762.66"/>
    <s v="Unknown"/>
    <n v="60"/>
    <n v="120"/>
    <s v="Cheque"/>
    <x v="4"/>
    <n v="0.53"/>
    <n v="0.15"/>
    <n v="0.08"/>
    <n v="2"/>
    <n v="2254"/>
    <n v="2914484.57"/>
    <n v="10013769.18"/>
    <s v="ABB"/>
    <s v="Mott Mac"/>
    <n v="54.6"/>
    <n v="24"/>
    <s v="Rejected"/>
    <s v="Construction"/>
    <s v="Scope change"/>
  </r>
  <r>
    <s v="T100930"/>
    <d v="1945-07-04T00:00:00"/>
    <s v="P1004"/>
    <s v="Tunnel Project"/>
    <x v="1"/>
    <s v="India"/>
    <s v="ClientX"/>
    <s v="EPC "/>
    <s v="Civil"/>
    <x v="5"/>
    <s v="Ravi"/>
    <s v="B2906"/>
    <d v="2024-12-16T00:00:00"/>
    <d v="2025-03-22T00:00:00"/>
    <d v="2025-03-21T00:00:00"/>
    <n v="22"/>
    <n v="39844200"/>
    <n v="0.16"/>
    <n v="0.08"/>
    <n v="36146658.240000002"/>
    <s v="SAR"/>
    <n v="9639108.8640000001"/>
    <n v="31649602.719999999"/>
    <n v="0.23"/>
    <n v="0.13"/>
    <s v="INV-35694"/>
    <n v="24248187.690000001"/>
    <n v="11660045.880000001"/>
    <n v="60"/>
    <n v="93"/>
    <s v="Online"/>
    <x v="6"/>
    <n v="0.06"/>
    <n v="0.1"/>
    <n v="0.02"/>
    <n v="11"/>
    <n v="3040"/>
    <n v="7794931.6299999999"/>
    <n v="14545934.630000001"/>
    <s v="Drake &amp; Scull"/>
    <s v="WSP"/>
    <n v="57"/>
    <n v="24"/>
    <s v="Unknown"/>
    <s v="Procurement"/>
    <s v="Price escalation"/>
  </r>
  <r>
    <s v="T100931"/>
    <d v="2025-02-08T00:00:00"/>
    <s v="P1015"/>
    <s v="Tunnel Project"/>
    <x v="2"/>
    <s v="Germany"/>
    <s v="NEOM"/>
    <s v="Unit Rate"/>
    <s v="Piping"/>
    <x v="3"/>
    <s v="Sandra"/>
    <s v="B2907"/>
    <d v="2024-12-16T00:00:00"/>
    <d v="2025-08-04T00:00:00"/>
    <d v="2025-04-18T00:00:00"/>
    <s v="Unknown"/>
    <n v="27591556"/>
    <n v="0.01"/>
    <n v="0.12"/>
    <n v="30593517.289999999"/>
    <s v="AED"/>
    <n v="8336108.2534059947"/>
    <n v="21716984.850000001"/>
    <n v="0.34"/>
    <n v="0.17"/>
    <s v="INV-24696"/>
    <n v="8616041.8499999996"/>
    <n v="7251459.0099999998"/>
    <n v="60"/>
    <n v="29"/>
    <s v="Cash"/>
    <x v="1"/>
    <n v="0.5"/>
    <n v="0.15"/>
    <n v="0.02"/>
    <n v="6"/>
    <n v="2289"/>
    <n v="3626220.39"/>
    <n v="8194085.1399999997"/>
    <s v="Unknown"/>
    <s v="Unknown"/>
    <n v="69.400000000000006"/>
    <s v="Unknown"/>
    <s v="Approved"/>
    <s v="Construction"/>
    <s v="Unknown"/>
  </r>
  <r>
    <s v="T100932"/>
    <d v="2025-09-11T00:00:00"/>
    <s v="P1029"/>
    <s v="Stadium Renovation"/>
    <x v="1"/>
    <s v="India"/>
    <s v="Aramco"/>
    <s v="Unknown"/>
    <s v="HVAC"/>
    <x v="1"/>
    <s v="Sandra"/>
    <s v="B2908"/>
    <d v="2025-08-08T00:00:00"/>
    <d v="2025-10-19T00:00:00"/>
    <d v="2025-12-16T00:00:00"/>
    <s v="Unknown"/>
    <n v="1404536"/>
    <n v="0.05"/>
    <n v="0.12"/>
    <n v="1494426.3"/>
    <s v="EUR"/>
    <n v="1624376.4130434783"/>
    <n v="1237384.6100000001"/>
    <n v="0.23"/>
    <n v="0.19"/>
    <s v="INV-18460"/>
    <n v="97195.79"/>
    <n v="55409.16"/>
    <n v="120"/>
    <n v="146"/>
    <s v="Unknown"/>
    <x v="0"/>
    <n v="0.23"/>
    <n v="0.1"/>
    <n v="0.06"/>
    <n v="15"/>
    <n v="1329"/>
    <n v="330373.53000000003"/>
    <n v="472349.98"/>
    <s v="Drake &amp; Scull"/>
    <s v="Unknown"/>
    <s v="Unknown"/>
    <n v="12"/>
    <s v="Unknown"/>
    <s v="Procurement"/>
    <s v="Follow up needed"/>
  </r>
  <r>
    <s v="T100933"/>
    <d v="2025-10-17T00:00:00"/>
    <s v="P1031"/>
    <s v="Industrial Park"/>
    <x v="0"/>
    <s v="Nigeria"/>
    <s v="NEOM"/>
    <s v="LSTK"/>
    <s v="HVAC"/>
    <x v="2"/>
    <s v="Tariq"/>
    <s v="B2909"/>
    <d v="2025-09-19T00:00:00"/>
    <d v="2025-11-22T00:00:00"/>
    <d v="2025-12-10T00:00:00"/>
    <n v="7"/>
    <n v="14776894"/>
    <n v="0.01"/>
    <n v="-0.05"/>
    <n v="13897668.810000001"/>
    <s v="AED"/>
    <n v="3786830.7384196189"/>
    <n v="11518527.33"/>
    <n v="0.23"/>
    <n v="0.08"/>
    <s v="INV-69990"/>
    <n v="781798.88"/>
    <n v="389196.97"/>
    <n v="90"/>
    <n v="89"/>
    <s v="Bank Transfer"/>
    <x v="3"/>
    <n v="0.56999999999999995"/>
    <n v="0.15"/>
    <n v="0.09"/>
    <n v="0"/>
    <n v="4816"/>
    <n v="1603401.33"/>
    <n v="2467398.2000000002"/>
    <s v="THALES"/>
    <s v="WSP"/>
    <n v="63.3"/>
    <n v="48"/>
    <s v="Rejected"/>
    <s v="Procurement"/>
    <s v="Follow up needed"/>
  </r>
  <r>
    <s v="T100935"/>
    <d v="2025-12-28T00:00:00"/>
    <s v="P1002"/>
    <s v="Bridge Overhaul"/>
    <x v="2"/>
    <s v="Unknown"/>
    <s v="QatarEnergy"/>
    <s v="Unknown"/>
    <s v="Electrical"/>
    <x v="3"/>
    <s v="Tariq"/>
    <s v="B2910"/>
    <d v="2025-11-07T00:00:00"/>
    <s v="Unknown"/>
    <d v="2026-05-04T00:00:00"/>
    <n v="54"/>
    <n v="20275732"/>
    <n v="0.33"/>
    <n v="0.15"/>
    <n v="15622451.51"/>
    <s v="QAR"/>
    <n v="4291882.2829670329"/>
    <n v="13473412.98"/>
    <n v="0.24"/>
    <n v="0.17"/>
    <s v="INV-20576"/>
    <n v="9929570.0199999996"/>
    <n v="7926046.2199999997"/>
    <n v="60"/>
    <n v="70"/>
    <s v="Cheque"/>
    <x v="6"/>
    <n v="0.71"/>
    <n v="0.15"/>
    <n v="7.0000000000000007E-2"/>
    <n v="2"/>
    <s v="Unknown"/>
    <n v="2374855.08"/>
    <n v="2817674.71"/>
    <s v="Unknown"/>
    <s v="AECOM"/>
    <n v="98"/>
    <n v="48"/>
    <s v="Rejected"/>
    <s v="Consulting"/>
    <s v="Follow up needed"/>
  </r>
  <r>
    <s v="T100936"/>
    <d v="2025-05-22T00:00:00"/>
    <s v="P1028"/>
    <s v="Stadium Renovation"/>
    <x v="1"/>
    <s v="China"/>
    <s v="Aramco"/>
    <s v="BOT"/>
    <s v="Piping"/>
    <x v="7"/>
    <s v="Sandra"/>
    <s v="B2911"/>
    <d v="2025-06-05T00:00:00"/>
    <s v="Unknown"/>
    <d v="2025-07-28T00:00:00"/>
    <n v="35"/>
    <n v="42036956"/>
    <n v="0.28999999999999998"/>
    <n v="0.15"/>
    <n v="34323174.57"/>
    <s v=" AED"/>
    <n v="34323174.57"/>
    <n v="29890923.050000001"/>
    <n v="0.11"/>
    <n v="0.06"/>
    <s v="INV-85090"/>
    <n v="26761563.449999999"/>
    <n v="12562827.08"/>
    <n v="45"/>
    <n v="140"/>
    <s v="Online"/>
    <x v="0"/>
    <n v="0.67"/>
    <n v="0.05"/>
    <n v="0.09"/>
    <n v="9"/>
    <n v="3180"/>
    <n v="1489508.29"/>
    <n v="13289267.58"/>
    <s v="Drake &amp; Scull"/>
    <s v="Mott Mac"/>
    <n v="52.1"/>
    <n v="48"/>
    <s v="Unknown"/>
    <s v="Procurement"/>
    <s v="Unknown"/>
  </r>
  <r>
    <s v="T100937"/>
    <d v="2026-02-13T00:00:00"/>
    <s v="P1002"/>
    <s v="Rail Network Upgrade"/>
    <x v="2"/>
    <s v="UK"/>
    <s v="Aramco"/>
    <s v="LSTK"/>
    <s v="Piping"/>
    <x v="3"/>
    <s v="Omar"/>
    <s v="B2912"/>
    <d v="2025-12-18T00:00:00"/>
    <s v="Unknown"/>
    <s v="Unknown"/>
    <n v="20"/>
    <n v="18918714"/>
    <n v="0.14000000000000001"/>
    <n v="0.05"/>
    <n v="17083598.739999998"/>
    <s v="Unknown"/>
    <n v="17083598.739999998"/>
    <n v="12435682"/>
    <n v="0.32"/>
    <n v="0.15"/>
    <s v="INV-83578"/>
    <n v="7611867.6299999999"/>
    <n v="5917121.8700000001"/>
    <n v="60"/>
    <n v="31"/>
    <s v="Online"/>
    <x v="2"/>
    <n v="0.14000000000000001"/>
    <n v="0.05"/>
    <n v="0.03"/>
    <n v="11"/>
    <n v="1277"/>
    <n v="3898108.55"/>
    <n v="2827434.32"/>
    <s v="THALES"/>
    <s v="Unknown"/>
    <n v="68.7"/>
    <n v="60"/>
    <s v="Pending"/>
    <s v="Consulting"/>
    <s v="Scope change"/>
  </r>
  <r>
    <s v="T100938"/>
    <d v="2025-08-24T00:00:00"/>
    <s v="P1023"/>
    <s v="Bridge Overhaul"/>
    <x v="1"/>
    <s v="India"/>
    <s v="ADNOC"/>
    <s v="Cost Plus "/>
    <s v="Electrical"/>
    <x v="5"/>
    <s v="Omar"/>
    <s v="B2913"/>
    <d v="2025-07-19T00:00:00"/>
    <s v="Unknown"/>
    <d v="2025-10-30T00:00:00"/>
    <n v="44"/>
    <n v="2162132"/>
    <n v="0.05"/>
    <n v="0.01"/>
    <n v="2074565.65"/>
    <s v="SAR"/>
    <n v="553217.5066666666"/>
    <n v="1620851.9"/>
    <n v="0.3"/>
    <n v="0.18"/>
    <s v="INV-68778"/>
    <n v="946816.05"/>
    <n v="581283.26"/>
    <n v="30"/>
    <n v="171"/>
    <s v="Letter of Credit"/>
    <x v="3"/>
    <n v="0.48"/>
    <n v="0.05"/>
    <n v="7.0000000000000007E-2"/>
    <n v="6"/>
    <n v="2785"/>
    <n v="250954.79"/>
    <n v="889229.02"/>
    <s v="Unknown"/>
    <s v="AECOM"/>
    <n v="93.4"/>
    <n v="60"/>
    <s v="Unknown"/>
    <s v="Procurement"/>
    <s v="Follow up needed"/>
  </r>
  <r>
    <s v="T100939"/>
    <d v="2025-12-15T00:00:00"/>
    <s v="P1017"/>
    <s v="Plant Upgrade"/>
    <x v="5"/>
    <s v="USA"/>
    <s v="China State"/>
    <s v="Lump Sum"/>
    <s v="Piping"/>
    <x v="6"/>
    <s v="Mei"/>
    <s v="B2914"/>
    <d v="2025-10-11T00:00:00"/>
    <d v="2025-12-19T00:00:00"/>
    <s v="Unknown"/>
    <n v="31"/>
    <n v="8752336"/>
    <n v="0.3"/>
    <n v="0.1"/>
    <n v="6739298.7199999997"/>
    <s v=" AED"/>
    <n v="6739298.7199999997"/>
    <n v="6061096.2800000003"/>
    <n v="0.11"/>
    <n v="0.12"/>
    <s v="INV-13985"/>
    <n v="3541966.3"/>
    <n v="2091763.7"/>
    <n v="90"/>
    <n v="89"/>
    <s v="Cheque"/>
    <x v="3"/>
    <n v="0.19"/>
    <n v="0.15"/>
    <n v="0.06"/>
    <n v="6"/>
    <n v="4285"/>
    <n v="813849.32"/>
    <n v="1436077.68"/>
    <s v="Siemens"/>
    <s v="WSP"/>
    <n v="98.4"/>
    <n v="12"/>
    <s v="Unknown"/>
    <s v="Procurement"/>
    <s v="Unknown"/>
  </r>
  <r>
    <s v="T100940"/>
    <d v="1945-08-09T00:00:00"/>
    <s v="P1045"/>
    <s v="Smart City Hub"/>
    <x v="3"/>
    <s v="Unknown"/>
    <s v="ClientX"/>
    <s v="Unit Rate"/>
    <s v="Electrical"/>
    <x v="9"/>
    <s v="Mei"/>
    <s v="B2915"/>
    <d v="2025-03-18T00:00:00"/>
    <d v="2025-07-06T00:00:00"/>
    <d v="2025-08-22T00:00:00"/>
    <n v="9"/>
    <n v="27274391"/>
    <n v="7.0000000000000007E-2"/>
    <n v="0.16"/>
    <n v="29423613.010000002"/>
    <s v="USD"/>
    <n v="29423613.010000002"/>
    <n v="24714633.719999999"/>
    <n v="0.25"/>
    <n v="0.14000000000000001"/>
    <s v="INV-96257"/>
    <n v="11606515.289999999"/>
    <n v="5913441.8700000001"/>
    <n v="90"/>
    <n v="85"/>
    <s v="Cheque"/>
    <x v="5"/>
    <n v="0.14000000000000001"/>
    <n v="0.15"/>
    <n v="0.05"/>
    <n v="10"/>
    <n v="1361"/>
    <n v="2674481.25"/>
    <n v="6037286.8099999996"/>
    <s v="Drake &amp; Scull"/>
    <s v="AECOM"/>
    <s v="Unknown"/>
    <n v="36"/>
    <s v="Unknown"/>
    <s v="Engineering"/>
    <s v="Scope change"/>
  </r>
  <r>
    <s v="T100941"/>
    <d v="2025-10-15T00:00:00"/>
    <s v="P1009"/>
    <s v="Highway"/>
    <x v="0"/>
    <s v="South Africa"/>
    <s v="L&amp;T"/>
    <s v="Unknown"/>
    <s v="Mechanical"/>
    <x v="0"/>
    <s v="Ravi"/>
    <s v="B2916"/>
    <d v="2025-08-10T00:00:00"/>
    <d v="2025-11-05T00:00:00"/>
    <d v="2026-01-15T00:00:00"/>
    <n v="44"/>
    <n v="30555862"/>
    <n v="0.34"/>
    <n v="0.19"/>
    <n v="23998574.010000002"/>
    <s v="USD"/>
    <n v="23998574.010000002"/>
    <n v="18433794.02"/>
    <n v="0.26"/>
    <n v="0.08"/>
    <s v="INV-75175"/>
    <n v="5191079.8899999997"/>
    <n v="2874475.05"/>
    <n v="90"/>
    <n v="140"/>
    <s v="Online"/>
    <x v="4"/>
    <n v="0.27"/>
    <n v="0.05"/>
    <n v="0.09"/>
    <n v="5"/>
    <n v="2161"/>
    <n v="1854182.58"/>
    <n v="8554384.9800000004"/>
    <s v="THALES"/>
    <s v="Mott Mac"/>
    <n v="53.3"/>
    <n v="48"/>
    <s v="Pending"/>
    <s v="Engineering"/>
    <s v="Follow up needed"/>
  </r>
  <r>
    <s v="T100942"/>
    <d v="1945-08-19T00:00:00"/>
    <s v="P1036"/>
    <s v="HQ Tower"/>
    <x v="4"/>
    <s v="UAE"/>
    <s v="China State"/>
    <s v="BOT"/>
    <s v="Process"/>
    <x v="4"/>
    <s v="Mei"/>
    <s v="B2917"/>
    <d v="2025-04-25T00:00:00"/>
    <d v="2025-02-07T00:00:00"/>
    <s v="Unknown"/>
    <n v="51"/>
    <n v="34457400"/>
    <n v="0.1"/>
    <n v="0.03"/>
    <n v="31942009.800000001"/>
    <s v="AED"/>
    <n v="8703544.904632153"/>
    <n v="27865456.120000001"/>
    <n v="0.08"/>
    <n v="0.16"/>
    <s v="INV-33811"/>
    <n v="5443679.4900000002"/>
    <n v="2099208.2200000002"/>
    <n v="45"/>
    <n v="120"/>
    <s v="Letter of Credit"/>
    <x v="1"/>
    <n v="0.1"/>
    <n v="0.05"/>
    <n v="0.03"/>
    <n v="9"/>
    <n v="4809"/>
    <n v="4805281.92"/>
    <s v="Unknown"/>
    <s v="Al Fara'a"/>
    <s v="Mott Mac"/>
    <n v="57"/>
    <n v="12"/>
    <s v="Approved"/>
    <s v="Procurement"/>
    <s v="Client delay"/>
  </r>
  <r>
    <s v="T100943"/>
    <d v="2025-07-01T00:00:00"/>
    <s v="P1048"/>
    <s v="Highway"/>
    <x v="2"/>
    <s v="Germany"/>
    <s v="Unknown"/>
    <s v="Cost Plus "/>
    <s v="Unknown"/>
    <x v="3"/>
    <s v="Ravi"/>
    <s v="B2918"/>
    <d v="2025-04-23T00:00:00"/>
    <s v="Unknown"/>
    <d v="2025-01-09T00:00:00"/>
    <n v="43"/>
    <n v="5452347"/>
    <n v="0.08"/>
    <n v="0.08"/>
    <n v="5417451.9800000004"/>
    <s v="EUR"/>
    <n v="5888534.7608695654"/>
    <n v="4512379.5999999996"/>
    <n v="0.4"/>
    <n v="7.0000000000000007E-2"/>
    <s v="INV-91391"/>
    <n v="418451.4"/>
    <n v="222835.55"/>
    <n v="30"/>
    <n v="100"/>
    <s v="Online"/>
    <x v="4"/>
    <n v="0.68"/>
    <n v="0.05"/>
    <n v="0.1"/>
    <n v="15"/>
    <n v="3570"/>
    <n v="707811.98"/>
    <s v="Unknown"/>
    <s v="Al Fara'a"/>
    <s v="Jacobs"/>
    <n v="83.2"/>
    <n v="36"/>
    <s v="Under Review"/>
    <s v="Maintenance"/>
    <s v="On track"/>
  </r>
  <r>
    <s v="T100944"/>
    <d v="2025-11-05T00:00:00"/>
    <s v="P1034"/>
    <s v="Unknown"/>
    <x v="0"/>
    <s v="Egypt"/>
    <s v="China State"/>
    <s v="EPC"/>
    <s v="Structural"/>
    <x v="0"/>
    <s v="Mei"/>
    <s v="B2919"/>
    <d v="2025-08-30T00:00:00"/>
    <d v="2025-12-28T00:00:00"/>
    <d v="2026-12-01T00:00:00"/>
    <n v="55"/>
    <n v="41322125"/>
    <n v="0.15"/>
    <n v="-0.01"/>
    <n v="34772568.189999998"/>
    <s v="AED"/>
    <n v="9474814.2207084466"/>
    <n v="28542661.420000002"/>
    <n v="0.16"/>
    <n v="0.14000000000000001"/>
    <s v="INV-51588"/>
    <n v="9761356.3800000008"/>
    <n v="3656012.61"/>
    <n v="45"/>
    <n v="175"/>
    <s v="Cash"/>
    <x v="1"/>
    <n v="0.68"/>
    <n v="0.05"/>
    <n v="0.02"/>
    <n v="11"/>
    <n v="3411"/>
    <n v="7364119.9299999997"/>
    <n v="12848822.279999999"/>
    <s v="Drake &amp; Scull"/>
    <s v="AECOM"/>
    <s v="Unknown"/>
    <n v="24"/>
    <s v="Unknown"/>
    <s v="Procurement"/>
    <s v="On track"/>
  </r>
  <r>
    <s v="T100945"/>
    <d v="1945-08-01T00:00:00"/>
    <s v="P1011"/>
    <s v="Highway"/>
    <x v="0"/>
    <s v="South Africa"/>
    <s v="Aramco"/>
    <s v="Lump Sum"/>
    <s v="Structural"/>
    <x v="2"/>
    <s v="Tariq"/>
    <s v="B2920"/>
    <d v="2025-04-22T00:00:00"/>
    <d v="2025-06-21T00:00:00"/>
    <d v="2025-08-28T00:00:00"/>
    <n v="30"/>
    <n v="28883967"/>
    <n v="0.19"/>
    <n v="0.04"/>
    <n v="24331853.800000001"/>
    <s v="USD "/>
    <n v="24331853.800000001"/>
    <n v="21415229.739999998"/>
    <n v="0.3"/>
    <n v="0.1"/>
    <s v="INV-41415"/>
    <n v="5636883.1600000001"/>
    <n v="2139967.4700000002"/>
    <n v="30"/>
    <n v="147"/>
    <s v="Letter of Credit"/>
    <x v="1"/>
    <n v="0.06"/>
    <n v="0.1"/>
    <n v="0.06"/>
    <n v="11"/>
    <n v="31"/>
    <n v="4310448.53"/>
    <n v="10430280.199999999"/>
    <s v="Unknown"/>
    <s v="AECOM"/>
    <s v="Unknown"/>
    <n v="36"/>
    <s v="Rejected"/>
    <s v="Procurement"/>
    <s v="Price escalation"/>
  </r>
  <r>
    <s v="T100946"/>
    <d v="2025-06-20T00:00:00"/>
    <s v="P1037"/>
    <s v="Industrial Park"/>
    <x v="4"/>
    <s v="Saudi Arabia"/>
    <s v="Aramco"/>
    <s v="Cost Plus"/>
    <s v="Civil"/>
    <x v="4"/>
    <s v="Tariq"/>
    <s v="B2921"/>
    <d v="2025-05-04T00:00:00"/>
    <d v="2025-08-13T00:00:00"/>
    <s v="Unknown"/>
    <n v="58"/>
    <n v="1986429"/>
    <n v="7.0000000000000007E-2"/>
    <n v="0.17"/>
    <n v="2161433.39"/>
    <s v="AED"/>
    <n v="588946.42779291561"/>
    <n v="1601728.08"/>
    <n v="0.14000000000000001"/>
    <n v="0.12"/>
    <s v="INV-57849"/>
    <n v="1691832.08"/>
    <n v="1702214.14"/>
    <n v="120"/>
    <n v="121"/>
    <s v="Unknown"/>
    <x v="4"/>
    <n v="0.06"/>
    <n v="0.05"/>
    <n v="0.1"/>
    <n v="1"/>
    <n v="370"/>
    <n v="251384"/>
    <s v="Unknown"/>
    <s v="THALES"/>
    <s v="Parsons"/>
    <n v="80.7"/>
    <n v="60"/>
    <s v="Under Review"/>
    <s v="Construction"/>
    <s v="On track"/>
  </r>
  <r>
    <s v="T100947"/>
    <d v="2025-04-04T00:00:00"/>
    <s v="P1009"/>
    <s v="Stadium Renovation"/>
    <x v="6"/>
    <s v="Unknown"/>
    <s v="ClientX"/>
    <s v="Cost Plus"/>
    <s v="Structural"/>
    <x v="9"/>
    <s v="Ravi"/>
    <s v="B2922"/>
    <d v="2025-02-13T00:00:00"/>
    <d v="2025-04-28T00:00:00"/>
    <d v="2025-06-23T00:00:00"/>
    <n v="57"/>
    <n v="31395187"/>
    <n v="0.33"/>
    <n v="0"/>
    <n v="21034775.289999999"/>
    <s v="EUR"/>
    <n v="22863886.184782606"/>
    <n v="14375499.800000001"/>
    <n v="0.16"/>
    <n v="0.05"/>
    <s v="INV-33369"/>
    <n v="8645495.9800000004"/>
    <n v="4244070.1399999997"/>
    <n v="60"/>
    <n v="14"/>
    <s v="Cash"/>
    <x v="2"/>
    <n v="0.19"/>
    <n v="0.1"/>
    <n v="0.09"/>
    <n v="10"/>
    <n v="3643"/>
    <n v="2584956.89"/>
    <n v="8259626.3499999996"/>
    <s v="Al Fara'a"/>
    <s v="Unknown"/>
    <s v="Unknown"/>
    <s v="Unknown"/>
    <s v="Pending"/>
    <s v="Procurement"/>
    <s v="Follow up needed"/>
  </r>
  <r>
    <s v="T100948"/>
    <d v="2025-12-20T00:00:00"/>
    <s v="P1005"/>
    <s v="Offshore Platform"/>
    <x v="0"/>
    <s v="South Africa"/>
    <s v="L&amp;T"/>
    <s v="Lump Sum"/>
    <s v="HVAC"/>
    <x v="2"/>
    <s v="Layla"/>
    <s v="B2923"/>
    <d v="2025-10-04T00:00:00"/>
    <s v="Unknown"/>
    <d v="2026-03-23T00:00:00"/>
    <n v="43"/>
    <n v="15166463"/>
    <n v="0.09"/>
    <n v="0.06"/>
    <n v="14629570.210000001"/>
    <s v="AED"/>
    <n v="3986258.9128065398"/>
    <n v="12978185.689999999"/>
    <n v="0.25"/>
    <n v="0.09"/>
    <s v="INV-54363"/>
    <n v="10314073.130000001"/>
    <n v="4451012.68"/>
    <n v="45"/>
    <n v="54"/>
    <s v="Cash"/>
    <x v="5"/>
    <n v="0.73"/>
    <n v="0.1"/>
    <n v="0.04"/>
    <n v="3"/>
    <n v="2631"/>
    <n v="1462336.68"/>
    <n v="4539254"/>
    <s v="Al Fara'a"/>
    <s v="Jacobs"/>
    <n v="79.400000000000006"/>
    <n v="60"/>
    <s v="Under Review"/>
    <s v="Consulting"/>
    <s v="Client delay"/>
  </r>
  <r>
    <s v="T100949"/>
    <d v="1945-07-14T00:00:00"/>
    <s v="P1015"/>
    <s v="Plant Upgrade"/>
    <x v="4"/>
    <s v="UAE"/>
    <s v="Vinci Construction"/>
    <s v="EPC "/>
    <s v="Process"/>
    <x v="4"/>
    <s v="Ravi"/>
    <s v="B2924"/>
    <d v="2025-01-25T00:00:00"/>
    <s v="Unknown"/>
    <d v="2025-05-02T00:00:00"/>
    <n v="7"/>
    <n v="34356160"/>
    <n v="0.33"/>
    <n v="0.01"/>
    <n v="23248813.469999999"/>
    <s v="AED"/>
    <n v="6334826.5585831059"/>
    <n v="19598157.059999999"/>
    <n v="0.21"/>
    <n v="0.08"/>
    <s v="INV-14989"/>
    <n v="15481435.960000001"/>
    <n v="6326489.1500000004"/>
    <n v="45"/>
    <n v="126"/>
    <s v="Letter of Credit"/>
    <x v="1"/>
    <n v="0.1"/>
    <n v="0.15"/>
    <n v="0.06"/>
    <n v="8"/>
    <n v="372"/>
    <n v="4688951.16"/>
    <n v="6848080.4400000004"/>
    <s v="Drake &amp; Scull"/>
    <s v="Unknown"/>
    <n v="51.9"/>
    <n v="60"/>
    <s v="Unknown"/>
    <s v="Engineering"/>
    <s v="Follow up needed"/>
  </r>
  <r>
    <s v="T100950"/>
    <d v="2025-08-28T00:00:00"/>
    <s v="P1011"/>
    <s v="Industrial Park"/>
    <x v="1"/>
    <s v="China"/>
    <s v="NEOM"/>
    <s v="Unit Rate"/>
    <s v="Process"/>
    <x v="5"/>
    <s v="Mei"/>
    <s v="B2925"/>
    <d v="2025-07-11T00:00:00"/>
    <d v="2025-10-18T00:00:00"/>
    <s v="Unknown"/>
    <n v="17"/>
    <n v="21242012"/>
    <n v="0.15"/>
    <n v="0.14000000000000001"/>
    <n v="20583509.629999999"/>
    <s v="USD"/>
    <n v="20583509.629999999"/>
    <n v="16617491.710000001"/>
    <n v="0.39"/>
    <n v="0.14000000000000001"/>
    <s v="INV-87524"/>
    <n v="13754020.869999999"/>
    <n v="10788374.609999999"/>
    <n v="120"/>
    <n v="1"/>
    <s v="Unknown"/>
    <x v="1"/>
    <n v="0.46"/>
    <n v="0.05"/>
    <n v="0.04"/>
    <n v="13"/>
    <n v="993"/>
    <n v="1925502.05"/>
    <n v="5614987.8700000001"/>
    <s v="Siemens"/>
    <s v="Jacobs"/>
    <n v="79.599999999999994"/>
    <n v="36"/>
    <s v="Under Review"/>
    <s v="Construction"/>
    <s v="Client delay"/>
  </r>
  <r>
    <s v="T100951"/>
    <d v="2025-08-02T00:00:00"/>
    <s v="P1016"/>
    <s v="Smart City Hub"/>
    <x v="1"/>
    <s v="China"/>
    <s v="ABB Group"/>
    <s v="Unknown"/>
    <s v="Civil"/>
    <x v="7"/>
    <s v="Omar"/>
    <s v="B2926"/>
    <d v="2025-06-24T00:00:00"/>
    <d v="2025-09-29T00:00:00"/>
    <d v="2025-11-17T00:00:00"/>
    <n v="13"/>
    <n v="38303713"/>
    <n v="0.31"/>
    <n v="0.09"/>
    <n v="28808222.550000001"/>
    <s v="EUR"/>
    <n v="31313285.380434781"/>
    <n v="24593550.829999998"/>
    <n v="0.2"/>
    <n v="0.17"/>
    <s v="INV-22293"/>
    <n v="5191117.3600000003"/>
    <n v="4770669.26"/>
    <n v="120"/>
    <n v="62"/>
    <s v="Cash"/>
    <x v="2"/>
    <n v="0.1"/>
    <n v="0.05"/>
    <n v="0.08"/>
    <n v="11"/>
    <n v="1137"/>
    <n v="3901992"/>
    <n v="3905638.39"/>
    <s v="ABB"/>
    <s v="Parsons"/>
    <s v="Unknown"/>
    <n v="12"/>
    <s v="Approved"/>
    <s v="Construction"/>
    <s v="Unknown"/>
  </r>
  <r>
    <s v="T100952"/>
    <d v="2025-03-31T00:00:00"/>
    <s v="P1014"/>
    <s v="Plant Upgrade"/>
    <x v="0"/>
    <s v="Egypt"/>
    <s v="China State"/>
    <s v="Lump Sum"/>
    <s v="Civil"/>
    <x v="2"/>
    <s v="Tariq"/>
    <s v="B2927"/>
    <d v="2025-02-17T00:00:00"/>
    <s v="Unknown"/>
    <d v="2025-05-31T00:00:00"/>
    <n v="45"/>
    <n v="3774876"/>
    <n v="0.34"/>
    <n v="7.0000000000000007E-2"/>
    <n v="2665817.4300000002"/>
    <s v="AED"/>
    <n v="726380.77111716627"/>
    <n v="2290794.5"/>
    <n v="0.25"/>
    <n v="0.12"/>
    <s v="INV-22931"/>
    <n v="629025.81999999995"/>
    <n v="221944.95"/>
    <n v="60"/>
    <n v="82"/>
    <s v="Online"/>
    <x v="5"/>
    <n v="0.48"/>
    <n v="0.1"/>
    <n v="0.02"/>
    <n v="2"/>
    <n v="2377"/>
    <n v="99608.25"/>
    <n v="1057421.75"/>
    <s v="THALES"/>
    <s v="AECOM"/>
    <n v="63.3"/>
    <n v="48"/>
    <s v="Rejected"/>
    <s v="Consulting"/>
    <s v="On track"/>
  </r>
  <r>
    <s v="T100953"/>
    <d v="2025-04-16T00:00:00"/>
    <s v="P1033"/>
    <s v="Smart City Hub"/>
    <x v="0"/>
    <s v="Nigeria"/>
    <s v="QatarEnergy"/>
    <s v="Unit Rate"/>
    <s v="Electrical"/>
    <x v="0"/>
    <s v="Mei"/>
    <s v="B2928"/>
    <d v="2025-01-27T00:00:00"/>
    <s v="Unknown"/>
    <d v="2025-11-08T00:00:00"/>
    <n v="57"/>
    <n v="26853832"/>
    <n v="0.33"/>
    <n v="0.11"/>
    <n v="19971194.859999999"/>
    <s v="Unknown"/>
    <n v="19971194.859999999"/>
    <n v="15376994.41"/>
    <n v="0.3"/>
    <n v="0.12"/>
    <s v="INV-96980"/>
    <n v="8520896.0199999996"/>
    <n v="5878647.9199999999"/>
    <n v="30"/>
    <n v="162"/>
    <s v="Online"/>
    <x v="3"/>
    <n v="0.95"/>
    <n v="0.05"/>
    <n v="0.04"/>
    <n v="14"/>
    <n v="3096"/>
    <n v="4626382.8499999996"/>
    <n v="9397031.4800000004"/>
    <s v="THALES"/>
    <s v="AECOM"/>
    <n v="83.8"/>
    <n v="36"/>
    <s v="Rejected"/>
    <s v="Engineering"/>
    <s v="Scope change"/>
  </r>
  <r>
    <s v="T100954"/>
    <d v="2025-04-09T00:00:00"/>
    <s v="P1042"/>
    <s v="Plant Upgrade"/>
    <x v="2"/>
    <s v="Germany"/>
    <s v="Siemens"/>
    <s v="Lump Sum"/>
    <s v="Structural"/>
    <x v="3"/>
    <s v="Tariq"/>
    <s v="B2929"/>
    <d v="2025-06-29T00:00:00"/>
    <d v="2025-10-08T00:00:00"/>
    <d v="2025-11-24T00:00:00"/>
    <n v="51"/>
    <n v="14557334"/>
    <n v="0.25"/>
    <n v="0.15"/>
    <n v="12555700.57"/>
    <s v="SAR"/>
    <n v="3348186.8186666667"/>
    <n v="7839869.8200000003"/>
    <n v="0.36"/>
    <n v="0.08"/>
    <s v="INV-55418"/>
    <n v="7315704.4100000001"/>
    <n v="2286446.56"/>
    <n v="90"/>
    <n v="82"/>
    <s v="Online"/>
    <x v="3"/>
    <n v="0.08"/>
    <n v="0.1"/>
    <n v="0.06"/>
    <n v="6"/>
    <n v="4601"/>
    <n v="2558235.83"/>
    <n v="5711658.46"/>
    <s v="Unknown"/>
    <s v="Unknown"/>
    <n v="50.2"/>
    <n v="24"/>
    <s v="Rejected"/>
    <s v="Procurement"/>
    <s v="Unknown"/>
  </r>
  <r>
    <s v="T100955"/>
    <d v="2026-01-23T00:00:00"/>
    <s v="P1018"/>
    <s v="Solar Farm Phase 2"/>
    <x v="1"/>
    <s v="China"/>
    <s v="Larsen"/>
    <s v="EPC "/>
    <s v="Mechanical "/>
    <x v="7"/>
    <s v="Ravi"/>
    <s v="B2930"/>
    <d v="2025-11-05T00:00:00"/>
    <d v="2026-01-30T00:00:00"/>
    <d v="2026-03-14T00:00:00"/>
    <n v="43"/>
    <n v="14829206"/>
    <n v="0.03"/>
    <n v="0.08"/>
    <n v="15535076.210000001"/>
    <s v="USD"/>
    <n v="15535076.210000001"/>
    <n v="12050916.300000001"/>
    <n v="0.12"/>
    <n v="0.11"/>
    <s v="INV-31489"/>
    <n v="3619591.71"/>
    <n v="3443550.03"/>
    <n v="30"/>
    <n v="113"/>
    <s v="Online"/>
    <x v="6"/>
    <n v="0.61"/>
    <n v="0.15"/>
    <n v="0.08"/>
    <n v="0"/>
    <n v="1167"/>
    <n v="3095379.3"/>
    <n v="7543522.75"/>
    <s v="Unknown"/>
    <s v="Unknown"/>
    <n v="92.9"/>
    <n v="12"/>
    <s v="Unknown"/>
    <s v="Construction"/>
    <s v="On track"/>
  </r>
  <r>
    <s v="T100956"/>
    <d v="2026-01-01T00:00:00"/>
    <s v="P1033"/>
    <s v="Plant Upgrade"/>
    <x v="4"/>
    <s v="Saudi Arabia"/>
    <s v="NEOM"/>
    <s v="BOT"/>
    <s v="Instruments"/>
    <x v="4"/>
    <s v="Sandra"/>
    <s v="B2931"/>
    <d v="2025-12-09T00:00:00"/>
    <s v="Unknown"/>
    <s v="Unknown"/>
    <n v="27"/>
    <n v="16748513"/>
    <n v="0.06"/>
    <n v="-0.02"/>
    <n v="15428730.18"/>
    <s v="AED"/>
    <n v="4204013.6730245231"/>
    <n v="13531655.58"/>
    <n v="0.13"/>
    <n v="0.06"/>
    <s v="INV-19829"/>
    <n v="12240610.380000001"/>
    <n v="7570906.5599999996"/>
    <n v="90"/>
    <n v="16"/>
    <s v="Cheque"/>
    <x v="5"/>
    <n v="0.11"/>
    <n v="0.15"/>
    <n v="0.02"/>
    <n v="14"/>
    <n v="2839"/>
    <n v="1471318.95"/>
    <n v="2674046.7000000002"/>
    <s v="THALES"/>
    <s v="AECOM"/>
    <n v="62.8"/>
    <n v="24"/>
    <s v="Under Review"/>
    <s v="Procurement"/>
    <s v="Unknown"/>
  </r>
  <r>
    <s v="T100957"/>
    <d v="2025-02-14T00:00:00"/>
    <s v="P1041"/>
    <s v="Hospital Complex"/>
    <x v="5"/>
    <s v="USA"/>
    <s v="Unknown"/>
    <s v="Lump Sum"/>
    <s v="Instrumentation"/>
    <x v="8"/>
    <s v="Jack"/>
    <s v="B2932"/>
    <d v="2025-02-02T00:00:00"/>
    <d v="2025-03-25T00:00:00"/>
    <d v="2025-04-06T00:00:00"/>
    <n v="43"/>
    <s v="Unknown"/>
    <n v="0.23"/>
    <n v="0.05"/>
    <n v="19094384.93"/>
    <s v="QAR"/>
    <n v="5245710.1456043953"/>
    <n v="16302943.609999999"/>
    <n v="0.16"/>
    <n v="0.1"/>
    <s v="INV-78253"/>
    <n v="1336233.83"/>
    <n v="610817.28000000003"/>
    <n v="45"/>
    <n v="60"/>
    <s v="Unknown"/>
    <x v="1"/>
    <n v="0.53"/>
    <n v="0.15"/>
    <n v="0.04"/>
    <n v="12"/>
    <n v="2601"/>
    <n v="4410734.38"/>
    <n v="7016444.7300000004"/>
    <s v="Unknown"/>
    <s v="Parsons"/>
    <n v="63.8"/>
    <n v="36"/>
    <s v="Rejected"/>
    <s v="Procurement"/>
    <s v="Unknown"/>
  </r>
  <r>
    <s v="T100958"/>
    <d v="2025-03-20T00:00:00"/>
    <s v="P1016"/>
    <s v="Residential Complex"/>
    <x v="0"/>
    <s v="Nigeria"/>
    <s v="QatarEnergy"/>
    <s v="BOT"/>
    <s v="Electrical"/>
    <x v="0"/>
    <s v="Igor"/>
    <s v="B2933"/>
    <d v="2025-03-08T00:00:00"/>
    <s v="Unknown"/>
    <d v="2025-06-07T00:00:00"/>
    <n v="46"/>
    <n v="40535781"/>
    <n v="0.25"/>
    <n v="0.11"/>
    <n v="33746037.68"/>
    <s v="USD"/>
    <n v="33746037.68"/>
    <n v="21780362.030000001"/>
    <n v="0.38"/>
    <n v="0.11"/>
    <s v="INV-76959"/>
    <n v="13276501.68"/>
    <n v="5027299.25"/>
    <n v="45"/>
    <n v="38"/>
    <s v="Unknown"/>
    <x v="6"/>
    <n v="0.91"/>
    <n v="0.05"/>
    <n v="0.01"/>
    <n v="9"/>
    <n v="990"/>
    <n v="6064371.2199999997"/>
    <n v="5653568.6100000003"/>
    <s v="Drake &amp; Scull"/>
    <s v="Parsons"/>
    <n v="61"/>
    <n v="60"/>
    <s v="Unknown"/>
    <s v="Construction"/>
    <s v="Unknown"/>
  </r>
  <r>
    <s v="T100959"/>
    <d v="2025-08-07T00:00:00"/>
    <s v="P1030"/>
    <s v="Airport Terminal 3"/>
    <x v="0"/>
    <s v="South Africa"/>
    <s v="QatarEnergy"/>
    <s v="EPC "/>
    <s v="Structural"/>
    <x v="2"/>
    <s v="Omar"/>
    <s v="B2934"/>
    <d v="2025-05-17T00:00:00"/>
    <s v="Unknown"/>
    <d v="2025-02-10T00:00:00"/>
    <n v="18"/>
    <n v="11822469"/>
    <n v="0.31"/>
    <n v="0.14000000000000001"/>
    <n v="9299554.1199999992"/>
    <s v="AED"/>
    <n v="2533938.452316076"/>
    <n v="6047226.6799999997"/>
    <n v="0.35"/>
    <n v="0.16"/>
    <s v="INV-79711"/>
    <n v="1355628.93"/>
    <n v="636438.48"/>
    <n v="120"/>
    <n v="44"/>
    <s v="Cash"/>
    <x v="1"/>
    <n v="0.3"/>
    <n v="0.05"/>
    <n v="0.05"/>
    <n v="2"/>
    <n v="239"/>
    <n v="407431.53"/>
    <n v="3404111.05"/>
    <s v="Unknown"/>
    <s v="Mott Mac"/>
    <n v="67.7"/>
    <s v="Unknown"/>
    <s v="Unknown"/>
    <s v="Construction"/>
    <s v="Scope change"/>
  </r>
  <r>
    <s v="T100960"/>
    <d v="2025-10-02T00:00:00"/>
    <s v="P1013"/>
    <s v="Desalination Plant"/>
    <x v="4"/>
    <s v="Saudi Arabia"/>
    <s v="GE Infrastructure"/>
    <s v="EPC "/>
    <s v="Instrumentation"/>
    <x v="4"/>
    <s v="Sandra"/>
    <s v="B2935"/>
    <d v="2025-03-08T00:00:00"/>
    <s v="Unknown"/>
    <d v="2025-12-08T00:00:00"/>
    <n v="36"/>
    <n v="43856124"/>
    <n v="0.05"/>
    <n v="0.02"/>
    <n v="42496584.159999996"/>
    <s v="USD "/>
    <n v="42496584.159999996"/>
    <n v="37499811.539999999"/>
    <n v="0.22"/>
    <n v="0.14000000000000001"/>
    <s v="INV-55848"/>
    <n v="21898069.390000001"/>
    <n v="20807773.359999999"/>
    <n v="30"/>
    <n v="103"/>
    <s v="Unknown"/>
    <x v="1"/>
    <n v="0.23"/>
    <n v="0.05"/>
    <n v="0.06"/>
    <n v="0"/>
    <n v="2247"/>
    <n v="884107.66"/>
    <n v="9341552.4299999997"/>
    <s v="THALES"/>
    <s v="Parsons"/>
    <n v="64.2"/>
    <n v="48"/>
    <s v="Pending"/>
    <s v="Consulting"/>
    <s v="Follow up needed"/>
  </r>
  <r>
    <s v="T100961"/>
    <d v="2025-05-18T00:00:00"/>
    <s v="P1045"/>
    <s v="Metro Line Extension"/>
    <x v="3"/>
    <s v="India"/>
    <s v="ABB Group"/>
    <s v="Unit Rate"/>
    <s v="Piping"/>
    <x v="9"/>
    <s v="Mei"/>
    <s v="B2936"/>
    <d v="2025-04-16T00:00:00"/>
    <d v="2025-05-18T00:00:00"/>
    <d v="2025-09-07T00:00:00"/>
    <s v="Unknown"/>
    <n v="20259257"/>
    <n v="0.28999999999999998"/>
    <n v="0.12"/>
    <n v="16110161.17"/>
    <s v="EUR"/>
    <n v="17511044.75"/>
    <n v="13690790.189999999"/>
    <n v="0.09"/>
    <n v="0.14000000000000001"/>
    <s v="INV-65702"/>
    <n v="11141364.779999999"/>
    <n v="5818088.9400000004"/>
    <n v="60"/>
    <n v="31"/>
    <s v="Bank Transfer"/>
    <x v="4"/>
    <n v="0.59"/>
    <n v="0.15"/>
    <n v="0.04"/>
    <n v="0"/>
    <n v="1069"/>
    <n v="1613492.24"/>
    <n v="7227021.2699999996"/>
    <s v="Drake &amp; Scull"/>
    <s v="Parsons"/>
    <n v="73.8"/>
    <n v="24"/>
    <s v="Unknown"/>
    <s v="Procurement"/>
    <s v="Follow up needed"/>
  </r>
  <r>
    <s v="T100962"/>
    <d v="2025-01-25T00:00:00"/>
    <s v="P1049"/>
    <s v="Marina Development"/>
    <x v="2"/>
    <s v="Germany"/>
    <s v="Bechtel"/>
    <s v="Cost Plus"/>
    <s v="Mechanical "/>
    <x v="3"/>
    <s v="Tariq"/>
    <s v="B2937"/>
    <d v="2024-12-26T00:00:00"/>
    <d v="2025-03-03T00:00:00"/>
    <d v="2025-09-05T00:00:00"/>
    <n v="8"/>
    <n v="34339282"/>
    <n v="7.0000000000000007E-2"/>
    <n v="0.13"/>
    <n v="36087151.450000003"/>
    <s v="USD"/>
    <n v="36087151.450000003"/>
    <s v="Unknown"/>
    <n v="0.37"/>
    <n v="0.08"/>
    <s v="INV-14449"/>
    <n v="21477733.469999999"/>
    <n v="21111670.27"/>
    <n v="120"/>
    <n v="129"/>
    <s v="Letter of Credit"/>
    <x v="2"/>
    <n v="0.53"/>
    <n v="0.05"/>
    <n v="0.03"/>
    <n v="1"/>
    <n v="4684"/>
    <n v="8193904.7000000002"/>
    <n v="14995283.539999999"/>
    <s v="Siemens"/>
    <s v="WSP"/>
    <n v="89.9"/>
    <n v="36"/>
    <s v="Pending"/>
    <s v="Construction"/>
    <s v="Follow up needed"/>
  </r>
  <r>
    <s v="T100963"/>
    <d v="2025-10-10T00:00:00"/>
    <s v="P1034"/>
    <s v="Highway"/>
    <x v="1"/>
    <s v="India"/>
    <s v="Aramco"/>
    <s v="BOT"/>
    <s v="HVAC"/>
    <x v="5"/>
    <s v="Mei"/>
    <s v="B2938"/>
    <d v="2025-12-08T00:00:00"/>
    <s v="Unknown"/>
    <d v="2026-01-27T00:00:00"/>
    <n v="21"/>
    <n v="497993"/>
    <n v="0.3"/>
    <n v="7.0000000000000007E-2"/>
    <n v="372996.76"/>
    <s v="AED"/>
    <n v="101633.99455040872"/>
    <n v="326557.94"/>
    <n v="0.2"/>
    <n v="0.11"/>
    <s v="INV-88931"/>
    <n v="222142.49"/>
    <n v="68872.899999999994"/>
    <n v="90"/>
    <n v="137"/>
    <s v="Bank Transfer"/>
    <x v="2"/>
    <n v="0.15"/>
    <n v="0.05"/>
    <n v="0.08"/>
    <n v="1"/>
    <n v="3870"/>
    <n v="36964.1"/>
    <n v="136223.10999999999"/>
    <s v="ABB"/>
    <s v="WSP"/>
    <n v="61.7"/>
    <s v="Unknown"/>
    <s v="Unknown"/>
    <s v="Procurement"/>
    <s v="Price escalation"/>
  </r>
  <r>
    <s v="T100964"/>
    <d v="2025-12-20T00:00:00"/>
    <s v="P1048"/>
    <s v="Rail Network Upgrade"/>
    <x v="2"/>
    <s v="Germany"/>
    <s v="Larsen"/>
    <s v="BOT"/>
    <s v="Electrical"/>
    <x v="3"/>
    <s v="Jack"/>
    <s v="B2939"/>
    <d v="2025-04-12T00:00:00"/>
    <d v="2025-12-25T00:00:00"/>
    <d v="2026-04-19T00:00:00"/>
    <n v="15"/>
    <n v="13874177"/>
    <n v="0.1"/>
    <n v="0.01"/>
    <n v="12611626.890000001"/>
    <s v="Unknown"/>
    <n v="12611626.890000001"/>
    <n v="10649638.73"/>
    <n v="0.27"/>
    <n v="7.0000000000000007E-2"/>
    <s v="INV-97386"/>
    <n v="2081078.57"/>
    <n v="1563925.36"/>
    <n v="90"/>
    <n v="139"/>
    <s v="Unknown"/>
    <x v="6"/>
    <n v="0.92"/>
    <n v="0.1"/>
    <n v="7.0000000000000007E-2"/>
    <n v="2"/>
    <n v="4376"/>
    <n v="2952563.86"/>
    <n v="3449985.47"/>
    <s v="Unknown"/>
    <s v="AECOM"/>
    <n v="63.3"/>
    <n v="12"/>
    <s v="Pending"/>
    <s v="Engineering"/>
    <s v="Scope change"/>
  </r>
  <r>
    <s v="T100965"/>
    <d v="2025-02-26T00:00:00"/>
    <s v="P1041"/>
    <s v="Tunnel Project"/>
    <x v="1"/>
    <s v="India"/>
    <s v="ABB Group"/>
    <s v="Lump Sum"/>
    <s v="Process"/>
    <x v="1"/>
    <s v="Jack"/>
    <s v="B2940"/>
    <d v="2025-01-14T00:00:00"/>
    <d v="2025-04-14T00:00:00"/>
    <d v="2025-08-06T00:00:00"/>
    <n v="55"/>
    <n v="4515095"/>
    <n v="0.13"/>
    <n v="-0.01"/>
    <n v="3888851.32"/>
    <s v="USD "/>
    <n v="3888851.32"/>
    <n v="3379916.71"/>
    <n v="0.11"/>
    <n v="0.09"/>
    <s v="INV-52695"/>
    <n v="3174543.28"/>
    <n v="1246672.55"/>
    <n v="120"/>
    <n v="129"/>
    <s v="Unknown"/>
    <x v="6"/>
    <n v="0.63"/>
    <n v="0.1"/>
    <n v="7.0000000000000007E-2"/>
    <n v="3"/>
    <n v="667"/>
    <n v="621464.04"/>
    <n v="576346.11"/>
    <s v="Unknown"/>
    <s v="Parsons"/>
    <n v="69.2"/>
    <n v="60"/>
    <s v="Approved"/>
    <s v="Maintenance"/>
    <s v="Price escalation"/>
  </r>
  <r>
    <s v="T100966"/>
    <d v="1945-08-03T00:00:00"/>
    <s v="P1026"/>
    <s v="HQ Tower"/>
    <x v="0"/>
    <s v="South Africa"/>
    <s v="ADNOC"/>
    <s v="Unit Rate"/>
    <s v="Instrumentation"/>
    <x v="0"/>
    <s v="Sandra"/>
    <s v="B2941"/>
    <d v="2025-04-22T00:00:00"/>
    <d v="2025-02-07T00:00:00"/>
    <d v="2025-08-13T00:00:00"/>
    <s v="Unknown"/>
    <n v="16201281"/>
    <n v="0.15"/>
    <n v="0.09"/>
    <n v="15010486.85"/>
    <s v="AED"/>
    <n v="4090050.9128065393"/>
    <n v="12158413.34"/>
    <n v="0.21"/>
    <n v="0.05"/>
    <s v="INV-52734"/>
    <n v="10835626.58"/>
    <n v="10987374.08"/>
    <n v="45"/>
    <n v="70"/>
    <s v="Cheque"/>
    <x v="0"/>
    <n v="0.4"/>
    <n v="0.15"/>
    <n v="0.03"/>
    <n v="6"/>
    <s v="Unknown"/>
    <n v="1596624.04"/>
    <n v="4954807.33"/>
    <s v="Drake &amp; Scull"/>
    <s v="WSP"/>
    <n v="78.3"/>
    <n v="48"/>
    <s v="Unknown"/>
    <s v="Engineering"/>
    <s v="Follow up needed"/>
  </r>
  <r>
    <s v="T100967"/>
    <d v="1945-08-26T00:00:00"/>
    <s v="P1050"/>
    <s v="Airport Terminal 3"/>
    <x v="0"/>
    <s v="Egypt"/>
    <s v="Bechtel"/>
    <s v="BOT"/>
    <s v="Electrical"/>
    <x v="2"/>
    <s v="Jack"/>
    <s v="B2942"/>
    <d v="2025-03-20T00:00:00"/>
    <d v="2025-08-02T00:00:00"/>
    <s v="Unknown"/>
    <s v="Unknown"/>
    <n v="14637791"/>
    <n v="0.26"/>
    <n v="0.02"/>
    <n v="11048604.65"/>
    <s v="SAR"/>
    <n v="2946294.5733333332"/>
    <n v="8711311.4000000004"/>
    <n v="0.22"/>
    <n v="0.17"/>
    <s v="INV-64869"/>
    <n v="3102493.78"/>
    <n v="2644760.15"/>
    <n v="120"/>
    <n v="51"/>
    <s v="Unknown"/>
    <x v="0"/>
    <n v="0.61"/>
    <n v="0.05"/>
    <n v="0.06"/>
    <n v="13"/>
    <n v="4360"/>
    <n v="436614.66"/>
    <n v="4793880.67"/>
    <s v="Drake &amp; Scull"/>
    <s v="Unknown"/>
    <n v="71.2"/>
    <n v="24"/>
    <s v="Approved"/>
    <s v="Construction"/>
    <s v="Client delay"/>
  </r>
  <r>
    <s v="T100968"/>
    <d v="2025-08-19T00:00:00"/>
    <s v="P1034"/>
    <s v="Stadium Renovation"/>
    <x v="4"/>
    <s v="Unknown"/>
    <s v="Fluor"/>
    <s v="LSTK"/>
    <s v="Piping"/>
    <x v="4"/>
    <s v="Mei"/>
    <s v="B2943"/>
    <d v="2025-01-08T00:00:00"/>
    <d v="2025-10-15T00:00:00"/>
    <d v="2025-09-26T00:00:00"/>
    <s v="Unknown"/>
    <n v="33946705"/>
    <n v="0.3"/>
    <n v="0.03"/>
    <n v="24475574.300000001"/>
    <s v="USD"/>
    <n v="24475574.300000001"/>
    <n v="21711116.010000002"/>
    <n v="0.38"/>
    <n v="0.1"/>
    <s v="INV-98208"/>
    <n v="6700670.0999999996"/>
    <n v="4520521.5999999996"/>
    <n v="30"/>
    <n v="16"/>
    <s v="Online"/>
    <x v="3"/>
    <n v="0.28999999999999998"/>
    <n v="0.15"/>
    <n v="0.09"/>
    <n v="11"/>
    <n v="3458"/>
    <n v="3594995.48"/>
    <n v="6919266.0499999998"/>
    <s v="Al Fara'a"/>
    <s v="Unknown"/>
    <n v="58.5"/>
    <n v="24"/>
    <s v="Approved"/>
    <s v="Engineering"/>
    <s v="Price escalation"/>
  </r>
  <r>
    <s v="T100969"/>
    <d v="1945-09-06T00:00:00"/>
    <s v="P1048"/>
    <s v="Stadium Renovation"/>
    <x v="2"/>
    <s v="UK"/>
    <s v="Vinci Construction"/>
    <s v="LSTK"/>
    <s v="Instruments"/>
    <x v="3"/>
    <s v="Mei"/>
    <s v="B2944"/>
    <d v="2025-06-23T00:00:00"/>
    <d v="2025-12-10T00:00:00"/>
    <d v="2025-03-12T00:00:00"/>
    <n v="29"/>
    <n v="24132672"/>
    <n v="0.25"/>
    <n v="0.16"/>
    <n v="20995424.640000001"/>
    <s v=" AED"/>
    <n v="20995424.640000001"/>
    <n v="13896769.949999999"/>
    <n v="0.28000000000000003"/>
    <n v="0.1"/>
    <s v="INV-95941"/>
    <n v="12547382.17"/>
    <n v="5588463.2599999998"/>
    <n v="45"/>
    <n v="27"/>
    <s v="Bank Transfer"/>
    <x v="4"/>
    <n v="0.84"/>
    <n v="0.1"/>
    <n v="0.05"/>
    <n v="15"/>
    <n v="3423"/>
    <n v="2858212.99"/>
    <n v="3812897.67"/>
    <s v="THALES"/>
    <s v="AECOM"/>
    <s v="Unknown"/>
    <n v="48"/>
    <s v="Rejected"/>
    <s v="Construction"/>
    <s v="Follow up needed"/>
  </r>
  <r>
    <s v="T100970"/>
    <d v="2025-02-12T00:00:00"/>
    <s v="P1006"/>
    <s v="Water Treatment Plant"/>
    <x v="3"/>
    <s v="Egypt"/>
    <s v="ClientX"/>
    <s v="Lump Sum"/>
    <s v="Instrumentation"/>
    <x v="9"/>
    <s v="Layla"/>
    <s v="B2945"/>
    <d v="2024-12-21T00:00:00"/>
    <s v="Unknown"/>
    <d v="2025-04-24T00:00:00"/>
    <n v="56"/>
    <n v="45264697"/>
    <n v="0.35"/>
    <n v="0.19"/>
    <n v="35012243.130000003"/>
    <s v="Unknown"/>
    <n v="35012243.130000003"/>
    <n v="26842638.300000001"/>
    <n v="0.12"/>
    <n v="7.0000000000000007E-2"/>
    <s v="INV-18274"/>
    <n v="18143844.5"/>
    <n v="8546948.7799999993"/>
    <n v="45"/>
    <n v="165"/>
    <s v="Online"/>
    <x v="5"/>
    <n v="0.64"/>
    <n v="0.05"/>
    <n v="0.01"/>
    <n v="10"/>
    <n v="1244"/>
    <n v="1909070.08"/>
    <n v="16589783.699999999"/>
    <s v="THALES"/>
    <s v="WSP"/>
    <n v="96.7"/>
    <n v="36"/>
    <s v="Under Review"/>
    <s v="Procurement"/>
    <s v="Price escalation"/>
  </r>
  <r>
    <s v="T100971"/>
    <d v="2025-04-18T00:00:00"/>
    <s v="P1008"/>
    <s v="Plant Upgrade"/>
    <x v="3"/>
    <s v="Germany"/>
    <s v="GE Infrastructure"/>
    <s v="Unknown"/>
    <s v="Unknown"/>
    <x v="9"/>
    <s v="Sandra"/>
    <s v="B2946"/>
    <d v="2025-02-03T00:00:00"/>
    <d v="2025-04-22T00:00:00"/>
    <d v="2025-05-27T00:00:00"/>
    <n v="47"/>
    <n v="48428231"/>
    <n v="0.03"/>
    <n v="0.2"/>
    <n v="56370460.880000003"/>
    <s v="AED"/>
    <n v="15359798.604904633"/>
    <n v="44467831.079999998"/>
    <n v="0.36"/>
    <n v="0.16"/>
    <s v="INV-92845"/>
    <n v="10532000.92"/>
    <n v="6816677.5899999999"/>
    <n v="120"/>
    <n v="132"/>
    <s v="Unknown"/>
    <x v="2"/>
    <n v="0.09"/>
    <n v="0.05"/>
    <n v="0.02"/>
    <n v="4"/>
    <n v="855"/>
    <n v="2720068.17"/>
    <n v="10781519.789999999"/>
    <s v="THALES"/>
    <s v="WSP"/>
    <n v="68.8"/>
    <n v="48"/>
    <s v="Under Review"/>
    <s v="Procurement"/>
    <s v="Client delay"/>
  </r>
  <r>
    <s v="T100972"/>
    <d v="2026-01-05T00:00:00"/>
    <s v="P1039"/>
    <s v="Rail Network Upgrade"/>
    <x v="4"/>
    <s v="Unknown"/>
    <s v="ClientX"/>
    <s v="EPC "/>
    <s v="Structural"/>
    <x v="4"/>
    <s v="Igor"/>
    <s v="B2947"/>
    <d v="2025-10-31T00:00:00"/>
    <d v="2026-02-13T00:00:00"/>
    <d v="2026-03-29T00:00:00"/>
    <n v="19"/>
    <n v="11791129"/>
    <n v="0.08"/>
    <n v="-0.05"/>
    <n v="10305446.75"/>
    <s v="SAR"/>
    <n v="2748119.1333333333"/>
    <n v="8144521.79"/>
    <n v="0.33"/>
    <n v="0.16"/>
    <s v="Unknown"/>
    <n v="8705377.1699999999"/>
    <n v="3899420.96"/>
    <n v="45"/>
    <n v="34"/>
    <s v="Cash"/>
    <x v="2"/>
    <n v="0.27"/>
    <n v="0.1"/>
    <n v="0.02"/>
    <n v="12"/>
    <s v="Unknown"/>
    <s v="Unknown"/>
    <n v="1157849.73"/>
    <s v="Unknown"/>
    <s v="Unknown"/>
    <n v="88"/>
    <n v="36"/>
    <s v="Rejected"/>
    <s v="Procurement"/>
    <s v="Follow up needed"/>
  </r>
  <r>
    <s v="T100973"/>
    <d v="2025-06-24T00:00:00"/>
    <s v="P1000"/>
    <s v="Rail Network Upgrade"/>
    <x v="0"/>
    <s v="South Africa"/>
    <s v="Aramco"/>
    <s v="Lump Sum"/>
    <s v="Instruments"/>
    <x v="2"/>
    <s v="Tariq"/>
    <s v="B2948"/>
    <d v="2025-04-13T00:00:00"/>
    <d v="2025-08-09T00:00:00"/>
    <d v="2025-09-22T00:00:00"/>
    <n v="16"/>
    <n v="26175459"/>
    <n v="0.32"/>
    <n v="0.08"/>
    <n v="19223257.09"/>
    <s v="Unknown"/>
    <n v="19223257.09"/>
    <n v="17085238.210000001"/>
    <n v="0.24"/>
    <n v="7.0000000000000007E-2"/>
    <s v="INV-76752"/>
    <n v="7505308.04"/>
    <n v="4331456.8499999996"/>
    <n v="30"/>
    <n v="52"/>
    <s v="Bank Transfer"/>
    <x v="0"/>
    <n v="0.56999999999999995"/>
    <n v="0.15"/>
    <n v="0.04"/>
    <n v="15"/>
    <n v="2133"/>
    <n v="2957538.77"/>
    <n v="8620867.0399999991"/>
    <s v="Drake &amp; Scull"/>
    <s v="AECOM"/>
    <n v="53.6"/>
    <s v="Unknown"/>
    <s v="Rejected"/>
    <s v="Construction"/>
    <s v="On track"/>
  </r>
  <r>
    <s v="T100974"/>
    <d v="2025-10-13T00:00:00"/>
    <s v="P1011"/>
    <s v="Marina Development"/>
    <x v="2"/>
    <s v="Germany"/>
    <s v="Larsen"/>
    <s v="Lump Sum"/>
    <s v="Instruments"/>
    <x v="3"/>
    <s v="Igor"/>
    <s v="B2949"/>
    <d v="2025-08-16T00:00:00"/>
    <d v="2025-10-27T00:00:00"/>
    <d v="2025-11-22T00:00:00"/>
    <n v="37"/>
    <n v="10812219"/>
    <n v="0.06"/>
    <n v="0"/>
    <n v="10163485.859999999"/>
    <s v="AED"/>
    <n v="2769342.1961852862"/>
    <n v="7327528.5300000003"/>
    <n v="0.19"/>
    <n v="0.19"/>
    <s v="INV-67855"/>
    <n v="6673537.6200000001"/>
    <n v="5627273.0199999996"/>
    <n v="120"/>
    <n v="75"/>
    <s v="Cash"/>
    <x v="6"/>
    <n v="0.31"/>
    <n v="0.15"/>
    <n v="0.08"/>
    <n v="9"/>
    <n v="1216"/>
    <n v="1896612.89"/>
    <n v="4414874.25"/>
    <s v="Drake &amp; Scull"/>
    <s v="Jacobs"/>
    <n v="80.099999999999994"/>
    <n v="12"/>
    <s v="Unknown"/>
    <s v="Procurement"/>
    <s v="Unknown"/>
  </r>
  <r>
    <s v="T100975"/>
    <d v="2025-12-13T00:00:00"/>
    <s v="P1012"/>
    <s v="Data Center Build"/>
    <x v="0"/>
    <s v="Nigeria"/>
    <s v="ClientX"/>
    <s v="Unit Rate"/>
    <s v="Mechanical"/>
    <x v="0"/>
    <s v="Sandra"/>
    <s v="B2950"/>
    <d v="2025-10-23T00:00:00"/>
    <d v="2026-01-21T00:00:00"/>
    <d v="2026-02-22T00:00:00"/>
    <s v="Unknown"/>
    <n v="31127828"/>
    <n v="0.2"/>
    <n v="0.01"/>
    <n v="25151285.02"/>
    <s v="AED"/>
    <n v="6853211.1771117169"/>
    <s v="Unknown"/>
    <n v="0.17"/>
    <n v="0.15"/>
    <s v="INV-40152"/>
    <n v="14331331.279999999"/>
    <n v="12609627.029999999"/>
    <n v="60"/>
    <n v="103"/>
    <s v="Unknown"/>
    <x v="2"/>
    <n v="0.57999999999999996"/>
    <n v="0.05"/>
    <n v="0.01"/>
    <n v="15"/>
    <n v="3343"/>
    <n v="3218866.22"/>
    <n v="10096113.58"/>
    <s v="THALES"/>
    <s v="Parsons"/>
    <n v="73"/>
    <n v="48"/>
    <s v="Unknown"/>
    <s v="Maintenance"/>
    <s v="Unknown"/>
  </r>
  <r>
    <s v="T100976"/>
    <d v="2025-07-05T00:00:00"/>
    <s v="P1005"/>
    <s v="HQ Tower"/>
    <x v="1"/>
    <s v="China"/>
    <s v="Fluor"/>
    <s v="Unknown"/>
    <s v="Structural"/>
    <x v="1"/>
    <s v="Ravi"/>
    <s v="B2951"/>
    <d v="2025-04-15T00:00:00"/>
    <s v="Unknown"/>
    <s v="Unknown"/>
    <s v="Unknown"/>
    <n v="27683409"/>
    <n v="0.31"/>
    <n v="0.2"/>
    <n v="22921862.649999999"/>
    <s v="SAR"/>
    <n v="6112496.7066666661"/>
    <n v="17924703.260000002"/>
    <n v="0.25"/>
    <n v="0.14000000000000001"/>
    <s v="INV-87610"/>
    <n v="2768752.91"/>
    <n v="2704250.97"/>
    <n v="60"/>
    <n v="152"/>
    <s v="Cash"/>
    <x v="4"/>
    <n v="0.62"/>
    <n v="0.1"/>
    <n v="0.03"/>
    <n v="1"/>
    <n v="1251"/>
    <n v="1327904.77"/>
    <n v="5123112.1500000004"/>
    <s v="ABB"/>
    <s v="Jacobs"/>
    <s v="Unknown"/>
    <s v="Unknown"/>
    <s v="Under Review"/>
    <s v="Procurement"/>
    <s v="Unknown"/>
  </r>
  <r>
    <s v="T100977"/>
    <d v="2025-04-14T00:00:00"/>
    <s v="P1022"/>
    <s v="Rail Network Upgrade"/>
    <x v="0"/>
    <s v="South Africa"/>
    <s v="ABB Group"/>
    <s v="BOT"/>
    <s v="Instrumentation"/>
    <x v="2"/>
    <s v="Sandra"/>
    <s v="B2952"/>
    <d v="2025-03-29T00:00:00"/>
    <s v="Unknown"/>
    <d v="2025-08-09T00:00:00"/>
    <n v="19"/>
    <n v="46957498"/>
    <n v="0.2"/>
    <n v="0.09"/>
    <n v="40946938.259999998"/>
    <s v="AED"/>
    <n v="11157203.885558583"/>
    <n v="31711183.57"/>
    <n v="0.2"/>
    <n v="0.15"/>
    <s v="Unknown"/>
    <n v="15208803.060000001"/>
    <n v="9536052.3300000001"/>
    <n v="60"/>
    <n v="16"/>
    <s v="Letter of Credit"/>
    <x v="1"/>
    <n v="0.69"/>
    <n v="0.05"/>
    <n v="7.0000000000000007E-2"/>
    <n v="15"/>
    <n v="1513"/>
    <n v="6653847.5700000003"/>
    <n v="17231501.989999998"/>
    <s v="Drake &amp; Scull"/>
    <s v="AECOM"/>
    <n v="51.1"/>
    <n v="48"/>
    <s v="Rejected"/>
    <s v="Consulting"/>
    <s v="Client delay"/>
  </r>
  <r>
    <s v="T100978"/>
    <d v="1945-07-09T00:00:00"/>
    <s v="P1046"/>
    <s v="Oil Refinery Unit"/>
    <x v="6"/>
    <s v="Unknown"/>
    <s v="Samsung C&amp;T"/>
    <s v="BOT"/>
    <s v="Instruments"/>
    <x v="9"/>
    <s v="Sandra"/>
    <s v="B2953"/>
    <d v="2024-11-29T00:00:00"/>
    <d v="2025-04-14T00:00:00"/>
    <d v="2025-05-26T00:00:00"/>
    <s v="Unknown"/>
    <n v="26818680"/>
    <n v="0.28999999999999998"/>
    <n v="0.18"/>
    <n v="22468690.100000001"/>
    <s v="AED"/>
    <n v="6122258.8828337882"/>
    <n v="18054089.510000002"/>
    <n v="0.36"/>
    <n v="0.16"/>
    <s v="INV-12341"/>
    <n v="15203611.109999999"/>
    <n v="15584185.73"/>
    <n v="120"/>
    <n v="84"/>
    <s v="Letter of Credit"/>
    <x v="3"/>
    <n v="0.88"/>
    <n v="0.1"/>
    <n v="0.04"/>
    <n v="4"/>
    <n v="1741"/>
    <n v="2646966.3199999998"/>
    <n v="10049208.15"/>
    <s v="Unknown"/>
    <s v="WSP"/>
    <n v="97.8"/>
    <n v="48"/>
    <s v="Under Review"/>
    <s v="Maintenance"/>
    <s v="On track"/>
  </r>
  <r>
    <s v="T100979"/>
    <d v="2025-12-28T00:00:00"/>
    <s v="P1037"/>
    <s v="Stadium Renovation"/>
    <x v="2"/>
    <s v="Germany"/>
    <s v="ClientX"/>
    <s v="Unit Rate"/>
    <s v="Piping"/>
    <x v="3"/>
    <s v="Igor"/>
    <s v="B2954"/>
    <d v="2025-11-11T00:00:00"/>
    <d v="2026-06-02T00:00:00"/>
    <d v="2026-07-03T00:00:00"/>
    <n v="19"/>
    <n v="9548414"/>
    <n v="0.31"/>
    <n v="-0.04"/>
    <n v="6324869.4299999997"/>
    <s v="EUR"/>
    <n v="6874858.0760869561"/>
    <s v="Unknown"/>
    <n v="0.32"/>
    <n v="0.17"/>
    <s v="INV-14439"/>
    <n v="5580280.1100000003"/>
    <n v="5631824.1699999999"/>
    <n v="60"/>
    <n v="14"/>
    <s v="Unknown"/>
    <x v="0"/>
    <n v="0.22"/>
    <n v="0.15"/>
    <n v="0.04"/>
    <n v="0"/>
    <n v="3291"/>
    <n v="1334043.51"/>
    <n v="922511.21"/>
    <s v="Drake &amp; Scull"/>
    <s v="AECOM"/>
    <n v="78.8"/>
    <n v="48"/>
    <s v="Unknown"/>
    <s v="Procurement"/>
    <s v="Unknown"/>
  </r>
  <r>
    <s v="T100980"/>
    <d v="2025-05-25T00:00:00"/>
    <s v="P1049"/>
    <s v="Desalination Plant"/>
    <x v="5"/>
    <s v="USA"/>
    <s v="Samsung C&amp;T"/>
    <s v="Unit Rate"/>
    <s v="Instrumentation"/>
    <x v="8"/>
    <s v="Jack"/>
    <s v="B2955"/>
    <d v="2025-03-18T00:00:00"/>
    <s v="Unknown"/>
    <d v="2025-08-19T00:00:00"/>
    <n v="50"/>
    <n v="45451446"/>
    <n v="0.01"/>
    <n v="0.12"/>
    <n v="50396563.32"/>
    <s v="USD"/>
    <n v="50396563.32"/>
    <n v="44794420.280000001"/>
    <n v="0.34"/>
    <n v="0.08"/>
    <s v="INV-74777"/>
    <n v="38793614.57"/>
    <n v="33040479.34"/>
    <n v="45"/>
    <n v="3"/>
    <s v="Cheque"/>
    <x v="3"/>
    <n v="0.78"/>
    <n v="0.15"/>
    <n v="0.1"/>
    <n v="9"/>
    <n v="940"/>
    <n v="5700310.1299999999"/>
    <n v="16885965.02"/>
    <s v="ABB"/>
    <s v="AECOM"/>
    <n v="64.8"/>
    <n v="24"/>
    <s v="Approved"/>
    <s v="Maintenance"/>
    <s v="Price escalation"/>
  </r>
  <r>
    <s v="T100981"/>
    <d v="1945-09-09T00:00:00"/>
    <s v="P1042"/>
    <s v="Data Center Build"/>
    <x v="1"/>
    <s v="India"/>
    <s v="Vinci Construction"/>
    <s v="Unknown"/>
    <s v="Civil"/>
    <x v="5"/>
    <s v="Layla"/>
    <s v="B2956"/>
    <d v="2025-03-07T00:00:00"/>
    <d v="2025-10-23T00:00:00"/>
    <d v="2026-04-01T00:00:00"/>
    <n v="9"/>
    <n v="36951418"/>
    <n v="7.0000000000000007E-2"/>
    <n v="0.05"/>
    <n v="36083059.68"/>
    <s v=" AED"/>
    <n v="36083059.68"/>
    <n v="31065653.780000001"/>
    <n v="0.1"/>
    <n v="0.17"/>
    <s v="Unknown"/>
    <n v="9411077.2899999991"/>
    <n v="8335194.75"/>
    <n v="45"/>
    <n v="45"/>
    <s v="Cash"/>
    <x v="5"/>
    <n v="0.36"/>
    <n v="0.05"/>
    <n v="0.02"/>
    <n v="2"/>
    <n v="1272"/>
    <n v="7192150.6500000004"/>
    <n v="10953724.939999999"/>
    <s v="Unknown"/>
    <s v="Unknown"/>
    <n v="53.4"/>
    <s v="Unknown"/>
    <s v="Pending"/>
    <s v="Maintenance"/>
    <s v="Price escalation"/>
  </r>
  <r>
    <s v="T100982"/>
    <d v="2025-08-18T00:00:00"/>
    <s v="P1000"/>
    <s v="Metro Line Extension"/>
    <x v="0"/>
    <s v="South Africa"/>
    <s v="QatarEnergy"/>
    <s v="EPC "/>
    <s v="Process"/>
    <x v="0"/>
    <s v="Sandra"/>
    <s v="B2957"/>
    <d v="2025-07-25T00:00:00"/>
    <d v="2025-09-19T00:00:00"/>
    <d v="2025-10-17T00:00:00"/>
    <n v="22"/>
    <n v="18267398"/>
    <n v="0.26"/>
    <n v="0.05"/>
    <n v="14193768.25"/>
    <s v="USD "/>
    <n v="14193768.25"/>
    <n v="9694237.0800000001"/>
    <n v="0.2"/>
    <n v="0.1"/>
    <s v="INV-46503"/>
    <n v="4185558"/>
    <n v="2360893.39"/>
    <n v="45"/>
    <n v="174"/>
    <s v="Letter of Credit"/>
    <x v="0"/>
    <n v="0.34"/>
    <n v="0.1"/>
    <n v="0.02"/>
    <n v="5"/>
    <n v="4217"/>
    <n v="1335645.5"/>
    <n v="4798504.92"/>
    <s v="ABB"/>
    <s v="Unknown"/>
    <n v="78.5"/>
    <s v="Unknown"/>
    <s v="Approved"/>
    <s v="Consulting"/>
    <s v="Follow up needed"/>
  </r>
  <r>
    <s v="T100983"/>
    <d v="2025-08-03T00:00:00"/>
    <s v="P1040"/>
    <s v="Bridge Overhaul"/>
    <x v="3"/>
    <s v="Germany"/>
    <s v="Samsung C&amp;T"/>
    <s v="Lump Sum"/>
    <s v="Instrumentation"/>
    <x v="4"/>
    <s v="Igor"/>
    <s v="B2958"/>
    <d v="2025-06-23T00:00:00"/>
    <s v="Unknown"/>
    <d v="2025-03-09T00:00:00"/>
    <n v="37"/>
    <n v="46654744"/>
    <n v="0.05"/>
    <n v="0.04"/>
    <n v="46094887.07"/>
    <s v="QAR"/>
    <n v="12663430.513736263"/>
    <s v="Unknown"/>
    <n v="0.31"/>
    <n v="0.13"/>
    <s v="INV-51975"/>
    <n v="40292078.799999997"/>
    <n v="35218538.009999998"/>
    <n v="60"/>
    <n v="159"/>
    <s v="Letter of Credit"/>
    <x v="4"/>
    <n v="0.89"/>
    <n v="0.05"/>
    <n v="7.0000000000000007E-2"/>
    <n v="9"/>
    <n v="1232"/>
    <n v="2724630.77"/>
    <n v="14706093.99"/>
    <s v="Unknown"/>
    <s v="Mott Mac"/>
    <n v="65.7"/>
    <n v="12"/>
    <s v="Unknown"/>
    <s v="Consulting"/>
    <s v="Unknown"/>
  </r>
  <r>
    <s v="T100984"/>
    <d v="2026-01-03T00:00:00"/>
    <s v="P1013"/>
    <s v="Desalination Plant"/>
    <x v="1"/>
    <s v="India"/>
    <s v="Larsen"/>
    <s v="EPC "/>
    <s v="Mechanical"/>
    <x v="5"/>
    <s v="Mei"/>
    <s v="B2959"/>
    <d v="2025-09-12T00:00:00"/>
    <s v="Unknown"/>
    <d v="2026-02-14T00:00:00"/>
    <n v="10"/>
    <n v="10231359"/>
    <n v="0.09"/>
    <n v="7.0000000000000007E-2"/>
    <n v="9962274.2599999998"/>
    <s v="QAR"/>
    <n v="2736888.5329670329"/>
    <n v="6655126.75"/>
    <n v="0.28999999999999998"/>
    <n v="0.16"/>
    <s v="INV-93494"/>
    <n v="2407649.39"/>
    <n v="1221245.74"/>
    <n v="60"/>
    <n v="19"/>
    <s v="Online"/>
    <x v="4"/>
    <n v="0.89"/>
    <n v="0.1"/>
    <n v="0.09"/>
    <n v="6"/>
    <n v="2483"/>
    <n v="499928.11"/>
    <n v="3843119.28"/>
    <s v="ABB"/>
    <s v="Mott Mac"/>
    <n v="54"/>
    <n v="60"/>
    <s v="Unknown"/>
    <s v="Maintenance"/>
    <s v="Price escalation"/>
  </r>
  <r>
    <s v="T100985"/>
    <d v="2025-03-26T00:00:00"/>
    <s v="P1025"/>
    <s v="Highway"/>
    <x v="3"/>
    <s v="Egypt"/>
    <s v="GE Infrastructure"/>
    <s v="BOT"/>
    <s v="Unknown"/>
    <x v="4"/>
    <s v="Jack"/>
    <s v="B2960"/>
    <d v="2025-01-13T00:00:00"/>
    <d v="2025-05-12T00:00:00"/>
    <d v="2025-06-10T00:00:00"/>
    <n v="31"/>
    <n v="11951148"/>
    <n v="0.23"/>
    <n v="0.1"/>
    <n v="10122622.359999999"/>
    <s v="SAR"/>
    <n v="2699365.9626666666"/>
    <n v="8973612.4100000001"/>
    <n v="0.37"/>
    <n v="0.1"/>
    <s v="INV-67254"/>
    <n v="7908348.1200000001"/>
    <n v="3641889.78"/>
    <n v="45"/>
    <n v="126"/>
    <s v="Unknown"/>
    <x v="5"/>
    <n v="0.28999999999999998"/>
    <n v="0.1"/>
    <n v="7.0000000000000007E-2"/>
    <n v="6"/>
    <n v="4841"/>
    <n v="631650.52"/>
    <n v="4778887.38"/>
    <s v="Al Fara'a"/>
    <s v="Unknown"/>
    <n v="61.6"/>
    <n v="36"/>
    <s v="Unknown"/>
    <s v="Engineering"/>
    <s v="On track"/>
  </r>
  <r>
    <s v="T100986"/>
    <d v="2025-07-14T00:00:00"/>
    <s v="P1048"/>
    <s v="Metro Line Extension"/>
    <x v="4"/>
    <s v="UAE"/>
    <s v="NEOM"/>
    <s v="Unit Rate"/>
    <s v="Instruments"/>
    <x v="4"/>
    <s v="Jack"/>
    <s v="B2961"/>
    <d v="2025-06-15T00:00:00"/>
    <s v="Unknown"/>
    <d v="2025-09-11T00:00:00"/>
    <s v="Unknown"/>
    <n v="7229859"/>
    <n v="0.33"/>
    <n v="-0.01"/>
    <n v="4795565.47"/>
    <s v="AED"/>
    <n v="1306693.5885558582"/>
    <n v="3795298.96"/>
    <n v="0.19"/>
    <n v="0.12"/>
    <s v="INV-73989"/>
    <n v="4067815.51"/>
    <n v="4104116.13"/>
    <n v="30"/>
    <n v="40"/>
    <s v="Bank Transfer"/>
    <x v="4"/>
    <n v="0.75"/>
    <n v="0.05"/>
    <n v="0.05"/>
    <n v="12"/>
    <n v="2443"/>
    <n v="763050.84"/>
    <n v="1454192.02"/>
    <s v="THALES"/>
    <s v="Parsons"/>
    <n v="68.400000000000006"/>
    <n v="48"/>
    <s v="Unknown"/>
    <s v="Procurement"/>
    <s v="Price escalation"/>
  </r>
  <r>
    <s v="T100987"/>
    <d v="2025-01-27T00:00:00"/>
    <s v="P1012"/>
    <s v="HQ Tower"/>
    <x v="0"/>
    <s v="Nigeria"/>
    <s v="ADNOC"/>
    <s v="Unit Rate"/>
    <s v="Civil"/>
    <x v="2"/>
    <s v="Tariq"/>
    <s v="B2962"/>
    <d v="2024-12-24T00:00:00"/>
    <s v="Unknown"/>
    <s v="Unknown"/>
    <n v="31"/>
    <n v="15973412"/>
    <n v="0.02"/>
    <n v="-0.01"/>
    <n v="15497404.32"/>
    <s v="EUR"/>
    <n v="16845004.695652172"/>
    <n v="9806752.7300000004"/>
    <n v="0.25"/>
    <n v="0.17"/>
    <s v="INV-33254"/>
    <n v="4547119.1900000004"/>
    <n v="4096960.88"/>
    <n v="45"/>
    <n v="57"/>
    <s v="Cash"/>
    <x v="4"/>
    <n v="0.68"/>
    <n v="0.15"/>
    <n v="0.01"/>
    <n v="0"/>
    <n v="4478"/>
    <n v="2507200.44"/>
    <n v="3812237.82"/>
    <s v="Unknown"/>
    <s v="Unknown"/>
    <n v="63.5"/>
    <n v="60"/>
    <s v="Unknown"/>
    <s v="Engineering"/>
    <s v="Scope change"/>
  </r>
  <r>
    <s v="T100988"/>
    <d v="2025-09-26T00:00:00"/>
    <s v="P1034"/>
    <s v="Smart City Hub"/>
    <x v="2"/>
    <s v="Germany"/>
    <s v="ADNOC"/>
    <s v="Lump Sum"/>
    <s v="Unknown"/>
    <x v="3"/>
    <s v="Mei"/>
    <s v="B2963"/>
    <d v="2025-07-17T00:00:00"/>
    <d v="2025-10-20T00:00:00"/>
    <d v="2025-11-27T00:00:00"/>
    <n v="40"/>
    <n v="2816845"/>
    <n v="0.22"/>
    <n v="-0.01"/>
    <n v="2175167.71"/>
    <s v="EUR"/>
    <n v="2364312.7282608696"/>
    <n v="1661202.63"/>
    <n v="0.09"/>
    <n v="0.09"/>
    <s v="Unknown"/>
    <n v="1073768.29"/>
    <n v="1080251.3"/>
    <n v="120"/>
    <n v="139"/>
    <s v="Letter of Credit"/>
    <x v="4"/>
    <n v="0.42"/>
    <n v="0.15"/>
    <n v="0.02"/>
    <n v="1"/>
    <n v="849"/>
    <n v="417165.52"/>
    <n v="335473.13"/>
    <s v="THALES"/>
    <s v="Jacobs"/>
    <n v="98.6"/>
    <n v="24"/>
    <s v="Pending"/>
    <s v="Consulting"/>
    <s v="On track"/>
  </r>
  <r>
    <s v="T100989"/>
    <d v="1945-09-06T00:00:00"/>
    <s v="P1034"/>
    <s v="Smart City Hub"/>
    <x v="4"/>
    <s v="UAE"/>
    <s v="QatarEnergy"/>
    <s v="Unknown"/>
    <s v="Instrumentation"/>
    <x v="4"/>
    <s v="Jack"/>
    <s v="B2964"/>
    <d v="2025-02-07T00:00:00"/>
    <s v="Unknown"/>
    <d v="2026-03-01T00:00:00"/>
    <n v="25"/>
    <n v="46592086"/>
    <n v="0.32"/>
    <n v="0.04"/>
    <n v="32949923.219999999"/>
    <s v="SAR"/>
    <n v="8786646.1919999998"/>
    <n v="28912103.789999999"/>
    <n v="0.37"/>
    <n v="0.1"/>
    <s v="INV-48048"/>
    <n v="4858238.92"/>
    <n v="2793845.06"/>
    <n v="45"/>
    <n v="125"/>
    <s v="Bank Transfer"/>
    <x v="0"/>
    <n v="0.78"/>
    <n v="0.15"/>
    <n v="0.1"/>
    <n v="4"/>
    <n v="1912"/>
    <n v="5560265.3700000001"/>
    <n v="13592412.060000001"/>
    <s v="THALES"/>
    <s v="AECOM"/>
    <n v="88"/>
    <n v="48"/>
    <s v="Under Review"/>
    <s v="Consulting"/>
    <s v="Unknown"/>
  </r>
  <r>
    <s v="T100990"/>
    <d v="2025-10-17T00:00:00"/>
    <s v="P1033"/>
    <s v="Airport Terminal 3"/>
    <x v="0"/>
    <s v="South Africa"/>
    <s v="NEOM"/>
    <s v="Lump Sum"/>
    <s v="Piping"/>
    <x v="0"/>
    <s v="Jack"/>
    <s v="B2965"/>
    <d v="2025-10-01T00:00:00"/>
    <d v="2025-10-28T00:00:00"/>
    <s v="Unknown"/>
    <n v="42"/>
    <n v="6465315"/>
    <n v="0.27"/>
    <n v="7.0000000000000007E-2"/>
    <n v="5050057.55"/>
    <s v="Unknown"/>
    <n v="5050057.55"/>
    <n v="3976897.7"/>
    <n v="0.22"/>
    <n v="0.18"/>
    <s v="INV-67406"/>
    <n v="1081111.32"/>
    <n v="989023.19"/>
    <n v="60"/>
    <n v="62"/>
    <s v="Cheque"/>
    <x v="4"/>
    <n v="0.76"/>
    <n v="0.15"/>
    <n v="0.01"/>
    <n v="2"/>
    <n v="2329"/>
    <n v="1201186.8999999999"/>
    <n v="2350591.83"/>
    <s v="ABB"/>
    <s v="Mott Mac"/>
    <n v="68.5"/>
    <n v="24"/>
    <s v="Unknown"/>
    <s v="Construction"/>
    <s v="On track"/>
  </r>
  <r>
    <s v="T100991"/>
    <d v="2025-08-22T00:00:00"/>
    <s v="P1008"/>
    <s v="Industrial Park"/>
    <x v="5"/>
    <s v="USA"/>
    <s v="Fluor"/>
    <s v="Unit Rate"/>
    <s v="Civil"/>
    <x v="6"/>
    <s v="Tariq"/>
    <s v="B2966"/>
    <d v="2025-04-06T00:00:00"/>
    <d v="2025-10-10T00:00:00"/>
    <d v="2025-06-12T00:00:00"/>
    <n v="7"/>
    <n v="21125285"/>
    <n v="0.02"/>
    <n v="0.18"/>
    <n v="24429279.57"/>
    <s v="EUR"/>
    <n v="26553564.75"/>
    <n v="15261886.710000001"/>
    <n v="0.19"/>
    <n v="0.1"/>
    <s v="INV-51539"/>
    <n v="12809403.779999999"/>
    <n v="8447605.1199999992"/>
    <n v="120"/>
    <n v="67"/>
    <s v="Online"/>
    <x v="4"/>
    <n v="0.17"/>
    <n v="0.05"/>
    <n v="7.0000000000000007E-2"/>
    <n v="12"/>
    <s v="Unknown"/>
    <n v="2673000.9"/>
    <n v="5615140.7300000004"/>
    <s v="Unknown"/>
    <s v="Mott Mac"/>
    <n v="55.6"/>
    <n v="12"/>
    <s v="Under Review"/>
    <s v="Maintenance"/>
    <s v="Follow up needed"/>
  </r>
  <r>
    <s v="T100992"/>
    <d v="1945-08-06T00:00:00"/>
    <s v="P1032"/>
    <s v="Desalination Plant"/>
    <x v="0"/>
    <s v="Nigeria"/>
    <s v="NEOM"/>
    <s v="BOT"/>
    <s v="Structural"/>
    <x v="2"/>
    <s v="Mei"/>
    <s v="B2967"/>
    <d v="2025-03-25T00:00:00"/>
    <d v="2025-05-30T00:00:00"/>
    <d v="2025-08-29T00:00:00"/>
    <n v="20"/>
    <n v="15622860"/>
    <n v="0.18"/>
    <n v="0"/>
    <n v="12810745.199999999"/>
    <s v="EUR"/>
    <n v="13924723.04347826"/>
    <n v="10028510.07"/>
    <n v="0.22"/>
    <n v="0.06"/>
    <s v="INV-52773"/>
    <n v="6532760.8200000003"/>
    <n v="6576426.0199999996"/>
    <n v="120"/>
    <n v="66"/>
    <s v="Online"/>
    <x v="6"/>
    <n v="0.08"/>
    <n v="0.05"/>
    <n v="0.09"/>
    <n v="11"/>
    <n v="843"/>
    <n v="2425644.6800000002"/>
    <n v="4430986.9400000004"/>
    <s v="Siemens"/>
    <s v="AECOM"/>
    <n v="94.5"/>
    <n v="12"/>
    <s v="Approved"/>
    <s v="Procurement"/>
    <s v="Scope change"/>
  </r>
  <r>
    <s v="T100993"/>
    <d v="2026-05-01T00:00:00"/>
    <s v="P1003"/>
    <s v="Airport Terminal 3"/>
    <x v="2"/>
    <s v="UK"/>
    <s v="Larsen"/>
    <s v="LSTK"/>
    <s v="Mechanical "/>
    <x v="3"/>
    <s v="Jack"/>
    <s v="B2968"/>
    <d v="2025-05-12T00:00:00"/>
    <d v="2026-03-02T00:00:00"/>
    <d v="2026-04-29T00:00:00"/>
    <s v="Unknown"/>
    <n v="18441261"/>
    <n v="0.35"/>
    <n v="0.14000000000000001"/>
    <n v="13664974.4"/>
    <s v="AED"/>
    <n v="3723426.2670299727"/>
    <n v="9577752.6600000001"/>
    <n v="0.3"/>
    <n v="7.0000000000000007E-2"/>
    <s v="Unknown"/>
    <n v="4751769.21"/>
    <n v="4426184.6399999997"/>
    <n v="60"/>
    <n v="24"/>
    <s v="Unknown"/>
    <x v="1"/>
    <n v="0.9"/>
    <n v="0.1"/>
    <n v="0.01"/>
    <n v="12"/>
    <n v="2348"/>
    <n v="2065090.99"/>
    <n v="3087463.17"/>
    <s v="Drake &amp; Scull"/>
    <s v="Jacobs"/>
    <n v="59.2"/>
    <s v="Unknown"/>
    <s v="Unknown"/>
    <s v="Maintenance"/>
    <s v="Client delay"/>
  </r>
  <r>
    <s v="T100994"/>
    <d v="2025-05-09T00:00:00"/>
    <s v="P1000"/>
    <s v="Solar Farm Phase 2"/>
    <x v="0"/>
    <s v="South Africa"/>
    <s v="China State"/>
    <s v="Lump Sum"/>
    <s v="HVAC"/>
    <x v="0"/>
    <s v="Igor"/>
    <s v="B2969"/>
    <d v="2025-08-04T00:00:00"/>
    <d v="2025-05-26T00:00:00"/>
    <d v="2025-06-16T00:00:00"/>
    <n v="52"/>
    <n v="28918965"/>
    <n v="0.17"/>
    <n v="0.06"/>
    <n v="25442905.41"/>
    <s v="USD"/>
    <n v="25442905.41"/>
    <n v="17180346.84"/>
    <n v="0.11"/>
    <n v="0.06"/>
    <s v="INV-14449"/>
    <n v="6413175.6600000001"/>
    <n v="3848739.95"/>
    <n v="90"/>
    <n v="134"/>
    <s v="Cheque"/>
    <x v="4"/>
    <n v="0.23"/>
    <n v="0.05"/>
    <n v="0.1"/>
    <n v="10"/>
    <n v="4600"/>
    <n v="6248927.4299999997"/>
    <n v="4372138.7300000004"/>
    <s v="ABB"/>
    <s v="WSP"/>
    <n v="66.599999999999994"/>
    <n v="24"/>
    <s v="Unknown"/>
    <s v="Procurement"/>
    <s v="Follow up needed"/>
  </r>
  <r>
    <s v="T100995"/>
    <d v="2025-04-30T00:00:00"/>
    <s v="P1031"/>
    <s v="Airport Terminal 3"/>
    <x v="0"/>
    <s v="Nigeria"/>
    <s v="Fluor"/>
    <s v="Lump Sum"/>
    <s v="Piping"/>
    <x v="2"/>
    <s v="Tariq"/>
    <s v="B2970"/>
    <d v="2025-10-02T00:00:00"/>
    <d v="2025-12-05T00:00:00"/>
    <d v="2025-01-07T00:00:00"/>
    <n v="28"/>
    <n v="24125055"/>
    <n v="0.32"/>
    <n v="-0.03"/>
    <n v="15912886.279999999"/>
    <s v="AED"/>
    <n v="4335936.3160762945"/>
    <n v="10404869.550000001"/>
    <n v="0.23"/>
    <n v="0.16"/>
    <s v="INV-93223"/>
    <n v="7390955.3499999996"/>
    <n v="3991494.59"/>
    <n v="120"/>
    <n v="163"/>
    <s v="Unknown"/>
    <x v="2"/>
    <n v="0.43"/>
    <n v="0.1"/>
    <n v="7.0000000000000007E-2"/>
    <n v="1"/>
    <n v="4846"/>
    <n v="2063576.34"/>
    <n v="4846906.1500000004"/>
    <s v="Al Fara'a"/>
    <s v="WSP"/>
    <n v="99.8"/>
    <s v="Unknown"/>
    <s v="Approved"/>
    <s v="Construction"/>
    <s v="Scope change"/>
  </r>
  <r>
    <s v="T100996"/>
    <d v="1945-07-11T00:00:00"/>
    <s v="P1002"/>
    <s v="Tunnel Project"/>
    <x v="5"/>
    <s v="USA"/>
    <s v="ADNOC"/>
    <s v="LSTK"/>
    <s v="Piping"/>
    <x v="8"/>
    <s v="Sandra"/>
    <s v="B2971"/>
    <d v="2025-01-05T00:00:00"/>
    <d v="2025-03-13T00:00:00"/>
    <d v="2025-05-23T00:00:00"/>
    <n v="7"/>
    <n v="38745205"/>
    <n v="0.2"/>
    <n v="0.14000000000000001"/>
    <n v="35335626.960000001"/>
    <s v="QAR"/>
    <n v="9707589.8241758235"/>
    <n v="24612177.460000001"/>
    <n v="0.22"/>
    <n v="0.06"/>
    <s v="Unknown"/>
    <n v="17005991.609999999"/>
    <n v="11161187.960000001"/>
    <n v="60"/>
    <n v="122"/>
    <s v="Letter of Credit"/>
    <x v="3"/>
    <n v="0.23"/>
    <n v="0.05"/>
    <n v="0.02"/>
    <n v="14"/>
    <n v="4634"/>
    <n v="5094029.83"/>
    <n v="5311436.43"/>
    <s v="THALES"/>
    <s v="Unknown"/>
    <n v="67.2"/>
    <n v="60"/>
    <s v="Unknown"/>
    <s v="Consulting"/>
    <s v="Client delay"/>
  </r>
  <r>
    <s v="T100997"/>
    <d v="2026-02-23T00:00:00"/>
    <s v="P1032"/>
    <s v="Oil Refinery Unit"/>
    <x v="4"/>
    <s v="Unknown"/>
    <s v="GE Infrastructure"/>
    <s v="Cost Plus"/>
    <s v="Structural"/>
    <x v="4"/>
    <s v="Sandra"/>
    <s v="B2972"/>
    <d v="2026-01-25T00:00:00"/>
    <d v="2026-03-27T00:00:00"/>
    <d v="2026-06-20T00:00:00"/>
    <n v="43"/>
    <n v="7040950"/>
    <n v="0.15"/>
    <n v="0.14000000000000001"/>
    <n v="6822680.5499999998"/>
    <s v="EUR"/>
    <n v="7415957.1195652168"/>
    <n v="4109950.76"/>
    <n v="0.19"/>
    <n v="0.12"/>
    <s v="INV-63654"/>
    <n v="1950932.35"/>
    <n v="1698511.47"/>
    <n v="90"/>
    <n v="11"/>
    <s v="Unknown"/>
    <x v="6"/>
    <n v="0.43"/>
    <n v="0.15"/>
    <n v="0.05"/>
    <n v="9"/>
    <n v="185"/>
    <n v="979018.47"/>
    <n v="789384.94"/>
    <s v="Unknown"/>
    <s v="Jacobs"/>
    <n v="80.5"/>
    <n v="24"/>
    <s v="Approved"/>
    <s v="Procurement"/>
    <s v="Price escalation"/>
  </r>
  <r>
    <s v="T100998"/>
    <d v="2026-01-03T00:00:00"/>
    <s v="P1048"/>
    <s v="Highway"/>
    <x v="3"/>
    <s v="South Africa"/>
    <s v="NEOM"/>
    <s v="Cost Plus"/>
    <s v="Unknown"/>
    <x v="4"/>
    <s v="Omar"/>
    <s v="B2973"/>
    <d v="2025-11-29T00:00:00"/>
    <d v="2026-09-02T00:00:00"/>
    <d v="2026-11-02T00:00:00"/>
    <n v="50"/>
    <n v="34521891"/>
    <n v="0.28999999999999998"/>
    <n v="0.15"/>
    <n v="28187124"/>
    <s v="Unknown"/>
    <n v="28187124"/>
    <n v="17895296.600000001"/>
    <n v="0.1"/>
    <n v="0.16"/>
    <s v="INV-83285"/>
    <n v="8799303.6099999994"/>
    <n v="7039064.8399999999"/>
    <n v="120"/>
    <n v="18"/>
    <s v="Letter of Credit"/>
    <x v="6"/>
    <n v="0.42"/>
    <n v="0.05"/>
    <n v="0.1"/>
    <n v="15"/>
    <n v="374"/>
    <n v="3552205.69"/>
    <n v="6129967.9400000004"/>
    <s v="Unknown"/>
    <s v="Jacobs"/>
    <n v="51.2"/>
    <n v="60"/>
    <s v="Under Review"/>
    <s v="Engineering"/>
    <s v="Client delay"/>
  </r>
  <r>
    <s v="T100999"/>
    <d v="2026-01-16T00:00:00"/>
    <s v="P1048"/>
    <s v="Unknown"/>
    <x v="2"/>
    <s v="Germany"/>
    <s v="Fluor"/>
    <s v="Cost Plus"/>
    <s v="Mechanical"/>
    <x v="3"/>
    <s v="Mei"/>
    <s v="B2974"/>
    <d v="2025-11-18T00:00:00"/>
    <d v="2026-01-28T00:00:00"/>
    <d v="2026-11-03T00:00:00"/>
    <n v="28"/>
    <n v="21905602"/>
    <n v="0.01"/>
    <n v="0.09"/>
    <n v="23638335.120000001"/>
    <s v="EUR"/>
    <n v="25693842.521739129"/>
    <s v="Unknown"/>
    <n v="0.15"/>
    <n v="0.14000000000000001"/>
    <s v="INV-98702"/>
    <n v="18388576.579999998"/>
    <n v="8491213.5199999996"/>
    <n v="45"/>
    <n v="53"/>
    <s v="Bank Transfer"/>
    <x v="2"/>
    <n v="0.26"/>
    <n v="0.1"/>
    <n v="0.09"/>
    <n v="7"/>
    <n v="147"/>
    <s v="Unknown"/>
    <s v="Unknown"/>
    <s v="Drake &amp; Scull"/>
    <s v="Unknown"/>
    <n v="70.7"/>
    <n v="60"/>
    <s v="Unknown"/>
    <s v="Consulting"/>
    <s v="On track"/>
  </r>
  <r>
    <s v="T101000"/>
    <d v="2025-06-14T00:00:00"/>
    <s v="P1016"/>
    <s v="Airport Terminal 3"/>
    <x v="5"/>
    <s v="USA"/>
    <s v="Samsung C&amp;T"/>
    <s v="BOT"/>
    <s v="Instrumentation"/>
    <x v="6"/>
    <s v="Sandra"/>
    <s v="B2975"/>
    <d v="2025-01-04T00:00:00"/>
    <s v="Unknown"/>
    <d v="2025-08-14T00:00:00"/>
    <s v="Unknown"/>
    <n v="13039304"/>
    <n v="0.31"/>
    <n v="0.03"/>
    <n v="9267033.3499999996"/>
    <s v="QAR"/>
    <n v="2545888.2829670329"/>
    <n v="5925583.5599999996"/>
    <n v="0.37"/>
    <n v="0.17"/>
    <s v="INV-55488"/>
    <n v="3341016.4"/>
    <n v="3524798.91"/>
    <n v="30"/>
    <n v="147"/>
    <s v="Cheque"/>
    <x v="5"/>
    <n v="0.41"/>
    <n v="0.1"/>
    <n v="0.06"/>
    <n v="15"/>
    <n v="2907"/>
    <n v="271539.83"/>
    <s v="Unknown"/>
    <s v="THALES"/>
    <s v="Unknown"/>
    <s v="Unknown"/>
    <n v="48"/>
    <s v="Unknown"/>
    <s v="Procurement"/>
    <s v="Client delay"/>
  </r>
  <r>
    <s v="T101001"/>
    <d v="2025-07-16T00:00:00"/>
    <s v="P1048"/>
    <s v="Offshore Platform"/>
    <x v="3"/>
    <s v="South Africa"/>
    <s v="ClientX"/>
    <s v="Unit Rate"/>
    <s v="Structural"/>
    <x v="4"/>
    <s v="Jack"/>
    <s v="B2976"/>
    <d v="2025-06-18T00:00:00"/>
    <d v="2025-08-18T00:00:00"/>
    <d v="2025-11-03T00:00:00"/>
    <s v="Unknown"/>
    <n v="9742380"/>
    <n v="7.0000000000000007E-2"/>
    <n v="0.1"/>
    <n v="9966454.7400000002"/>
    <s v="EUR"/>
    <n v="10833102.978260869"/>
    <n v="7880508.2699999996"/>
    <n v="0.21"/>
    <n v="0.05"/>
    <s v="INV-30445"/>
    <n v="8569383.2300000004"/>
    <n v="6981339.8099999996"/>
    <n v="60"/>
    <n v="73"/>
    <s v="Letter of Credit"/>
    <x v="4"/>
    <n v="0.81"/>
    <n v="0.1"/>
    <n v="0.02"/>
    <n v="11"/>
    <n v="2047"/>
    <n v="1029006.78"/>
    <n v="1625006.89"/>
    <s v="THALES"/>
    <s v="Parsons"/>
    <n v="84.9"/>
    <n v="36"/>
    <s v="Unknown"/>
    <s v="Consulting"/>
    <s v="Unknown"/>
  </r>
  <r>
    <s v="T101002"/>
    <d v="2025-03-07T00:00:00"/>
    <s v="P1015"/>
    <s v="HQ Tower"/>
    <x v="3"/>
    <s v="Nigeria"/>
    <s v="Unknown"/>
    <s v="BOT"/>
    <s v="HVAC"/>
    <x v="4"/>
    <s v="Layla"/>
    <s v="B2977"/>
    <d v="2024-12-18T00:00:00"/>
    <d v="2025-03-10T00:00:00"/>
    <d v="2025-04-19T00:00:00"/>
    <n v="10"/>
    <n v="22835877"/>
    <n v="0.03"/>
    <n v="0.17"/>
    <n v="25916436.809999999"/>
    <s v="QAR"/>
    <n v="7119900.2225274723"/>
    <n v="15702349.26"/>
    <n v="0.13"/>
    <n v="0.06"/>
    <s v="INV-73011"/>
    <n v="5883351.9000000004"/>
    <n v="4257164.79"/>
    <n v="90"/>
    <n v="61"/>
    <s v="Unknown"/>
    <x v="5"/>
    <n v="0.9"/>
    <n v="0.15"/>
    <n v="0.08"/>
    <n v="7"/>
    <n v="1987"/>
    <n v="762871.95"/>
    <n v="6830337.8700000001"/>
    <s v="Unknown"/>
    <s v="Unknown"/>
    <s v="Unknown"/>
    <s v="Unknown"/>
    <s v="Under Review"/>
    <s v="Procurement"/>
    <s v="Scope change"/>
  </r>
  <r>
    <s v="T101003"/>
    <d v="2025-07-20T00:00:00"/>
    <s v="P1038"/>
    <s v="Plant Upgrade"/>
    <x v="5"/>
    <s v="Unknown"/>
    <s v="Siemens"/>
    <s v="BOT"/>
    <s v="Instrumentation"/>
    <x v="6"/>
    <s v="Ravi"/>
    <s v="B2978"/>
    <d v="2025-06-23T00:00:00"/>
    <d v="2025-07-31T00:00:00"/>
    <d v="2025-08-26T00:00:00"/>
    <n v="35"/>
    <n v="25267683"/>
    <n v="0.12"/>
    <n v="0.12"/>
    <n v="24903828.359999999"/>
    <s v="EUR"/>
    <n v="27069378.65217391"/>
    <n v="22230553.440000001"/>
    <n v="0.21"/>
    <n v="0.15"/>
    <s v="INV-37937"/>
    <n v="4536693.1900000004"/>
    <n v="2636884.54"/>
    <n v="90"/>
    <n v="113"/>
    <s v="Cash"/>
    <x v="6"/>
    <n v="0.42"/>
    <n v="0.1"/>
    <n v="0.05"/>
    <n v="11"/>
    <n v="4095"/>
    <n v="1760568.17"/>
    <n v="2995662.74"/>
    <s v="ABB"/>
    <s v="Jacobs"/>
    <n v="86.6"/>
    <n v="60"/>
    <s v="Under Review"/>
    <s v="Engineering"/>
    <s v="Follow up needed"/>
  </r>
  <r>
    <s v="T101004"/>
    <d v="2025-06-23T00:00:00"/>
    <s v="P1039"/>
    <s v="Tunnel Project"/>
    <x v="2"/>
    <s v="UK"/>
    <s v="Bechtel"/>
    <s v="Cost Plus "/>
    <s v="Electrical"/>
    <x v="3"/>
    <s v="Sandra"/>
    <s v="B2979"/>
    <d v="2025-06-10T00:00:00"/>
    <d v="2025-08-10T00:00:00"/>
    <d v="2025-05-08T00:00:00"/>
    <n v="46"/>
    <n v="43103154"/>
    <n v="0.13"/>
    <n v="0"/>
    <n v="37499743.979999997"/>
    <s v="EUR"/>
    <n v="40760591.282608688"/>
    <n v="29726618.329999998"/>
    <n v="0.09"/>
    <n v="0.14000000000000001"/>
    <s v="INV-22697"/>
    <n v="16759214.43"/>
    <n v="13497378.689999999"/>
    <n v="90"/>
    <n v="120"/>
    <s v="Cheque"/>
    <x v="4"/>
    <n v="0.66"/>
    <n v="0.05"/>
    <n v="0.02"/>
    <n v="13"/>
    <n v="3778"/>
    <n v="3482756.21"/>
    <s v="Unknown"/>
    <s v="Unknown"/>
    <s v="Unknown"/>
    <n v="70.400000000000006"/>
    <n v="36"/>
    <s v="Approved"/>
    <s v="Procurement"/>
    <s v="Price escalation"/>
  </r>
  <r>
    <s v="T101005"/>
    <d v="2025-11-17T00:00:00"/>
    <s v="P1026"/>
    <s v="Desalination Plant"/>
    <x v="4"/>
    <s v="Saudi Arabia"/>
    <s v="ABB Group"/>
    <s v="Cost Plus "/>
    <s v="Piping"/>
    <x v="4"/>
    <s v="Ravi"/>
    <s v="B2980"/>
    <d v="2025-10-15T00:00:00"/>
    <d v="2025-10-12T00:00:00"/>
    <d v="2026-06-02T00:00:00"/>
    <n v="3"/>
    <n v="36774862"/>
    <n v="0.05"/>
    <n v="0.08"/>
    <n v="37731008.409999996"/>
    <s v="EUR"/>
    <n v="41011965.663043469"/>
    <n v="25431873.170000002"/>
    <n v="0.35"/>
    <n v="0.18"/>
    <s v="INV-72107"/>
    <n v="27390672.710000001"/>
    <n v="21491456.510000002"/>
    <n v="90"/>
    <n v="27"/>
    <s v="Bank Transfer"/>
    <x v="3"/>
    <n v="0.13"/>
    <n v="0.15"/>
    <n v="0.06"/>
    <n v="0"/>
    <n v="3675"/>
    <n v="7126639.8099999996"/>
    <n v="13826665.130000001"/>
    <s v="Unknown"/>
    <s v="Unknown"/>
    <n v="96.9"/>
    <n v="12"/>
    <s v="Pending"/>
    <s v="Maintenance"/>
    <s v="Follow up needed"/>
  </r>
  <r>
    <s v="T101006"/>
    <d v="2025-11-16T00:00:00"/>
    <s v="P1041"/>
    <s v="Highway"/>
    <x v="0"/>
    <s v="Nigeria"/>
    <s v="ADNOC"/>
    <s v="Unknown"/>
    <s v="Structural"/>
    <x v="0"/>
    <s v="Layla"/>
    <s v="B2981"/>
    <d v="2025-08-31T00:00:00"/>
    <d v="2026-01-01T00:00:00"/>
    <d v="2026-09-03T00:00:00"/>
    <n v="34"/>
    <n v="9601312"/>
    <n v="0.05"/>
    <n v="0"/>
    <n v="9121246.4000000004"/>
    <s v="USD"/>
    <n v="9121246.4000000004"/>
    <n v="7801066.5199999996"/>
    <n v="0.28999999999999998"/>
    <n v="0.1"/>
    <s v="INV-23543"/>
    <n v="6749473.6299999999"/>
    <n v="6381822.1799999997"/>
    <n v="45"/>
    <n v="77"/>
    <s v="Cash"/>
    <x v="2"/>
    <n v="0.53"/>
    <n v="0.15"/>
    <n v="0.08"/>
    <n v="1"/>
    <n v="1227"/>
    <n v="2074886.96"/>
    <s v="Unknown"/>
    <s v="Al Fara'a"/>
    <s v="Parsons"/>
    <n v="59.5"/>
    <n v="60"/>
    <s v="Pending"/>
    <s v="Maintenance"/>
    <s v="Client delay"/>
  </r>
  <r>
    <s v="T101007"/>
    <d v="2025-12-21T00:00:00"/>
    <s v="P1014"/>
    <s v="Hospital Complex"/>
    <x v="2"/>
    <s v="UK"/>
    <s v="ClientX"/>
    <s v="Lump Sum"/>
    <s v="Civil"/>
    <x v="3"/>
    <s v="Tariq"/>
    <s v="B2982"/>
    <d v="2025-10-16T00:00:00"/>
    <d v="2026-12-01T00:00:00"/>
    <d v="2026-02-27T00:00:00"/>
    <n v="13"/>
    <n v="622867"/>
    <n v="0.16"/>
    <n v="0.16"/>
    <n v="606921.6"/>
    <s v="Unknown"/>
    <n v="606921.6"/>
    <n v="452180.89"/>
    <n v="0.05"/>
    <n v="0.06"/>
    <s v="INV-15012"/>
    <n v="161459.5"/>
    <n v="162758.64000000001"/>
    <n v="30"/>
    <n v="167"/>
    <s v="Unknown"/>
    <x v="2"/>
    <n v="0.56999999999999995"/>
    <n v="0.15"/>
    <n v="0.04"/>
    <n v="4"/>
    <n v="4848"/>
    <n v="113576.27"/>
    <n v="122460.97"/>
    <s v="Drake &amp; Scull"/>
    <s v="Unknown"/>
    <n v="71.7"/>
    <n v="12"/>
    <s v="Under Review"/>
    <s v="Consulting"/>
    <s v="Price escalation"/>
  </r>
  <r>
    <s v="T101008"/>
    <d v="2025-02-03T00:00:00"/>
    <s v="P1017"/>
    <s v="Stadium Renovation"/>
    <x v="5"/>
    <s v="USA"/>
    <s v="Unknown"/>
    <s v="EPC "/>
    <s v="Civil"/>
    <x v="6"/>
    <s v="Jack"/>
    <s v="B2983"/>
    <d v="2025-08-01T00:00:00"/>
    <d v="2025-03-01T00:00:00"/>
    <s v="Unknown"/>
    <n v="57"/>
    <n v="49361743"/>
    <n v="0.28999999999999998"/>
    <n v="0.16"/>
    <n v="40654331.530000001"/>
    <s v="QAR"/>
    <n v="11168772.398351649"/>
    <n v="33919816.479999997"/>
    <n v="0.11"/>
    <n v="0.2"/>
    <s v="INV-74763"/>
    <n v="35430478.82"/>
    <n v="16078860.199999999"/>
    <n v="90"/>
    <n v="54"/>
    <s v="Cheque"/>
    <x v="5"/>
    <n v="0.73"/>
    <n v="0.1"/>
    <n v="0.03"/>
    <n v="15"/>
    <s v="Unknown"/>
    <n v="3195560.5"/>
    <n v="7638562.4199999999"/>
    <s v="Siemens"/>
    <s v="AECOM"/>
    <n v="63.1"/>
    <n v="12"/>
    <s v="Unknown"/>
    <s v="Maintenance"/>
    <s v="On track"/>
  </r>
  <r>
    <s v="T101009"/>
    <d v="2025-03-13T00:00:00"/>
    <s v="P1035"/>
    <s v="Oil Refinery Unit"/>
    <x v="1"/>
    <s v="China"/>
    <s v="ADNOC"/>
    <s v="Cost Plus"/>
    <s v="Civil"/>
    <x v="7"/>
    <s v="Tariq"/>
    <s v="B2984"/>
    <d v="2025-02-15T00:00:00"/>
    <d v="2025-04-28T00:00:00"/>
    <d v="2025-05-07T00:00:00"/>
    <n v="39"/>
    <n v="11115582"/>
    <n v="7.0000000000000007E-2"/>
    <n v="-0.03"/>
    <n v="10027366.52"/>
    <s v="SAR"/>
    <n v="2673964.4053333332"/>
    <n v="8289036.3899999997"/>
    <n v="0.17"/>
    <n v="0.11"/>
    <s v="INV-31182"/>
    <n v="6321036.6500000004"/>
    <n v="5064916.3"/>
    <n v="45"/>
    <n v="12"/>
    <s v="Unknown"/>
    <x v="3"/>
    <n v="0.08"/>
    <n v="0.1"/>
    <n v="0.01"/>
    <n v="4"/>
    <n v="2640"/>
    <n v="463955.85"/>
    <n v="3582877.25"/>
    <s v="THALES"/>
    <s v="WSP"/>
    <n v="80.8"/>
    <n v="36"/>
    <s v="Unknown"/>
    <s v="Consulting"/>
    <s v="Price escalation"/>
  </r>
  <r>
    <s v="T101010"/>
    <d v="1945-09-09T00:00:00"/>
    <s v="P1046"/>
    <s v="Marina Development"/>
    <x v="0"/>
    <s v="South Africa"/>
    <s v="ClientX"/>
    <s v="BOT"/>
    <s v="Instrumentation"/>
    <x v="2"/>
    <s v="Omar"/>
    <s v="B2985"/>
    <d v="2025-07-28T00:00:00"/>
    <s v="Unknown"/>
    <d v="2026-03-01T00:00:00"/>
    <n v="58"/>
    <n v="21355855"/>
    <n v="0.21"/>
    <n v="0.17"/>
    <n v="19739216.780000001"/>
    <s v="EUR"/>
    <n v="21455670.41304348"/>
    <n v="15651213.17"/>
    <n v="0.19"/>
    <n v="0.06"/>
    <s v="INV-57932"/>
    <n v="3607144.79"/>
    <n v="1685230.31"/>
    <n v="120"/>
    <n v="166"/>
    <s v="Online"/>
    <x v="1"/>
    <n v="0.56000000000000005"/>
    <n v="0.15"/>
    <n v="0.05"/>
    <n v="12"/>
    <n v="2250"/>
    <n v="4441083.97"/>
    <n v="8317375.7699999996"/>
    <s v="Unknown"/>
    <s v="Jacobs"/>
    <n v="71.2"/>
    <n v="24"/>
    <s v="Under Review"/>
    <s v="Consulting"/>
    <s v="Follow up needed"/>
  </r>
  <r>
    <s v="T101011"/>
    <d v="2025-06-04T00:00:00"/>
    <s v="P1005"/>
    <s v="Offshore Platform"/>
    <x v="0"/>
    <s v="South Africa"/>
    <s v="Bechtel"/>
    <s v="Unit Rate"/>
    <s v="HVAC"/>
    <x v="2"/>
    <s v="Ravi"/>
    <s v="B2986"/>
    <d v="2025-04-22T00:00:00"/>
    <d v="2025-07-05T00:00:00"/>
    <d v="2025-07-30T00:00:00"/>
    <n v="13"/>
    <n v="44942154"/>
    <n v="0.21"/>
    <n v="0.06"/>
    <n v="37634559.759999998"/>
    <s v="EUR"/>
    <n v="40907130.173913039"/>
    <n v="23720179.699999999"/>
    <n v="0.26"/>
    <n v="0.19"/>
    <s v="INV-44593"/>
    <n v="12461176.68"/>
    <n v="7074516.79"/>
    <n v="120"/>
    <n v="40"/>
    <s v="Cash"/>
    <x v="0"/>
    <n v="0.2"/>
    <n v="0.05"/>
    <n v="0.09"/>
    <n v="9"/>
    <s v="Unknown"/>
    <n v="1480181.23"/>
    <n v="14328162.390000001"/>
    <s v="Siemens"/>
    <s v="Jacobs"/>
    <n v="82"/>
    <n v="60"/>
    <s v="Rejected"/>
    <s v="Engineering"/>
    <s v="Unknown"/>
  </r>
  <r>
    <s v="T101012"/>
    <d v="1945-09-27T00:00:00"/>
    <s v="P1014"/>
    <s v="Hospital Complex"/>
    <x v="1"/>
    <s v="India"/>
    <s v="L&amp;T"/>
    <s v="EPC "/>
    <s v="Mechanical"/>
    <x v="7"/>
    <s v="Ravi"/>
    <s v="B2987"/>
    <d v="2025-08-09T00:00:00"/>
    <d v="2025-11-20T00:00:00"/>
    <d v="2026-01-24T00:00:00"/>
    <n v="10"/>
    <n v="30425903"/>
    <n v="0.08"/>
    <n v="-0.05"/>
    <n v="26592239.219999999"/>
    <s v=" AED"/>
    <n v="26592239.219999999"/>
    <n v="23256020.73"/>
    <n v="0.19"/>
    <n v="0.1"/>
    <s v="INV-83346"/>
    <n v="2760645.92"/>
    <n v="1019583.85"/>
    <n v="30"/>
    <n v="104"/>
    <s v="Unknown"/>
    <x v="2"/>
    <n v="0.63"/>
    <n v="0.1"/>
    <n v="0.09"/>
    <n v="4"/>
    <n v="1373"/>
    <n v="2544490.81"/>
    <n v="11189469.539999999"/>
    <s v="Unknown"/>
    <s v="Jacobs"/>
    <n v="65.5"/>
    <n v="24"/>
    <s v="Approved"/>
    <s v="Engineering"/>
    <s v="Unknown"/>
  </r>
  <r>
    <s v="T101013"/>
    <d v="2025-12-16T00:00:00"/>
    <s v="P1046"/>
    <s v="Data Center Build"/>
    <x v="5"/>
    <s v="USA"/>
    <s v="Unknown"/>
    <s v="Unknown"/>
    <s v="Mechanical"/>
    <x v="8"/>
    <s v="Layla"/>
    <s v="B2988"/>
    <d v="2025-10-25T00:00:00"/>
    <d v="2025-12-16T00:00:00"/>
    <d v="2026-01-21T00:00:00"/>
    <n v="52"/>
    <n v="18727965"/>
    <n v="0.09"/>
    <n v="-0.03"/>
    <n v="16531174.710000001"/>
    <s v="EUR"/>
    <n v="17968668.163043477"/>
    <n v="12785929.41"/>
    <n v="0.21"/>
    <n v="0.05"/>
    <s v="INV-91657"/>
    <n v="8787015.4199999999"/>
    <n v="3455613.18"/>
    <n v="30"/>
    <n v="80"/>
    <s v="Cash"/>
    <x v="5"/>
    <n v="0.66"/>
    <n v="0.15"/>
    <n v="0.09"/>
    <n v="8"/>
    <n v="4337"/>
    <n v="3571068.72"/>
    <n v="4964978.93"/>
    <s v="Al Fara'a"/>
    <s v="Jacobs"/>
    <n v="83.5"/>
    <n v="60"/>
    <s v="Unknown"/>
    <s v="Engineering"/>
    <s v="Unknown"/>
  </r>
  <r>
    <s v="T101014"/>
    <d v="1945-08-02T00:00:00"/>
    <s v="P1045"/>
    <s v="Marina Development"/>
    <x v="3"/>
    <s v="USA"/>
    <s v="ABB Group"/>
    <s v="Lump Sum"/>
    <s v="Electrical"/>
    <x v="4"/>
    <s v="Jack"/>
    <s v="B2989"/>
    <d v="2025-05-08T00:00:00"/>
    <d v="2025-07-21T00:00:00"/>
    <s v="Unknown"/>
    <n v="20"/>
    <n v="34988846"/>
    <n v="0.25"/>
    <n v="0.02"/>
    <n v="26766467.190000001"/>
    <s v="EUR"/>
    <n v="29093986.076086957"/>
    <n v="19060907.780000001"/>
    <n v="0.22"/>
    <n v="0.06"/>
    <s v="INV-26040"/>
    <n v="23878129.510000002"/>
    <n v="8700787.7599999998"/>
    <n v="45"/>
    <n v="73"/>
    <s v="Cash"/>
    <x v="0"/>
    <n v="0.59"/>
    <n v="0.05"/>
    <n v="0.04"/>
    <n v="6"/>
    <n v="3084"/>
    <n v="2256281"/>
    <n v="11294387.630000001"/>
    <s v="THALES"/>
    <s v="Unknown"/>
    <s v="Unknown"/>
    <n v="36"/>
    <s v="Under Review"/>
    <s v="Maintenance"/>
    <s v="Unknown"/>
  </r>
  <r>
    <s v="T101015"/>
    <d v="2025-11-10T00:00:00"/>
    <s v="P1050"/>
    <s v="Smart City Hub"/>
    <x v="4"/>
    <s v="UAE"/>
    <s v="Fluor"/>
    <s v="Unit Rate"/>
    <s v="Unknown"/>
    <x v="4"/>
    <s v="Jack"/>
    <s v="B2990"/>
    <d v="2025-08-26T00:00:00"/>
    <d v="2025-12-03T00:00:00"/>
    <d v="2026-01-17T00:00:00"/>
    <n v="36"/>
    <n v="27960198"/>
    <n v="0.16"/>
    <n v="0.15"/>
    <n v="27009551.27"/>
    <s v="AED"/>
    <n v="7359550.7547683921"/>
    <s v="Unknown"/>
    <n v="0.08"/>
    <n v="0.06"/>
    <s v="INV-60524"/>
    <n v="13442886.08"/>
    <n v="7613394.75"/>
    <n v="45"/>
    <n v="79"/>
    <s v="Cash"/>
    <x v="3"/>
    <n v="0.63"/>
    <n v="0.1"/>
    <n v="0.08"/>
    <n v="6"/>
    <n v="962"/>
    <n v="784393.56"/>
    <n v="6350992.5499999998"/>
    <s v="Drake &amp; Scull"/>
    <s v="AECOM"/>
    <n v="94"/>
    <n v="36"/>
    <s v="Unknown"/>
    <s v="Consulting"/>
    <s v="Unknown"/>
  </r>
  <r>
    <s v="T101016"/>
    <d v="2025-12-28T00:00:00"/>
    <s v="P1028"/>
    <s v="Industrial Park"/>
    <x v="1"/>
    <s v="China"/>
    <s v="L&amp;T"/>
    <s v="Unit Rate"/>
    <s v="Structural"/>
    <x v="1"/>
    <s v="Layla"/>
    <s v="B2991"/>
    <d v="2025-11-26T00:00:00"/>
    <s v="Unknown"/>
    <d v="2026-04-26T00:00:00"/>
    <n v="43"/>
    <n v="37236528"/>
    <n v="0.24"/>
    <n v="-0.02"/>
    <n v="27733766.050000001"/>
    <s v="AED"/>
    <n v="7556884.4822888291"/>
    <n v="22769281.280000001"/>
    <n v="0.08"/>
    <n v="0.14000000000000001"/>
    <s v="INV-52185"/>
    <n v="22990520.039999999"/>
    <n v="9526533.8100000005"/>
    <n v="45"/>
    <n v="46"/>
    <s v="Unknown"/>
    <x v="5"/>
    <n v="0.25"/>
    <n v="0.05"/>
    <n v="0.09"/>
    <n v="5"/>
    <n v="1723"/>
    <n v="5301690.3"/>
    <n v="8035018.5599999996"/>
    <s v="Unknown"/>
    <s v="WSP"/>
    <n v="81.099999999999994"/>
    <n v="12"/>
    <s v="Approved"/>
    <s v="Maintenance"/>
    <s v="On track"/>
  </r>
  <r>
    <s v="T101017"/>
    <d v="2025-05-11T00:00:00"/>
    <s v="P1045"/>
    <s v="HQ Tower"/>
    <x v="0"/>
    <s v="Nigeria"/>
    <s v="GE Infrastructure"/>
    <s v="Cost Plus"/>
    <s v="Instruments"/>
    <x v="2"/>
    <s v="Jack"/>
    <s v="B2992"/>
    <d v="2025-10-01T00:00:00"/>
    <s v="Unknown"/>
    <d v="2025-12-12T00:00:00"/>
    <n v="29"/>
    <n v="43049737"/>
    <n v="0.04"/>
    <n v="0.19"/>
    <n v="49180019.549999997"/>
    <s v="USD"/>
    <n v="49180019.549999997"/>
    <n v="33765288.859999999"/>
    <n v="0.37"/>
    <n v="0.06"/>
    <s v="INV-40927"/>
    <n v="43508259.950000003"/>
    <n v="34075092.299999997"/>
    <n v="120"/>
    <n v="35"/>
    <s v="Letter of Credit"/>
    <x v="3"/>
    <n v="0.23"/>
    <n v="0.1"/>
    <n v="0.06"/>
    <n v="9"/>
    <n v="3270"/>
    <n v="7878423.2199999997"/>
    <n v="22585728.050000001"/>
    <s v="ABB"/>
    <s v="Mott Mac"/>
    <n v="76.8"/>
    <n v="60"/>
    <s v="Approved"/>
    <s v="Procurement"/>
    <s v="On track"/>
  </r>
  <r>
    <s v="T101018"/>
    <d v="2025-10-24T00:00:00"/>
    <s v="P1041"/>
    <s v="Metro Line Extension"/>
    <x v="2"/>
    <s v="UK"/>
    <s v="Siemens"/>
    <s v="Cost Plus "/>
    <s v="Structural"/>
    <x v="3"/>
    <s v="Jack"/>
    <s v="B2993"/>
    <d v="2025-08-09T00:00:00"/>
    <d v="2025-10-29T00:00:00"/>
    <d v="2025-11-23T00:00:00"/>
    <n v="20"/>
    <n v="47982730"/>
    <n v="0.32"/>
    <n v="0.04"/>
    <n v="33933386.659999996"/>
    <s v="USD"/>
    <n v="33933386.659999996"/>
    <n v="23814006.609999999"/>
    <n v="0.1"/>
    <n v="0.14000000000000001"/>
    <s v="INV-18618"/>
    <n v="21210761.530000001"/>
    <n v="23161472.030000001"/>
    <n v="45"/>
    <n v="165"/>
    <s v="Bank Transfer"/>
    <x v="0"/>
    <n v="0.66"/>
    <n v="0.05"/>
    <n v="0.02"/>
    <n v="1"/>
    <n v="3905"/>
    <n v="1016827.03"/>
    <n v="5165886.43"/>
    <s v="Drake &amp; Scull"/>
    <s v="Parsons"/>
    <s v="Unknown"/>
    <n v="24"/>
    <s v="Rejected"/>
    <s v="Construction"/>
    <s v="Price escalation"/>
  </r>
  <r>
    <s v="T101019"/>
    <d v="2025-01-06T00:00:00"/>
    <s v="P1048"/>
    <s v="Tunnel Project"/>
    <x v="3"/>
    <s v="Qatar"/>
    <s v="Bechtel"/>
    <s v="Lump Sum"/>
    <s v="Process"/>
    <x v="4"/>
    <s v="Jack"/>
    <s v="B2994"/>
    <d v="2024-10-29T00:00:00"/>
    <d v="2025-03-05T00:00:00"/>
    <s v="Unknown"/>
    <n v="30"/>
    <n v="19806394"/>
    <n v="0.23"/>
    <n v="0.13"/>
    <n v="17233543.420000002"/>
    <s v="AED"/>
    <n v="4695788.3978201644"/>
    <n v="12604218.24"/>
    <n v="0.38"/>
    <n v="7.0000000000000007E-2"/>
    <s v="Unknown"/>
    <n v="7374927.1299999999"/>
    <n v="5623266.4900000002"/>
    <n v="45"/>
    <n v="62"/>
    <s v="Unknown"/>
    <x v="0"/>
    <n v="0.96"/>
    <n v="0.05"/>
    <n v="0.01"/>
    <n v="4"/>
    <n v="4483"/>
    <n v="574748.01"/>
    <n v="8381730.9500000002"/>
    <s v="THALES"/>
    <s v="Unknown"/>
    <s v="Unknown"/>
    <n v="12"/>
    <s v="Unknown"/>
    <s v="Consulting"/>
    <s v="Follow up needed"/>
  </r>
  <r>
    <s v="T101020"/>
    <d v="2025-04-19T00:00:00"/>
    <s v="P1002"/>
    <s v="Unknown"/>
    <x v="4"/>
    <s v="Qatar"/>
    <s v="Vinci Construction"/>
    <s v="Lump Sum"/>
    <s v="Civil"/>
    <x v="4"/>
    <s v="Jack"/>
    <s v="B2995"/>
    <d v="2025-08-04T00:00:00"/>
    <s v="Unknown"/>
    <s v="Unknown"/>
    <n v="16"/>
    <n v="3376586"/>
    <n v="0.14000000000000001"/>
    <n v="-0.03"/>
    <n v="2816748.04"/>
    <s v="AED"/>
    <n v="767506.27792915539"/>
    <n v="2441873.9"/>
    <n v="0.25"/>
    <n v="0.17"/>
    <s v="INV-17813"/>
    <n v="1287078.93"/>
    <n v="960201.85"/>
    <n v="60"/>
    <n v="31"/>
    <s v="Unknown"/>
    <x v="6"/>
    <n v="0.35"/>
    <n v="0.05"/>
    <n v="0.09"/>
    <n v="0"/>
    <n v="2093"/>
    <n v="207240.05"/>
    <n v="644021.57999999996"/>
    <s v="Unknown"/>
    <s v="Parsons"/>
    <n v="69.3"/>
    <n v="24"/>
    <s v="Pending"/>
    <s v="Construction"/>
    <s v="Price escalation"/>
  </r>
  <r>
    <s v="T101021"/>
    <d v="2025-03-14T00:00:00"/>
    <s v="P1016"/>
    <s v="Highway"/>
    <x v="4"/>
    <s v="UAE"/>
    <s v="Vinci Construction"/>
    <s v="Cost Plus "/>
    <s v="Unknown"/>
    <x v="4"/>
    <s v="Ravi"/>
    <s v="B2996"/>
    <d v="2024-12-20T00:00:00"/>
    <d v="2025-04-24T00:00:00"/>
    <d v="2025-05-27T00:00:00"/>
    <n v="21"/>
    <n v="16219351"/>
    <n v="0.28999999999999998"/>
    <n v="0.03"/>
    <n v="11861211.390000001"/>
    <s v=" AED"/>
    <n v="11861211.390000001"/>
    <n v="9344961.4700000007"/>
    <n v="0.12"/>
    <n v="0.08"/>
    <s v="Unknown"/>
    <n v="1998454.71"/>
    <n v="1128150.3500000001"/>
    <n v="30"/>
    <n v="112"/>
    <s v="Cheque"/>
    <x v="1"/>
    <n v="0.21"/>
    <n v="0.1"/>
    <n v="7.0000000000000007E-2"/>
    <n v="11"/>
    <n v="2786"/>
    <n v="459100.62"/>
    <n v="4330013.6399999997"/>
    <s v="ABB"/>
    <s v="Parsons"/>
    <n v="60.8"/>
    <n v="24"/>
    <s v="Under Review"/>
    <s v="Maintenance"/>
    <s v="Follow up needed"/>
  </r>
  <r>
    <s v="T101022"/>
    <d v="2025-02-10T00:00:00"/>
    <s v="P1021"/>
    <s v="Stadium Renovation"/>
    <x v="1"/>
    <s v="China"/>
    <s v="QatarEnergy"/>
    <s v="Cost Plus"/>
    <s v="Unknown"/>
    <x v="7"/>
    <s v="Igor"/>
    <s v="B2997"/>
    <d v="2025-09-21T00:00:00"/>
    <d v="2025-05-11T00:00:00"/>
    <d v="2026-01-26T00:00:00"/>
    <n v="26"/>
    <n v="44731656"/>
    <n v="0.02"/>
    <n v="0.14000000000000001"/>
    <n v="49974206.079999998"/>
    <s v="AED"/>
    <n v="13616949.885558583"/>
    <n v="42854471.030000001"/>
    <n v="0.31"/>
    <n v="0.11"/>
    <s v="INV-10726"/>
    <n v="36643304.859999999"/>
    <n v="19083612.940000001"/>
    <n v="30"/>
    <n v="146"/>
    <s v="Letter of Credit"/>
    <x v="4"/>
    <n v="0.67"/>
    <n v="0.1"/>
    <n v="0.08"/>
    <n v="14"/>
    <n v="1380"/>
    <s v="Unknown"/>
    <n v="5809614.1299999999"/>
    <s v="Drake &amp; Scull"/>
    <s v="Unknown"/>
    <n v="84.2"/>
    <n v="60"/>
    <s v="Under Review"/>
    <s v="Construction"/>
    <s v="Unknown"/>
  </r>
  <r>
    <s v="T101023"/>
    <d v="2026-02-15T00:00:00"/>
    <s v="P1039"/>
    <s v="Smart City Hub"/>
    <x v="3"/>
    <s v="Germany"/>
    <s v="Samsung C&amp;T"/>
    <s v="Lump Sum"/>
    <s v="Structural"/>
    <x v="0"/>
    <s v="Igor"/>
    <s v="B2998"/>
    <d v="2025-11-28T00:00:00"/>
    <s v="Unknown"/>
    <s v="Unknown"/>
    <n v="19"/>
    <n v="46333952"/>
    <n v="0.23"/>
    <n v="0.11"/>
    <n v="39601628.770000003"/>
    <s v="EUR"/>
    <n v="43045248.663043477"/>
    <n v="34425237.670000002"/>
    <n v="7.0000000000000007E-2"/>
    <n v="7.0000000000000007E-2"/>
    <s v="INV-97946"/>
    <n v="5346094.47"/>
    <n v="1737156.59"/>
    <n v="45"/>
    <n v="29"/>
    <s v="Unknown"/>
    <x v="2"/>
    <n v="0.85"/>
    <n v="0.1"/>
    <n v="0.08"/>
    <n v="9"/>
    <n v="2825"/>
    <s v="Unknown"/>
    <s v="Unknown"/>
    <s v="Unknown"/>
    <s v="WSP"/>
    <n v="92"/>
    <n v="48"/>
    <s v="Unknown"/>
    <s v="Engineering"/>
    <s v="Scope change"/>
  </r>
  <r>
    <s v="T101024"/>
    <d v="2025-12-27T00:00:00"/>
    <s v="P1018"/>
    <s v="Marina Development"/>
    <x v="0"/>
    <s v="Egypt"/>
    <s v="ADNOC"/>
    <s v="Unit Rate"/>
    <s v="Electrical"/>
    <x v="2"/>
    <s v="Sandra"/>
    <s v="B2999"/>
    <d v="2025-09-29T00:00:00"/>
    <s v="Unknown"/>
    <d v="2026-02-05T00:00:00"/>
    <n v="32"/>
    <n v="34881958"/>
    <n v="0.26"/>
    <n v="0.17"/>
    <n v="30200799.239999998"/>
    <s v=" AED"/>
    <n v="30200799.239999998"/>
    <s v="Unknown"/>
    <n v="0.17"/>
    <n v="0.16"/>
    <s v="INV-38900"/>
    <n v="25005893.460000001"/>
    <n v="14431632.57"/>
    <n v="120"/>
    <n v="173"/>
    <s v="Cash"/>
    <x v="1"/>
    <n v="0.09"/>
    <n v="0.05"/>
    <n v="0.08"/>
    <n v="9"/>
    <n v="924"/>
    <n v="4543398.3600000003"/>
    <n v="13043669.15"/>
    <s v="Siemens"/>
    <s v="Mott Mac"/>
    <n v="50.6"/>
    <n v="60"/>
    <s v="Pending"/>
    <s v="Construction"/>
    <s v="On track"/>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s v="P1000"/>
    <s v="Marina Development"/>
    <s v="NEOM"/>
    <s v="Asia"/>
    <s v="India"/>
    <s v="Lump Sum"/>
    <s v="Structural"/>
    <s v="Tariq"/>
    <x v="0"/>
    <d v="2025-07-10T00:00:00"/>
    <d v="2027-08-19T00:00:00"/>
    <n v="30307278"/>
    <n v="9826274"/>
    <n v="16191074"/>
    <s v="Maintenance"/>
    <s v="High"/>
    <s v="Unknown"/>
    <s v="On track"/>
  </r>
  <r>
    <s v="P1001"/>
    <s v="Stadium Renovation"/>
    <s v="L&amp;T"/>
    <s v="Asia"/>
    <s v="Unknown"/>
    <s v="Lump Sum"/>
    <s v="Electrical"/>
    <s v="Tariq"/>
    <x v="1"/>
    <d v="2025-08-02T00:00:00"/>
    <d v="2026-02-14T00:00:00"/>
    <n v="99751876"/>
    <n v="39045806"/>
    <n v="32044169"/>
    <s v="Construction"/>
    <s v="Low"/>
    <s v="Medium"/>
    <s v="On track"/>
  </r>
  <r>
    <s v="P1002"/>
    <s v="Marina Development"/>
    <s v="Larsen"/>
    <s v="Africa"/>
    <s v="Qatar"/>
    <s v="LSTK"/>
    <s v="Civil"/>
    <s v="Ravi"/>
    <x v="2"/>
    <d v="2025-04-28T00:00:00"/>
    <d v="2026-11-23T00:00:00"/>
    <n v="53401528"/>
    <s v="Unknown"/>
    <n v="61960599"/>
    <s v="Construction"/>
    <s v="Unknown"/>
    <s v="High"/>
    <s v="Unknown"/>
  </r>
  <r>
    <s v="P1003"/>
    <s v="Bridge Overhaul"/>
    <s v="GE Infrastructure"/>
    <s v="TBD"/>
    <s v="Saudi Arabia"/>
    <s v="Lump Sum"/>
    <s v="Mechanical"/>
    <s v="Igor"/>
    <x v="3"/>
    <d v="2025-04-25T00:00:00"/>
    <d v="2026-05-18T00:00:00"/>
    <n v="19625715"/>
    <n v="58756861"/>
    <n v="109953280"/>
    <s v="Procurement"/>
    <s v="Critical"/>
    <s v="Medium"/>
    <s v="Risk of scope change"/>
  </r>
  <r>
    <s v="P1004"/>
    <s v="Desalination Plant"/>
    <s v="GE Infrastructure"/>
    <s v="Asia"/>
    <s v="Saudi Arabia"/>
    <s v="Cost Plus "/>
    <s v="Structural"/>
    <s v="Layla"/>
    <x v="1"/>
    <d v="2025-06-03T00:00:00"/>
    <d v="2025-02-08T00:00:00"/>
    <n v="82318427"/>
    <n v="19272004"/>
    <n v="64610409"/>
    <s v="Maintenance"/>
    <s v="High"/>
    <s v="Medium"/>
    <s v="Risk of scope change"/>
  </r>
  <r>
    <s v="P1005"/>
    <s v="Stadium Renovation"/>
    <s v="Bechtel"/>
    <s v="GCC"/>
    <s v="Saudi Arabia"/>
    <s v="BOT"/>
    <s v="Process"/>
    <s v="Ravi"/>
    <x v="0"/>
    <d v="2025-03-26T00:00:00"/>
    <d v="2027-06-09T00:00:00"/>
    <n v="16698289"/>
    <s v="Unknown"/>
    <n v="13944659"/>
    <s v="Procurement"/>
    <s v="Low"/>
    <s v="High"/>
    <s v="Unknown"/>
  </r>
  <r>
    <s v="P1006"/>
    <s v="Hospital Complex"/>
    <s v="Siemens"/>
    <s v="Africa"/>
    <s v="Qatar"/>
    <s v="EPC"/>
    <s v="Mechanical "/>
    <s v="Ravi"/>
    <x v="0"/>
    <d v="2025-12-30T00:00:00"/>
    <d v="2026-09-29T00:00:00"/>
    <n v="66008291"/>
    <n v="36178763"/>
    <n v="78205491"/>
    <s v="Construction"/>
    <s v="Unknown"/>
    <s v="Unknown"/>
    <s v="On track"/>
  </r>
  <r>
    <s v="P1007"/>
    <s v="Marina Development"/>
    <s v="QatarEnergy"/>
    <s v="Asia"/>
    <s v="Unknown"/>
    <s v="EPC "/>
    <s v="Instruments"/>
    <s v="Tariq"/>
    <x v="2"/>
    <d v="2025-04-14T00:00:00"/>
    <d v="2026-03-31T00:00:00"/>
    <n v="55051201"/>
    <n v="10022395"/>
    <n v="97541178"/>
    <s v="Maintenance"/>
    <s v="Critical"/>
    <s v="Low"/>
    <s v="Delayed"/>
  </r>
  <r>
    <s v="P1008"/>
    <s v="Oil Refinery Unit"/>
    <s v="L&amp;T"/>
    <s v="Europe"/>
    <s v="Unknown"/>
    <s v="Unknown"/>
    <s v="Structural"/>
    <s v="Sandra"/>
    <x v="0"/>
    <d v="2025-03-28T00:00:00"/>
    <d v="2026-04-26T00:00:00"/>
    <n v="93064720"/>
    <n v="39429337"/>
    <n v="85205497"/>
    <s v="Procurement"/>
    <s v="High"/>
    <s v="High"/>
    <s v="Unknown"/>
  </r>
  <r>
    <s v="P1009"/>
    <s v="Stadium Renovation"/>
    <s v="L&amp;T"/>
    <s v="Europe"/>
    <s v="Uae"/>
    <s v="Cost Plus "/>
    <s v="Civil"/>
    <s v="Omar"/>
    <x v="3"/>
    <d v="2025-09-05T00:00:00"/>
    <d v="2025-10-26T00:00:00"/>
    <n v="83584398"/>
    <n v="55976999"/>
    <n v="49003796"/>
    <s v="Consulting"/>
    <s v="Unknown"/>
    <s v="High"/>
    <s v="Unknown"/>
  </r>
  <r>
    <s v="P1010"/>
    <s v="Marina Development"/>
    <s v="NEOM"/>
    <s v="Asia"/>
    <s v="Unknown"/>
    <s v="BOT"/>
    <s v="Electrical"/>
    <s v="Sandra"/>
    <x v="4"/>
    <d v="2025-12-06T00:00:00"/>
    <d v="2026-03-09T00:00:00"/>
    <n v="55729135"/>
    <n v="78448259"/>
    <n v="87899314"/>
    <s v="Procurement"/>
    <s v="Medium"/>
    <s v="High"/>
    <s v="Unknown"/>
  </r>
  <r>
    <s v="P1011"/>
    <s v="Bridge Overhaul"/>
    <s v="ClientX"/>
    <s v="Europe"/>
    <s v="Egypt"/>
    <s v="BOT"/>
    <s v="Structural"/>
    <s v="Layla"/>
    <x v="3"/>
    <d v="2025-05-28T00:00:00"/>
    <d v="2026-06-18T00:00:00"/>
    <n v="66998703"/>
    <n v="13565876"/>
    <n v="39793501"/>
    <s v="Engineering"/>
    <s v="Medium"/>
    <s v="Low"/>
    <s v="Risk of scope change"/>
  </r>
  <r>
    <s v="P1012"/>
    <s v="Highway "/>
    <s v="NEOM"/>
    <s v="GCC"/>
    <s v="Qatar"/>
    <s v="Cost Plus "/>
    <s v="Structural"/>
    <s v="Tariq"/>
    <x v="4"/>
    <d v="2025-03-29T00:00:00"/>
    <d v="2026-09-01T00:00:00"/>
    <n v="32675618"/>
    <s v="Unknown"/>
    <n v="24372448"/>
    <s v="Engineering"/>
    <s v="Low"/>
    <s v="High"/>
    <s v="Risk of scope change"/>
  </r>
  <r>
    <s v="P1013"/>
    <s v="Solar Farm Phase 2"/>
    <s v="Larsen"/>
    <s v="GCC"/>
    <s v="India"/>
    <s v="EPC"/>
    <s v="Hvac"/>
    <s v="Sandra"/>
    <x v="3"/>
    <d v="2025-04-27T00:00:00"/>
    <d v="2025-10-26T00:00:00"/>
    <n v="54193625"/>
    <s v="Unknown"/>
    <n v="33772870"/>
    <s v="Maintenance"/>
    <s v="High"/>
    <s v="Medium"/>
    <s v="Risk of scope change"/>
  </r>
  <r>
    <s v="P1014"/>
    <s v="Marina Development"/>
    <s v="Samsung C&amp;T"/>
    <s v="Europe"/>
    <s v="Unknown"/>
    <s v="BOT"/>
    <s v="Mechanical "/>
    <s v="Ravi"/>
    <x v="2"/>
    <d v="2025-05-17T00:00:00"/>
    <d v="2026-03-14T00:00:00"/>
    <n v="80954158"/>
    <n v="49234397"/>
    <n v="29991665"/>
    <s v="Procurement"/>
    <s v="High"/>
    <s v="High"/>
    <s v="Risk of scope change"/>
  </r>
  <r>
    <s v="P1015"/>
    <s v="Desalination Plant"/>
    <s v="ABB Group"/>
    <s v="Americas"/>
    <s v="Qatar"/>
    <s v="Cost Plus"/>
    <s v="Structural"/>
    <s v="Sandra"/>
    <x v="2"/>
    <d v="2025-07-31T00:00:00"/>
    <d v="2027-10-14T00:00:00"/>
    <n v="71042603"/>
    <n v="86651321"/>
    <n v="21805092"/>
    <s v="Engineering"/>
    <s v="High"/>
    <s v="Unknown"/>
    <s v="Unknown"/>
  </r>
  <r>
    <s v="P1016"/>
    <s v="Plant Upgrade"/>
    <s v="QatarEnergy"/>
    <s v="GCC"/>
    <s v="Uae"/>
    <s v="Lump Sum"/>
    <s v="Hvac"/>
    <s v="Sandra"/>
    <x v="2"/>
    <d v="2025-06-04T00:00:00"/>
    <d v="2025-02-10T00:00:00"/>
    <n v="87638787"/>
    <n v="60508789"/>
    <n v="47403247"/>
    <s v="Procurement"/>
    <s v="Low"/>
    <s v="Low"/>
    <s v="On track"/>
  </r>
  <r>
    <s v="P1017"/>
    <s v="Marina Development"/>
    <s v="ABB Group"/>
    <s v="Asia"/>
    <s v="Uae"/>
    <s v="Unknown"/>
    <s v="Instrumentation"/>
    <s v="Igor"/>
    <x v="2"/>
    <d v="2025-04-25T00:00:00"/>
    <d v="2027-06-19T00:00:00"/>
    <n v="79526423"/>
    <n v="61652813"/>
    <n v="80889710"/>
    <s v="Construction"/>
    <s v="High"/>
    <s v="Unknown"/>
    <s v="Delayed"/>
  </r>
  <r>
    <s v="P1018"/>
    <s v="Water Treatment Plant"/>
    <s v="Siemens"/>
    <s v="TBD"/>
    <s v="Qatar"/>
    <s v="EPC"/>
    <s v="Electrical"/>
    <s v="Sandra"/>
    <x v="2"/>
    <d v="2025-01-26T00:00:00"/>
    <d v="2026-01-13T00:00:00"/>
    <n v="5682741"/>
    <n v="79522379"/>
    <n v="71821766"/>
    <s v="Consulting"/>
    <s v="Medium"/>
    <s v="Medium"/>
    <s v="Unknown"/>
  </r>
  <r>
    <s v="P1019"/>
    <s v="Bridge Overhaul"/>
    <s v="Siemens"/>
    <s v="Europe"/>
    <s v="Usa"/>
    <s v="EPC "/>
    <s v="Process"/>
    <s v="Sandra"/>
    <x v="2"/>
    <d v="2025-11-15T00:00:00"/>
    <d v="2025-08-16T00:00:00"/>
    <n v="68093622"/>
    <n v="74773039"/>
    <n v="101778834"/>
    <s v="Construction"/>
    <s v="High"/>
    <s v="Unknown"/>
    <s v="Delayed"/>
  </r>
  <r>
    <s v="P1020"/>
    <s v="Tunnel Project"/>
    <s v="GE Infrastructure"/>
    <s v="GCC"/>
    <s v="India"/>
    <s v="Lump Sum"/>
    <s v="Piping"/>
    <s v="Layla"/>
    <x v="4"/>
    <d v="2026-01-14T00:00:00"/>
    <d v="2025-07-20T00:00:00"/>
    <n v="92515875"/>
    <n v="85956335"/>
    <n v="84437486"/>
    <s v="Engineering"/>
    <s v="Medium"/>
    <s v="High"/>
    <s v="On track"/>
  </r>
  <r>
    <s v="P1021"/>
    <s v="Offshore Platform"/>
    <s v="Siemens"/>
    <s v="Middle East"/>
    <s v="Uae"/>
    <s v="Unit Rate"/>
    <s v="Instrumentation"/>
    <s v="Sandra"/>
    <x v="0"/>
    <d v="2025-12-13T00:00:00"/>
    <d v="2026-11-09T00:00:00"/>
    <n v="79072932"/>
    <n v="87299418"/>
    <n v="54109310"/>
    <s v="Construction"/>
    <s v="Critical"/>
    <s v="Unknown"/>
    <s v="Delayed"/>
  </r>
  <r>
    <s v="P1022"/>
    <s v="Rail Network Upgrade"/>
    <s v="China State"/>
    <s v="Africa"/>
    <s v="India"/>
    <s v="Cost Plus"/>
    <s v="Electrical"/>
    <s v="Sandra"/>
    <x v="0"/>
    <d v="2025-07-16T00:00:00"/>
    <d v="2027-03-25T00:00:00"/>
    <n v="98795598"/>
    <n v="61191870"/>
    <n v="111696631"/>
    <s v="Engineering"/>
    <s v="Medium"/>
    <s v="Unknown"/>
    <s v="Risk of scope change"/>
  </r>
  <r>
    <s v="P1023"/>
    <s v="Tunnel Project"/>
    <s v="Bechtel"/>
    <s v="Asia"/>
    <s v="Egypt"/>
    <s v="EPC"/>
    <s v="Hvac"/>
    <s v="Tariq"/>
    <x v="0"/>
    <d v="2026-09-02T00:00:00"/>
    <d v="2026-06-05T00:00:00"/>
    <n v="2000221"/>
    <n v="87793581"/>
    <n v="75613003"/>
    <s v="Maintenance"/>
    <s v="High"/>
    <s v="Medium"/>
    <s v="Delayed"/>
  </r>
  <r>
    <s v="P1024"/>
    <s v="Residential Complex"/>
    <s v="QatarEnergy"/>
    <s v="Africa"/>
    <s v="Egypt"/>
    <s v="LSTK"/>
    <s v="Electrical"/>
    <s v="Ravi"/>
    <x v="2"/>
    <d v="2025-09-03T00:00:00"/>
    <d v="2027-09-09T00:00:00"/>
    <n v="80660664"/>
    <s v="Unknown"/>
    <n v="67343800"/>
    <s v="Engineering"/>
    <s v="High"/>
    <s v="Unknown"/>
    <s v="Risk of scope change"/>
  </r>
  <r>
    <s v="P1025"/>
    <s v="Airport Terminal 3"/>
    <s v="Aramco"/>
    <s v="Americas"/>
    <s v="Egypt"/>
    <s v="Unknown"/>
    <s v="Mechanical"/>
    <s v="Sandra"/>
    <x v="3"/>
    <d v="2025-05-14T00:00:00"/>
    <d v="2027-11-26T00:00:00"/>
    <n v="74624237"/>
    <n v="17996470"/>
    <n v="75894759"/>
    <s v="Construction"/>
    <s v="Medium"/>
    <s v="Medium"/>
    <s v="Delayed"/>
  </r>
  <r>
    <s v="P1026"/>
    <s v="Solar Farm Phase 2"/>
    <s v="Fluor"/>
    <s v="Middle East"/>
    <s v="Uae"/>
    <s v="Unknown"/>
    <s v="Hvac"/>
    <s v="Igor"/>
    <x v="0"/>
    <d v="2025-08-31T00:00:00"/>
    <d v="2026-12-28T00:00:00"/>
    <n v="53917728"/>
    <n v="24984607"/>
    <n v="114592394"/>
    <s v="Engineering"/>
    <s v="Low"/>
    <s v="Unknown"/>
    <s v="Unknown"/>
  </r>
  <r>
    <s v="P1027"/>
    <s v="Solar Farm Phase 2"/>
    <s v="China State"/>
    <s v="TBD"/>
    <s v="India"/>
    <s v="EPC"/>
    <s v="Structural"/>
    <s v="Ravi"/>
    <x v="2"/>
    <d v="2025-12-04T00:00:00"/>
    <d v="2025-06-26T00:00:00"/>
    <n v="25631272"/>
    <n v="80768212"/>
    <n v="11026578"/>
    <s v="Engineering"/>
    <s v="Critical"/>
    <s v="High"/>
    <s v="On track"/>
  </r>
  <r>
    <s v="P1028"/>
    <s v="Water Treatment Plant"/>
    <s v="Vinci Construction"/>
    <s v="GCC"/>
    <s v="Saudi Arabia"/>
    <s v="Lump Sum"/>
    <s v="Structural"/>
    <s v="Igor"/>
    <x v="0"/>
    <d v="2025-11-10T00:00:00"/>
    <d v="2025-07-27T00:00:00"/>
    <n v="3967215"/>
    <n v="43609887"/>
    <n v="40860707"/>
    <s v="Engineering"/>
    <s v="Medium"/>
    <s v="Low"/>
    <s v="Delayed"/>
  </r>
  <r>
    <s v="P1029"/>
    <s v="Offshore Platform"/>
    <s v="GE Infrastructure"/>
    <s v="Middle East"/>
    <s v="Usa"/>
    <s v="LSTK"/>
    <s v="Instruments"/>
    <s v="Layla"/>
    <x v="0"/>
    <d v="2025-07-31T00:00:00"/>
    <d v="2027-05-06T00:00:00"/>
    <n v="63760279"/>
    <n v="81493279"/>
    <n v="113468565"/>
    <s v="Construction"/>
    <s v="High"/>
    <s v="Unknown"/>
    <s v="Risk of scope change"/>
  </r>
  <r>
    <s v="P1030"/>
    <s v="Industrial Park"/>
    <s v="Unknown"/>
    <s v="Europe"/>
    <s v="Usa"/>
    <s v="Unit Rate"/>
    <s v="Structural"/>
    <s v="Tariq"/>
    <x v="0"/>
    <d v="2025-10-02T00:00:00"/>
    <d v="2027-04-01T00:00:00"/>
    <n v="63564826"/>
    <n v="90131288"/>
    <n v="6838667"/>
    <s v="Construction"/>
    <s v="Medium"/>
    <s v="Medium"/>
    <s v="Unknown"/>
  </r>
  <r>
    <s v="P1031"/>
    <s v="HQ Tower"/>
    <s v="ClientX"/>
    <s v="Americas"/>
    <s v="Usa"/>
    <s v="Lump Sum"/>
    <s v="Instrumentation"/>
    <s v="Layla"/>
    <x v="2"/>
    <d v="2025-09-19T00:00:00"/>
    <d v="2025-10-18T00:00:00"/>
    <n v="46625088"/>
    <n v="19326039"/>
    <n v="4573468"/>
    <s v="Procurement"/>
    <s v="Low"/>
    <s v="Low"/>
    <s v="Delayed"/>
  </r>
  <r>
    <s v="P1032"/>
    <s v="Marina Development"/>
    <s v="Larsen"/>
    <s v="Americas"/>
    <s v="Egypt"/>
    <s v="Cost Plus"/>
    <s v="Mechanical "/>
    <s v="Omar"/>
    <x v="0"/>
    <d v="2025-03-17T00:00:00"/>
    <d v="2025-11-21T00:00:00"/>
    <n v="35104683"/>
    <n v="87199641"/>
    <n v="110711386"/>
    <s v="Construction"/>
    <s v="Unknown"/>
    <s v="High"/>
    <s v="Unknown"/>
  </r>
  <r>
    <s v="P1033"/>
    <s v="Plant Upgrade"/>
    <s v="Samsung C&amp;T"/>
    <s v="TBD"/>
    <s v="Egypt"/>
    <s v="LSTK"/>
    <s v="Instrumentation"/>
    <s v="Igor"/>
    <x v="2"/>
    <d v="2025-06-18T00:00:00"/>
    <d v="2025-08-09T00:00:00"/>
    <n v="52775341"/>
    <n v="96557719"/>
    <n v="82935651"/>
    <s v="Procurement"/>
    <s v="Medium"/>
    <s v="Unknown"/>
    <s v="On track"/>
  </r>
  <r>
    <s v="P1034"/>
    <s v="Rail Network Upgrade"/>
    <s v="NEOM"/>
    <s v="TBD"/>
    <s v="India"/>
    <s v="EPC "/>
    <s v="Electrical"/>
    <s v="Sandra"/>
    <x v="2"/>
    <d v="2025-09-19T00:00:00"/>
    <d v="2026-06-15T00:00:00"/>
    <n v="20982789"/>
    <s v="Unknown"/>
    <n v="98487303"/>
    <s v="Consulting"/>
    <s v="High"/>
    <s v="Low"/>
    <s v="On track"/>
  </r>
  <r>
    <s v="P1035"/>
    <s v="Oil Refinery Unit"/>
    <s v="Fluor"/>
    <s v="Africa"/>
    <s v="Qatar"/>
    <s v="EPC"/>
    <s v="Instruments"/>
    <s v="Layla"/>
    <x v="0"/>
    <d v="2025-09-14T00:00:00"/>
    <d v="2026-11-24T00:00:00"/>
    <n v="61273772"/>
    <s v="Unknown"/>
    <n v="89042047"/>
    <s v="Procurement"/>
    <s v="High"/>
    <s v="Unknown"/>
    <s v="Unknown"/>
  </r>
  <r>
    <s v="P1036"/>
    <s v="Industrial Park"/>
    <s v="ClientX"/>
    <s v="TBD"/>
    <s v="Unknown"/>
    <s v="Lump Sum"/>
    <s v="Mechanical"/>
    <s v="Tariq"/>
    <x v="4"/>
    <d v="2025-05-06T00:00:00"/>
    <d v="2026-10-20T00:00:00"/>
    <n v="88662805"/>
    <n v="88926885"/>
    <n v="57268586"/>
    <s v="Maintenance"/>
    <s v="Critical"/>
    <s v="Unknown"/>
    <s v="Unknown"/>
  </r>
  <r>
    <s v="P1037"/>
    <s v="Tunnel Project"/>
    <s v="Vinci Construction"/>
    <s v="Asia"/>
    <s v="Egypt"/>
    <s v="Cost Plus "/>
    <s v="Process"/>
    <s v="Ravi"/>
    <x v="0"/>
    <d v="2025-07-04T00:00:00"/>
    <d v="2025-10-24T00:00:00"/>
    <n v="65454076"/>
    <n v="5390530"/>
    <n v="45743517"/>
    <s v="Consulting"/>
    <s v="High"/>
    <s v="Unknown"/>
    <s v="Risk of scope change"/>
  </r>
  <r>
    <s v="P1038"/>
    <s v="Hospital Complex"/>
    <s v="ABB Group"/>
    <s v="Asia"/>
    <s v="Usa"/>
    <s v="BOT"/>
    <s v="Electrical"/>
    <s v="Igor"/>
    <x v="2"/>
    <d v="2026-09-01T00:00:00"/>
    <d v="2025-02-12T00:00:00"/>
    <n v="86585501"/>
    <n v="31254825"/>
    <n v="76885681"/>
    <s v="Engineering"/>
    <s v="High"/>
    <s v="Unknown"/>
    <s v="Delayed"/>
  </r>
  <r>
    <s v="P1039"/>
    <s v="Smart City Hub"/>
    <s v="NEOM"/>
    <s v="TBD"/>
    <s v="Uae"/>
    <s v="BOT"/>
    <s v="Mechanical"/>
    <s v="Igor"/>
    <x v="2"/>
    <d v="2026-02-21T00:00:00"/>
    <d v="2025-11-16T00:00:00"/>
    <n v="98322107"/>
    <n v="82330639"/>
    <n v="119626949"/>
    <s v="Maintenance"/>
    <s v="High"/>
    <s v="High"/>
    <s v="Unknown"/>
  </r>
  <r>
    <s v="P1040"/>
    <s v="HQ Tower "/>
    <s v="Siemens"/>
    <s v="Asia"/>
    <s v="Saudi Arabia"/>
    <s v="BOT"/>
    <s v="Electrical"/>
    <s v="Tariq"/>
    <x v="0"/>
    <d v="2025-12-23T00:00:00"/>
    <d v="2026-09-06T00:00:00"/>
    <n v="23862956"/>
    <n v="93566196"/>
    <n v="26097877"/>
    <s v="Consulting"/>
    <s v="Low"/>
    <s v="Unknown"/>
    <s v="Risk of scope change"/>
  </r>
  <r>
    <s v="P1041"/>
    <s v="Residential Complex"/>
    <s v="ClientX"/>
    <s v="GCC"/>
    <s v="Unknown"/>
    <s v="Cost Plus"/>
    <s v="Mechanical"/>
    <s v="Tariq"/>
    <x v="4"/>
    <d v="2025-08-13T00:00:00"/>
    <d v="2026-12-07T00:00:00"/>
    <n v="42757818"/>
    <n v="65675117"/>
    <n v="30054983"/>
    <s v="Consulting"/>
    <s v="High"/>
    <s v="High"/>
    <s v="Unknown"/>
  </r>
  <r>
    <s v="P1042"/>
    <s v="Marina Development"/>
    <s v="Vinci Construction"/>
    <s v="Middle East"/>
    <s v="Uae"/>
    <s v="Lump Sum"/>
    <s v="Structural"/>
    <s v="Tariq"/>
    <x v="2"/>
    <d v="2025-05-24T00:00:00"/>
    <d v="2025-01-11T00:00:00"/>
    <n v="98383361"/>
    <n v="77230303"/>
    <n v="21248471"/>
    <s v="Maintenance"/>
    <s v="Critical"/>
    <s v="Unknown"/>
    <s v="Unknown"/>
  </r>
  <r>
    <s v="P1043"/>
    <s v="Water Treatment Plant"/>
    <s v="ClientX"/>
    <s v="Americas"/>
    <s v="Usa"/>
    <s v="Unknown"/>
    <s v="Structural"/>
    <s v="Omar"/>
    <x v="0"/>
    <d v="2025-01-21T00:00:00"/>
    <d v="2027-12-19T00:00:00"/>
    <n v="70388853"/>
    <n v="17014061"/>
    <n v="115469236"/>
    <s v="Engineering"/>
    <s v="Medium"/>
    <s v="Unknown"/>
    <s v="Delayed"/>
  </r>
  <r>
    <s v="P1044"/>
    <s v="Marina Development"/>
    <s v="Samsung C&amp;T"/>
    <s v="TBD"/>
    <s v="Egypt"/>
    <s v="Unknown"/>
    <s v="Process"/>
    <s v="Igor"/>
    <x v="0"/>
    <d v="2025-04-27T00:00:00"/>
    <d v="2026-06-29T00:00:00"/>
    <n v="96922510"/>
    <n v="90056827"/>
    <n v="14398166"/>
    <s v="Maintenance"/>
    <s v="High"/>
    <s v="Unknown"/>
    <s v="Delayed"/>
  </r>
  <r>
    <s v="P1045"/>
    <s v="Metro Line Extension"/>
    <s v="ClientX"/>
    <s v="Middle East"/>
    <s v="India"/>
    <s v="Cost Plus"/>
    <s v="Electrical"/>
    <s v="Tariq"/>
    <x v="1"/>
    <d v="2025-04-25T00:00:00"/>
    <d v="2027-11-17T00:00:00"/>
    <n v="4597975"/>
    <n v="43604926"/>
    <n v="106365932"/>
    <s v="Construction"/>
    <s v="Medium"/>
    <s v="Unknown"/>
    <s v="Risk of scope change"/>
  </r>
  <r>
    <s v="P1046"/>
    <s v="HQ Tower "/>
    <s v="Samsung C&amp;T"/>
    <s v="GCC"/>
    <s v="Saudi Arabia"/>
    <s v="Lump Sum"/>
    <s v="Hvac"/>
    <s v="Layla"/>
    <x v="0"/>
    <d v="2025-08-23T00:00:00"/>
    <d v="2027-07-31T00:00:00"/>
    <n v="45460011"/>
    <n v="77371056"/>
    <n v="50146745"/>
    <s v="Construction"/>
    <s v="Unknown"/>
    <s v="Unknown"/>
    <s v="Delayed"/>
  </r>
  <r>
    <s v="P1047"/>
    <s v="Industrial Park"/>
    <s v="Bechtel"/>
    <s v="Asia"/>
    <s v="Egypt"/>
    <s v="Lump Sum"/>
    <s v="Electrical"/>
    <s v="Omar"/>
    <x v="2"/>
    <d v="2025-03-03T00:00:00"/>
    <d v="2027-12-13T00:00:00"/>
    <n v="87119895"/>
    <n v="63864334"/>
    <n v="69468188"/>
    <s v="Engineering"/>
    <s v="Medium"/>
    <s v="High"/>
    <s v="Risk of scope change"/>
  </r>
  <r>
    <s v="P1048"/>
    <s v="Offshore Platform"/>
    <s v="Bechtel"/>
    <s v="Americas"/>
    <s v="Egypt"/>
    <s v="Unknown"/>
    <s v="Mechanical"/>
    <s v="Layla"/>
    <x v="0"/>
    <d v="2025-01-29T00:00:00"/>
    <d v="2027-02-11T00:00:00"/>
    <n v="43174149"/>
    <n v="21597371"/>
    <n v="119093331"/>
    <s v="Construction"/>
    <s v="High"/>
    <s v="Low"/>
    <s v="On track"/>
  </r>
  <r>
    <s v="P1049"/>
    <s v="Oil Refinery Unit"/>
    <s v="GE Infrastructure"/>
    <s v="Africa"/>
    <s v="Qatar"/>
    <s v="Lump Sum"/>
    <s v="Instruments"/>
    <s v="Sandra"/>
    <x v="3"/>
    <d v="2026-01-03T00:00:00"/>
    <d v="2027-02-19T00:00:00"/>
    <n v="14532975"/>
    <n v="10152224"/>
    <n v="15826084"/>
    <s v="Consulting"/>
    <s v="Unknown"/>
    <s v="Medium"/>
    <s v="Unknown"/>
  </r>
  <r>
    <s v="P1050"/>
    <s v="HQ Tower "/>
    <s v="GE Infrastructure"/>
    <s v="Europe"/>
    <s v="India"/>
    <s v="EPC "/>
    <s v="Mechanical "/>
    <s v="Igor"/>
    <x v="2"/>
    <d v="2025-03-04T00:00:00"/>
    <d v="2026-05-09T00:00:00"/>
    <n v="43386267"/>
    <n v="48408794"/>
    <n v="39524039"/>
    <s v="Maintenance"/>
    <s v="High"/>
    <s v="Unknown"/>
    <s v="On track"/>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s v="2025-01"/>
    <x v="0"/>
    <n v="72719"/>
    <n v="1230286"/>
    <n v="1726267"/>
    <n v="943577"/>
    <s v="Unknown"/>
    <n v="85551"/>
    <n v="26811"/>
    <n v="3434870"/>
    <n v="1985394"/>
    <s v="USD"/>
    <n v="1985394"/>
    <n v="-0.42198860510004743"/>
    <n v="-7.0000000000000001E-3"/>
    <s v="Unknown"/>
    <s v="Under review"/>
  </r>
  <r>
    <s v="2025-01"/>
    <x v="1"/>
    <n v="251287"/>
    <n v="1652677"/>
    <n v="778338"/>
    <n v="634812"/>
    <n v="1584827"/>
    <n v="55937"/>
    <n v="21028"/>
    <n v="2889972"/>
    <n v="5143599"/>
    <s v="AED"/>
    <n v="1401525.6130790191"/>
    <n v="0.77980928534947747"/>
    <n v="-8.6999999999999994E-2"/>
    <s v="CFO"/>
    <s v="Under review"/>
  </r>
  <r>
    <s v="2025-01"/>
    <x v="2"/>
    <n v="336916"/>
    <n v="662545"/>
    <n v="3061935"/>
    <n v="505338"/>
    <n v="270639"/>
    <n v="19277"/>
    <n v="23945"/>
    <n v="3846625"/>
    <n v="1693828"/>
    <s v="AED"/>
    <n v="461533.51498637605"/>
    <n v="-0.55965866181392776"/>
    <n v="0.16800000000000001"/>
    <s v="Unknown"/>
    <s v="Under review"/>
  </r>
  <r>
    <s v="2025-01"/>
    <x v="3"/>
    <n v="495290"/>
    <n v="157597"/>
    <n v="838704"/>
    <n v="621351"/>
    <n v="2612005"/>
    <n v="54920"/>
    <n v="19629"/>
    <n v="6783062"/>
    <n v="4217169"/>
    <s v="QAR"/>
    <n v="1158562.912087912"/>
    <n v="-0.37827945550254444"/>
    <s v="Unknown"/>
    <s v="Management"/>
    <s v="Unknown"/>
  </r>
  <r>
    <s v="2025-01"/>
    <x v="4"/>
    <n v="416931"/>
    <n v="1992689"/>
    <n v="4362612"/>
    <n v="167259"/>
    <n v="2576190"/>
    <n v="61012"/>
    <n v="39317"/>
    <n v="3056691"/>
    <n v="6657167"/>
    <s v="USD"/>
    <n v="6657167"/>
    <n v="1.1778998923999842"/>
    <n v="0.122"/>
    <s v="Unknown"/>
    <s v="Under review"/>
  </r>
  <r>
    <s v="2025-01"/>
    <x v="5"/>
    <n v="355150"/>
    <n v="1245242"/>
    <n v="4692931"/>
    <n v="892050"/>
    <n v="2357357"/>
    <n v="43776"/>
    <n v="15833"/>
    <n v="6276418"/>
    <n v="6972700"/>
    <s v="QAR"/>
    <n v="1915576.923076923"/>
    <n v="0.11093620596971075"/>
    <n v="-9.0999999999999998E-2"/>
    <s v="Unknown"/>
    <s v="Final"/>
  </r>
  <r>
    <s v="2025-02"/>
    <x v="0"/>
    <n v="436134"/>
    <n v="1613559"/>
    <n v="4012522"/>
    <n v="956687"/>
    <s v="Unknown"/>
    <n v="88002"/>
    <n v="30621"/>
    <n v="5349582"/>
    <n v="8265507"/>
    <s v="AED"/>
    <n v="2252181.7438692097"/>
    <n v="0.5450752974718398"/>
    <n v="1.2E-2"/>
    <s v="Unknown"/>
    <s v="Unknown"/>
  </r>
  <r>
    <s v="2025-02"/>
    <x v="1"/>
    <n v="378788"/>
    <n v="437935"/>
    <n v="4235397"/>
    <n v="472267"/>
    <n v="378685"/>
    <n v="56680"/>
    <n v="41598"/>
    <n v="2882888"/>
    <n v="8777761"/>
    <s v="AED"/>
    <n v="2391760.4904632154"/>
    <n v="2.0447804423897149"/>
    <n v="0.108"/>
    <s v="Unknown"/>
    <s v="Final"/>
  </r>
  <r>
    <s v="2025-02"/>
    <x v="2"/>
    <n v="355831"/>
    <n v="719688"/>
    <n v="4390243"/>
    <n v="878660"/>
    <n v="2827974"/>
    <n v="68222"/>
    <n v="15875"/>
    <n v="2733108"/>
    <n v="4680568.49609375"/>
    <s v="AED"/>
    <n v="1275359.2632408037"/>
    <n v="0.71254428880737608"/>
    <n v="0.19400000000000001"/>
    <s v="Management"/>
    <s v="Final"/>
  </r>
  <r>
    <s v="2025-02"/>
    <x v="3"/>
    <n v="471209"/>
    <n v="979067"/>
    <n v="2029994"/>
    <n v="346902"/>
    <n v="245182"/>
    <n v="59061"/>
    <s v="Unknown"/>
    <n v="1489051"/>
    <n v="4679522.9921875"/>
    <s v="EUR"/>
    <n v="5086438.0349864131"/>
    <n v="2.1426210332537301"/>
    <n v="-4.7E-2"/>
    <s v="Unknown"/>
    <s v="Draft"/>
  </r>
  <r>
    <s v="2025-02"/>
    <x v="4"/>
    <n v="135227"/>
    <n v="1054072"/>
    <n v="4430637"/>
    <n v="923278"/>
    <n v="900463"/>
    <n v="27950"/>
    <n v="12648"/>
    <n v="3681638"/>
    <n v="8656566"/>
    <s v="AED"/>
    <n v="2358737.3297002725"/>
    <n v="1.3512811417092065"/>
    <n v="2.5999999999999999E-2"/>
    <s v="CFO"/>
    <s v="Under review"/>
  </r>
  <r>
    <s v="2025-02"/>
    <x v="5"/>
    <n v="445509"/>
    <n v="196785"/>
    <n v="574831"/>
    <n v="633357"/>
    <n v="1882174"/>
    <n v="25703"/>
    <n v="8903"/>
    <n v="3607661"/>
    <n v="1847555"/>
    <s v="EUR"/>
    <n v="2008211.956521739"/>
    <n v="-0.48788009738165533"/>
    <n v="0.09"/>
    <s v="Finance Dept"/>
    <s v="Unknown"/>
  </r>
  <r>
    <s v="2025-03"/>
    <x v="0"/>
    <n v="404165"/>
    <n v="1669132"/>
    <n v="2343596"/>
    <n v="356890"/>
    <s v="Unknown"/>
    <n v="55051"/>
    <n v="2786"/>
    <n v="4589194"/>
    <n v="6292074"/>
    <s v="USD"/>
    <n v="6292074"/>
    <n v="0.37106297968662905"/>
    <s v="Unknown"/>
    <s v="Unknown"/>
    <s v="Under review"/>
  </r>
  <r>
    <s v="2025-03"/>
    <x v="1"/>
    <n v="76255"/>
    <s v="Unknown"/>
    <n v="2949648"/>
    <n v="778684"/>
    <n v="1678045"/>
    <n v="74988"/>
    <n v="22992"/>
    <n v="5688849"/>
    <n v="2941974"/>
    <s v="AED"/>
    <n v="801627.79291553132"/>
    <n v="-0.48285250671972485"/>
    <n v="0.14599999999999999"/>
    <s v="Finance Dept"/>
    <s v="Final"/>
  </r>
  <r>
    <s v="2025-03"/>
    <x v="2"/>
    <n v="300777"/>
    <n v="741290"/>
    <n v="1167553"/>
    <n v="192111"/>
    <n v="348013"/>
    <n v="71532"/>
    <n v="1164"/>
    <n v="2269021"/>
    <n v="2814645"/>
    <s v="USD"/>
    <n v="2814645"/>
    <n v="0.24046670348136928"/>
    <s v="Unknown"/>
    <s v="Management"/>
    <s v="Final"/>
  </r>
  <r>
    <s v="2025-03"/>
    <x v="3"/>
    <n v="64389"/>
    <n v="1619250"/>
    <n v="3799182"/>
    <n v="545560"/>
    <n v="115448"/>
    <n v="91762"/>
    <n v="44945"/>
    <n v="5181135"/>
    <n v="8603105"/>
    <s v="USD"/>
    <n v="8603105"/>
    <n v="0.66046725283166718"/>
    <n v="-0.14299999999999999"/>
    <s v="Unknown"/>
    <s v="Final"/>
  </r>
  <r>
    <s v="2025-03"/>
    <x v="4"/>
    <n v="415150"/>
    <n v="573874"/>
    <n v="3532323"/>
    <n v="683203"/>
    <n v="9476"/>
    <n v="93388"/>
    <n v="7294"/>
    <n v="3908891"/>
    <n v="6405661"/>
    <s v="SAR"/>
    <n v="1708176.2666666666"/>
    <n v="0.63874126958260025"/>
    <n v="7.3999999999999996E-2"/>
    <s v="Unknown"/>
    <s v="Final"/>
  </r>
  <r>
    <s v="2025-03"/>
    <x v="5"/>
    <n v="488690"/>
    <s v="Unknown"/>
    <n v="3355404"/>
    <n v="768124"/>
    <s v="Unknown"/>
    <n v="18169"/>
    <n v="2370"/>
    <n v="6448361"/>
    <n v="810939"/>
    <s v="SAR"/>
    <n v="216250.4"/>
    <n v="-0.87424106683853464"/>
    <n v="0.17100000000000001"/>
    <s v="Management"/>
    <s v="Draft"/>
  </r>
  <r>
    <s v="2025-04"/>
    <x v="0"/>
    <n v="327697"/>
    <n v="1557635"/>
    <n v="2432213"/>
    <n v="843986"/>
    <n v="2342598"/>
    <n v="24064"/>
    <n v="30092"/>
    <n v="3033264"/>
    <n v="4677431.984375"/>
    <s v="QAR"/>
    <n v="1285008.7869162087"/>
    <n v="0.54204579106038908"/>
    <n v="2.7E-2"/>
    <s v="CFO"/>
    <s v="Under review"/>
  </r>
  <r>
    <s v="2025-04"/>
    <x v="1"/>
    <n v="294893"/>
    <n v="889832"/>
    <n v="3800757"/>
    <n v="143678"/>
    <n v="2518277"/>
    <n v="57223"/>
    <n v="15582"/>
    <n v="1928129"/>
    <n v="4356542"/>
    <s v="AED"/>
    <n v="1187068.6648501363"/>
    <n v="1.2594660419505126"/>
    <n v="-0.128"/>
    <s v="Finance Dept"/>
    <s v="Unknown"/>
  </r>
  <r>
    <s v="2025-04"/>
    <x v="2"/>
    <n v="474654"/>
    <n v="183586"/>
    <n v="1830060"/>
    <n v="157321"/>
    <n v="2106722"/>
    <n v="97589"/>
    <s v="Unknown"/>
    <n v="5165866"/>
    <n v="6749961"/>
    <s v="Unknown"/>
    <n v="6749961"/>
    <n v="0.30664655258189044"/>
    <n v="7.0999999999999994E-2"/>
    <s v="Unknown"/>
    <s v="Unknown"/>
  </r>
  <r>
    <s v="2025-04"/>
    <x v="3"/>
    <n v="330576"/>
    <n v="1525075"/>
    <n v="718543"/>
    <n v="333731"/>
    <n v="2141546"/>
    <n v="16470"/>
    <n v="31809"/>
    <n v="7526508"/>
    <n v="1783336"/>
    <s v="QAR"/>
    <n v="489927.47252747254"/>
    <n v="-0.76305930984196124"/>
    <n v="-0.10299999999999999"/>
    <s v="CFO"/>
    <s v="Unknown"/>
  </r>
  <r>
    <s v="2025-04"/>
    <x v="4"/>
    <n v="454664"/>
    <n v="1102709"/>
    <n v="2106456"/>
    <n v="852140"/>
    <n v="1650747"/>
    <n v="51016"/>
    <n v="33196"/>
    <n v="2057634"/>
    <n v="2203085"/>
    <s v="AED"/>
    <n v="600295.6403269755"/>
    <n v="7.0688470349926175E-2"/>
    <n v="-4.3999999999999997E-2"/>
    <s v="Finance Dept"/>
    <s v="Escalation applied"/>
  </r>
  <r>
    <s v="2025-04"/>
    <x v="5"/>
    <n v="100298"/>
    <n v="1289030"/>
    <n v="3169040"/>
    <n v="659205"/>
    <n v="2635718"/>
    <n v="98248"/>
    <n v="12882"/>
    <n v="2719545"/>
    <n v="4952453"/>
    <s v="AED"/>
    <n v="1349442.2343324251"/>
    <n v="0.82105940515784814"/>
    <n v="0.14299999999999999"/>
    <s v="Unknown"/>
    <s v="Final"/>
  </r>
  <r>
    <s v="2025-05"/>
    <x v="0"/>
    <n v="350756"/>
    <n v="1554217"/>
    <n v="1273396"/>
    <n v="968234"/>
    <n v="1614608"/>
    <n v="96877"/>
    <n v="36414"/>
    <n v="3743501"/>
    <n v="4673249.96875"/>
    <s v="EUR"/>
    <n v="5079619.53125"/>
    <n v="0.24836348881701914"/>
    <n v="0.17499999999999999"/>
    <s v="Unknown"/>
    <s v="Under review"/>
  </r>
  <r>
    <s v="2025-05"/>
    <x v="1"/>
    <n v="472104"/>
    <n v="339846"/>
    <n v="4248729"/>
    <n v="417054"/>
    <n v="254239"/>
    <n v="50097"/>
    <n v="12460"/>
    <n v="965183"/>
    <n v="1041882"/>
    <s v="EUR"/>
    <n v="1132480.4347826086"/>
    <n v="7.9465759343046866E-2"/>
    <n v="-0.154"/>
    <s v="Management"/>
    <s v="Unknown"/>
  </r>
  <r>
    <s v="2025-05"/>
    <x v="2"/>
    <n v="167419"/>
    <n v="1606758"/>
    <n v="2774665"/>
    <n v="255782"/>
    <n v="1112067"/>
    <n v="25313"/>
    <n v="46282"/>
    <n v="3502942"/>
    <n v="4145930"/>
    <s v="AED"/>
    <n v="1129681.1989100818"/>
    <n v="0.1835565647390108"/>
    <n v="2.7E-2"/>
    <s v="Management"/>
    <s v="Escalation applied"/>
  </r>
  <r>
    <s v="2025-05"/>
    <x v="3"/>
    <n v="463916"/>
    <n v="1865950"/>
    <n v="1518115"/>
    <n v="783709"/>
    <n v="1805491"/>
    <n v="80509"/>
    <n v="41325"/>
    <n v="5013662"/>
    <n v="1607248"/>
    <s v="USD"/>
    <n v="1607248"/>
    <n v="-0.6794263354809319"/>
    <n v="0.155"/>
    <s v="Unknown"/>
    <s v="Escalation applied"/>
  </r>
  <r>
    <s v="2025-05"/>
    <x v="4"/>
    <n v="76840"/>
    <n v="1004135"/>
    <n v="798345"/>
    <n v="146837"/>
    <n v="2895465"/>
    <n v="67264"/>
    <n v="33607"/>
    <n v="948654"/>
    <n v="5306836"/>
    <s v="EUR"/>
    <n v="5768300"/>
    <n v="4.5940690704935623"/>
    <s v="Unknown"/>
    <s v="Unknown"/>
    <s v="Escalation applied"/>
  </r>
  <r>
    <s v="2025-05"/>
    <x v="5"/>
    <s v="Unknown"/>
    <n v="491423"/>
    <n v="356807"/>
    <n v="656810"/>
    <s v="Unknown"/>
    <n v="97986"/>
    <n v="9002"/>
    <n v="7523207"/>
    <n v="4681614"/>
    <s v="SAR"/>
    <n v="1248430.3999999999"/>
    <n v="-0.3777103301823278"/>
    <n v="0.113"/>
    <s v="Finance Dept"/>
    <s v="Unknown"/>
  </r>
  <r>
    <s v="2025-06"/>
    <x v="0"/>
    <n v="78156"/>
    <n v="584893"/>
    <n v="868348"/>
    <n v="535127"/>
    <n v="2268968"/>
    <n v="73089"/>
    <n v="12769"/>
    <n v="4938675"/>
    <n v="8139560"/>
    <s v="Unknown"/>
    <n v="8139560"/>
    <n v="0.64812626868542678"/>
    <s v="Unknown"/>
    <s v="Finance Dept"/>
    <s v="Under review"/>
  </r>
  <r>
    <s v="2025-06"/>
    <x v="1"/>
    <n v="259252"/>
    <n v="147184"/>
    <n v="257713"/>
    <s v="Unknown"/>
    <n v="2827186"/>
    <n v="65148"/>
    <n v="19462"/>
    <n v="1819350"/>
    <n v="8062907"/>
    <s v="EUR"/>
    <n v="8764029.347826086"/>
    <n v="3.4317514496935719"/>
    <n v="4.2999999999999997E-2"/>
    <s v="Management"/>
    <s v="Under review"/>
  </r>
  <r>
    <s v="2025-06"/>
    <x v="2"/>
    <n v="357745"/>
    <n v="237654"/>
    <n v="1778949"/>
    <n v="388318"/>
    <n v="285642"/>
    <n v="34594"/>
    <n v="47860"/>
    <n v="4363388"/>
    <n v="4781432"/>
    <s v="AED"/>
    <n v="1302842.5068119892"/>
    <n v="9.5807203026638935E-2"/>
    <n v="6.9000000000000006E-2"/>
    <s v="Finance Dept"/>
    <s v="Draft"/>
  </r>
  <r>
    <s v="2025-06"/>
    <x v="3"/>
    <n v="166872"/>
    <n v="635844"/>
    <n v="547700"/>
    <n v="802542"/>
    <n v="2123435"/>
    <n v="52522"/>
    <n v="5165"/>
    <n v="577997"/>
    <n v="2954033"/>
    <s v="USD"/>
    <n v="2954033"/>
    <n v="4.1108102637210919"/>
    <n v="-0.159"/>
    <s v="Finance Dept"/>
    <s v="Draft"/>
  </r>
  <r>
    <s v="2025-06"/>
    <x v="4"/>
    <n v="92044"/>
    <n v="1851363"/>
    <n v="3835239"/>
    <n v="913960"/>
    <n v="46623"/>
    <n v="78284"/>
    <n v="45594"/>
    <n v="1630199"/>
    <n v="6082594"/>
    <s v="EUR"/>
    <n v="6611515.2173913037"/>
    <n v="2.7311972342026953"/>
    <n v="0.14599999999999999"/>
    <s v="Unknown"/>
    <s v="Escalation applied"/>
  </r>
  <r>
    <s v="2025-06"/>
    <x v="5"/>
    <n v="440423"/>
    <n v="1011997"/>
    <n v="4703910"/>
    <n v="249099"/>
    <n v="1977920"/>
    <n v="73687"/>
    <n v="47952"/>
    <n v="1439274"/>
    <n v="4664885.9375"/>
    <s v="USD"/>
    <n v="4664885.9375"/>
    <n v="2.2411381971049291"/>
    <n v="0.17399999999999999"/>
    <s v="CFO"/>
    <s v="Unknown"/>
  </r>
  <r>
    <s v="2025-07"/>
    <x v="0"/>
    <n v="301835"/>
    <n v="697606"/>
    <n v="3735011"/>
    <n v="261321"/>
    <s v="Unknown"/>
    <n v="78373"/>
    <n v="46602"/>
    <n v="3393717"/>
    <n v="1629359"/>
    <s v="Unknown"/>
    <n v="1629359"/>
    <n v="-0.51988954883391869"/>
    <n v="4.5999999999999999E-2"/>
    <s v="Management"/>
    <s v="Unknown"/>
  </r>
  <r>
    <s v="2025-07"/>
    <x v="1"/>
    <n v="228883"/>
    <n v="1549169"/>
    <n v="3360234"/>
    <n v="653900"/>
    <n v="1001373"/>
    <n v="8273"/>
    <n v="28903"/>
    <n v="1046944"/>
    <n v="629433"/>
    <s v="AED"/>
    <n v="171507.62942779291"/>
    <n v="-0.39879019317174558"/>
    <n v="6.0999999999999999E-2"/>
    <s v="Unknown"/>
    <s v="Escalation applied"/>
  </r>
  <r>
    <s v="2025-07"/>
    <x v="2"/>
    <n v="492132"/>
    <n v="1073160"/>
    <n v="1201141"/>
    <n v="115338"/>
    <n v="2729252"/>
    <n v="43854"/>
    <n v="32955"/>
    <n v="2167441"/>
    <n v="810547"/>
    <s v="SAR"/>
    <n v="216145.86666666667"/>
    <n v="-0.62603503394094695"/>
    <n v="-8.0000000000000002E-3"/>
    <s v="Unknown"/>
    <s v="Draft"/>
  </r>
  <r>
    <s v="2025-07"/>
    <x v="3"/>
    <n v="193254"/>
    <n v="790846"/>
    <n v="3230924"/>
    <n v="168960"/>
    <n v="949709"/>
    <n v="14067"/>
    <n v="27769"/>
    <n v="6731195"/>
    <n v="4903079"/>
    <s v="QAR"/>
    <n v="1346999.7252747251"/>
    <n v="-0.27158862579378551"/>
    <n v="-0.10199999999999999"/>
    <s v="Unknown"/>
    <s v="Draft"/>
  </r>
  <r>
    <s v="2025-07"/>
    <x v="4"/>
    <n v="310194"/>
    <n v="1761052"/>
    <n v="1836909"/>
    <n v="570912"/>
    <n v="1986286"/>
    <n v="68165"/>
    <n v="4508"/>
    <n v="3083846"/>
    <n v="8750158"/>
    <s v="AED"/>
    <n v="2384239.2370572207"/>
    <n v="1.8374173029392518"/>
    <n v="1E-3"/>
    <s v="Unknown"/>
    <s v="Escalation applied"/>
  </r>
  <r>
    <s v="2025-07"/>
    <x v="5"/>
    <n v="377446"/>
    <n v="972951"/>
    <n v="2564406"/>
    <n v="426832"/>
    <n v="2512845"/>
    <n v="26276"/>
    <n v="2212"/>
    <n v="7827152"/>
    <n v="4868465"/>
    <s v="USD"/>
    <n v="4868465"/>
    <n v="-0.3780030079906459"/>
    <n v="0.17399999999999999"/>
    <s v="Unknown"/>
    <s v="Under review"/>
  </r>
  <r>
    <s v="2025-08"/>
    <x v="0"/>
    <n v="269059"/>
    <n v="1345791"/>
    <n v="2715149"/>
    <n v="277302"/>
    <n v="791981"/>
    <n v="57020"/>
    <n v="1356"/>
    <n v="7784230"/>
    <n v="904930"/>
    <s v="USD"/>
    <n v="904930"/>
    <n v="-0.88374829623482354"/>
    <s v="Unknown"/>
    <s v="Management"/>
    <s v="Final"/>
  </r>
  <r>
    <s v="2025-08"/>
    <x v="1"/>
    <n v="431118"/>
    <n v="135830"/>
    <n v="1579273"/>
    <s v="Unknown"/>
    <s v="Unknown"/>
    <n v="51382"/>
    <n v="42099"/>
    <n v="5925397"/>
    <n v="3157814"/>
    <s v="USD"/>
    <n v="3157814"/>
    <n v="-0.46707132028453113"/>
    <n v="1.4999999999999999E-2"/>
    <s v="Finance Dept"/>
    <s v="Final"/>
  </r>
  <r>
    <s v="2025-08"/>
    <x v="2"/>
    <n v="86630"/>
    <n v="1954426"/>
    <n v="2246079"/>
    <n v="855704"/>
    <n v="1808530"/>
    <n v="93763"/>
    <n v="4880"/>
    <n v="6290268"/>
    <n v="5980558"/>
    <s v="AED"/>
    <n v="1629579.8365122615"/>
    <n v="-4.9236375938195319E-2"/>
    <n v="-0.187"/>
    <s v="Finance Dept"/>
    <s v="Draft"/>
  </r>
  <r>
    <s v="2025-08"/>
    <x v="3"/>
    <n v="305749"/>
    <n v="175119"/>
    <n v="2175980"/>
    <n v="587492"/>
    <n v="1266641"/>
    <n v="81964"/>
    <n v="20220"/>
    <n v="1036459"/>
    <n v="3462599"/>
    <s v="AED"/>
    <n v="943487.46594005451"/>
    <n v="2.3407968863216007"/>
    <n v="1.0999999999999999E-2"/>
    <s v="Unknown"/>
    <s v="Escalation applied"/>
  </r>
  <r>
    <s v="2025-08"/>
    <x v="4"/>
    <n v="494791"/>
    <n v="110263"/>
    <n v="1741548"/>
    <n v="203939"/>
    <n v="389013"/>
    <n v="70250"/>
    <n v="44097"/>
    <n v="1622650"/>
    <n v="2171940"/>
    <s v="AED"/>
    <n v="591809.26430517714"/>
    <n v="0.33851415893754044"/>
    <n v="2.3E-2"/>
    <s v="Management"/>
    <s v="Unknown"/>
  </r>
  <r>
    <s v="2025-08"/>
    <x v="5"/>
    <n v="60630"/>
    <n v="280098"/>
    <n v="347991"/>
    <n v="722195"/>
    <n v="1112526"/>
    <n v="65260"/>
    <n v="41971"/>
    <n v="5322596"/>
    <n v="1260349"/>
    <s v="SAR"/>
    <n v="336093.06666666665"/>
    <n v="-0.7632078406852596"/>
    <n v="-4.9000000000000002E-2"/>
    <s v="CFO"/>
    <s v="Unknown"/>
  </r>
  <r>
    <s v="2025-09"/>
    <x v="0"/>
    <n v="421096"/>
    <n v="947198"/>
    <n v="4522227"/>
    <n v="811393"/>
    <n v="1095152"/>
    <n v="89302"/>
    <n v="18944"/>
    <n v="3225068"/>
    <n v="5839195"/>
    <s v="EUR"/>
    <n v="6346951.0869565215"/>
    <n v="0.81056492452252171"/>
    <n v="0.13600000000000001"/>
    <s v="CFO"/>
    <s v="Escalation applied"/>
  </r>
  <r>
    <s v="2025-09"/>
    <x v="1"/>
    <n v="53615"/>
    <n v="307816"/>
    <n v="3397270"/>
    <n v="901671"/>
    <n v="988046"/>
    <n v="42280"/>
    <n v="12573"/>
    <n v="3569990"/>
    <n v="1183783"/>
    <s v="USD"/>
    <n v="1183783"/>
    <n v="-0.66840719441791152"/>
    <n v="0.16400000000000001"/>
    <s v="Management"/>
    <s v="Unknown"/>
  </r>
  <r>
    <s v="2025-09"/>
    <x v="2"/>
    <s v="Unknown"/>
    <n v="1332444"/>
    <n v="3085312"/>
    <n v="561812"/>
    <n v="2108412"/>
    <n v="18383"/>
    <n v="49089"/>
    <n v="6007874"/>
    <n v="5489455"/>
    <s v="USD"/>
    <n v="5489455"/>
    <n v="-8.6289925521074506E-2"/>
    <n v="-3.4000000000000002E-2"/>
    <s v="CFO"/>
    <s v="Final"/>
  </r>
  <r>
    <s v="Sep-2025"/>
    <x v="3"/>
    <n v="411901"/>
    <n v="1483310"/>
    <n v="4183191"/>
    <n v="528087"/>
    <n v="340049"/>
    <n v="38453"/>
    <n v="16689"/>
    <n v="7714569"/>
    <n v="4808070"/>
    <s v="EUR"/>
    <n v="5226163.0434782607"/>
    <n v="-0.37675455362444743"/>
    <n v="-0.13400000000000001"/>
    <s v="Management"/>
    <s v="Under review"/>
  </r>
  <r>
    <s v="2025-09"/>
    <x v="4"/>
    <n v="79565"/>
    <n v="743558"/>
    <n v="212198"/>
    <n v="145660"/>
    <n v="1596355"/>
    <n v="19138"/>
    <n v="25479"/>
    <n v="5154696"/>
    <n v="2098350"/>
    <s v="AED"/>
    <n v="571757.49318801088"/>
    <n v="-0.5929245875993463"/>
    <n v="1.7999999999999999E-2"/>
    <s v="Management"/>
    <s v="Under review"/>
  </r>
  <r>
    <s v="2025-09"/>
    <x v="5"/>
    <n v="367423"/>
    <n v="802869"/>
    <n v="3846785"/>
    <s v="Unknown"/>
    <n v="2362149"/>
    <n v="53358"/>
    <n v="18834"/>
    <n v="5512455"/>
    <n v="6739004"/>
    <s v="EUR"/>
    <n v="7325004.3478260869"/>
    <n v="0.22250503632229196"/>
    <n v="0.16200000000000001"/>
    <s v="Unknown"/>
    <s v="Under review"/>
  </r>
  <r>
    <s v="2025-10"/>
    <x v="0"/>
    <n v="134116"/>
    <n v="136231"/>
    <n v="580841"/>
    <n v="841460"/>
    <n v="559954"/>
    <n v="28428"/>
    <n v="20250"/>
    <n v="712697"/>
    <n v="6394748"/>
    <s v="USD"/>
    <n v="6394748"/>
    <n v="7.972604065963516"/>
    <s v="Unknown"/>
    <s v="CFO"/>
    <s v="Draft"/>
  </r>
  <r>
    <s v="2025-10"/>
    <x v="1"/>
    <s v="Unknown"/>
    <n v="329064"/>
    <n v="4050478"/>
    <n v="244464"/>
    <s v="Unknown"/>
    <n v="44394"/>
    <n v="12407"/>
    <n v="2072273"/>
    <n v="4648157.875"/>
    <s v="USD"/>
    <n v="4648157.875"/>
    <n v="1.2430239041863693"/>
    <n v="-8.1000000000000003E-2"/>
    <s v="Management"/>
    <s v="Draft"/>
  </r>
  <r>
    <s v="2025-10"/>
    <x v="2"/>
    <n v="298845"/>
    <n v="331492"/>
    <n v="2208648"/>
    <n v="206291"/>
    <n v="2948081"/>
    <n v="64894"/>
    <n v="33310"/>
    <n v="1335145"/>
    <n v="6946378"/>
    <s v="EUR"/>
    <n v="7550410.8695652168"/>
    <n v="4.2027143119286672"/>
    <n v="0"/>
    <s v="Unknown"/>
    <s v="Draft"/>
  </r>
  <r>
    <s v="2025-10"/>
    <x v="3"/>
    <n v="159504"/>
    <n v="1923125"/>
    <n v="3249217"/>
    <n v="220978"/>
    <n v="1337083"/>
    <n v="37355"/>
    <n v="22208"/>
    <n v="5830168"/>
    <n v="6113841"/>
    <s v="QAR"/>
    <n v="1679626.6483516484"/>
    <n v="4.8656059310812315E-2"/>
    <n v="-9.1999999999999998E-2"/>
    <s v="CFO"/>
    <s v="Final"/>
  </r>
  <r>
    <s v="2025-10"/>
    <x v="4"/>
    <n v="116665"/>
    <n v="593425"/>
    <n v="219105"/>
    <n v="587566"/>
    <n v="1696107"/>
    <n v="9270"/>
    <n v="18245"/>
    <n v="5955369"/>
    <n v="5406503"/>
    <s v="Unknown"/>
    <n v="5406503"/>
    <n v="-9.2163222799460459E-2"/>
    <n v="-0.13800000000000001"/>
    <s v="Finance Dept"/>
    <s v="Draft"/>
  </r>
  <r>
    <s v="2025-10"/>
    <x v="5"/>
    <n v="459572"/>
    <n v="1567027"/>
    <n v="4275017"/>
    <n v="101127"/>
    <n v="1490988"/>
    <n v="7192"/>
    <n v="1065"/>
    <n v="7780679"/>
    <n v="6100187"/>
    <s v="AED"/>
    <n v="1662176.2942779292"/>
    <n v="-0.21598269251308272"/>
    <n v="-6.7000000000000004E-2"/>
    <s v="Finance Dept"/>
    <s v="Under review"/>
  </r>
  <r>
    <s v="2025-11"/>
    <x v="0"/>
    <n v="366175"/>
    <n v="601077"/>
    <n v="4248706"/>
    <s v="Unknown"/>
    <n v="1066347"/>
    <n v="67142"/>
    <n v="33922"/>
    <n v="7937232"/>
    <n v="4614701.75"/>
    <s v="USD"/>
    <n v="4614701.75"/>
    <n v="-0.41860062172807849"/>
    <n v="0.17899999999999999"/>
    <s v="Management"/>
    <s v="Escalation applied"/>
  </r>
  <r>
    <s v="2025-11"/>
    <x v="1"/>
    <n v="325694"/>
    <n v="745868"/>
    <n v="453007"/>
    <n v="430000"/>
    <n v="2661142"/>
    <n v="69274"/>
    <n v="9157"/>
    <n v="2814677"/>
    <n v="6096901"/>
    <s v="USD"/>
    <n v="6096901"/>
    <n v="1.1661103565346929"/>
    <s v="Unknown"/>
    <s v="CFO"/>
    <s v="Final"/>
  </r>
  <r>
    <s v="2025-11"/>
    <x v="2"/>
    <n v="68614"/>
    <n v="315205"/>
    <n v="1233668"/>
    <s v="Unknown"/>
    <n v="2393203"/>
    <n v="73098"/>
    <s v="Unknown"/>
    <n v="5757777"/>
    <n v="5227041"/>
    <s v="SAR"/>
    <n v="1393877.6"/>
    <n v="-9.2177241320738887E-2"/>
    <n v="-4.2000000000000003E-2"/>
    <s v="Unknown"/>
    <s v="Draft"/>
  </r>
  <r>
    <s v="2025-11"/>
    <x v="3"/>
    <n v="279125"/>
    <n v="513866"/>
    <n v="2799622"/>
    <n v="485428"/>
    <n v="225919"/>
    <n v="53993"/>
    <n v="33307"/>
    <n v="4271726"/>
    <n v="1069818"/>
    <s v="QAR"/>
    <n v="293906.04395604396"/>
    <n v="-0.74955837523286839"/>
    <n v="-6.5000000000000002E-2"/>
    <s v="CFO"/>
    <s v="Final"/>
  </r>
  <r>
    <s v="2025-11"/>
    <x v="4"/>
    <n v="364857"/>
    <n v="1744370"/>
    <n v="1975132"/>
    <n v="213083"/>
    <n v="196524"/>
    <n v="77786"/>
    <n v="45692"/>
    <n v="841350"/>
    <n v="8605669"/>
    <s v="AED"/>
    <n v="2344868.9373297002"/>
    <n v="9.2284055387175368"/>
    <n v="0.17100000000000001"/>
    <s v="Finance Dept"/>
    <s v="Unknown"/>
  </r>
  <r>
    <s v="2025-11"/>
    <x v="5"/>
    <n v="343092"/>
    <n v="1823378"/>
    <n v="4532884"/>
    <n v="649120"/>
    <n v="2315178"/>
    <n v="64360"/>
    <n v="46454"/>
    <n v="3992287"/>
    <n v="7611998"/>
    <s v="SAR"/>
    <n v="2029866.1333333333"/>
    <n v="0.90667604808972901"/>
    <n v="3.0000000000000001E-3"/>
    <s v="CFO"/>
    <s v="Unknown"/>
  </r>
  <r>
    <s v="2025-12"/>
    <x v="0"/>
    <n v="168046"/>
    <n v="238468"/>
    <n v="1709347"/>
    <n v="876791"/>
    <n v="187022"/>
    <n v="19166"/>
    <n v="18658"/>
    <n v="956888"/>
    <n v="3742702"/>
    <s v="USD"/>
    <n v="3742702"/>
    <n v="2.9113271354641297"/>
    <n v="-0.108"/>
    <s v="Management"/>
    <s v="Draft"/>
  </r>
  <r>
    <s v="2025-12"/>
    <x v="1"/>
    <n v="320141"/>
    <n v="620384"/>
    <n v="2855491"/>
    <n v="949008"/>
    <n v="1541490"/>
    <n v="99589"/>
    <n v="6922"/>
    <n v="7371598"/>
    <n v="4295221"/>
    <s v="QAR"/>
    <n v="1180005.7692307692"/>
    <n v="-0.41732837303390663"/>
    <n v="-5.2999999999999999E-2"/>
    <s v="Management"/>
    <s v="Final"/>
  </r>
  <r>
    <s v="2025-12"/>
    <x v="2"/>
    <n v="490369"/>
    <n v="440568"/>
    <n v="291531"/>
    <n v="805509"/>
    <n v="1592264"/>
    <n v="91035"/>
    <n v="27125"/>
    <n v="1007856"/>
    <n v="8640986"/>
    <s v="Unknown"/>
    <n v="8640986"/>
    <n v="7.5736315505389662"/>
    <n v="-5.8000000000000003E-2"/>
    <s v="Unknown"/>
    <s v="Under review"/>
  </r>
  <r>
    <s v="2025-12"/>
    <x v="3"/>
    <n v="98222"/>
    <n v="1984805"/>
    <n v="4113068"/>
    <n v="445209"/>
    <n v="384556"/>
    <n v="44435"/>
    <n v="28479"/>
    <n v="1662243"/>
    <n v="4201856"/>
    <s v="Unknown"/>
    <n v="4201856"/>
    <n v="1.5278229476676997"/>
    <n v="-8.9999999999999993E-3"/>
    <s v="Finance Dept"/>
    <s v="Under review"/>
  </r>
  <r>
    <s v="2025-12"/>
    <x v="4"/>
    <n v="312811"/>
    <s v="Unknown"/>
    <n v="1698842"/>
    <n v="462120"/>
    <n v="2591757"/>
    <n v="18513"/>
    <n v="22077"/>
    <n v="6006088"/>
    <n v="4739483"/>
    <s v="AED"/>
    <n v="1291412.2615803815"/>
    <n v="-0.21088685347267638"/>
    <n v="0.19900000000000001"/>
    <s v="Unknown"/>
    <s v="Final"/>
  </r>
  <r>
    <s v="2025-12"/>
    <x v="5"/>
    <n v="440385"/>
    <n v="1029351"/>
    <n v="4296450"/>
    <n v="123587"/>
    <s v="Unknown"/>
    <n v="35263"/>
    <n v="24469"/>
    <n v="3940056"/>
    <n v="4157969"/>
    <s v="QAR"/>
    <n v="1142299.1758241758"/>
    <n v="5.5307081929799981E-2"/>
    <n v="-1E-3"/>
    <s v="CFO"/>
    <s v="Under review"/>
  </r>
  <r>
    <s v="2026-01"/>
    <x v="0"/>
    <n v="63222"/>
    <n v="1813626"/>
    <n v="459877"/>
    <n v="226681"/>
    <n v="93046"/>
    <n v="14471"/>
    <n v="30441"/>
    <n v="4377106"/>
    <n v="871062"/>
    <s v="EUR"/>
    <n v="946806.52173913037"/>
    <n v="-0.80099590916920904"/>
    <n v="-4.1000000000000002E-2"/>
    <s v="Unknown"/>
    <s v="Draft"/>
  </r>
  <r>
    <s v="2026-01"/>
    <x v="1"/>
    <n v="205108"/>
    <n v="303720"/>
    <n v="1284907"/>
    <n v="375730"/>
    <n v="732528"/>
    <n v="17250"/>
    <n v="49150"/>
    <n v="1971489"/>
    <n v="8558850"/>
    <s v="USD"/>
    <n v="8558850"/>
    <n v="3.3413125815056537"/>
    <n v="0.16"/>
    <s v="CFO"/>
    <s v="Unknown"/>
  </r>
  <r>
    <s v="2026-01"/>
    <x v="2"/>
    <n v="438813"/>
    <n v="1903652"/>
    <n v="4166552"/>
    <n v="640686"/>
    <n v="2816453"/>
    <n v="16304"/>
    <n v="32449"/>
    <n v="1428752"/>
    <n v="7405284"/>
    <s v="AED"/>
    <n v="2017788.5558583108"/>
    <n v="4.1830436632809613"/>
    <n v="-8.2000000000000003E-2"/>
    <s v="Management"/>
    <s v="Draft"/>
  </r>
  <r>
    <s v="2026-01"/>
    <x v="3"/>
    <n v="173480"/>
    <n v="1542531"/>
    <n v="1264546"/>
    <n v="673313"/>
    <n v="1285450"/>
    <n v="50928"/>
    <n v="23554"/>
    <n v="526741"/>
    <n v="4413965"/>
    <s v="AED"/>
    <n v="1202715.2588555859"/>
    <n v="7.3797634890771748"/>
    <n v="-0.11600000000000001"/>
    <s v="Management"/>
    <s v="Draft"/>
  </r>
  <r>
    <s v="2026-01"/>
    <x v="4"/>
    <n v="134680"/>
    <n v="1864039"/>
    <n v="1625535"/>
    <n v="623186"/>
    <n v="653711"/>
    <n v="70040"/>
    <n v="41306"/>
    <n v="4239653"/>
    <n v="4281131"/>
    <s v="USD"/>
    <n v="4281131"/>
    <n v="9.7833478353063323E-3"/>
    <n v="0.16400000000000001"/>
    <s v="CFO"/>
    <s v="Under review"/>
  </r>
  <r>
    <s v="2026-01"/>
    <x v="5"/>
    <n v="496342"/>
    <n v="354242"/>
    <n v="2292141"/>
    <n v="65166"/>
    <s v="Unknown"/>
    <n v="53802"/>
    <n v="11840"/>
    <n v="6533756"/>
    <n v="4547789.5"/>
    <s v="AED"/>
    <n v="1239179.7002724796"/>
    <s v="Unknown"/>
    <n v="1.2E-2"/>
    <s v="Management"/>
    <s v="Under review"/>
  </r>
  <r>
    <s v="2026-02"/>
    <x v="0"/>
    <n v="273159"/>
    <n v="1627118"/>
    <n v="4905138"/>
    <n v="452867"/>
    <s v="Unknown"/>
    <n v="91137"/>
    <n v="12342"/>
    <n v="2447809"/>
    <n v="6631681"/>
    <s v="AED"/>
    <n v="1806997.5476839237"/>
    <n v="1.7092313983648233"/>
    <n v="-0.10100000000000001"/>
    <s v="Unknown"/>
    <s v="Escalation applied"/>
  </r>
  <r>
    <s v="2026-02"/>
    <x v="1"/>
    <n v="467167"/>
    <n v="1042854"/>
    <n v="361659"/>
    <n v="542458"/>
    <n v="2764362"/>
    <n v="18463"/>
    <n v="6677"/>
    <n v="6842536"/>
    <n v="3056630"/>
    <s v="EUR"/>
    <n v="3322423.913043478"/>
    <n v="-0.55328989135022455"/>
    <n v="-0.17799999999999999"/>
    <s v="CFO"/>
    <s v="Unknown"/>
  </r>
  <r>
    <s v="2026-02"/>
    <x v="2"/>
    <n v="166830"/>
    <n v="1019037"/>
    <n v="2512757"/>
    <n v="763681"/>
    <n v="1569085"/>
    <n v="90215"/>
    <n v="29940"/>
    <n v="6872662"/>
    <n v="3651128"/>
    <s v="USD"/>
    <n v="3651128"/>
    <n v="-0.46874617142527886"/>
    <s v="Unknown"/>
    <s v="Unknown"/>
    <s v="Under review"/>
  </r>
  <r>
    <s v="2026-02"/>
    <x v="3"/>
    <n v="328232"/>
    <n v="1849756"/>
    <n v="3316905"/>
    <n v="127125"/>
    <n v="1481243"/>
    <n v="49009"/>
    <n v="7092"/>
    <n v="7132744"/>
    <n v="6890950"/>
    <s v="SAR"/>
    <n v="1837586.6666666667"/>
    <n v="-3.3899155780720579E-2"/>
    <n v="-0.16900000000000001"/>
    <s v="Unknown"/>
    <s v="Unknown"/>
  </r>
  <r>
    <s v="2026-02"/>
    <x v="4"/>
    <n v="303603"/>
    <n v="435844"/>
    <n v="1655855"/>
    <n v="181609"/>
    <n v="2897923"/>
    <n v="42227"/>
    <n v="7475"/>
    <n v="5233150"/>
    <n v="5724723"/>
    <s v="QAR"/>
    <n v="1572726.0989010988"/>
    <n v="9.3934437193659653E-2"/>
    <n v="-8.6999999999999994E-2"/>
    <s v="Finance Dept"/>
    <s v="Draft"/>
  </r>
  <r>
    <s v="2026-02"/>
    <x v="5"/>
    <n v="55495"/>
    <s v="Unknown"/>
    <n v="2927567"/>
    <n v="592877"/>
    <n v="56852"/>
    <n v="92130"/>
    <n v="18905"/>
    <n v="6953270"/>
    <n v="8221473"/>
    <s v="USD"/>
    <n v="8221473"/>
    <n v="0.18238943691241674"/>
    <n v="-4.1000000000000002E-2"/>
    <s v="Management"/>
    <s v="Draf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395063-A769-40B3-8B5B-8BA3CB51DB35}" name="PivotChartTable5" cacheId="61" applyNumberFormats="0" applyBorderFormats="0" applyFontFormats="0" applyPatternFormats="0" applyAlignmentFormats="0" applyWidthHeightFormats="1" dataCaption="Values" updatedVersion="8" minRefreshableVersion="3" useAutoFormatting="1" subtotalHiddenItems="1" itemPrintTitles="1" createdVersion="5" indent="0" outline="1" outlineData="1" multipleFieldFilters="0" chartFormat="24">
  <location ref="A1:B9" firstHeaderRow="1" firstDataRow="1" firstDataCol="1"/>
  <pivotFields count="4">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Contract Value USD" fld="2" baseField="0" baseItem="0"/>
  </dataFields>
  <chartFormats count="1">
    <chartFormat chart="21" format="3" series="1">
      <pivotArea type="data" outline="0" fieldPosition="0">
        <references count="1">
          <reference field="4294967294" count="1" selected="0">
            <x v="0"/>
          </reference>
        </references>
      </pivotArea>
    </chartFormat>
  </chartFormats>
  <pivotHierarchies count="1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ject_Master].[Region].&amp;[Africa]"/>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7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8" columnCount="1" cacheId="244609710">
        <x15:pivotRow count="1">
          <x15:c>
            <x15:v>3457379583.6180754</x15:v>
          </x15:c>
        </x15:pivotRow>
        <x15:pivotRow count="1">
          <x15:c>
            <x15:v>1526566440.9742038</x15:v>
          </x15:c>
        </x15:pivotRow>
        <x15:pivotRow count="1">
          <x15:c>
            <x15:v>2469815065.2583022</x15:v>
          </x15:c>
        </x15:pivotRow>
        <x15:pivotRow count="1">
          <x15:c>
            <x15:v>2691148183.0855455</x15:v>
          </x15:c>
        </x15:pivotRow>
        <x15:pivotRow count="1">
          <x15:c>
            <x15:v>3332564073.8605356</x15:v>
          </x15:c>
        </x15:pivotRow>
        <x15:pivotRow count="1">
          <x15:c>
            <x15:v>301474344.38789123</x15:v>
          </x15:c>
        </x15:pivotRow>
        <x15:pivotRow count="1">
          <x15:c>
            <x15:v>2032190379.2869139</x15:v>
          </x15:c>
        </x15:pivotRow>
        <x15:pivotRow count="1">
          <x15:c>
            <x15:v>15811138070.471483</x15:v>
          </x15:c>
        </x15:pivotRow>
      </x15:pivotTableData>
    </ext>
    <ext xmlns:x15="http://schemas.microsoft.com/office/spreadsheetml/2010/11/main" uri="{E67621CE-5B39-4880-91FE-76760E9C1902}">
      <x15:pivotTableUISettings>
        <x15:activeTabTopLevelEntity name="[Sales_Transactions]"/>
        <x15:activeTabTopLevelEntity name="[Project_Master]"/>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395063-A769-40B3-8B5B-8BA3CB51DB35}" name="PivotChartTable6" cacheId="58" applyNumberFormats="0" applyBorderFormats="0" applyFontFormats="0" applyPatternFormats="0" applyAlignmentFormats="0" applyWidthHeightFormats="1" dataCaption="Values" updatedVersion="8" minRefreshableVersion="3" useAutoFormatting="1" subtotalHiddenItems="1" itemPrintTitles="1" createdVersion="5" indent="0" outline="1" outlineData="1" multipleFieldFilters="0" chartFormat="18">
  <location ref="A1:B9" firstHeaderRow="1" firstDataRow="1" firstDataCol="1"/>
  <pivotFields count="4">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Actual Spend USD" fld="2" baseField="0" baseItem="0"/>
  </dataFields>
  <chartFormats count="8">
    <chartFormat chart="17" format="21" series="1">
      <pivotArea type="data" outline="0" fieldPosition="0">
        <references count="1">
          <reference field="4294967294" count="1" selected="0">
            <x v="0"/>
          </reference>
        </references>
      </pivotArea>
    </chartFormat>
    <chartFormat chart="17" format="22">
      <pivotArea type="data" outline="0" fieldPosition="0">
        <references count="2">
          <reference field="4294967294" count="1" selected="0">
            <x v="0"/>
          </reference>
          <reference field="0" count="1" selected="0">
            <x v="0"/>
          </reference>
        </references>
      </pivotArea>
    </chartFormat>
    <chartFormat chart="17" format="23">
      <pivotArea type="data" outline="0" fieldPosition="0">
        <references count="2">
          <reference field="4294967294" count="1" selected="0">
            <x v="0"/>
          </reference>
          <reference field="0" count="1" selected="0">
            <x v="1"/>
          </reference>
        </references>
      </pivotArea>
    </chartFormat>
    <chartFormat chart="17" format="24">
      <pivotArea type="data" outline="0" fieldPosition="0">
        <references count="2">
          <reference field="4294967294" count="1" selected="0">
            <x v="0"/>
          </reference>
          <reference field="0" count="1" selected="0">
            <x v="2"/>
          </reference>
        </references>
      </pivotArea>
    </chartFormat>
    <chartFormat chart="17" format="25">
      <pivotArea type="data" outline="0" fieldPosition="0">
        <references count="2">
          <reference field="4294967294" count="1" selected="0">
            <x v="0"/>
          </reference>
          <reference field="0" count="1" selected="0">
            <x v="3"/>
          </reference>
        </references>
      </pivotArea>
    </chartFormat>
    <chartFormat chart="17" format="26">
      <pivotArea type="data" outline="0" fieldPosition="0">
        <references count="2">
          <reference field="4294967294" count="1" selected="0">
            <x v="0"/>
          </reference>
          <reference field="0" count="1" selected="0">
            <x v="4"/>
          </reference>
        </references>
      </pivotArea>
    </chartFormat>
    <chartFormat chart="17" format="27">
      <pivotArea type="data" outline="0" fieldPosition="0">
        <references count="2">
          <reference field="4294967294" count="1" selected="0">
            <x v="0"/>
          </reference>
          <reference field="0" count="1" selected="0">
            <x v="5"/>
          </reference>
        </references>
      </pivotArea>
    </chartFormat>
    <chartFormat chart="17" format="28">
      <pivotArea type="data" outline="0" fieldPosition="0">
        <references count="2">
          <reference field="4294967294" count="1" selected="0">
            <x v="0"/>
          </reference>
          <reference field="0" count="1" selected="0">
            <x v="6"/>
          </reference>
        </references>
      </pivotArea>
    </chartFormat>
  </chartFormats>
  <pivotHierarchies count="1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ject_Master].[Region].&amp;[Africa]"/>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ActualSpend"/>
    <pivotHierarchy dragToData="1"/>
    <pivotHierarchy dragToData="1"/>
    <pivotHierarchy dragToData="1"/>
    <pivotHierarchy dragToData="1"/>
    <pivotHierarchy dragToData="1"/>
    <pivotHierarchy dragToData="1"/>
  </pivotHierarchies>
  <rowHierarchiesUsage count="1">
    <rowHierarchyUsage hierarchyUsage="7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8" columnCount="1" cacheId="1357750651">
        <x15:pivotRow count="1">
          <x15:c>
            <x15:v>256750012.29978865</x15:v>
          </x15:c>
        </x15:pivotRow>
        <x15:pivotRow count="1">
          <x15:c>
            <x15:v>256750012.29978865</x15:v>
          </x15:c>
        </x15:pivotRow>
        <x15:pivotRow count="1">
          <x15:c>
            <x15:v>256750012.29978865</x15:v>
          </x15:c>
        </x15:pivotRow>
        <x15:pivotRow count="1">
          <x15:c>
            <x15:v>256750012.29978865</x15:v>
          </x15:c>
        </x15:pivotRow>
        <x15:pivotRow count="1">
          <x15:c>
            <x15:v>256750012.29978865</x15:v>
          </x15:c>
        </x15:pivotRow>
        <x15:pivotRow count="1">
          <x15:c>
            <x15:v>256750012.29978865</x15:v>
          </x15:c>
        </x15:pivotRow>
        <x15:pivotRow count="1">
          <x15:c>
            <x15:v>256750012.29978865</x15:v>
          </x15:c>
        </x15:pivotRow>
        <x15:pivotRow count="1">
          <x15:c>
            <x15:v>256750012.29978865</x15:v>
          </x15:c>
        </x15:pivotRow>
      </x15:pivotTableData>
    </ext>
    <ext xmlns:x15="http://schemas.microsoft.com/office/spreadsheetml/2010/11/main" uri="{E67621CE-5B39-4880-91FE-76760E9C1902}">
      <x15:pivotTableUISettings>
        <x15:activeTabTopLevelEntity name="[Sales_Transactions]"/>
        <x15:activeTabTopLevelEntity name="[Monthly_Costs]"/>
        <x15:activeTabTopLevelEntity name="[Project_Master]"/>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395063-A769-40B3-8B5B-8BA3CB51DB35}" name="PivotChartTable7" cacheId="64" applyNumberFormats="0" applyBorderFormats="0" applyFontFormats="0" applyPatternFormats="0" applyAlignmentFormats="0" applyWidthHeightFormats="1" dataCaption="Values" updatedVersion="8" minRefreshableVersion="3" useAutoFormatting="1" subtotalHiddenItems="1" itemPrintTitles="1" createdVersion="5" indent="0" outline="1" outlineData="1" multipleFieldFilters="0" chartFormat="25">
  <location ref="A1:B7" firstHeaderRow="1"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ProjectID" fld="1" subtotal="count" baseField="0" baseItem="0"/>
  </dataFields>
  <chartFormats count="6">
    <chartFormat chart="23" format="35" series="1">
      <pivotArea type="data" outline="0" fieldPosition="0">
        <references count="1">
          <reference field="4294967294" count="1" selected="0">
            <x v="0"/>
          </reference>
        </references>
      </pivotArea>
    </chartFormat>
    <chartFormat chart="23" format="36">
      <pivotArea type="data" outline="0" fieldPosition="0">
        <references count="2">
          <reference field="4294967294" count="1" selected="0">
            <x v="0"/>
          </reference>
          <reference field="0" count="1" selected="0">
            <x v="0"/>
          </reference>
        </references>
      </pivotArea>
    </chartFormat>
    <chartFormat chart="23" format="37">
      <pivotArea type="data" outline="0" fieldPosition="0">
        <references count="2">
          <reference field="4294967294" count="1" selected="0">
            <x v="0"/>
          </reference>
          <reference field="0" count="1" selected="0">
            <x v="1"/>
          </reference>
        </references>
      </pivotArea>
    </chartFormat>
    <chartFormat chart="23" format="38">
      <pivotArea type="data" outline="0" fieldPosition="0">
        <references count="2">
          <reference field="4294967294" count="1" selected="0">
            <x v="0"/>
          </reference>
          <reference field="0" count="1" selected="0">
            <x v="2"/>
          </reference>
        </references>
      </pivotArea>
    </chartFormat>
    <chartFormat chart="23" format="39">
      <pivotArea type="data" outline="0" fieldPosition="0">
        <references count="2">
          <reference field="4294967294" count="1" selected="0">
            <x v="0"/>
          </reference>
          <reference field="0" count="1" selected="0">
            <x v="3"/>
          </reference>
        </references>
      </pivotArea>
    </chartFormat>
    <chartFormat chart="23" format="40">
      <pivotArea type="data" outline="0" fieldPosition="0">
        <references count="2">
          <reference field="4294967294" count="1" selected="0">
            <x v="0"/>
          </reference>
          <reference field="0" count="1" selected="0">
            <x v="4"/>
          </reference>
        </references>
      </pivotArea>
    </chartFormat>
  </chartFormats>
  <pivotHierarchies count="1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onthly_Costs].[Region].&amp;[Europ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ject_Master].[Region].&amp;[Africa]"/>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ActualSpend"/>
    <pivotHierarchy dragToData="1"/>
    <pivotHierarchy dragToData="1"/>
    <pivotHierarchy dragToData="1"/>
    <pivotHierarchy dragToData="1"/>
    <pivotHierarchy dragToData="1"/>
    <pivotHierarchy dragToData="1"/>
  </pivotHierarchies>
  <rowHierarchiesUsage count="1">
    <rowHierarchyUsage hierarchyUsage="6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6" columnCount="1" cacheId="344191422">
        <x15:pivotRow count="1">
          <x15:c>
            <x15:v>19</x15:v>
          </x15:c>
        </x15:pivotRow>
        <x15:pivotRow count="1">
          <x15:c>
            <x15:v>6</x15:v>
          </x15:c>
        </x15:pivotRow>
        <x15:pivotRow count="1">
          <x15:c>
            <x15:v>18</x15:v>
          </x15:c>
        </x15:pivotRow>
        <x15:pivotRow count="1">
          <x15:c>
            <x15:v>5</x15:v>
          </x15:c>
        </x15:pivotRow>
        <x15:pivotRow count="1">
          <x15:c>
            <x15:v>3</x15:v>
          </x15:c>
        </x15:pivotRow>
        <x15:pivotRow count="1">
          <x15:c>
            <x15:v>51</x15:v>
          </x15:c>
        </x15:pivotRow>
      </x15:pivotTableData>
    </ext>
    <ext xmlns:x15="http://schemas.microsoft.com/office/spreadsheetml/2010/11/main" uri="{E67621CE-5B39-4880-91FE-76760E9C1902}">
      <x15:pivotTableUISettings>
        <x15:activeTabTopLevelEntity name="[Sales_Transactions]"/>
        <x15:activeTabTopLevelEntity name="[Monthly_Costs]"/>
        <x15:activeTabTopLevelEntity name="[Project_Master]"/>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395063-A769-40B3-8B5B-8BA3CB51DB35}" name="PivotChartTable8" cacheId="67" applyNumberFormats="0" applyBorderFormats="0" applyFontFormats="0" applyPatternFormats="0" applyAlignmentFormats="0" applyWidthHeightFormats="1" dataCaption="Values" updatedVersion="8" minRefreshableVersion="3" useAutoFormatting="1" subtotalHiddenItems="1" itemPrintTitles="1" createdVersion="5" indent="0" outline="1" outlineData="1" multipleFieldFilters="0" chartFormat="30">
  <location ref="A3:B14" firstHeaderRow="1" firstDataRow="1" firstDataCol="1" rowPageCount="1" colPageCount="1"/>
  <pivotFields count="5">
    <pivotField axis="axisPage" allDrilled="1" subtotalTop="0" showAll="0" dataSourceSort="1" defaultSubtotal="0" defaultAttributeDrillState="1"/>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pageFields count="1">
    <pageField fld="0" hier="101" name="[Sales_Transactions].[Sales Stage].&amp;[Won]" cap="Won"/>
  </pageFields>
  <dataFields count="1">
    <dataField name="Count of Sales Stage" fld="2" subtotal="count" baseField="0" baseItem="0"/>
  </dataFields>
  <chartFormats count="3">
    <chartFormat chart="21" format="35" series="1">
      <pivotArea type="data" outline="0" fieldPosition="0">
        <references count="1">
          <reference field="4294967294" count="1" selected="0">
            <x v="0"/>
          </reference>
        </references>
      </pivotArea>
    </chartFormat>
    <chartFormat chart="28" format="36" series="1">
      <pivotArea type="data" outline="0" fieldPosition="0">
        <references count="1">
          <reference field="4294967294" count="1" selected="0">
            <x v="0"/>
          </reference>
        </references>
      </pivotArea>
    </chartFormat>
    <chartFormat chart="29" format="37" series="1">
      <pivotArea type="data" outline="0" fieldPosition="0">
        <references count="1">
          <reference field="4294967294" count="1" selected="0">
            <x v="0"/>
          </reference>
        </references>
      </pivotArea>
    </chartFormat>
  </chartFormats>
  <pivotHierarchies count="1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ject_Master].[Region].&amp;[Africa]"/>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Transactions].[Sales Stage].&amp;[Wo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ActualSpend"/>
    <pivotHierarchy dragToData="1"/>
    <pivotHierarchy dragToData="1"/>
    <pivotHierarchy dragToData="1"/>
    <pivotHierarchy dragToData="1"/>
    <pivotHierarchy dragToData="1"/>
    <pivotHierarchy dragToData="1"/>
  </pivotHierarchies>
  <rowHierarchiesUsage count="1">
    <rowHierarchyUsage hierarchyUsage="7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11" columnCount="1" cacheId="401652121">
        <x15:pivotRow count="1">
          <x15:c>
            <x15:v>7</x15:v>
          </x15:c>
        </x15:pivotRow>
        <x15:pivotRow count="1">
          <x15:c>
            <x15:v>44</x15:v>
          </x15:c>
        </x15:pivotRow>
        <x15:pivotRow count="1">
          <x15:c>
            <x15:v>15</x15:v>
          </x15:c>
        </x15:pivotRow>
        <x15:pivotRow count="1">
          <x15:c>
            <x15:v>9</x15:v>
          </x15:c>
        </x15:pivotRow>
        <x15:pivotRow count="1">
          <x15:c>
            <x15:v>19</x15:v>
          </x15:c>
        </x15:pivotRow>
        <x15:pivotRow count="1">
          <x15:c>
            <x15:v>25</x15:v>
          </x15:c>
        </x15:pivotRow>
        <x15:pivotRow count="1">
          <x15:c>
            <x15:v>8</x15:v>
          </x15:c>
        </x15:pivotRow>
        <x15:pivotRow count="1">
          <x15:c>
            <x15:v>4</x15:v>
          </x15:c>
        </x15:pivotRow>
        <x15:pivotRow count="1">
          <x15:c>
            <x15:v>5</x15:v>
          </x15:c>
        </x15:pivotRow>
        <x15:pivotRow count="1">
          <x15:c>
            <x15:v>19</x15:v>
          </x15:c>
        </x15:pivotRow>
        <x15:pivotRow count="1">
          <x15:c>
            <x15:v>155</x15:v>
          </x15:c>
        </x15:pivotRow>
      </x15:pivotTableData>
    </ext>
    <ext xmlns:x15="http://schemas.microsoft.com/office/spreadsheetml/2010/11/main" uri="{E67621CE-5B39-4880-91FE-76760E9C1902}">
      <x15:pivotTableUISettings>
        <x15:activeTabTopLevelEntity name="[Sales_Transactions]"/>
        <x15:activeTabTopLevelEntity name="[Monthly_Costs]"/>
        <x15:activeTabTopLevelEntity name="[Project_Master]"/>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DA495A-F508-4399-944F-DC40798DCC8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1006:I1007" firstHeaderRow="1" firstDataRow="1" firstDataCol="0"/>
  <pivotFields count="46">
    <pivotField showAll="0"/>
    <pivotField numFmtId="14"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dataField="1"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Contract Value" fld="19" baseField="0" baseItem="0" numFmtId="164"/>
  </dataFields>
  <formats count="1">
    <format dxfId="129">
      <pivotArea outline="0" collapsedLevelsAreSubtotals="1" fieldPosition="0"/>
    </format>
  </formats>
  <chartFormats count="4">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72D384B-7249-4BD8-B2DE-FA8FBE7291F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020:L1032" firstHeaderRow="1" firstDataRow="2" firstDataCol="1"/>
  <pivotFields count="46">
    <pivotField dataField="1" showAll="0"/>
    <pivotField numFmtId="14" showAll="0"/>
    <pivotField showAll="0"/>
    <pivotField showAll="0"/>
    <pivotField showAll="0"/>
    <pivotField showAll="0"/>
    <pivotField showAll="0"/>
    <pivotField showAll="0"/>
    <pivotField showAll="0"/>
    <pivotField axis="axisRow" showAll="0">
      <items count="11">
        <item x="7"/>
        <item x="4"/>
        <item x="9"/>
        <item x="8"/>
        <item x="0"/>
        <item x="3"/>
        <item x="1"/>
        <item x="5"/>
        <item x="6"/>
        <item x="2"/>
        <item t="default"/>
      </items>
    </pivotField>
    <pivotField showAll="0"/>
    <pivotField showAll="0"/>
    <pivotField numFmtId="14"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axis="axisCol" showAll="0">
      <items count="8">
        <item x="5"/>
        <item x="3"/>
        <item x="4"/>
        <item x="2"/>
        <item x="6"/>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1">
    <i>
      <x/>
    </i>
    <i>
      <x v="1"/>
    </i>
    <i>
      <x v="2"/>
    </i>
    <i>
      <x v="3"/>
    </i>
    <i>
      <x v="4"/>
    </i>
    <i>
      <x v="5"/>
    </i>
    <i>
      <x v="6"/>
    </i>
    <i>
      <x v="7"/>
    </i>
    <i>
      <x v="8"/>
    </i>
    <i>
      <x v="9"/>
    </i>
    <i t="grand">
      <x/>
    </i>
  </rowItems>
  <colFields count="1">
    <field x="31"/>
  </colFields>
  <colItems count="8">
    <i>
      <x/>
    </i>
    <i>
      <x v="1"/>
    </i>
    <i>
      <x v="2"/>
    </i>
    <i>
      <x v="3"/>
    </i>
    <i>
      <x v="4"/>
    </i>
    <i>
      <x v="5"/>
    </i>
    <i>
      <x v="6"/>
    </i>
    <i t="grand">
      <x/>
    </i>
  </colItems>
  <dataFields count="1">
    <dataField name="Count of Transaction 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EBC3A2-0F8D-4E11-94BC-CB9FB912D3E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B1007:C1014" firstHeaderRow="1" firstDataRow="1" firstDataCol="1"/>
  <pivotFields count="46">
    <pivotField showAll="0"/>
    <pivotField numFmtId="14" showAll="0"/>
    <pivotField showAll="0"/>
    <pivotField showAll="0"/>
    <pivotField axis="axisRow" multipleItemSelectionAllowed="1" showAll="0">
      <items count="9">
        <item x="0"/>
        <item x="5"/>
        <item x="1"/>
        <item x="2"/>
        <item x="4"/>
        <item x="6"/>
        <item h="1" m="1" x="7"/>
        <item h="1" x="3"/>
        <item t="default"/>
      </items>
    </pivotField>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dataField="1"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Sum of Contract Value" fld="19" baseField="0" baseItem="0"/>
  </dataField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8F6EF1-C7F0-4821-96F6-372706FFA51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E1007:F1018" firstHeaderRow="1" firstDataRow="1" firstDataCol="1" rowPageCount="1" colPageCount="1"/>
  <pivotFields count="46">
    <pivotField showAll="0"/>
    <pivotField numFmtId="14" showAll="0"/>
    <pivotField showAll="0"/>
    <pivotField showAll="0"/>
    <pivotField showAll="0"/>
    <pivotField showAll="0"/>
    <pivotField showAll="0"/>
    <pivotField showAll="0"/>
    <pivotField showAll="0"/>
    <pivotField axis="axisRow" showAll="0">
      <items count="11">
        <item x="7"/>
        <item x="4"/>
        <item x="9"/>
        <item x="8"/>
        <item x="0"/>
        <item x="3"/>
        <item x="1"/>
        <item x="5"/>
        <item x="6"/>
        <item x="2"/>
        <item t="default"/>
      </items>
    </pivotField>
    <pivotField showAll="0"/>
    <pivotField showAll="0"/>
    <pivotField numFmtId="14"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showAll="0"/>
    <pivotField showAll="0"/>
    <pivotField showAll="0"/>
    <pivotField showAll="0"/>
    <pivotField showAll="0"/>
    <pivotField axis="axisPage" dataField="1" showAll="0">
      <items count="8">
        <item x="5"/>
        <item x="3"/>
        <item x="4"/>
        <item x="2"/>
        <item x="6"/>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1">
    <i>
      <x/>
    </i>
    <i>
      <x v="1"/>
    </i>
    <i>
      <x v="2"/>
    </i>
    <i>
      <x v="3"/>
    </i>
    <i>
      <x v="4"/>
    </i>
    <i>
      <x v="5"/>
    </i>
    <i>
      <x v="6"/>
    </i>
    <i>
      <x v="7"/>
    </i>
    <i>
      <x v="8"/>
    </i>
    <i>
      <x v="9"/>
    </i>
    <i t="grand">
      <x/>
    </i>
  </rowItems>
  <colItems count="1">
    <i/>
  </colItems>
  <pageFields count="1">
    <pageField fld="31" item="6" hier="-1"/>
  </pageFields>
  <dataFields count="1">
    <dataField name="Count of Sales Stage" fld="3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B8432A-831A-42E3-9ABC-E8A0127A43D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1009:M1010" firstHeaderRow="0" firstDataRow="1" firstDataCol="0"/>
  <pivotFields count="46">
    <pivotField showAll="0"/>
    <pivotField numFmtId="14"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165"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Sum of Invoice Value" fld="26" baseField="0" baseItem="1"/>
    <dataField name="Sum of Collected Amount" fld="27"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4A048D8-6EBA-4491-A0A7-E1C6C0AAEF7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55:E56" firstHeaderRow="1" firstDataRow="1" firstDataCol="0" rowPageCount="1" colPageCount="1"/>
  <pivotFields count="18">
    <pivotField dataField="1" showAll="0"/>
    <pivotField showAll="0"/>
    <pivotField showAll="0"/>
    <pivotField showAll="0"/>
    <pivotField showAll="0"/>
    <pivotField showAll="0"/>
    <pivotField showAll="0"/>
    <pivotField showAll="0"/>
    <pivotField axis="axisPage" multipleItemSelectionAllowed="1" showAll="0">
      <items count="7">
        <item x="0"/>
        <item x="3"/>
        <item x="2"/>
        <item x="4"/>
        <item m="1" x="5"/>
        <item x="1"/>
        <item t="default"/>
      </items>
    </pivotField>
    <pivotField numFmtId="14" showAll="0"/>
    <pivotField numFmtId="14" showAll="0"/>
    <pivotField showAll="0"/>
    <pivotField showAll="0"/>
    <pivotField showAll="0"/>
    <pivotField showAll="0"/>
    <pivotField showAll="0"/>
    <pivotField showAll="0"/>
    <pivotField showAll="0"/>
  </pivotFields>
  <rowItems count="1">
    <i/>
  </rowItems>
  <colItems count="1">
    <i/>
  </colItems>
  <pageFields count="1">
    <pageField fld="8" hier="-1"/>
  </pageFields>
  <dataFields count="1">
    <dataField name="Count of Project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1352341-1D3B-40C8-B38C-B2C58C6A33D8}"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55:C61" firstHeaderRow="1" firstDataRow="1" firstDataCol="1"/>
  <pivotFields count="18">
    <pivotField dataField="1" showAll="0"/>
    <pivotField showAll="0"/>
    <pivotField showAll="0"/>
    <pivotField showAll="0"/>
    <pivotField showAll="0"/>
    <pivotField showAll="0"/>
    <pivotField showAll="0"/>
    <pivotField showAll="0"/>
    <pivotField axis="axisRow" showAll="0">
      <items count="7">
        <item x="0"/>
        <item x="3"/>
        <item x="2"/>
        <item x="4"/>
        <item m="1" x="5"/>
        <item x="1"/>
        <item t="default"/>
      </items>
    </pivotField>
    <pivotField numFmtId="14" showAll="0"/>
    <pivotField numFmtId="14" showAll="0"/>
    <pivotField showAll="0"/>
    <pivotField showAll="0"/>
    <pivotField showAll="0"/>
    <pivotField showAll="0"/>
    <pivotField showAll="0"/>
    <pivotField showAll="0"/>
    <pivotField showAll="0"/>
  </pivotFields>
  <rowFields count="1">
    <field x="8"/>
  </rowFields>
  <rowItems count="6">
    <i>
      <x/>
    </i>
    <i>
      <x v="1"/>
    </i>
    <i>
      <x v="2"/>
    </i>
    <i>
      <x v="3"/>
    </i>
    <i>
      <x v="5"/>
    </i>
    <i t="grand">
      <x/>
    </i>
  </rowItems>
  <colItems count="1">
    <i/>
  </colItems>
  <dataFields count="1">
    <dataField name="Count of ProjectID" fld="0" subtotal="count"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59F0865-746F-4E1C-A1FE-C3829E68ED0D}"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87:G88" firstHeaderRow="1" firstDataRow="1" firstDataCol="0"/>
  <pivotFields count="17">
    <pivotField showAll="0"/>
    <pivotField showAll="0"/>
    <pivotField showAll="0"/>
    <pivotField showAll="0"/>
    <pivotField showAll="0"/>
    <pivotField showAll="0"/>
    <pivotField showAll="0"/>
    <pivotField showAll="0"/>
    <pivotField showAll="0"/>
    <pivotField showAll="0"/>
    <pivotField dataField="1" showAll="0"/>
    <pivotField showAll="0"/>
    <pivotField numFmtId="165" showAll="0"/>
    <pivotField showAll="0"/>
    <pivotField showAll="0"/>
    <pivotField showAll="0"/>
    <pivotField showAll="0"/>
  </pivotFields>
  <rowItems count="1">
    <i/>
  </rowItems>
  <colItems count="1">
    <i/>
  </colItems>
  <dataFields count="1">
    <dataField name="Sum of ActualSpend" fld="10" baseField="1" baseItem="0" numFmtId="164"/>
  </dataFields>
  <formats count="1">
    <format dxfId="21">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7DE9FE8-A51C-4C3F-8A24-1350DA3C9816}"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D87:E94" firstHeaderRow="1" firstDataRow="1" firstDataCol="1"/>
  <pivotFields count="17">
    <pivotField showAll="0"/>
    <pivotField axis="axisRow" showAll="0">
      <items count="7">
        <item x="1"/>
        <item x="5"/>
        <item x="2"/>
        <item x="3"/>
        <item x="4"/>
        <item x="0"/>
        <item t="default"/>
      </items>
    </pivotField>
    <pivotField showAll="0"/>
    <pivotField showAll="0"/>
    <pivotField showAll="0"/>
    <pivotField showAll="0"/>
    <pivotField showAll="0"/>
    <pivotField showAll="0"/>
    <pivotField showAll="0"/>
    <pivotField showAll="0"/>
    <pivotField dataField="1" showAll="0"/>
    <pivotField showAll="0"/>
    <pivotField numFmtId="165" showAll="0"/>
    <pivotField showAll="0"/>
    <pivotField showAll="0"/>
    <pivotField showAll="0"/>
    <pivotField showAll="0"/>
  </pivotFields>
  <rowFields count="1">
    <field x="1"/>
  </rowFields>
  <rowItems count="7">
    <i>
      <x/>
    </i>
    <i>
      <x v="1"/>
    </i>
    <i>
      <x v="2"/>
    </i>
    <i>
      <x v="3"/>
    </i>
    <i>
      <x v="4"/>
    </i>
    <i>
      <x v="5"/>
    </i>
    <i t="grand">
      <x/>
    </i>
  </rowItems>
  <colItems count="1">
    <i/>
  </colItems>
  <dataFields count="1">
    <dataField name="Sum of ActualSpend" fld="10" baseField="1"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Status1" xr10:uid="{C0CF2394-BCB3-48DD-A2BF-9449930FAA79}" sourceName="[Project_Master].[Project Status]">
  <data>
    <olap pivotCacheId="499993342">
      <levels count="2">
        <level uniqueName="[Project_Master].[Project Status].[(All)]" sourceCaption="(All)" count="0"/>
        <level uniqueName="[Project_Master].[Project Status].[Project Status]" sourceCaption="Project Status" count="5">
          <ranges>
            <range startItem="0">
              <i n="[Project_Master].[Project Status].&amp;[Active]" c="Active"/>
              <i n="[Project_Master].[Project Status].&amp;[Cancelled]" c="Cancelled"/>
              <i n="[Project_Master].[Project Status].&amp;[Completed]" c="Completed"/>
              <i n="[Project_Master].[Project Status].&amp;[On Hold]" c="On Hold"/>
              <i n="[Project_Master].[Project Status].&amp;[TBD]" c="TBD"/>
            </range>
          </ranges>
        </level>
      </levels>
      <selections count="1">
        <selection n="[Project_Master].[Project Status].[All]"/>
      </selections>
    </olap>
  </data>
  <extLst>
    <x:ext xmlns:x15="http://schemas.microsoft.com/office/spreadsheetml/2010/11/main" uri="{03082B11-2C62-411c-B77F-237D8FCFBE4C}">
      <x15:slicerCachePivotTables>
        <pivotTable tabId="4294967295" name="PivotChartTable8"/>
        <pivotTable tabId="4294967295" name="PivotChartTable6"/>
        <pivotTable tabId="4294967295" name="PivotChartTable5"/>
        <pivotTable tabId="4294967295" name="PivotChartTable7"/>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stimator" xr10:uid="{C4EA0A97-CD24-42AB-A3DB-79BFF2D3E25C}" sourceName="[Sales_Transactions].[Estimator]">
  <data>
    <olap pivotCacheId="499993342">
      <levels count="2">
        <level uniqueName="[Sales_Transactions].[Estimator].[(All)]" sourceCaption="(All)" count="0"/>
        <level uniqueName="[Sales_Transactions].[Estimator].[Estimator]" sourceCaption="Estimator" count="10">
          <ranges>
            <range startItem="0">
              <i n="[Sales_Transactions].[Estimator].&amp;[Ali]" c="Ali"/>
              <i n="[Sales_Transactions].[Estimator].&amp;[Carlos]" c="Carlos"/>
              <i n="[Sales_Transactions].[Estimator].&amp;[Fatima]" c="Fatima"/>
              <i n="[Sales_Transactions].[Estimator].&amp;[Hana]" c="Hana"/>
              <i n="[Sales_Transactions].[Estimator].&amp;[James]" c="James"/>
              <i n="[Sales_Transactions].[Estimator].&amp;[John]" c="John"/>
              <i n="[Sales_Transactions].[Estimator].&amp;[Mohamed]" c="Mohamed"/>
              <i n="[Sales_Transactions].[Estimator].&amp;[Priya]" c="Priya"/>
              <i n="[Sales_Transactions].[Estimator].&amp;[Sarah]" c="Sarah"/>
              <i n="[Sales_Transactions].[Estimator].&amp;[Wei]" c="Wei"/>
            </range>
          </ranges>
        </level>
      </levels>
      <selections count="1">
        <selection n="[Sales_Transactions].[Estimator].[All]"/>
      </selections>
    </olap>
  </data>
  <extLst>
    <x:ext xmlns:x15="http://schemas.microsoft.com/office/spreadsheetml/2010/11/main" uri="{03082B11-2C62-411c-B77F-237D8FCFBE4C}">
      <x15:slicerCachePivotTables>
        <pivotTable tabId="4294967295" name="PivotChartTable7"/>
        <pivotTable tabId="4294967295" name="PivotChartTable6"/>
        <pivotTable tabId="4294967295" name="PivotChartTable5"/>
        <pivotTable tabId="4294967295" name="PivotChartTable8"/>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7BD018F-98E0-48FF-AA24-E3318F54CDCD}" sourceName="[Table6].[Region]">
  <data>
    <olap pivotCacheId="499993342">
      <levels count="2">
        <level uniqueName="[Table6].[Region].[(All)]" sourceCaption="(All)" count="0"/>
        <level uniqueName="[Table6].[Region].[Region]" sourceCaption="Region" count="7">
          <ranges>
            <range startItem="0">
              <i n="[Table6].[Region].&amp;[Africa]" c="Africa"/>
              <i n="[Table6].[Region].&amp;[Americas]" c="Americas"/>
              <i n="[Table6].[Region].&amp;[Asia]" c="Asia"/>
              <i n="[Table6].[Region].&amp;[Europe]" c="Europe"/>
              <i n="[Table6].[Region].&amp;[GCC]" c="GCC"/>
              <i n="[Table6].[Region].&amp;[Middle East]" c="Middle East"/>
              <i n="[Table6].[Region].&amp;[TBD]" c="TBD"/>
            </range>
          </ranges>
        </level>
      </levels>
      <selections count="1">
        <selection n="[Table6].[Region].[All]"/>
      </selections>
    </olap>
  </data>
  <extLst>
    <x:ext xmlns:x15="http://schemas.microsoft.com/office/spreadsheetml/2010/11/main" uri="{03082B11-2C62-411c-B77F-237D8FCFBE4C}">
      <x15:slicerCachePivotTables>
        <pivotTable tabId="4294967295" name="PivotChartTable6"/>
        <pivotTable tabId="4294967295" name="PivotChartTable5"/>
        <pivotTable tabId="4294967295" name="PivotChartTable7"/>
        <pivotTable tabId="4294967295" name="PivotChartTable8"/>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 Status 1" xr10:uid="{0EB6C310-A059-4560-8267-47497BDA92F6}" cache="Slicer_Project_Status1" caption="Project Status" level="1" style="SlicerStyleLight3" rowHeight="234950"/>
  <slicer name="Estimator" xr10:uid="{A0D6B38B-FF06-432A-8ADD-6A0FD00BA907}" cache="Slicer_Estimator" caption="Estimator" level="1" style="SlicerStyleLight3" rowHeight="234950"/>
  <slicer name="Region" xr10:uid="{7770C043-5643-4E43-AD92-259999AC7323}" cache="Slicer_Region" caption="Region" level="1"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AAFEC-ED8A-426C-8C99-F224DBFFC488}" name="Sales_Transactions" displayName="Sales_Transactions" ref="A1:AT1001" totalsRowShown="0" headerRowDxfId="128" dataDxfId="127">
  <autoFilter ref="A1:AT1001" xr:uid="{F37AAFEC-ED8A-426C-8C99-F224DBFFC488}"/>
  <tableColumns count="46">
    <tableColumn id="1" xr3:uid="{50EB427E-303D-4F3A-A9D5-9B5400C715F4}" name="Transaction ID" dataDxfId="126"/>
    <tableColumn id="2" xr3:uid="{02228B93-2798-4198-80C5-C5C3E824050C}" name="Date" dataDxfId="125"/>
    <tableColumn id="3" xr3:uid="{155F8AF0-F324-4AC0-882C-3378CB02895B}" name="Project ID" dataDxfId="124"/>
    <tableColumn id="4" xr3:uid="{05E1BADF-908F-416D-872D-04CAE5E3F3CB}" name="Project Name" dataDxfId="123"/>
    <tableColumn id="5" xr3:uid="{114CF9E9-6095-4C4A-A626-9F6CB0F73C64}" name="Region" dataDxfId="122"/>
    <tableColumn id="6" xr3:uid="{B6FF61AD-AB17-44B6-9811-4540D2475B24}" name="Country" dataDxfId="121"/>
    <tableColumn id="7" xr3:uid="{33A6DAAA-173B-436D-A052-3DF20AA6A15D}" name="Client" dataDxfId="120"/>
    <tableColumn id="8" xr3:uid="{A25734A4-AB40-4B43-A255-F7438A6B7696}" name="Contract Type" dataDxfId="119"/>
    <tableColumn id="9" xr3:uid="{D99281B7-780A-4514-82C5-314B6D295A33}" name="Discipline" dataDxfId="118"/>
    <tableColumn id="10" xr3:uid="{C9F79A8B-62A1-49E3-A3E4-7115084B1D77}" name="Estimator" dataDxfId="117"/>
    <tableColumn id="11" xr3:uid="{C5BEE6D2-AA57-4451-89CE-D9A9E2268A34}" name="Project Manager" dataDxfId="116"/>
    <tableColumn id="12" xr3:uid="{D9969C91-18ED-44D9-8E0B-6350CD397015}" name="Bid ID" dataDxfId="115"/>
    <tableColumn id="13" xr3:uid="{B2EF7CC7-9A02-4E57-BCBD-4399D4E0E630}" name="Bid Submission Date" dataDxfId="114"/>
    <tableColumn id="14" xr3:uid="{F985B257-C353-4D52-A804-221EEC8C9A23}" name="Award Date" dataDxfId="113"/>
    <tableColumn id="15" xr3:uid="{7BAE3E6E-9AE6-49D2-8B22-4FA0F198D092}" name="Project Start Date" dataDxfId="112"/>
    <tableColumn id="16" xr3:uid="{7DD07FD2-6789-49D7-BF02-B43A78FC1E50}" name="Project Duration Months" dataDxfId="111"/>
    <tableColumn id="17" xr3:uid="{256B37BF-EAFA-44F1-8305-EDCA327DEBDF}" name="Tender Value" dataDxfId="110"/>
    <tableColumn id="18" xr3:uid="{92D72CCD-CFCB-4204-B70D-A059AE502FC9}" name="Discount Pct" dataDxfId="109"/>
    <tableColumn id="19" xr3:uid="{94222491-FFF2-4BEB-9D9D-5EF595F05C1D}" name="Variation Pct" dataDxfId="108"/>
    <tableColumn id="20" xr3:uid="{6B3F7A07-AB24-47E9-BE03-2E077BD7EB2A}" name="Contract Value" dataDxfId="107"/>
    <tableColumn id="32" xr3:uid="{EB4A9998-DA57-4263-AE24-8BEB15E7DAE4}" name="Currency" dataDxfId="106"/>
    <tableColumn id="46" xr3:uid="{6876B484-3F67-45B8-8F6D-140474AD8F03}" name="Contract Value USD" dataDxfId="105">
      <calculatedColumnFormula array="1">T2 / _xlfn.SWITCH(U2, "USD", 1, "AED", 3.67, "QAR", 3.64, "SAR", 3.75, "EUR", 0.92, "Unknown", 1, 1)</calculatedColumnFormula>
    </tableColumn>
    <tableColumn id="21" xr3:uid="{739B59E1-CF4D-4CA5-902A-ECECA9C369BA}" name="Cost Estimate" dataDxfId="104"/>
    <tableColumn id="22" xr3:uid="{B2BD1727-B9B6-460B-9319-4C556EA7074F}" name="Gross Margin Pct" dataDxfId="103"/>
    <tableColumn id="23" xr3:uid="{7D747F27-3E2D-4E4E-AE88-ABA1B28853F7}" name="Overhead Pct" dataDxfId="102"/>
    <tableColumn id="24" xr3:uid="{0B944953-0164-405A-A124-CD4412ADE5CF}" name="Invoice Number" dataDxfId="101"/>
    <tableColumn id="25" xr3:uid="{E1774DFC-AAA7-4854-BCBB-C35E039CF7DB}" name="Invoice Value" dataDxfId="100"/>
    <tableColumn id="26" xr3:uid="{501BFC08-5C6B-47E7-8CE6-87D960B91A34}" name="Collected Amount" dataDxfId="99"/>
    <tableColumn id="27" xr3:uid="{65FA90FC-6D06-4677-AD35-74E1005399EF}" name="Payment Terms Days" dataDxfId="98"/>
    <tableColumn id="28" xr3:uid="{C7EB7E6B-1CF4-4C23-B801-0EA8E7556B3D}" name="Days To Collect" dataDxfId="97"/>
    <tableColumn id="29" xr3:uid="{703B9E52-97C9-45B6-85D7-EB2D7EB9A080}" name="Payment Method" dataDxfId="96"/>
    <tableColumn id="30" xr3:uid="{2EC6FFB6-63F7-4F2A-8682-9280A9E294A6}" name="Sales Stage" dataDxfId="95"/>
    <tableColumn id="31" xr3:uid="{5080FA7F-DF79-4C9E-8BB7-A98799C479C3}" name="Probability" dataDxfId="94"/>
    <tableColumn id="33" xr3:uid="{1976047B-C394-4F57-A38E-B76D7D502445}" name="VAT Pct" dataDxfId="93"/>
    <tableColumn id="34" xr3:uid="{EB70F54A-ACC3-49F5-AD5C-4C6A0CDC0A68}" name="Retention Pct" dataDxfId="92"/>
    <tableColumn id="35" xr3:uid="{E9E876F5-1105-41C9-89BC-1CD4D452EE1E}" name="Change Orders Count" dataDxfId="91"/>
    <tableColumn id="36" xr3:uid="{7CE22A7A-FE74-40A0-A299-C5763EBD6CDE}" name="Labor Count" dataDxfId="90"/>
    <tableColumn id="37" xr3:uid="{8C11F5AF-BD49-4A5B-BB1A-A3DF1613F717}" name="Equipment Cost" dataDxfId="89"/>
    <tableColumn id="38" xr3:uid="{FF2DF8C3-CE2C-4193-BF27-71C9B7A4DB60}" name="Material Cost" dataDxfId="88"/>
    <tableColumn id="39" xr3:uid="{E1071173-04C6-46C7-8940-AB18CA93A1D0}" name="Sub Contractor" dataDxfId="87"/>
    <tableColumn id="40" xr3:uid="{3BBF9C2B-147C-4718-8AEE-17B43B4122DB}" name="Competitor" dataDxfId="86"/>
    <tableColumn id="41" xr3:uid="{B4BD0E3D-084B-4C31-A8F2-9BB83A38F3AE}" name="BidScore" dataDxfId="85"/>
    <tableColumn id="42" xr3:uid="{DCCC265D-8A2A-4F7D-8CD9-326CF2E3C247}" name="Warranty Months" dataDxfId="84"/>
    <tableColumn id="43" xr3:uid="{0928A533-70EE-4DF0-9627-2E5160CACCD8}" name="Approval Status" dataDxfId="83"/>
    <tableColumn id="44" xr3:uid="{96655EC4-0B9F-4125-AACF-E0DA0EF77525}" name="Revenue Category" dataDxfId="82"/>
    <tableColumn id="45" xr3:uid="{F0FA2FCE-6788-465C-B40B-BACBAA05D974}" name="Notes" dataDxfId="81"/>
  </tableColumns>
  <tableStyleInfo name="TableStyleMedium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C634E7-4FDC-49CA-92EB-4D93EAA4DFF8}" name="Project_Master" displayName="Project_Master" ref="A1:R52" totalsRowShown="0" headerRowDxfId="80" dataDxfId="79">
  <autoFilter ref="A1:R52" xr:uid="{66C634E7-4FDC-49CA-92EB-4D93EAA4DFF8}"/>
  <tableColumns count="18">
    <tableColumn id="1" xr3:uid="{08055B0F-D545-4D3E-8004-16C17F639A6F}" name="ProjectID" dataDxfId="78"/>
    <tableColumn id="2" xr3:uid="{FB3687E6-F39F-4340-B4B3-BD5AF137448E}" name="Project Name" dataDxfId="77"/>
    <tableColumn id="3" xr3:uid="{C995EC7A-4883-4401-9417-CC6B6B4824C1}" name="Client" dataDxfId="76"/>
    <tableColumn id="4" xr3:uid="{960BFC1B-B38F-4701-A6BA-B9AF88361D1B}" name="Region" dataDxfId="75"/>
    <tableColumn id="5" xr3:uid="{7402A2BA-04D1-4307-87D4-3DCD854F7F07}" name="Country" dataDxfId="74"/>
    <tableColumn id="6" xr3:uid="{060CD771-D79D-4D32-8DBD-2734EA897666}" name="Contract Type" dataDxfId="73"/>
    <tableColumn id="7" xr3:uid="{D28B2C97-9243-425E-93B9-C57AC8B599BB}" name="Discipline" dataDxfId="72"/>
    <tableColumn id="8" xr3:uid="{F5CFFE50-FC72-455D-BDBF-F399E98E9917}" name="Project Manager" dataDxfId="71"/>
    <tableColumn id="9" xr3:uid="{E4D29E74-69DE-4DD8-B600-3BD660DC1447}" name="Project Status" dataDxfId="70"/>
    <tableColumn id="10" xr3:uid="{EC268192-8D7F-458F-A27C-1559E7939BD4}" name="Start Date" dataDxfId="69"/>
    <tableColumn id="11" xr3:uid="{83BBE82A-33F7-4791-8E39-D209D048C992}" name="Planned End Date" dataDxfId="68"/>
    <tableColumn id="12" xr3:uid="{7147DA4B-1146-47FA-80CE-381AAC0BBCDD}" name="Budget" dataDxfId="67"/>
    <tableColumn id="13" xr3:uid="{EEB195D2-38EE-4202-A5B1-77DF6CF61A02}" name="Actual Cost" dataDxfId="66"/>
    <tableColumn id="14" xr3:uid="{1B21CC6D-93CA-46A3-BF25-54F07C0F2F4E}" name="Contract Value" dataDxfId="65"/>
    <tableColumn id="15" xr3:uid="{800DE813-6109-4CE9-B79B-B07D0A764E67}" name="Revenue Category" dataDxfId="64"/>
    <tableColumn id="16" xr3:uid="{839CD055-F8C5-4E29-B9D1-8359A7E37F9D}" name="Priority" dataDxfId="63"/>
    <tableColumn id="17" xr3:uid="{8FA0D2AB-A560-4191-8456-B7B6B96C42D5}" name="Risk Level" dataDxfId="62"/>
    <tableColumn id="18" xr3:uid="{49D06C50-8D08-4563-B95C-A396B84111FA}" name="Notes" dataDxfId="61"/>
  </tableColumns>
  <tableStyleInfo name="TableStyleMedium2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2E9CEE0-50FA-45B6-8D47-8E6BE7E081F9}" name="Client_Master" displayName="Client_Master" ref="A1:P16" totalsRowShown="0" headerRowDxfId="60" dataDxfId="59">
  <autoFilter ref="A1:P16" xr:uid="{72E9CEE0-50FA-45B6-8D47-8E6BE7E081F9}"/>
  <tableColumns count="16">
    <tableColumn id="1" xr3:uid="{BB054824-6E54-49D4-BF01-804001C12199}" name="ClientName" dataDxfId="58"/>
    <tableColumn id="2" xr3:uid="{A58ED175-4FA2-49A2-9529-E41A52AC604A}" name="ClientID" dataDxfId="57"/>
    <tableColumn id="3" xr3:uid="{44604E40-A4B3-446F-8CB7-B5AB936704FA}" name="Industry" dataDxfId="56"/>
    <tableColumn id="4" xr3:uid="{1FC1189E-1FDB-4780-B1F0-5B084047C3ED}" name="Country" dataDxfId="55"/>
    <tableColumn id="5" xr3:uid="{1478723D-04A9-4E01-8B38-1B6ECB7F876B}" name="Region" dataDxfId="54"/>
    <tableColumn id="6" xr3:uid="{F4EB6434-5B80-4158-9CC3-055755C5BED3}" name="ContactPerson" dataDxfId="53"/>
    <tableColumn id="7" xr3:uid="{0D76D635-FA4F-42AD-8952-76417120B5B5}" name="Email" dataDxfId="52"/>
    <tableColumn id="8" xr3:uid="{02842330-1678-46C6-B8AD-230364AFCD77}" name="Phone" dataDxfId="51"/>
    <tableColumn id="9" xr3:uid="{958C920F-FB5A-40CE-9A5E-B2DF53269B63}" name="CreditLimit" dataDxfId="50"/>
    <tableColumn id="10" xr3:uid="{5AB36E5D-2A11-44BE-BE85-90CA8664DECF}" name="PaymentTerms" dataDxfId="49"/>
    <tableColumn id="11" xr3:uid="{DE7AD86B-A29E-4A5C-A70F-ED60F61736F4}" name="ClientRating" dataDxfId="48"/>
    <tableColumn id="12" xr3:uid="{9EB6AEDC-9A0F-420F-869D-8625CBF191F7}" name="ActiveSince" dataDxfId="47"/>
    <tableColumn id="13" xr3:uid="{5D777608-7A93-429B-9321-D0D803AF57E3}" name="LastTransactionDate" dataDxfId="46"/>
    <tableColumn id="14" xr3:uid="{E6873654-93C6-4A0A-9BEA-2EC97B26F618}" name="TotalContractValue" dataDxfId="45"/>
    <tableColumn id="15" xr3:uid="{BB036BC0-EB86-44B0-AEB2-579F182D29E9}" name="OutstandingBalance" dataDxfId="44"/>
    <tableColumn id="16" xr3:uid="{2CD2D72F-0B3C-4491-A8D0-F02D46E2218E}" name="Notes" dataDxfId="43"/>
  </tableColumns>
  <tableStyleInfo name="TableStyleMedium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F64CD5B-9431-4DEE-9FDD-9384D88252B7}" name="Estimator_Team" displayName="Estimator_Team" ref="A1:S11" totalsRowShown="0" headerRowDxfId="42" dataDxfId="41">
  <autoFilter ref="A1:S11" xr:uid="{6F64CD5B-9431-4DEE-9FDD-9384D88252B7}"/>
  <tableColumns count="19">
    <tableColumn id="1" xr3:uid="{194C3864-8AD5-4BDA-BBA8-5BB011E3EE3B}" name="EstimatorName" dataDxfId="40"/>
    <tableColumn id="2" xr3:uid="{5FA14569-6C15-406E-A289-8B3AF6894AB6}" name="EmployeeID" dataDxfId="39"/>
    <tableColumn id="3" xr3:uid="{5BC16C23-1C3A-4534-AD6E-4C22EB395D0B}" name="Department" dataDxfId="38"/>
    <tableColumn id="4" xr3:uid="{4DC5B893-39FB-490D-84CF-30CF41F54E1E}" name="Designation" dataDxfId="37"/>
    <tableColumn id="5" xr3:uid="{CBD5475B-DC1C-4D33-9412-53A8229F1131}" name="Region" dataDxfId="36"/>
    <tableColumn id="6" xr3:uid="{E7972B4D-AAE7-4212-B397-DDD749155E42}" name="JoiningDate" dataDxfId="35"/>
    <tableColumn id="7" xr3:uid="{ADD10870-3620-4064-9649-AF95C1C964AC}" name="AnnualTarget" dataDxfId="34"/>
    <tableColumn id="8" xr3:uid="{5104A075-6986-4133-A9E1-5EDA282C848B}" name="Q1_2025_Achieved" dataDxfId="33"/>
    <tableColumn id="9" xr3:uid="{757BE8EE-42EB-4B75-BF9A-30E65379B242}" name="Q2_2025_Achieved" dataDxfId="32"/>
    <tableColumn id="10" xr3:uid="{F4F3F8ED-4578-4CBE-8CE4-F022281A00BE}" name="Q3_2025_Achieved" dataDxfId="31"/>
    <tableColumn id="11" xr3:uid="{AAFD008B-5AF1-4EBA-8E79-215185668FC1}" name="Q4_2025_Achieved" dataDxfId="30"/>
    <tableColumn id="12" xr3:uid="{FA173734-BB2A-4E11-9F63-478BC5C8AC56}" name="Q1_2026_Achieved" dataDxfId="29"/>
    <tableColumn id="13" xr3:uid="{515B10AE-1F37-4199-BF1A-CAF54C7AFC83}" name="WinRate" dataDxfId="28"/>
    <tableColumn id="14" xr3:uid="{E9CD58BA-C535-4525-A97C-B0F936A8BE65}" name="AvgBidValue" dataDxfId="27"/>
    <tableColumn id="15" xr3:uid="{0EB55E36-99E0-4C7F-ACD7-26340F9698B2}" name="TotalBids" dataDxfId="26"/>
    <tableColumn id="16" xr3:uid="{1F53EFA6-4E53-4542-9A6F-2CE1CE2CEC08}" name="BidsWon" dataDxfId="25"/>
    <tableColumn id="17" xr3:uid="{A57C8E1F-97C1-4372-937C-5826C5E32C42}" name="Email" dataDxfId="24"/>
    <tableColumn id="18" xr3:uid="{F52BABDB-8FA5-4451-A9AF-1EFA8C8332C7}" name="Salary" dataDxfId="23"/>
    <tableColumn id="19" xr3:uid="{2D87C1D6-EFFD-4B36-AD6D-4D81A3153EB3}" name="Notes" dataDxfId="22"/>
  </tableColumns>
  <tableStyleInfo name="TableStyleMedium2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4B4E417-102C-4460-8AE9-7230F0453825}" name="Monthly_Costs" displayName="Monthly_Costs" ref="A1:Q85" totalsRowShown="0" headerRowDxfId="20" dataDxfId="19">
  <autoFilter ref="A1:Q85" xr:uid="{54B4E417-102C-4460-8AE9-7230F0453825}"/>
  <tableColumns count="17">
    <tableColumn id="1" xr3:uid="{A518A24E-1F7C-4EA4-97B0-72A7829DC55E}" name="Month" dataDxfId="18"/>
    <tableColumn id="2" xr3:uid="{4FD0342B-D785-48D5-841C-93ACE10FC26E}" name="Region" dataDxfId="17"/>
    <tableColumn id="3" xr3:uid="{8CCC35EB-211D-4D73-9ABF-346BBD385490}" name="OverheadCost" dataDxfId="16"/>
    <tableColumn id="4" xr3:uid="{B9808655-32B3-46FB-AE60-D3FEF308C1C7}" name="LaborCost" dataDxfId="15"/>
    <tableColumn id="5" xr3:uid="{3565FA76-7B9A-4B95-A04C-C072395DB5EE}" name="MaterialCost" dataDxfId="14"/>
    <tableColumn id="6" xr3:uid="{AA1FCB4B-0748-4A28-AF75-DA374A2CD89B}" name="EquipmentCost" dataDxfId="13"/>
    <tableColumn id="7" xr3:uid="{43CEC6E8-4DD2-4782-BD51-4C024CA1EA4C}" name="SubcontractorCost" dataDxfId="12"/>
    <tableColumn id="8" xr3:uid="{CE111475-73EA-4743-8C96-749F8E4295AB}" name="TravelCost" dataDxfId="11"/>
    <tableColumn id="9" xr3:uid="{0690C3DB-D590-44AD-8A34-23CCF743AB53}" name="MiscCost" dataDxfId="10"/>
    <tableColumn id="10" xr3:uid="{330BE0B1-035A-4565-AD79-16E28EE69DB4}" name="PlannedBudget" dataDxfId="9"/>
    <tableColumn id="11" xr3:uid="{39152254-45B1-45E7-AF82-9B464DA7B067}" name="ActualSpend" dataDxfId="8"/>
    <tableColumn id="14" xr3:uid="{37B81C77-7EC8-4A32-A6E2-C41FBDECB31E}" name="Currency" dataDxfId="7"/>
    <tableColumn id="17" xr3:uid="{618FE514-9AF8-47A5-A391-876D02CCE5B9}" name="Actual Spend USD" dataDxfId="6">
      <calculatedColumnFormula array="1">K2 / _xlfn.SWITCH(L2, "USD", 1, "AED", 3.67, "QAR", 3.64, "SAR", 3.75, "EUR", 0.92, "Unknown", 1, 1)</calculatedColumnFormula>
    </tableColumn>
    <tableColumn id="12" xr3:uid="{1BF76685-AAEC-4365-AF55-6995084C04C2}" name="New Cost Variance" dataDxfId="5">
      <calculatedColumnFormula>(K2 - J2) / J2</calculatedColumnFormula>
    </tableColumn>
    <tableColumn id="13" xr3:uid="{79E2DF02-E938-46C8-A514-04798ACBA06F}" name="CostVariance" dataDxfId="4"/>
    <tableColumn id="15" xr3:uid="{6871867F-CD26-4ED7-A882-640E33CA280C}" name="ApprovedBy" dataDxfId="3"/>
    <tableColumn id="16" xr3:uid="{344318D0-954C-4C51-BB0E-3195F8920851}" name="Notes" dataDxfId="2"/>
  </tableColumns>
  <tableStyleInfo name="TableStyleMedium2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14BA253-8CD1-441F-B1FA-7B2A39C8BB85}" name="Region" displayName="Region" ref="A1:A8" totalsRowShown="0">
  <autoFilter ref="A1:A8" xr:uid="{E14BA253-8CD1-441F-B1FA-7B2A39C8BB85}"/>
  <tableColumns count="1">
    <tableColumn id="1" xr3:uid="{AFC1DEAC-5241-4E3A-9AC5-6A8BCA08D7FA}" name="Reg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table" Target="../tables/table1.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F4303-AC8C-47A2-A8C5-6555D09D830E}">
  <dimension ref="A1"/>
  <sheetViews>
    <sheetView showGridLines="0" showRowColHeaders="0" tabSelected="1" zoomScale="103" zoomScaleNormal="96" workbookViewId="0">
      <selection activeCell="M58" sqref="M5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1032"/>
  <sheetViews>
    <sheetView topLeftCell="T1" workbookViewId="0">
      <pane ySplit="1" topLeftCell="A994" activePane="bottomLeft" state="frozen"/>
      <selection pane="bottomLeft" activeCell="Q1006" sqref="Q1006"/>
    </sheetView>
  </sheetViews>
  <sheetFormatPr defaultColWidth="15.109375" defaultRowHeight="14.4" x14ac:dyDescent="0.3"/>
  <cols>
    <col min="2" max="2" width="12.5546875" style="7" bestFit="1" customWidth="1"/>
    <col min="3" max="3" width="20.109375" bestFit="1" customWidth="1"/>
    <col min="4" max="4" width="21" bestFit="1" customWidth="1"/>
    <col min="5" max="5" width="12.5546875" bestFit="1" customWidth="1"/>
    <col min="6" max="6" width="18.33203125" bestFit="1" customWidth="1"/>
    <col min="7" max="7" width="7.77734375" bestFit="1" customWidth="1"/>
    <col min="8" max="8" width="8.33203125" bestFit="1" customWidth="1"/>
    <col min="9" max="9" width="20.109375" bestFit="1" customWidth="1"/>
    <col min="10" max="10" width="11.6640625" bestFit="1" customWidth="1"/>
    <col min="11" max="11" width="7" bestFit="1" customWidth="1"/>
    <col min="12" max="12" width="19" bestFit="1" customWidth="1"/>
    <col min="13" max="13" width="22.88671875" style="7" bestFit="1" customWidth="1"/>
    <col min="14" max="14" width="15.109375" style="7"/>
    <col min="15" max="15" width="23" style="7" customWidth="1"/>
    <col min="16" max="16" width="26.33203125" customWidth="1"/>
    <col min="22" max="22" width="15.109375" style="22"/>
    <col min="23" max="23" width="18.5546875" customWidth="1"/>
    <col min="24" max="24" width="19.109375" customWidth="1"/>
    <col min="28" max="28" width="23.109375" customWidth="1"/>
    <col min="31" max="31" width="25.77734375" customWidth="1"/>
  </cols>
  <sheetData>
    <row r="1" spans="1:46" ht="52.8" x14ac:dyDescent="0.3">
      <c r="A1" s="1" t="s">
        <v>3255</v>
      </c>
      <c r="B1" s="8" t="s">
        <v>0</v>
      </c>
      <c r="C1" s="1" t="s">
        <v>3256</v>
      </c>
      <c r="D1" s="1" t="s">
        <v>3257</v>
      </c>
      <c r="E1" s="1" t="s">
        <v>2</v>
      </c>
      <c r="F1" s="1" t="s">
        <v>3</v>
      </c>
      <c r="G1" s="1" t="s">
        <v>4</v>
      </c>
      <c r="H1" s="1" t="s">
        <v>3258</v>
      </c>
      <c r="I1" s="1" t="s">
        <v>5</v>
      </c>
      <c r="J1" s="1" t="s">
        <v>6</v>
      </c>
      <c r="K1" s="1" t="s">
        <v>3259</v>
      </c>
      <c r="L1" s="1" t="s">
        <v>3260</v>
      </c>
      <c r="M1" s="8" t="s">
        <v>3261</v>
      </c>
      <c r="N1" s="6" t="s">
        <v>3262</v>
      </c>
      <c r="O1" s="8" t="s">
        <v>3263</v>
      </c>
      <c r="P1" s="1" t="s">
        <v>3264</v>
      </c>
      <c r="Q1" s="1" t="s">
        <v>3265</v>
      </c>
      <c r="R1" s="1" t="s">
        <v>3266</v>
      </c>
      <c r="S1" s="1" t="s">
        <v>3267</v>
      </c>
      <c r="T1" s="1" t="s">
        <v>3268</v>
      </c>
      <c r="U1" s="1" t="s">
        <v>8</v>
      </c>
      <c r="V1" s="19" t="s">
        <v>3336</v>
      </c>
      <c r="W1" s="1" t="s">
        <v>3269</v>
      </c>
      <c r="X1" s="1" t="s">
        <v>3270</v>
      </c>
      <c r="Y1" s="1" t="s">
        <v>3271</v>
      </c>
      <c r="Z1" s="1" t="s">
        <v>3272</v>
      </c>
      <c r="AA1" s="1" t="s">
        <v>3273</v>
      </c>
      <c r="AB1" s="1" t="s">
        <v>3274</v>
      </c>
      <c r="AC1" s="1" t="s">
        <v>3275</v>
      </c>
      <c r="AD1" s="1" t="s">
        <v>3276</v>
      </c>
      <c r="AE1" s="1" t="s">
        <v>3277</v>
      </c>
      <c r="AF1" s="1" t="s">
        <v>3278</v>
      </c>
      <c r="AG1" s="1" t="s">
        <v>7</v>
      </c>
      <c r="AH1" s="1" t="s">
        <v>3279</v>
      </c>
      <c r="AI1" s="1" t="s">
        <v>3280</v>
      </c>
      <c r="AJ1" s="1" t="s">
        <v>3281</v>
      </c>
      <c r="AK1" s="1" t="s">
        <v>3288</v>
      </c>
      <c r="AL1" s="1" t="s">
        <v>3287</v>
      </c>
      <c r="AM1" s="1" t="s">
        <v>3286</v>
      </c>
      <c r="AN1" s="1" t="s">
        <v>3285</v>
      </c>
      <c r="AO1" s="1" t="s">
        <v>11</v>
      </c>
      <c r="AP1" s="1" t="s">
        <v>12</v>
      </c>
      <c r="AQ1" s="1" t="s">
        <v>3284</v>
      </c>
      <c r="AR1" s="1" t="s">
        <v>3283</v>
      </c>
      <c r="AS1" s="1" t="s">
        <v>3282</v>
      </c>
      <c r="AT1" s="1" t="s">
        <v>13</v>
      </c>
    </row>
    <row r="2" spans="1:46" x14ac:dyDescent="0.3">
      <c r="A2" s="2" t="s">
        <v>14</v>
      </c>
      <c r="B2" s="4">
        <v>45985</v>
      </c>
      <c r="C2" s="2" t="s">
        <v>15</v>
      </c>
      <c r="D2" s="2" t="s">
        <v>3249</v>
      </c>
      <c r="E2" s="2" t="s">
        <v>275</v>
      </c>
      <c r="F2" s="2" t="s">
        <v>17</v>
      </c>
      <c r="G2" s="2" t="s">
        <v>18</v>
      </c>
      <c r="H2" s="2" t="s">
        <v>3252</v>
      </c>
      <c r="I2" s="2" t="s">
        <v>19</v>
      </c>
      <c r="J2" s="2" t="s">
        <v>59</v>
      </c>
      <c r="K2" s="2" t="s">
        <v>21</v>
      </c>
      <c r="L2" s="2" t="s">
        <v>22</v>
      </c>
      <c r="M2" s="4">
        <v>45668</v>
      </c>
      <c r="N2" s="4">
        <v>46007</v>
      </c>
      <c r="O2" s="4">
        <v>46020</v>
      </c>
      <c r="P2" s="2">
        <v>27</v>
      </c>
      <c r="Q2" s="2">
        <v>7671301</v>
      </c>
      <c r="R2" s="2">
        <v>0.02</v>
      </c>
      <c r="S2" s="2">
        <v>0.02</v>
      </c>
      <c r="T2" s="2">
        <v>7668232.4800000004</v>
      </c>
      <c r="U2" s="2" t="s">
        <v>3297</v>
      </c>
      <c r="V2" s="20" cm="1">
        <f t="array" ref="V2">T2 / _xlfn.SWITCH(U2, "USD", 1, "AED", 3.67, "QAR", 3.64, "SAR", 3.75, "EUR", 0.92, "Unknown", 1, 1)</f>
        <v>7668232.4800000004</v>
      </c>
      <c r="W2" s="2">
        <v>5275387.25</v>
      </c>
      <c r="X2" s="2">
        <v>0.36</v>
      </c>
      <c r="Y2" s="2">
        <v>0.1</v>
      </c>
      <c r="Z2" s="2" t="s">
        <v>23</v>
      </c>
      <c r="AA2" s="2">
        <v>1838298.68</v>
      </c>
      <c r="AB2" s="2">
        <v>1634572.85</v>
      </c>
      <c r="AC2" s="2">
        <v>120</v>
      </c>
      <c r="AD2" s="2">
        <v>23</v>
      </c>
      <c r="AE2" s="2" t="s">
        <v>3297</v>
      </c>
      <c r="AF2" s="2" t="s">
        <v>24</v>
      </c>
      <c r="AG2" s="2">
        <v>0.61</v>
      </c>
      <c r="AH2" s="2">
        <v>0.05</v>
      </c>
      <c r="AI2" s="2">
        <v>0.01</v>
      </c>
      <c r="AJ2" s="2">
        <v>6</v>
      </c>
      <c r="AK2" s="2">
        <v>837</v>
      </c>
      <c r="AL2" s="2">
        <v>953041.44</v>
      </c>
      <c r="AM2" s="2">
        <v>1265731.02</v>
      </c>
      <c r="AN2" s="2" t="s">
        <v>3297</v>
      </c>
      <c r="AO2" s="2" t="s">
        <v>25</v>
      </c>
      <c r="AP2" s="2">
        <v>52.3</v>
      </c>
      <c r="AQ2" s="2">
        <v>36</v>
      </c>
      <c r="AR2" s="2" t="s">
        <v>26</v>
      </c>
      <c r="AS2" s="2" t="s">
        <v>27</v>
      </c>
      <c r="AT2" s="2" t="s">
        <v>28</v>
      </c>
    </row>
    <row r="3" spans="1:46" x14ac:dyDescent="0.3">
      <c r="A3" s="3" t="s">
        <v>29</v>
      </c>
      <c r="B3" s="5">
        <v>45741</v>
      </c>
      <c r="C3" s="3" t="s">
        <v>30</v>
      </c>
      <c r="D3" s="3" t="s">
        <v>31</v>
      </c>
      <c r="E3" s="3" t="s">
        <v>220</v>
      </c>
      <c r="F3" s="3" t="s">
        <v>33</v>
      </c>
      <c r="G3" s="3" t="s">
        <v>34</v>
      </c>
      <c r="H3" s="3" t="s">
        <v>95</v>
      </c>
      <c r="I3" s="3" t="s">
        <v>19</v>
      </c>
      <c r="J3" s="3" t="s">
        <v>221</v>
      </c>
      <c r="K3" s="3" t="s">
        <v>35</v>
      </c>
      <c r="L3" s="3" t="s">
        <v>36</v>
      </c>
      <c r="M3" s="5">
        <v>45685</v>
      </c>
      <c r="N3" s="5">
        <v>45692</v>
      </c>
      <c r="O3" s="5" t="s">
        <v>3297</v>
      </c>
      <c r="P3" s="3" t="s">
        <v>3297</v>
      </c>
      <c r="Q3" s="3">
        <v>31221757</v>
      </c>
      <c r="R3" s="3">
        <v>0.14000000000000001</v>
      </c>
      <c r="S3" s="3">
        <v>0.2</v>
      </c>
      <c r="T3" s="3">
        <v>32220853.219999999</v>
      </c>
      <c r="U3" s="3" t="s">
        <v>365</v>
      </c>
      <c r="V3" s="21" cm="1">
        <f t="array" ref="V3">T3 / _xlfn.SWITCH(U3, "USD", 1, "AED", 3.67, "QAR", 3.64, "SAR", 3.75, "EUR", 0.92, "Unknown", 1, 1)</f>
        <v>8779524.0381471384</v>
      </c>
      <c r="W3" s="3">
        <v>25397565.98</v>
      </c>
      <c r="X3" s="3">
        <v>0.2</v>
      </c>
      <c r="Y3" s="3">
        <v>0.06</v>
      </c>
      <c r="Z3" s="3" t="s">
        <v>37</v>
      </c>
      <c r="AA3" s="3">
        <v>19139180.239999998</v>
      </c>
      <c r="AB3" s="3">
        <v>14269403.300000001</v>
      </c>
      <c r="AC3" s="3">
        <v>60</v>
      </c>
      <c r="AD3" s="3">
        <v>15</v>
      </c>
      <c r="AE3" s="3" t="s">
        <v>38</v>
      </c>
      <c r="AF3" s="3" t="s">
        <v>24</v>
      </c>
      <c r="AG3" s="3">
        <v>0.27</v>
      </c>
      <c r="AH3" s="3">
        <v>0.05</v>
      </c>
      <c r="AI3" s="3">
        <v>0.08</v>
      </c>
      <c r="AJ3" s="3">
        <v>12</v>
      </c>
      <c r="AK3" s="3">
        <v>948</v>
      </c>
      <c r="AL3" s="3">
        <v>4623794.7699999996</v>
      </c>
      <c r="AM3" s="3">
        <v>11483019.73</v>
      </c>
      <c r="AN3" s="3" t="s">
        <v>3297</v>
      </c>
      <c r="AO3" s="3" t="s">
        <v>39</v>
      </c>
      <c r="AP3" s="3">
        <v>73.400000000000006</v>
      </c>
      <c r="AQ3" s="3">
        <v>48</v>
      </c>
      <c r="AR3" s="3" t="s">
        <v>3297</v>
      </c>
      <c r="AS3" s="3" t="s">
        <v>40</v>
      </c>
      <c r="AT3" s="3" t="s">
        <v>3297</v>
      </c>
    </row>
    <row r="4" spans="1:46" x14ac:dyDescent="0.3">
      <c r="A4" s="2" t="s">
        <v>41</v>
      </c>
      <c r="B4" s="4">
        <v>45978</v>
      </c>
      <c r="C4" s="2" t="s">
        <v>42</v>
      </c>
      <c r="D4" s="2" t="s">
        <v>43</v>
      </c>
      <c r="E4" s="2" t="s">
        <v>275</v>
      </c>
      <c r="F4" s="2" t="s">
        <v>17</v>
      </c>
      <c r="G4" s="2" t="s">
        <v>3297</v>
      </c>
      <c r="H4" s="2" t="s">
        <v>44</v>
      </c>
      <c r="I4" s="2" t="s">
        <v>3297</v>
      </c>
      <c r="J4" s="2" t="s">
        <v>72</v>
      </c>
      <c r="K4" s="2" t="s">
        <v>46</v>
      </c>
      <c r="L4" s="2" t="s">
        <v>47</v>
      </c>
      <c r="M4" s="4">
        <v>45898</v>
      </c>
      <c r="N4" s="4" t="s">
        <v>3297</v>
      </c>
      <c r="O4" s="4">
        <v>46062</v>
      </c>
      <c r="P4" s="2">
        <v>51</v>
      </c>
      <c r="Q4" s="2">
        <v>20228290</v>
      </c>
      <c r="R4" s="2">
        <v>0.3</v>
      </c>
      <c r="S4" s="2">
        <v>0.08</v>
      </c>
      <c r="T4" s="2">
        <v>15292587.24</v>
      </c>
      <c r="U4" s="2" t="s">
        <v>50</v>
      </c>
      <c r="V4" s="20" cm="1">
        <f t="array" ref="V4">T4 / _xlfn.SWITCH(U4, "USD", 1, "AED", 3.67, "QAR", 3.64, "SAR", 3.75, "EUR", 0.92, "Unknown", 1, 1)</f>
        <v>4201260.230769231</v>
      </c>
      <c r="W4" s="2">
        <v>10098388.4</v>
      </c>
      <c r="X4" s="2">
        <v>0.4</v>
      </c>
      <c r="Y4" s="2">
        <v>0.15</v>
      </c>
      <c r="Z4" s="2" t="s">
        <v>48</v>
      </c>
      <c r="AA4" s="2">
        <v>3350214.93</v>
      </c>
      <c r="AB4" s="2">
        <v>2007217.9</v>
      </c>
      <c r="AC4" s="2">
        <v>45</v>
      </c>
      <c r="AD4" s="2">
        <v>139</v>
      </c>
      <c r="AE4" s="2" t="s">
        <v>38</v>
      </c>
      <c r="AF4" s="2" t="s">
        <v>49</v>
      </c>
      <c r="AG4" s="2">
        <v>0.95</v>
      </c>
      <c r="AH4" s="2">
        <v>0.15</v>
      </c>
      <c r="AI4" s="2">
        <v>0.09</v>
      </c>
      <c r="AJ4" s="2">
        <v>10</v>
      </c>
      <c r="AK4" s="2">
        <v>4829</v>
      </c>
      <c r="AL4" s="2">
        <v>2375569.2599999998</v>
      </c>
      <c r="AM4" s="2" t="s">
        <v>3297</v>
      </c>
      <c r="AN4" s="2" t="s">
        <v>3297</v>
      </c>
      <c r="AO4" s="2" t="s">
        <v>39</v>
      </c>
      <c r="AP4" s="2">
        <v>72.599999999999994</v>
      </c>
      <c r="AQ4" s="2">
        <v>12</v>
      </c>
      <c r="AR4" s="2" t="s">
        <v>51</v>
      </c>
      <c r="AS4" s="2" t="s">
        <v>52</v>
      </c>
      <c r="AT4" s="2" t="s">
        <v>3297</v>
      </c>
    </row>
    <row r="5" spans="1:46" x14ac:dyDescent="0.3">
      <c r="A5" s="3" t="s">
        <v>53</v>
      </c>
      <c r="B5" s="5">
        <v>46000</v>
      </c>
      <c r="C5" s="3" t="s">
        <v>54</v>
      </c>
      <c r="D5" s="3" t="s">
        <v>55</v>
      </c>
      <c r="E5" s="3" t="s">
        <v>16</v>
      </c>
      <c r="F5" s="3" t="s">
        <v>56</v>
      </c>
      <c r="G5" s="3" t="s">
        <v>57</v>
      </c>
      <c r="H5" s="3" t="s">
        <v>157</v>
      </c>
      <c r="I5" s="3" t="s">
        <v>58</v>
      </c>
      <c r="J5" s="3" t="s">
        <v>82</v>
      </c>
      <c r="K5" s="3" t="s">
        <v>46</v>
      </c>
      <c r="L5" s="3" t="s">
        <v>60</v>
      </c>
      <c r="M5" s="5">
        <v>45973</v>
      </c>
      <c r="N5" s="5" t="s">
        <v>3297</v>
      </c>
      <c r="O5" s="5">
        <v>46039</v>
      </c>
      <c r="P5" s="3">
        <v>57</v>
      </c>
      <c r="Q5" s="3">
        <v>32775615</v>
      </c>
      <c r="R5" s="3">
        <v>0.08</v>
      </c>
      <c r="S5" s="3">
        <v>-0.02</v>
      </c>
      <c r="T5" s="3">
        <v>29550494.48</v>
      </c>
      <c r="U5" s="3" t="s">
        <v>3297</v>
      </c>
      <c r="V5" s="21" cm="1">
        <f t="array" ref="V5">T5 / _xlfn.SWITCH(U5, "USD", 1, "AED", 3.67, "QAR", 3.64, "SAR", 3.75, "EUR", 0.92, "Unknown", 1, 1)</f>
        <v>29550494.48</v>
      </c>
      <c r="W5" s="3">
        <v>18178769.73</v>
      </c>
      <c r="X5" s="3">
        <v>0.34</v>
      </c>
      <c r="Y5" s="3">
        <v>0.2</v>
      </c>
      <c r="Z5" s="3" t="s">
        <v>61</v>
      </c>
      <c r="AA5" s="3">
        <v>24975696.870000001</v>
      </c>
      <c r="AB5" s="3">
        <v>18902468.420000002</v>
      </c>
      <c r="AC5" s="3">
        <v>90</v>
      </c>
      <c r="AD5" s="3">
        <v>63</v>
      </c>
      <c r="AE5" s="3" t="s">
        <v>62</v>
      </c>
      <c r="AF5" s="3" t="s">
        <v>49</v>
      </c>
      <c r="AG5" s="3">
        <v>0.79</v>
      </c>
      <c r="AH5" s="3">
        <v>0.1</v>
      </c>
      <c r="AI5" s="3">
        <v>0.03</v>
      </c>
      <c r="AJ5" s="3">
        <v>3</v>
      </c>
      <c r="AK5" s="3">
        <v>490</v>
      </c>
      <c r="AL5" s="3">
        <v>605659.16</v>
      </c>
      <c r="AM5" s="3">
        <v>13906676.34</v>
      </c>
      <c r="AN5" s="3" t="s">
        <v>63</v>
      </c>
      <c r="AO5" s="3" t="s">
        <v>3297</v>
      </c>
      <c r="AP5" s="3">
        <v>58.3</v>
      </c>
      <c r="AQ5" s="3">
        <v>36</v>
      </c>
      <c r="AR5" s="3" t="s">
        <v>3297</v>
      </c>
      <c r="AS5" s="3" t="s">
        <v>27</v>
      </c>
      <c r="AT5" s="3" t="s">
        <v>64</v>
      </c>
    </row>
    <row r="6" spans="1:46" x14ac:dyDescent="0.3">
      <c r="A6" s="2" t="s">
        <v>65</v>
      </c>
      <c r="B6" s="4">
        <v>16658</v>
      </c>
      <c r="C6" s="2" t="s">
        <v>66</v>
      </c>
      <c r="D6" s="2" t="s">
        <v>55</v>
      </c>
      <c r="E6" s="2" t="s">
        <v>16</v>
      </c>
      <c r="F6" s="2" t="s">
        <v>68</v>
      </c>
      <c r="G6" s="2" t="s">
        <v>69</v>
      </c>
      <c r="H6" s="2" t="s">
        <v>70</v>
      </c>
      <c r="I6" s="2" t="s">
        <v>71</v>
      </c>
      <c r="J6" s="2" t="s">
        <v>82</v>
      </c>
      <c r="K6" s="2" t="s">
        <v>21</v>
      </c>
      <c r="L6" s="2" t="s">
        <v>73</v>
      </c>
      <c r="M6" s="4">
        <v>45766</v>
      </c>
      <c r="N6" s="4">
        <v>45829</v>
      </c>
      <c r="O6" s="4">
        <v>45855</v>
      </c>
      <c r="P6" s="2">
        <v>51</v>
      </c>
      <c r="Q6" s="2">
        <v>14809659</v>
      </c>
      <c r="R6" s="2">
        <v>0.34</v>
      </c>
      <c r="S6" s="2">
        <v>0.09</v>
      </c>
      <c r="T6" s="2">
        <v>10654068.68</v>
      </c>
      <c r="U6" s="2" t="s">
        <v>76</v>
      </c>
      <c r="V6" s="20" cm="1">
        <f t="array" ref="V6">T6 / _xlfn.SWITCH(U6, "USD", 1, "AED", 3.67, "QAR", 3.64, "SAR", 3.75, "EUR", 0.92, "Unknown", 1, 1)</f>
        <v>10654068.68</v>
      </c>
      <c r="W6" s="2">
        <v>6422215.46</v>
      </c>
      <c r="X6" s="2">
        <v>0.25</v>
      </c>
      <c r="Y6" s="2">
        <v>0.06</v>
      </c>
      <c r="Z6" s="2" t="s">
        <v>74</v>
      </c>
      <c r="AA6" s="2">
        <v>5442800.6100000003</v>
      </c>
      <c r="AB6" s="2">
        <v>4889705.6500000004</v>
      </c>
      <c r="AC6" s="2">
        <v>30</v>
      </c>
      <c r="AD6" s="2">
        <v>13</v>
      </c>
      <c r="AE6" s="2" t="s">
        <v>75</v>
      </c>
      <c r="AF6" s="2" t="s">
        <v>49</v>
      </c>
      <c r="AG6" s="2">
        <v>0.6</v>
      </c>
      <c r="AH6" s="2">
        <v>0.15</v>
      </c>
      <c r="AI6" s="2">
        <v>0.09</v>
      </c>
      <c r="AJ6" s="2">
        <v>5</v>
      </c>
      <c r="AK6" s="2">
        <v>1302</v>
      </c>
      <c r="AL6" s="2">
        <v>1544202.11</v>
      </c>
      <c r="AM6" s="2">
        <v>5258223.16</v>
      </c>
      <c r="AN6" s="2" t="s">
        <v>63</v>
      </c>
      <c r="AO6" s="2" t="s">
        <v>77</v>
      </c>
      <c r="AP6" s="2">
        <v>63.3</v>
      </c>
      <c r="AQ6" s="2">
        <v>60</v>
      </c>
      <c r="AR6" s="2" t="s">
        <v>51</v>
      </c>
      <c r="AS6" s="2" t="s">
        <v>52</v>
      </c>
      <c r="AT6" s="2" t="s">
        <v>64</v>
      </c>
    </row>
    <row r="7" spans="1:46" x14ac:dyDescent="0.3">
      <c r="A7" s="2" t="s">
        <v>90</v>
      </c>
      <c r="B7" s="5">
        <v>16635</v>
      </c>
      <c r="C7" s="3" t="s">
        <v>78</v>
      </c>
      <c r="D7" s="3" t="s">
        <v>79</v>
      </c>
      <c r="E7" s="3" t="s">
        <v>3335</v>
      </c>
      <c r="F7" s="3" t="s">
        <v>80</v>
      </c>
      <c r="G7" s="3" t="s">
        <v>81</v>
      </c>
      <c r="H7" s="3" t="s">
        <v>157</v>
      </c>
      <c r="I7" s="3" t="s">
        <v>3297</v>
      </c>
      <c r="J7" s="3" t="s">
        <v>82</v>
      </c>
      <c r="K7" s="3" t="s">
        <v>83</v>
      </c>
      <c r="L7" s="3" t="s">
        <v>84</v>
      </c>
      <c r="M7" s="5">
        <v>45638</v>
      </c>
      <c r="N7" s="5">
        <v>45842</v>
      </c>
      <c r="O7" s="5">
        <v>45781</v>
      </c>
      <c r="P7" s="3">
        <v>53</v>
      </c>
      <c r="Q7" s="3">
        <v>7383062</v>
      </c>
      <c r="R7" s="3" t="s">
        <v>85</v>
      </c>
      <c r="S7" s="3">
        <v>-0.01</v>
      </c>
      <c r="T7" s="3">
        <v>5408831.2199999997</v>
      </c>
      <c r="U7" s="3" t="s">
        <v>50</v>
      </c>
      <c r="V7" s="21" cm="1">
        <f t="array" ref="V7">T7 / _xlfn.SWITCH(U7, "USD", 1, "AED", 3.67, "QAR", 3.64, "SAR", 3.75, "EUR", 0.92, "Unknown", 1, 1)</f>
        <v>1485942.6428571427</v>
      </c>
      <c r="W7" s="3">
        <v>3310034.13</v>
      </c>
      <c r="X7" s="3">
        <v>0.28999999999999998</v>
      </c>
      <c r="Y7" s="3">
        <v>0.15</v>
      </c>
      <c r="Z7" s="3" t="s">
        <v>86</v>
      </c>
      <c r="AA7" s="3">
        <v>1565817.86</v>
      </c>
      <c r="AB7" s="3">
        <v>733591.5</v>
      </c>
      <c r="AC7" s="3">
        <v>60</v>
      </c>
      <c r="AD7" s="3">
        <v>53</v>
      </c>
      <c r="AE7" s="3" t="s">
        <v>3297</v>
      </c>
      <c r="AF7" s="3" t="s">
        <v>87</v>
      </c>
      <c r="AG7" s="3">
        <v>0.7</v>
      </c>
      <c r="AH7" s="3">
        <v>0.1</v>
      </c>
      <c r="AI7" s="3">
        <v>0.06</v>
      </c>
      <c r="AJ7" s="3">
        <v>8</v>
      </c>
      <c r="AK7" s="3">
        <v>1949</v>
      </c>
      <c r="AL7" s="3">
        <v>1322607.3700000001</v>
      </c>
      <c r="AM7" s="3">
        <v>2447855.7200000002</v>
      </c>
      <c r="AN7" s="3" t="s">
        <v>88</v>
      </c>
      <c r="AO7" s="3" t="s">
        <v>89</v>
      </c>
      <c r="AP7" s="3">
        <v>94.2</v>
      </c>
      <c r="AQ7" s="3" t="s">
        <v>3297</v>
      </c>
      <c r="AR7" s="3" t="s">
        <v>3297</v>
      </c>
      <c r="AS7" s="3" t="s">
        <v>27</v>
      </c>
      <c r="AT7" s="3" t="s">
        <v>3297</v>
      </c>
    </row>
    <row r="8" spans="1:46" x14ac:dyDescent="0.3">
      <c r="A8" s="3" t="s">
        <v>106</v>
      </c>
      <c r="B8" s="4">
        <v>46061</v>
      </c>
      <c r="C8" s="2" t="s">
        <v>91</v>
      </c>
      <c r="D8" s="2" t="s">
        <v>92</v>
      </c>
      <c r="E8" s="2" t="s">
        <v>275</v>
      </c>
      <c r="F8" s="2" t="s">
        <v>93</v>
      </c>
      <c r="G8" s="2" t="s">
        <v>94</v>
      </c>
      <c r="H8" s="2" t="s">
        <v>95</v>
      </c>
      <c r="I8" s="2" t="s">
        <v>96</v>
      </c>
      <c r="J8" s="2" t="s">
        <v>72</v>
      </c>
      <c r="K8" s="2" t="s">
        <v>97</v>
      </c>
      <c r="L8" s="2" t="s">
        <v>98</v>
      </c>
      <c r="M8" s="4">
        <v>46047</v>
      </c>
      <c r="N8" s="4">
        <v>46083</v>
      </c>
      <c r="O8" s="4">
        <v>46156</v>
      </c>
      <c r="P8" s="2">
        <v>39</v>
      </c>
      <c r="Q8" s="2">
        <v>47261982</v>
      </c>
      <c r="R8" s="2">
        <v>0.05</v>
      </c>
      <c r="S8" s="2">
        <v>0.17</v>
      </c>
      <c r="T8" s="2">
        <v>52531692.990000002</v>
      </c>
      <c r="U8" s="2" t="s">
        <v>50</v>
      </c>
      <c r="V8" s="20" cm="1">
        <f t="array" ref="V8">T8 / _xlfn.SWITCH(U8, "USD", 1, "AED", 3.67, "QAR", 3.64, "SAR", 3.75, "EUR", 0.92, "Unknown", 1, 1)</f>
        <v>14431783.788461538</v>
      </c>
      <c r="W8" s="2">
        <v>32218525.719999999</v>
      </c>
      <c r="X8" s="2">
        <v>0.23</v>
      </c>
      <c r="Y8" s="2">
        <v>0.17</v>
      </c>
      <c r="Z8" s="2" t="s">
        <v>99</v>
      </c>
      <c r="AA8" s="2">
        <v>40964438.170000002</v>
      </c>
      <c r="AB8" s="2">
        <v>19578829.27</v>
      </c>
      <c r="AC8" s="2">
        <v>90</v>
      </c>
      <c r="AD8" s="2">
        <v>90</v>
      </c>
      <c r="AE8" s="2" t="s">
        <v>100</v>
      </c>
      <c r="AF8" s="2" t="s">
        <v>101</v>
      </c>
      <c r="AG8" s="2">
        <v>0.34</v>
      </c>
      <c r="AH8" s="2">
        <v>0.05</v>
      </c>
      <c r="AI8" s="2">
        <v>0.03</v>
      </c>
      <c r="AJ8" s="2">
        <v>6</v>
      </c>
      <c r="AK8" s="2">
        <v>2714</v>
      </c>
      <c r="AL8" s="2">
        <v>9065873.3200000003</v>
      </c>
      <c r="AM8" s="2">
        <v>24165562.91</v>
      </c>
      <c r="AN8" s="2" t="s">
        <v>102</v>
      </c>
      <c r="AO8" s="2" t="s">
        <v>103</v>
      </c>
      <c r="AP8" s="2">
        <v>87.1</v>
      </c>
      <c r="AQ8" s="2">
        <v>48</v>
      </c>
      <c r="AR8" s="2" t="s">
        <v>3297</v>
      </c>
      <c r="AS8" s="2" t="s">
        <v>104</v>
      </c>
      <c r="AT8" s="2" t="s">
        <v>105</v>
      </c>
    </row>
    <row r="9" spans="1:46" x14ac:dyDescent="0.3">
      <c r="A9" s="2" t="s">
        <v>114</v>
      </c>
      <c r="B9" s="5">
        <v>46004</v>
      </c>
      <c r="C9" s="3" t="s">
        <v>91</v>
      </c>
      <c r="D9" s="3" t="s">
        <v>107</v>
      </c>
      <c r="E9" s="3" t="s">
        <v>32</v>
      </c>
      <c r="F9" s="3" t="s">
        <v>108</v>
      </c>
      <c r="G9" s="3" t="s">
        <v>81</v>
      </c>
      <c r="H9" s="3" t="s">
        <v>109</v>
      </c>
      <c r="I9" s="3" t="s">
        <v>302</v>
      </c>
      <c r="J9" s="3" t="s">
        <v>215</v>
      </c>
      <c r="K9" s="3" t="s">
        <v>83</v>
      </c>
      <c r="L9" s="3" t="s">
        <v>110</v>
      </c>
      <c r="M9" s="5">
        <v>45991</v>
      </c>
      <c r="N9" s="5" t="s">
        <v>3297</v>
      </c>
      <c r="O9" s="5">
        <v>46043</v>
      </c>
      <c r="P9" s="3">
        <v>43</v>
      </c>
      <c r="Q9" s="3">
        <v>11878777</v>
      </c>
      <c r="R9" s="3">
        <v>0.22</v>
      </c>
      <c r="S9" s="3">
        <v>0.03</v>
      </c>
      <c r="T9" s="3">
        <v>9543409.4399999995</v>
      </c>
      <c r="U9" s="3" t="s">
        <v>242</v>
      </c>
      <c r="V9" s="21" cm="1">
        <f t="array" ref="V9">T9 / _xlfn.SWITCH(U9, "USD", 1, "AED", 3.67, "QAR", 3.64, "SAR", 3.75, "EUR", 0.92, "Unknown", 1, 1)</f>
        <v>10373271.130434781</v>
      </c>
      <c r="W9" s="3">
        <v>7782686.4199999999</v>
      </c>
      <c r="X9" s="3">
        <v>0.19</v>
      </c>
      <c r="Y9" s="3">
        <v>7.0000000000000007E-2</v>
      </c>
      <c r="Z9" s="3" t="s">
        <v>111</v>
      </c>
      <c r="AA9" s="3">
        <v>4921981.2699999996</v>
      </c>
      <c r="AB9" s="3">
        <v>1478192.8</v>
      </c>
      <c r="AC9" s="3">
        <v>60</v>
      </c>
      <c r="AD9" s="3">
        <v>54</v>
      </c>
      <c r="AE9" s="3" t="s">
        <v>3297</v>
      </c>
      <c r="AF9" s="3" t="s">
        <v>24</v>
      </c>
      <c r="AG9" s="3">
        <v>0.45</v>
      </c>
      <c r="AH9" s="3">
        <v>0.15</v>
      </c>
      <c r="AI9" s="3">
        <v>0.06</v>
      </c>
      <c r="AJ9" s="3">
        <v>10</v>
      </c>
      <c r="AK9" s="3">
        <v>4253</v>
      </c>
      <c r="AL9" s="3">
        <v>1414365.08</v>
      </c>
      <c r="AM9" s="3">
        <v>1417610.86</v>
      </c>
      <c r="AN9" s="3" t="s">
        <v>63</v>
      </c>
      <c r="AO9" s="3" t="s">
        <v>103</v>
      </c>
      <c r="AP9" s="3" t="s">
        <v>3297</v>
      </c>
      <c r="AQ9" s="3">
        <v>48</v>
      </c>
      <c r="AR9" s="3" t="s">
        <v>3297</v>
      </c>
      <c r="AS9" s="3" t="s">
        <v>112</v>
      </c>
      <c r="AT9" s="3" t="s">
        <v>113</v>
      </c>
    </row>
    <row r="10" spans="1:46" x14ac:dyDescent="0.3">
      <c r="A10" s="2" t="s">
        <v>129</v>
      </c>
      <c r="B10" s="4">
        <v>45876</v>
      </c>
      <c r="C10" s="2" t="s">
        <v>30</v>
      </c>
      <c r="D10" s="2" t="s">
        <v>115</v>
      </c>
      <c r="E10" s="2" t="s">
        <v>275</v>
      </c>
      <c r="F10" s="2" t="s">
        <v>116</v>
      </c>
      <c r="G10" s="2" t="s">
        <v>117</v>
      </c>
      <c r="H10" s="2" t="s">
        <v>70</v>
      </c>
      <c r="I10" s="2" t="s">
        <v>19</v>
      </c>
      <c r="J10" s="2" t="s">
        <v>72</v>
      </c>
      <c r="K10" s="2" t="s">
        <v>46</v>
      </c>
      <c r="L10" s="2" t="s">
        <v>119</v>
      </c>
      <c r="M10" s="4">
        <v>45783</v>
      </c>
      <c r="N10" s="4" t="s">
        <v>3297</v>
      </c>
      <c r="O10" s="4">
        <v>45980</v>
      </c>
      <c r="P10" s="2">
        <v>51</v>
      </c>
      <c r="Q10" s="2">
        <v>36967064</v>
      </c>
      <c r="R10" s="2">
        <v>0.16</v>
      </c>
      <c r="S10" s="2">
        <v>-0.01</v>
      </c>
      <c r="T10" s="2">
        <v>30741810.420000002</v>
      </c>
      <c r="U10" s="2" t="s">
        <v>50</v>
      </c>
      <c r="V10" s="20" cm="1">
        <f t="array" ref="V10">T10 / _xlfn.SWITCH(U10, "USD", 1, "AED", 3.67, "QAR", 3.64, "SAR", 3.75, "EUR", 0.92, "Unknown", 1, 1)</f>
        <v>8445552.3131868131</v>
      </c>
      <c r="W10" s="2">
        <v>22844052.41</v>
      </c>
      <c r="X10" s="2">
        <v>0.15</v>
      </c>
      <c r="Y10" s="2">
        <v>0.11</v>
      </c>
      <c r="Z10" s="2" t="s">
        <v>120</v>
      </c>
      <c r="AA10" s="2">
        <v>24048416.739999998</v>
      </c>
      <c r="AB10" s="2">
        <v>15873297.09</v>
      </c>
      <c r="AC10" s="2">
        <v>45</v>
      </c>
      <c r="AD10" s="2">
        <v>164</v>
      </c>
      <c r="AE10" s="2" t="s">
        <v>62</v>
      </c>
      <c r="AF10" s="2" t="s">
        <v>24</v>
      </c>
      <c r="AG10" s="2">
        <v>0.31</v>
      </c>
      <c r="AH10" s="2">
        <v>0.15</v>
      </c>
      <c r="AI10" s="2">
        <v>0.05</v>
      </c>
      <c r="AJ10" s="2">
        <v>7</v>
      </c>
      <c r="AK10" s="2">
        <v>2245</v>
      </c>
      <c r="AL10" s="2">
        <v>820059.58</v>
      </c>
      <c r="AM10" s="2">
        <v>11425401.470000001</v>
      </c>
      <c r="AN10" s="2" t="s">
        <v>63</v>
      </c>
      <c r="AO10" s="2" t="s">
        <v>3297</v>
      </c>
      <c r="AP10" s="2">
        <v>87.4</v>
      </c>
      <c r="AQ10" s="2">
        <v>24</v>
      </c>
      <c r="AR10" s="2" t="s">
        <v>3297</v>
      </c>
      <c r="AS10" s="2" t="s">
        <v>112</v>
      </c>
      <c r="AT10" s="2" t="s">
        <v>3297</v>
      </c>
    </row>
    <row r="11" spans="1:46" x14ac:dyDescent="0.3">
      <c r="A11" s="3" t="s">
        <v>136</v>
      </c>
      <c r="B11" s="5">
        <v>45997</v>
      </c>
      <c r="C11" s="3" t="s">
        <v>121</v>
      </c>
      <c r="D11" s="3" t="s">
        <v>122</v>
      </c>
      <c r="E11" s="3" t="s">
        <v>220</v>
      </c>
      <c r="F11" s="3" t="s">
        <v>123</v>
      </c>
      <c r="G11" s="3" t="s">
        <v>94</v>
      </c>
      <c r="H11" s="3" t="s">
        <v>157</v>
      </c>
      <c r="I11" s="3" t="s">
        <v>124</v>
      </c>
      <c r="J11" s="3" t="s">
        <v>221</v>
      </c>
      <c r="K11" s="3" t="s">
        <v>125</v>
      </c>
      <c r="L11" s="3" t="s">
        <v>126</v>
      </c>
      <c r="M11" s="5">
        <v>45985</v>
      </c>
      <c r="N11" s="5" t="s">
        <v>3297</v>
      </c>
      <c r="O11" s="5">
        <v>46041</v>
      </c>
      <c r="P11" s="3">
        <v>19</v>
      </c>
      <c r="Q11" s="3">
        <v>2018787</v>
      </c>
      <c r="R11" s="3">
        <v>0.04</v>
      </c>
      <c r="S11" s="3">
        <v>0.06</v>
      </c>
      <c r="T11" s="3">
        <v>2054317.65</v>
      </c>
      <c r="U11" s="3" t="s">
        <v>76</v>
      </c>
      <c r="V11" s="21" cm="1">
        <f t="array" ref="V11">T11 / _xlfn.SWITCH(U11, "USD", 1, "AED", 3.67, "QAR", 3.64, "SAR", 3.75, "EUR", 0.92, "Unknown", 1, 1)</f>
        <v>2054317.65</v>
      </c>
      <c r="W11" s="3">
        <v>1335998.25</v>
      </c>
      <c r="X11" s="3">
        <v>0.31</v>
      </c>
      <c r="Y11" s="3">
        <v>7.0000000000000007E-2</v>
      </c>
      <c r="Z11" s="3" t="s">
        <v>127</v>
      </c>
      <c r="AA11" s="3">
        <v>1616385.72</v>
      </c>
      <c r="AB11" s="3">
        <v>719911.08</v>
      </c>
      <c r="AC11" s="3">
        <v>60</v>
      </c>
      <c r="AD11" s="3">
        <v>98</v>
      </c>
      <c r="AE11" s="3" t="s">
        <v>75</v>
      </c>
      <c r="AF11" s="3" t="s">
        <v>128</v>
      </c>
      <c r="AG11" s="3">
        <v>0.36</v>
      </c>
      <c r="AH11" s="3">
        <v>0.1</v>
      </c>
      <c r="AI11" s="3">
        <v>0.04</v>
      </c>
      <c r="AJ11" s="3">
        <v>12</v>
      </c>
      <c r="AK11" s="3">
        <v>3084</v>
      </c>
      <c r="AL11" s="3">
        <v>378925.84</v>
      </c>
      <c r="AM11" s="3" t="s">
        <v>3297</v>
      </c>
      <c r="AN11" s="3" t="s">
        <v>102</v>
      </c>
      <c r="AO11" s="3" t="s">
        <v>3297</v>
      </c>
      <c r="AP11" s="3">
        <v>65.599999999999994</v>
      </c>
      <c r="AQ11" s="3">
        <v>24</v>
      </c>
      <c r="AR11" s="3" t="s">
        <v>3297</v>
      </c>
      <c r="AS11" s="3" t="s">
        <v>112</v>
      </c>
      <c r="AT11" s="3" t="s">
        <v>28</v>
      </c>
    </row>
    <row r="12" spans="1:46" x14ac:dyDescent="0.3">
      <c r="A12" s="2" t="s">
        <v>143</v>
      </c>
      <c r="B12" s="4">
        <v>46058</v>
      </c>
      <c r="C12" s="2" t="s">
        <v>130</v>
      </c>
      <c r="D12" s="2" t="s">
        <v>79</v>
      </c>
      <c r="E12" s="2" t="s">
        <v>220</v>
      </c>
      <c r="F12" s="2" t="s">
        <v>123</v>
      </c>
      <c r="G12" s="2" t="s">
        <v>131</v>
      </c>
      <c r="H12" s="2" t="s">
        <v>3297</v>
      </c>
      <c r="I12" s="2" t="s">
        <v>71</v>
      </c>
      <c r="J12" s="2" t="s">
        <v>118</v>
      </c>
      <c r="K12" s="2" t="s">
        <v>97</v>
      </c>
      <c r="L12" s="2" t="s">
        <v>133</v>
      </c>
      <c r="M12" s="4">
        <v>46007</v>
      </c>
      <c r="N12" s="4">
        <v>46297</v>
      </c>
      <c r="O12" s="4">
        <v>46207</v>
      </c>
      <c r="P12" s="2">
        <v>45</v>
      </c>
      <c r="Q12" s="2">
        <v>2956102</v>
      </c>
      <c r="R12" s="2">
        <v>0.13</v>
      </c>
      <c r="S12" s="2">
        <v>0.06</v>
      </c>
      <c r="T12" s="2">
        <v>2726117.26</v>
      </c>
      <c r="U12" s="2" t="s">
        <v>76</v>
      </c>
      <c r="V12" s="20" cm="1">
        <f t="array" ref="V12">T12 / _xlfn.SWITCH(U12, "USD", 1, "AED", 3.67, "QAR", 3.64, "SAR", 3.75, "EUR", 0.92, "Unknown", 1, 1)</f>
        <v>2726117.26</v>
      </c>
      <c r="W12" s="2">
        <v>1659142.22</v>
      </c>
      <c r="X12" s="2">
        <v>0.11</v>
      </c>
      <c r="Y12" s="2">
        <v>0.08</v>
      </c>
      <c r="Z12" s="2" t="s">
        <v>134</v>
      </c>
      <c r="AA12" s="2">
        <v>994992.58</v>
      </c>
      <c r="AB12" s="2">
        <v>701239.56</v>
      </c>
      <c r="AC12" s="2">
        <v>60</v>
      </c>
      <c r="AD12" s="2">
        <v>4</v>
      </c>
      <c r="AE12" s="2" t="s">
        <v>3297</v>
      </c>
      <c r="AF12" s="2" t="s">
        <v>49</v>
      </c>
      <c r="AG12" s="2">
        <v>0.85</v>
      </c>
      <c r="AH12" s="2">
        <v>0.1</v>
      </c>
      <c r="AI12" s="2">
        <v>0.02</v>
      </c>
      <c r="AJ12" s="2">
        <v>11</v>
      </c>
      <c r="AK12" s="2" t="s">
        <v>3297</v>
      </c>
      <c r="AL12" s="2">
        <v>108202.27</v>
      </c>
      <c r="AM12" s="2">
        <v>805379.93</v>
      </c>
      <c r="AN12" s="2" t="s">
        <v>135</v>
      </c>
      <c r="AO12" s="2" t="s">
        <v>3297</v>
      </c>
      <c r="AP12" s="2">
        <v>64</v>
      </c>
      <c r="AQ12" s="2">
        <v>48</v>
      </c>
      <c r="AR12" s="2" t="s">
        <v>26</v>
      </c>
      <c r="AS12" s="2" t="s">
        <v>104</v>
      </c>
      <c r="AT12" s="2" t="s">
        <v>3297</v>
      </c>
    </row>
    <row r="13" spans="1:46" x14ac:dyDescent="0.3">
      <c r="A13" s="3" t="s">
        <v>150</v>
      </c>
      <c r="B13" s="5">
        <v>46012</v>
      </c>
      <c r="C13" s="3" t="s">
        <v>137</v>
      </c>
      <c r="D13" s="3" t="s">
        <v>79</v>
      </c>
      <c r="E13" s="3" t="s">
        <v>32</v>
      </c>
      <c r="F13" s="3" t="s">
        <v>138</v>
      </c>
      <c r="G13" s="3" t="s">
        <v>117</v>
      </c>
      <c r="H13" s="3" t="s">
        <v>109</v>
      </c>
      <c r="I13" s="3" t="s">
        <v>139</v>
      </c>
      <c r="J13" s="3" t="s">
        <v>215</v>
      </c>
      <c r="K13" s="3" t="s">
        <v>97</v>
      </c>
      <c r="L13" s="3" t="s">
        <v>141</v>
      </c>
      <c r="M13" s="5">
        <v>45973</v>
      </c>
      <c r="N13" s="5" t="s">
        <v>3297</v>
      </c>
      <c r="O13" s="5" t="s">
        <v>3297</v>
      </c>
      <c r="P13" s="3">
        <v>20</v>
      </c>
      <c r="Q13" s="3">
        <v>16527933</v>
      </c>
      <c r="R13" s="3">
        <v>0.11</v>
      </c>
      <c r="S13" s="3">
        <v>0.1</v>
      </c>
      <c r="T13" s="3">
        <v>16180846.41</v>
      </c>
      <c r="U13" s="3" t="s">
        <v>76</v>
      </c>
      <c r="V13" s="21" cm="1">
        <f t="array" ref="V13">T13 / _xlfn.SWITCH(U13, "USD", 1, "AED", 3.67, "QAR", 3.64, "SAR", 3.75, "EUR", 0.92, "Unknown", 1, 1)</f>
        <v>16180846.41</v>
      </c>
      <c r="W13" s="3" t="s">
        <v>3297</v>
      </c>
      <c r="X13" s="3">
        <v>0.15</v>
      </c>
      <c r="Y13" s="3">
        <v>0.19</v>
      </c>
      <c r="Z13" s="3" t="s">
        <v>142</v>
      </c>
      <c r="AA13" s="3">
        <v>7318134.3099999996</v>
      </c>
      <c r="AB13" s="3">
        <v>5303726.6900000004</v>
      </c>
      <c r="AC13" s="3">
        <v>90</v>
      </c>
      <c r="AD13" s="3">
        <v>141</v>
      </c>
      <c r="AE13" s="3" t="s">
        <v>62</v>
      </c>
      <c r="AF13" s="3" t="s">
        <v>49</v>
      </c>
      <c r="AG13" s="3">
        <v>0.36</v>
      </c>
      <c r="AH13" s="3">
        <v>0.15</v>
      </c>
      <c r="AI13" s="3">
        <v>0.05</v>
      </c>
      <c r="AJ13" s="3">
        <v>9</v>
      </c>
      <c r="AK13" s="3">
        <v>3618</v>
      </c>
      <c r="AL13" s="3">
        <v>3916807.81</v>
      </c>
      <c r="AM13" s="3">
        <v>7195447.4199999999</v>
      </c>
      <c r="AN13" s="3" t="s">
        <v>102</v>
      </c>
      <c r="AO13" s="3" t="s">
        <v>103</v>
      </c>
      <c r="AP13" s="3">
        <v>74.5</v>
      </c>
      <c r="AQ13" s="3">
        <v>12</v>
      </c>
      <c r="AR13" s="3" t="s">
        <v>3297</v>
      </c>
      <c r="AS13" s="3" t="s">
        <v>27</v>
      </c>
      <c r="AT13" s="3" t="s">
        <v>64</v>
      </c>
    </row>
    <row r="14" spans="1:46" x14ac:dyDescent="0.3">
      <c r="A14" s="2" t="s">
        <v>154</v>
      </c>
      <c r="B14" s="4">
        <v>46073</v>
      </c>
      <c r="C14" s="2" t="s">
        <v>15</v>
      </c>
      <c r="D14" s="2" t="s">
        <v>55</v>
      </c>
      <c r="E14" s="2" t="s">
        <v>207</v>
      </c>
      <c r="F14" s="2" t="s">
        <v>80</v>
      </c>
      <c r="G14" s="2" t="s">
        <v>144</v>
      </c>
      <c r="H14" s="2" t="s">
        <v>70</v>
      </c>
      <c r="I14" s="2" t="s">
        <v>71</v>
      </c>
      <c r="J14" s="2" t="s">
        <v>132</v>
      </c>
      <c r="K14" s="2" t="s">
        <v>145</v>
      </c>
      <c r="L14" s="2" t="s">
        <v>146</v>
      </c>
      <c r="M14" s="4">
        <v>46043</v>
      </c>
      <c r="N14" s="4">
        <v>46146</v>
      </c>
      <c r="O14" s="4">
        <v>46132</v>
      </c>
      <c r="P14" s="2">
        <v>47</v>
      </c>
      <c r="Q14" s="2">
        <v>37971525</v>
      </c>
      <c r="R14" s="2">
        <v>0.33</v>
      </c>
      <c r="S14" s="2">
        <v>-0.03</v>
      </c>
      <c r="T14" s="2">
        <v>24677694.100000001</v>
      </c>
      <c r="U14" s="2" t="s">
        <v>76</v>
      </c>
      <c r="V14" s="20" cm="1">
        <f t="array" ref="V14">T14 / _xlfn.SWITCH(U14, "USD", 1, "AED", 3.67, "QAR", 3.64, "SAR", 3.75, "EUR", 0.92, "Unknown", 1, 1)</f>
        <v>24677694.100000001</v>
      </c>
      <c r="W14" s="2">
        <v>15333582.16</v>
      </c>
      <c r="X14" s="2">
        <v>0.14000000000000001</v>
      </c>
      <c r="Y14" s="2">
        <v>0.17</v>
      </c>
      <c r="Z14" s="2" t="s">
        <v>147</v>
      </c>
      <c r="AA14" s="2">
        <v>6439948.1100000003</v>
      </c>
      <c r="AB14" s="2">
        <v>4807153.54</v>
      </c>
      <c r="AC14" s="2">
        <v>90</v>
      </c>
      <c r="AD14" s="2">
        <v>156</v>
      </c>
      <c r="AE14" s="2" t="s">
        <v>148</v>
      </c>
      <c r="AF14" s="2" t="s">
        <v>101</v>
      </c>
      <c r="AG14" s="2">
        <v>0.61</v>
      </c>
      <c r="AH14" s="2">
        <v>0.15</v>
      </c>
      <c r="AI14" s="2">
        <v>0.03</v>
      </c>
      <c r="AJ14" s="2">
        <v>12</v>
      </c>
      <c r="AK14" s="2">
        <v>1230</v>
      </c>
      <c r="AL14" s="2">
        <v>5185404.59</v>
      </c>
      <c r="AM14" s="2" t="s">
        <v>3297</v>
      </c>
      <c r="AN14" s="2" t="s">
        <v>135</v>
      </c>
      <c r="AO14" s="2" t="s">
        <v>77</v>
      </c>
      <c r="AP14" s="2">
        <v>96.7</v>
      </c>
      <c r="AQ14" s="2">
        <v>36</v>
      </c>
      <c r="AR14" s="2" t="s">
        <v>51</v>
      </c>
      <c r="AS14" s="2" t="s">
        <v>52</v>
      </c>
      <c r="AT14" s="2" t="s">
        <v>149</v>
      </c>
    </row>
    <row r="15" spans="1:46" x14ac:dyDescent="0.3">
      <c r="A15" s="3" t="s">
        <v>161</v>
      </c>
      <c r="B15" s="5">
        <v>46016</v>
      </c>
      <c r="C15" s="3" t="s">
        <v>66</v>
      </c>
      <c r="D15" s="3" t="s">
        <v>79</v>
      </c>
      <c r="E15" s="3" t="s">
        <v>32</v>
      </c>
      <c r="F15" s="3" t="s">
        <v>108</v>
      </c>
      <c r="G15" s="3" t="s">
        <v>94</v>
      </c>
      <c r="H15" s="3" t="s">
        <v>70</v>
      </c>
      <c r="I15" s="3" t="s">
        <v>71</v>
      </c>
      <c r="J15" s="3" t="s">
        <v>215</v>
      </c>
      <c r="K15" s="3" t="s">
        <v>83</v>
      </c>
      <c r="L15" s="3" t="s">
        <v>151</v>
      </c>
      <c r="M15" s="5">
        <v>45932</v>
      </c>
      <c r="N15" s="5">
        <v>46047</v>
      </c>
      <c r="O15" s="5">
        <v>46098</v>
      </c>
      <c r="P15" s="3">
        <v>9</v>
      </c>
      <c r="Q15" s="3">
        <v>27211889</v>
      </c>
      <c r="R15" s="3">
        <v>0.33</v>
      </c>
      <c r="S15" s="3">
        <v>0.08</v>
      </c>
      <c r="T15" s="3">
        <v>19690522.879999999</v>
      </c>
      <c r="U15" s="3" t="s">
        <v>365</v>
      </c>
      <c r="V15" s="21" cm="1">
        <f t="array" ref="V15">T15 / _xlfn.SWITCH(U15, "USD", 1, "AED", 3.67, "QAR", 3.64, "SAR", 3.75, "EUR", 0.92, "Unknown", 1, 1)</f>
        <v>5365265.0899182558</v>
      </c>
      <c r="W15" s="3">
        <v>13762515.699999999</v>
      </c>
      <c r="X15" s="3">
        <v>0.15</v>
      </c>
      <c r="Y15" s="3">
        <v>0.19</v>
      </c>
      <c r="Z15" s="3" t="s">
        <v>152</v>
      </c>
      <c r="AA15" s="3">
        <v>9249149.3000000007</v>
      </c>
      <c r="AB15" s="3">
        <v>3369959.75</v>
      </c>
      <c r="AC15" s="3">
        <v>30</v>
      </c>
      <c r="AD15" s="3">
        <v>111</v>
      </c>
      <c r="AE15" s="3" t="s">
        <v>62</v>
      </c>
      <c r="AF15" s="3" t="s">
        <v>153</v>
      </c>
      <c r="AG15" s="3">
        <v>0.74</v>
      </c>
      <c r="AH15" s="3">
        <v>0.15</v>
      </c>
      <c r="AI15" s="3">
        <v>0.03</v>
      </c>
      <c r="AJ15" s="3">
        <v>2</v>
      </c>
      <c r="AK15" s="3">
        <v>3321</v>
      </c>
      <c r="AL15" s="3">
        <v>4129757.49</v>
      </c>
      <c r="AM15" s="3" t="s">
        <v>3297</v>
      </c>
      <c r="AN15" s="3" t="s">
        <v>102</v>
      </c>
      <c r="AO15" s="3" t="s">
        <v>3297</v>
      </c>
      <c r="AP15" s="3">
        <v>51.8</v>
      </c>
      <c r="AQ15" s="3">
        <v>48</v>
      </c>
      <c r="AR15" s="3" t="s">
        <v>51</v>
      </c>
      <c r="AS15" s="3" t="s">
        <v>104</v>
      </c>
      <c r="AT15" s="3" t="s">
        <v>28</v>
      </c>
    </row>
    <row r="16" spans="1:46" x14ac:dyDescent="0.3">
      <c r="A16" s="2" t="s">
        <v>167</v>
      </c>
      <c r="B16" s="4">
        <v>46047</v>
      </c>
      <c r="C16" s="2" t="s">
        <v>155</v>
      </c>
      <c r="D16" s="2" t="s">
        <v>55</v>
      </c>
      <c r="E16" s="2" t="s">
        <v>32</v>
      </c>
      <c r="F16" s="2" t="s">
        <v>138</v>
      </c>
      <c r="G16" s="2" t="s">
        <v>156</v>
      </c>
      <c r="H16" s="2" t="s">
        <v>157</v>
      </c>
      <c r="I16" s="2" t="s">
        <v>302</v>
      </c>
      <c r="J16" s="2" t="s">
        <v>215</v>
      </c>
      <c r="K16" s="2" t="s">
        <v>97</v>
      </c>
      <c r="L16" s="2" t="s">
        <v>158</v>
      </c>
      <c r="M16" s="4">
        <v>45984</v>
      </c>
      <c r="N16" s="4">
        <v>46267</v>
      </c>
      <c r="O16" s="4">
        <v>46126</v>
      </c>
      <c r="P16" s="2">
        <v>35</v>
      </c>
      <c r="Q16" s="2">
        <v>3663607</v>
      </c>
      <c r="R16" s="2">
        <v>0.08</v>
      </c>
      <c r="S16" s="2">
        <v>0.09</v>
      </c>
      <c r="T16" s="2">
        <v>3673865.1</v>
      </c>
      <c r="U16" s="2" t="s">
        <v>76</v>
      </c>
      <c r="V16" s="20" cm="1">
        <f t="array" ref="V16">T16 / _xlfn.SWITCH(U16, "USD", 1, "AED", 3.67, "QAR", 3.64, "SAR", 3.75, "EUR", 0.92, "Unknown", 1, 1)</f>
        <v>3673865.1</v>
      </c>
      <c r="W16" s="2">
        <v>2354773.0299999998</v>
      </c>
      <c r="X16" s="2">
        <v>0.32</v>
      </c>
      <c r="Y16" s="2">
        <v>0.18</v>
      </c>
      <c r="Z16" s="2" t="s">
        <v>159</v>
      </c>
      <c r="AA16" s="2">
        <v>3080616.15</v>
      </c>
      <c r="AB16" s="2">
        <v>2003918.86</v>
      </c>
      <c r="AC16" s="2">
        <v>90</v>
      </c>
      <c r="AD16" s="2">
        <v>32</v>
      </c>
      <c r="AE16" s="2" t="s">
        <v>148</v>
      </c>
      <c r="AF16" s="2" t="s">
        <v>153</v>
      </c>
      <c r="AG16" s="2">
        <v>0.08</v>
      </c>
      <c r="AH16" s="2">
        <v>0.15</v>
      </c>
      <c r="AI16" s="2">
        <v>0.06</v>
      </c>
      <c r="AJ16" s="2">
        <v>7</v>
      </c>
      <c r="AK16" s="2">
        <v>4818</v>
      </c>
      <c r="AL16" s="2">
        <v>631119.96</v>
      </c>
      <c r="AM16" s="2">
        <v>1023608.46</v>
      </c>
      <c r="AN16" s="2" t="s">
        <v>88</v>
      </c>
      <c r="AO16" s="2" t="s">
        <v>89</v>
      </c>
      <c r="AP16" s="2">
        <v>75.400000000000006</v>
      </c>
      <c r="AQ16" s="2">
        <v>36</v>
      </c>
      <c r="AR16" s="2" t="s">
        <v>160</v>
      </c>
      <c r="AS16" s="2" t="s">
        <v>27</v>
      </c>
      <c r="AT16" s="2" t="s">
        <v>113</v>
      </c>
    </row>
    <row r="17" spans="1:46" x14ac:dyDescent="0.3">
      <c r="A17" s="3" t="s">
        <v>172</v>
      </c>
      <c r="B17" s="5">
        <v>45950</v>
      </c>
      <c r="C17" s="3" t="s">
        <v>137</v>
      </c>
      <c r="D17" s="3" t="s">
        <v>3249</v>
      </c>
      <c r="E17" s="3" t="s">
        <v>275</v>
      </c>
      <c r="F17" s="3" t="s">
        <v>17</v>
      </c>
      <c r="G17" s="3" t="s">
        <v>162</v>
      </c>
      <c r="H17" s="3" t="s">
        <v>44</v>
      </c>
      <c r="I17" s="3" t="s">
        <v>3297</v>
      </c>
      <c r="J17" s="2" t="s">
        <v>59</v>
      </c>
      <c r="K17" s="3" t="s">
        <v>97</v>
      </c>
      <c r="L17" s="3" t="s">
        <v>163</v>
      </c>
      <c r="M17" s="5">
        <v>45897</v>
      </c>
      <c r="N17" s="5">
        <v>46004</v>
      </c>
      <c r="O17" s="5">
        <v>46048</v>
      </c>
      <c r="P17" s="3">
        <v>43</v>
      </c>
      <c r="Q17" s="3">
        <v>25900738</v>
      </c>
      <c r="R17" s="3">
        <v>0.09</v>
      </c>
      <c r="S17" s="3">
        <v>0.14000000000000001</v>
      </c>
      <c r="T17" s="3">
        <v>26869425.600000001</v>
      </c>
      <c r="U17" s="3" t="s">
        <v>76</v>
      </c>
      <c r="V17" s="21" cm="1">
        <f t="array" ref="V17">T17 / _xlfn.SWITCH(U17, "USD", 1, "AED", 3.67, "QAR", 3.64, "SAR", 3.75, "EUR", 0.92, "Unknown", 1, 1)</f>
        <v>26869425.600000001</v>
      </c>
      <c r="W17" s="3">
        <v>22243062.48</v>
      </c>
      <c r="X17" s="3">
        <v>0.06</v>
      </c>
      <c r="Y17" s="3">
        <v>0.06</v>
      </c>
      <c r="Z17" s="3" t="s">
        <v>164</v>
      </c>
      <c r="AA17" s="3">
        <v>2340332.46</v>
      </c>
      <c r="AB17" s="3">
        <v>2096385.85</v>
      </c>
      <c r="AC17" s="3">
        <v>90</v>
      </c>
      <c r="AD17" s="3">
        <v>99</v>
      </c>
      <c r="AE17" s="3" t="s">
        <v>100</v>
      </c>
      <c r="AF17" s="3" t="s">
        <v>24</v>
      </c>
      <c r="AG17" s="3">
        <v>0.98</v>
      </c>
      <c r="AH17" s="3">
        <v>0.15</v>
      </c>
      <c r="AI17" s="3">
        <v>0.1</v>
      </c>
      <c r="AJ17" s="3">
        <v>15</v>
      </c>
      <c r="AK17" s="3">
        <v>833</v>
      </c>
      <c r="AL17" s="3">
        <v>4826293.41</v>
      </c>
      <c r="AM17" s="3">
        <v>3181242.92</v>
      </c>
      <c r="AN17" s="3" t="s">
        <v>165</v>
      </c>
      <c r="AO17" s="3" t="s">
        <v>103</v>
      </c>
      <c r="AP17" s="3">
        <v>64.400000000000006</v>
      </c>
      <c r="AQ17" s="3">
        <v>36</v>
      </c>
      <c r="AR17" s="3" t="s">
        <v>166</v>
      </c>
      <c r="AS17" s="3" t="s">
        <v>27</v>
      </c>
      <c r="AT17" s="3" t="s">
        <v>28</v>
      </c>
    </row>
    <row r="18" spans="1:46" x14ac:dyDescent="0.3">
      <c r="A18" s="2" t="s">
        <v>178</v>
      </c>
      <c r="B18" s="4">
        <v>45745</v>
      </c>
      <c r="C18" s="2" t="s">
        <v>168</v>
      </c>
      <c r="D18" s="2" t="s">
        <v>169</v>
      </c>
      <c r="E18" s="2" t="s">
        <v>32</v>
      </c>
      <c r="F18" s="2" t="s">
        <v>138</v>
      </c>
      <c r="G18" s="2" t="s">
        <v>3297</v>
      </c>
      <c r="H18" s="2" t="s">
        <v>3297</v>
      </c>
      <c r="I18" s="2" t="s">
        <v>58</v>
      </c>
      <c r="J18" s="2" t="s">
        <v>215</v>
      </c>
      <c r="K18" s="2" t="s">
        <v>35</v>
      </c>
      <c r="L18" s="2" t="s">
        <v>170</v>
      </c>
      <c r="M18" s="4">
        <v>45674</v>
      </c>
      <c r="N18" s="4" t="s">
        <v>3297</v>
      </c>
      <c r="O18" s="4">
        <v>45937</v>
      </c>
      <c r="P18" s="2">
        <v>21</v>
      </c>
      <c r="Q18" s="2">
        <v>11948705</v>
      </c>
      <c r="R18" s="2">
        <v>0.04</v>
      </c>
      <c r="S18" s="2">
        <v>0.17</v>
      </c>
      <c r="T18" s="2">
        <v>13420785.460000001</v>
      </c>
      <c r="U18" s="2" t="s">
        <v>50</v>
      </c>
      <c r="V18" s="20" cm="1">
        <f t="array" ref="V18">T18 / _xlfn.SWITCH(U18, "USD", 1, "AED", 3.67, "QAR", 3.64, "SAR", 3.75, "EUR", 0.92, "Unknown", 1, 1)</f>
        <v>3687028.9725274728</v>
      </c>
      <c r="W18" s="2" t="s">
        <v>3297</v>
      </c>
      <c r="X18" s="2">
        <v>0.19</v>
      </c>
      <c r="Y18" s="2">
        <v>0.05</v>
      </c>
      <c r="Z18" s="2" t="s">
        <v>171</v>
      </c>
      <c r="AA18" s="2">
        <v>7740489.1900000004</v>
      </c>
      <c r="AB18" s="2">
        <v>3813459.08</v>
      </c>
      <c r="AC18" s="2">
        <v>120</v>
      </c>
      <c r="AD18" s="2">
        <v>37</v>
      </c>
      <c r="AE18" s="2" t="s">
        <v>3297</v>
      </c>
      <c r="AF18" s="2" t="s">
        <v>153</v>
      </c>
      <c r="AG18" s="2">
        <v>0.27</v>
      </c>
      <c r="AH18" s="2">
        <v>0.15</v>
      </c>
      <c r="AI18" s="2">
        <v>0.03</v>
      </c>
      <c r="AJ18" s="2">
        <v>8</v>
      </c>
      <c r="AK18" s="2">
        <v>2354</v>
      </c>
      <c r="AL18" s="2">
        <v>978740.71</v>
      </c>
      <c r="AM18" s="2">
        <v>2517763.7200000002</v>
      </c>
      <c r="AN18" s="2" t="s">
        <v>88</v>
      </c>
      <c r="AO18" s="2" t="s">
        <v>3297</v>
      </c>
      <c r="AP18" s="2">
        <v>87.2</v>
      </c>
      <c r="AQ18" s="2">
        <v>36</v>
      </c>
      <c r="AR18" s="2" t="s">
        <v>3297</v>
      </c>
      <c r="AS18" s="2" t="s">
        <v>40</v>
      </c>
      <c r="AT18" s="2" t="s">
        <v>3297</v>
      </c>
    </row>
    <row r="19" spans="1:46" x14ac:dyDescent="0.3">
      <c r="A19" s="3" t="s">
        <v>182</v>
      </c>
      <c r="B19" s="5">
        <v>45979</v>
      </c>
      <c r="C19" s="3" t="s">
        <v>173</v>
      </c>
      <c r="D19" s="3" t="s">
        <v>174</v>
      </c>
      <c r="E19" s="3" t="s">
        <v>275</v>
      </c>
      <c r="F19" s="3" t="s">
        <v>116</v>
      </c>
      <c r="G19" s="3" t="s">
        <v>156</v>
      </c>
      <c r="H19" s="3" t="s">
        <v>44</v>
      </c>
      <c r="I19" s="3" t="s">
        <v>302</v>
      </c>
      <c r="J19" s="2" t="s">
        <v>59</v>
      </c>
      <c r="K19" s="3" t="s">
        <v>125</v>
      </c>
      <c r="L19" s="3" t="s">
        <v>175</v>
      </c>
      <c r="M19" s="5">
        <v>45857</v>
      </c>
      <c r="N19" s="5" t="s">
        <v>3297</v>
      </c>
      <c r="O19" s="5">
        <v>46042</v>
      </c>
      <c r="P19" s="3">
        <v>46</v>
      </c>
      <c r="Q19" s="3">
        <v>43575184</v>
      </c>
      <c r="R19" s="3">
        <v>0.02</v>
      </c>
      <c r="S19" s="3">
        <v>0.15</v>
      </c>
      <c r="T19" s="3">
        <v>49109232.369999997</v>
      </c>
      <c r="U19" s="3" t="s">
        <v>177</v>
      </c>
      <c r="V19" s="21" cm="1">
        <f t="array" ref="V19">T19 / _xlfn.SWITCH(U19, "USD", 1, "AED", 3.67, "QAR", 3.64, "SAR", 3.75, "EUR", 0.92, "Unknown", 1, 1)</f>
        <v>49109232.369999997</v>
      </c>
      <c r="W19" s="3">
        <v>33327903.079999998</v>
      </c>
      <c r="X19" s="3">
        <v>0.27</v>
      </c>
      <c r="Y19" s="3">
        <v>0.11</v>
      </c>
      <c r="Z19" s="3" t="s">
        <v>176</v>
      </c>
      <c r="AA19" s="3">
        <v>3848192.16</v>
      </c>
      <c r="AB19" s="3">
        <v>2277702.56</v>
      </c>
      <c r="AC19" s="3">
        <v>45</v>
      </c>
      <c r="AD19" s="3">
        <v>24</v>
      </c>
      <c r="AE19" s="3" t="s">
        <v>75</v>
      </c>
      <c r="AF19" s="3" t="s">
        <v>24</v>
      </c>
      <c r="AG19" s="3">
        <v>0.91</v>
      </c>
      <c r="AH19" s="3">
        <v>0.1</v>
      </c>
      <c r="AI19" s="3">
        <v>0.08</v>
      </c>
      <c r="AJ19" s="3">
        <v>5</v>
      </c>
      <c r="AK19" s="3">
        <v>527</v>
      </c>
      <c r="AL19" s="3">
        <v>6226143.7800000003</v>
      </c>
      <c r="AM19" s="3">
        <v>17664383.57</v>
      </c>
      <c r="AN19" s="3" t="s">
        <v>135</v>
      </c>
      <c r="AO19" s="3" t="s">
        <v>103</v>
      </c>
      <c r="AP19" s="3">
        <v>51.3</v>
      </c>
      <c r="AQ19" s="3">
        <v>12</v>
      </c>
      <c r="AR19" s="3" t="s">
        <v>26</v>
      </c>
      <c r="AS19" s="3" t="s">
        <v>27</v>
      </c>
      <c r="AT19" s="3" t="s">
        <v>3297</v>
      </c>
    </row>
    <row r="20" spans="1:46" x14ac:dyDescent="0.3">
      <c r="A20" s="2" t="s">
        <v>186</v>
      </c>
      <c r="B20" s="4">
        <v>45856</v>
      </c>
      <c r="C20" s="2" t="s">
        <v>179</v>
      </c>
      <c r="D20" s="2" t="s">
        <v>122</v>
      </c>
      <c r="E20" s="2" t="s">
        <v>275</v>
      </c>
      <c r="F20" s="2" t="s">
        <v>116</v>
      </c>
      <c r="G20" s="2" t="s">
        <v>144</v>
      </c>
      <c r="H20" s="2" t="s">
        <v>157</v>
      </c>
      <c r="I20" s="2" t="s">
        <v>19</v>
      </c>
      <c r="J20" s="2" t="s">
        <v>59</v>
      </c>
      <c r="K20" s="2" t="s">
        <v>97</v>
      </c>
      <c r="L20" s="2" t="s">
        <v>180</v>
      </c>
      <c r="M20" s="4">
        <v>45822</v>
      </c>
      <c r="N20" s="4">
        <v>45878</v>
      </c>
      <c r="O20" s="4" t="s">
        <v>3297</v>
      </c>
      <c r="P20" s="2">
        <v>43</v>
      </c>
      <c r="Q20" s="2">
        <v>30643517</v>
      </c>
      <c r="R20" s="2">
        <v>0.14000000000000001</v>
      </c>
      <c r="S20" s="2">
        <v>0.19</v>
      </c>
      <c r="T20" s="2">
        <v>31360575.300000001</v>
      </c>
      <c r="U20" s="2" t="s">
        <v>365</v>
      </c>
      <c r="V20" s="20" cm="1">
        <f t="array" ref="V20">T20 / _xlfn.SWITCH(U20, "USD", 1, "AED", 3.67, "QAR", 3.64, "SAR", 3.75, "EUR", 0.92, "Unknown", 1, 1)</f>
        <v>8545115.8855585828</v>
      </c>
      <c r="W20" s="2">
        <v>19017279.800000001</v>
      </c>
      <c r="X20" s="2">
        <v>0.14000000000000001</v>
      </c>
      <c r="Y20" s="2">
        <v>7.0000000000000007E-2</v>
      </c>
      <c r="Z20" s="2" t="s">
        <v>181</v>
      </c>
      <c r="AA20" s="2">
        <v>20133846.629999999</v>
      </c>
      <c r="AB20" s="2">
        <v>14741076.27</v>
      </c>
      <c r="AC20" s="2">
        <v>120</v>
      </c>
      <c r="AD20" s="2">
        <v>40</v>
      </c>
      <c r="AE20" s="2" t="s">
        <v>38</v>
      </c>
      <c r="AF20" s="2" t="s">
        <v>49</v>
      </c>
      <c r="AG20" s="2">
        <v>0.88</v>
      </c>
      <c r="AH20" s="2">
        <v>0.15</v>
      </c>
      <c r="AI20" s="2">
        <v>0.02</v>
      </c>
      <c r="AJ20" s="2">
        <v>15</v>
      </c>
      <c r="AK20" s="2">
        <v>1918</v>
      </c>
      <c r="AL20" s="2">
        <v>1691509.82</v>
      </c>
      <c r="AM20" s="2">
        <v>3171627.34</v>
      </c>
      <c r="AN20" s="2" t="s">
        <v>135</v>
      </c>
      <c r="AO20" s="2" t="s">
        <v>77</v>
      </c>
      <c r="AP20" s="2">
        <v>91.5</v>
      </c>
      <c r="AQ20" s="2">
        <v>24</v>
      </c>
      <c r="AR20" s="2" t="s">
        <v>26</v>
      </c>
      <c r="AS20" s="2" t="s">
        <v>40</v>
      </c>
      <c r="AT20" s="2" t="s">
        <v>64</v>
      </c>
    </row>
    <row r="21" spans="1:46" x14ac:dyDescent="0.3">
      <c r="A21" s="3" t="s">
        <v>190</v>
      </c>
      <c r="B21" s="5">
        <v>45841</v>
      </c>
      <c r="C21" s="3" t="s">
        <v>168</v>
      </c>
      <c r="D21" s="3" t="s">
        <v>183</v>
      </c>
      <c r="E21" s="3" t="s">
        <v>220</v>
      </c>
      <c r="F21" s="3" t="s">
        <v>123</v>
      </c>
      <c r="G21" s="3" t="s">
        <v>131</v>
      </c>
      <c r="H21" s="3" t="s">
        <v>3252</v>
      </c>
      <c r="I21" s="3" t="s">
        <v>19</v>
      </c>
      <c r="J21" s="3" t="s">
        <v>118</v>
      </c>
      <c r="K21" s="3" t="s">
        <v>145</v>
      </c>
      <c r="L21" s="3" t="s">
        <v>184</v>
      </c>
      <c r="M21" s="5">
        <v>45769</v>
      </c>
      <c r="N21" s="5" t="s">
        <v>3297</v>
      </c>
      <c r="O21" s="5" t="s">
        <v>3297</v>
      </c>
      <c r="P21" s="3">
        <v>7</v>
      </c>
      <c r="Q21" s="3">
        <v>16167319</v>
      </c>
      <c r="R21" s="3">
        <v>0.21</v>
      </c>
      <c r="S21" s="3">
        <v>-0.05</v>
      </c>
      <c r="T21" s="3">
        <v>12133572.91</v>
      </c>
      <c r="U21" s="3" t="s">
        <v>365</v>
      </c>
      <c r="V21" s="21" cm="1">
        <f t="array" ref="V21">T21 / _xlfn.SWITCH(U21, "USD", 1, "AED", 3.67, "QAR", 3.64, "SAR", 3.75, "EUR", 0.92, "Unknown", 1, 1)</f>
        <v>3306150.6566757495</v>
      </c>
      <c r="W21" s="3">
        <v>9552704.3000000007</v>
      </c>
      <c r="X21" s="3">
        <v>0.3</v>
      </c>
      <c r="Y21" s="3">
        <v>0.11</v>
      </c>
      <c r="Z21" s="3" t="s">
        <v>185</v>
      </c>
      <c r="AA21" s="3">
        <v>3343556.25</v>
      </c>
      <c r="AB21" s="3">
        <v>1342126.33</v>
      </c>
      <c r="AC21" s="3">
        <v>90</v>
      </c>
      <c r="AD21" s="3">
        <v>135</v>
      </c>
      <c r="AE21" s="3" t="s">
        <v>38</v>
      </c>
      <c r="AF21" s="3" t="s">
        <v>87</v>
      </c>
      <c r="AG21" s="3">
        <v>0.16</v>
      </c>
      <c r="AH21" s="3">
        <v>0.05</v>
      </c>
      <c r="AI21" s="3">
        <v>0.05</v>
      </c>
      <c r="AJ21" s="3">
        <v>11</v>
      </c>
      <c r="AK21" s="3">
        <v>947</v>
      </c>
      <c r="AL21" s="3">
        <v>2059198.76</v>
      </c>
      <c r="AM21" s="3">
        <v>4711902.7699999996</v>
      </c>
      <c r="AN21" s="3" t="s">
        <v>3297</v>
      </c>
      <c r="AO21" s="3" t="s">
        <v>77</v>
      </c>
      <c r="AP21" s="3">
        <v>72.7</v>
      </c>
      <c r="AQ21" s="3">
        <v>48</v>
      </c>
      <c r="AR21" s="3" t="s">
        <v>160</v>
      </c>
      <c r="AS21" s="3" t="s">
        <v>104</v>
      </c>
      <c r="AT21" s="3" t="s">
        <v>149</v>
      </c>
    </row>
    <row r="22" spans="1:46" x14ac:dyDescent="0.3">
      <c r="A22" s="2" t="s">
        <v>196</v>
      </c>
      <c r="B22" s="4">
        <v>45818</v>
      </c>
      <c r="C22" s="2" t="s">
        <v>137</v>
      </c>
      <c r="D22" s="2" t="s">
        <v>187</v>
      </c>
      <c r="E22" s="2" t="s">
        <v>3335</v>
      </c>
      <c r="F22" s="2" t="s">
        <v>93</v>
      </c>
      <c r="G22" s="2" t="s">
        <v>18</v>
      </c>
      <c r="H22" s="2" t="s">
        <v>95</v>
      </c>
      <c r="I22" s="2" t="s">
        <v>302</v>
      </c>
      <c r="J22" s="2" t="s">
        <v>72</v>
      </c>
      <c r="K22" s="2" t="s">
        <v>83</v>
      </c>
      <c r="L22" s="2" t="s">
        <v>188</v>
      </c>
      <c r="M22" s="4">
        <v>45747</v>
      </c>
      <c r="N22" s="4">
        <v>45840</v>
      </c>
      <c r="O22" s="4" t="s">
        <v>3297</v>
      </c>
      <c r="P22" s="2">
        <v>17</v>
      </c>
      <c r="Q22" s="2">
        <v>44834633</v>
      </c>
      <c r="R22" s="2">
        <v>0.1</v>
      </c>
      <c r="S22" s="2">
        <v>0.19</v>
      </c>
      <c r="T22" s="2">
        <v>48017891.939999998</v>
      </c>
      <c r="U22" s="2" t="s">
        <v>177</v>
      </c>
      <c r="V22" s="20" cm="1">
        <f t="array" ref="V22">T22 / _xlfn.SWITCH(U22, "USD", 1, "AED", 3.67, "QAR", 3.64, "SAR", 3.75, "EUR", 0.92, "Unknown", 1, 1)</f>
        <v>48017891.939999998</v>
      </c>
      <c r="W22" s="2">
        <v>40985505.93</v>
      </c>
      <c r="X22" s="2">
        <v>0.34</v>
      </c>
      <c r="Y22" s="2">
        <v>0.14000000000000001</v>
      </c>
      <c r="Z22" s="2" t="s">
        <v>189</v>
      </c>
      <c r="AA22" s="2">
        <v>30433638.120000001</v>
      </c>
      <c r="AB22" s="2">
        <v>20677049.199999999</v>
      </c>
      <c r="AC22" s="2">
        <v>30</v>
      </c>
      <c r="AD22" s="2">
        <v>22</v>
      </c>
      <c r="AE22" s="2" t="s">
        <v>38</v>
      </c>
      <c r="AF22" s="2" t="s">
        <v>49</v>
      </c>
      <c r="AG22" s="2">
        <v>0.14000000000000001</v>
      </c>
      <c r="AH22" s="2">
        <v>0.05</v>
      </c>
      <c r="AI22" s="2">
        <v>0.08</v>
      </c>
      <c r="AJ22" s="2">
        <v>11</v>
      </c>
      <c r="AK22" s="2">
        <v>2541</v>
      </c>
      <c r="AL22" s="2">
        <v>4837100.92</v>
      </c>
      <c r="AM22" s="2">
        <v>7553243.0300000003</v>
      </c>
      <c r="AN22" s="2" t="s">
        <v>3297</v>
      </c>
      <c r="AO22" s="2" t="s">
        <v>103</v>
      </c>
      <c r="AP22" s="2">
        <v>80.400000000000006</v>
      </c>
      <c r="AQ22" s="2">
        <v>12</v>
      </c>
      <c r="AR22" s="2" t="s">
        <v>26</v>
      </c>
      <c r="AS22" s="2" t="s">
        <v>104</v>
      </c>
      <c r="AT22" s="2" t="s">
        <v>64</v>
      </c>
    </row>
    <row r="23" spans="1:46" x14ac:dyDescent="0.3">
      <c r="A23" s="3" t="s">
        <v>202</v>
      </c>
      <c r="B23" s="5">
        <v>45872</v>
      </c>
      <c r="C23" s="3" t="s">
        <v>191</v>
      </c>
      <c r="D23" s="3" t="s">
        <v>183</v>
      </c>
      <c r="E23" s="3" t="s">
        <v>16</v>
      </c>
      <c r="F23" s="3" t="s">
        <v>3297</v>
      </c>
      <c r="G23" s="3" t="s">
        <v>131</v>
      </c>
      <c r="H23" s="3" t="s">
        <v>192</v>
      </c>
      <c r="I23" s="3" t="s">
        <v>193</v>
      </c>
      <c r="J23" s="3" t="s">
        <v>82</v>
      </c>
      <c r="K23" s="3" t="s">
        <v>97</v>
      </c>
      <c r="L23" s="3" t="s">
        <v>194</v>
      </c>
      <c r="M23" s="5">
        <v>45857</v>
      </c>
      <c r="N23" s="5">
        <v>45939</v>
      </c>
      <c r="O23" s="5" t="s">
        <v>3297</v>
      </c>
      <c r="P23" s="3">
        <v>16</v>
      </c>
      <c r="Q23" s="3">
        <v>30643653</v>
      </c>
      <c r="R23" s="3">
        <v>0.13</v>
      </c>
      <c r="S23" s="3">
        <v>0.04</v>
      </c>
      <c r="T23" s="3">
        <v>27726377.23</v>
      </c>
      <c r="U23" s="3" t="s">
        <v>242</v>
      </c>
      <c r="V23" s="21" cm="1">
        <f t="array" ref="V23">T23 / _xlfn.SWITCH(U23, "USD", 1, "AED", 3.67, "QAR", 3.64, "SAR", 3.75, "EUR", 0.92, "Unknown", 1, 1)</f>
        <v>30137366.554347824</v>
      </c>
      <c r="W23" s="3">
        <v>22992050.32</v>
      </c>
      <c r="X23" s="3">
        <v>0.09</v>
      </c>
      <c r="Y23" s="3">
        <v>0.12</v>
      </c>
      <c r="Z23" s="3" t="s">
        <v>195</v>
      </c>
      <c r="AA23" s="3">
        <v>18392474.57</v>
      </c>
      <c r="AB23" s="3">
        <v>16948085.879999999</v>
      </c>
      <c r="AC23" s="3">
        <v>120</v>
      </c>
      <c r="AD23" s="3">
        <v>153</v>
      </c>
      <c r="AE23" s="3" t="s">
        <v>75</v>
      </c>
      <c r="AF23" s="3" t="s">
        <v>153</v>
      </c>
      <c r="AG23" s="3">
        <v>0.13</v>
      </c>
      <c r="AH23" s="3">
        <v>0.05</v>
      </c>
      <c r="AI23" s="3">
        <v>0.02</v>
      </c>
      <c r="AJ23" s="3">
        <v>1</v>
      </c>
      <c r="AK23" s="3">
        <v>2911</v>
      </c>
      <c r="AL23" s="3" t="s">
        <v>3297</v>
      </c>
      <c r="AM23" s="3">
        <v>3241793.11</v>
      </c>
      <c r="AN23" s="3" t="s">
        <v>135</v>
      </c>
      <c r="AO23" s="3" t="s">
        <v>39</v>
      </c>
      <c r="AP23" s="3">
        <v>69</v>
      </c>
      <c r="AQ23" s="3" t="s">
        <v>3297</v>
      </c>
      <c r="AR23" s="3" t="s">
        <v>160</v>
      </c>
      <c r="AS23" s="3" t="s">
        <v>104</v>
      </c>
      <c r="AT23" s="3" t="s">
        <v>28</v>
      </c>
    </row>
    <row r="24" spans="1:46" x14ac:dyDescent="0.3">
      <c r="A24" s="2" t="s">
        <v>206</v>
      </c>
      <c r="B24" s="4">
        <v>16655</v>
      </c>
      <c r="C24" s="2" t="s">
        <v>197</v>
      </c>
      <c r="D24" s="2" t="s">
        <v>198</v>
      </c>
      <c r="E24" s="2" t="s">
        <v>220</v>
      </c>
      <c r="F24" s="2" t="s">
        <v>123</v>
      </c>
      <c r="G24" s="2" t="s">
        <v>57</v>
      </c>
      <c r="H24" s="2" t="s">
        <v>3252</v>
      </c>
      <c r="I24" s="2" t="s">
        <v>199</v>
      </c>
      <c r="J24" s="2" t="s">
        <v>20</v>
      </c>
      <c r="K24" s="2" t="s">
        <v>83</v>
      </c>
      <c r="L24" s="2" t="s">
        <v>200</v>
      </c>
      <c r="M24" s="4">
        <v>45766</v>
      </c>
      <c r="N24" s="4" t="s">
        <v>3297</v>
      </c>
      <c r="O24" s="4" t="s">
        <v>3297</v>
      </c>
      <c r="P24" s="2">
        <v>51</v>
      </c>
      <c r="Q24" s="2">
        <v>7929154</v>
      </c>
      <c r="R24" s="2">
        <v>0.15</v>
      </c>
      <c r="S24" s="2">
        <v>0.19</v>
      </c>
      <c r="T24" s="2">
        <v>8020339.2699999996</v>
      </c>
      <c r="U24" s="2" t="s">
        <v>76</v>
      </c>
      <c r="V24" s="20" cm="1">
        <f t="array" ref="V24">T24 / _xlfn.SWITCH(U24, "USD", 1, "AED", 3.67, "QAR", 3.64, "SAR", 3.75, "EUR", 0.92, "Unknown", 1, 1)</f>
        <v>8020339.2699999996</v>
      </c>
      <c r="W24" s="2">
        <v>4993511.21</v>
      </c>
      <c r="X24" s="2">
        <v>0.27</v>
      </c>
      <c r="Y24" s="2">
        <v>0.12</v>
      </c>
      <c r="Z24" s="2" t="s">
        <v>201</v>
      </c>
      <c r="AA24" s="2">
        <v>1572726</v>
      </c>
      <c r="AB24" s="2">
        <v>1664087.93</v>
      </c>
      <c r="AC24" s="2">
        <v>90</v>
      </c>
      <c r="AD24" s="2">
        <v>177</v>
      </c>
      <c r="AE24" s="2" t="s">
        <v>100</v>
      </c>
      <c r="AF24" s="2" t="s">
        <v>101</v>
      </c>
      <c r="AG24" s="2">
        <v>0.91</v>
      </c>
      <c r="AH24" s="2">
        <v>0.05</v>
      </c>
      <c r="AI24" s="2">
        <v>0.05</v>
      </c>
      <c r="AJ24" s="2">
        <v>3</v>
      </c>
      <c r="AK24" s="2">
        <v>2657</v>
      </c>
      <c r="AL24" s="2">
        <v>1317420.96</v>
      </c>
      <c r="AM24" s="2">
        <v>1021105.51</v>
      </c>
      <c r="AN24" s="2" t="s">
        <v>88</v>
      </c>
      <c r="AO24" s="2" t="s">
        <v>77</v>
      </c>
      <c r="AP24" s="2">
        <v>72.400000000000006</v>
      </c>
      <c r="AQ24" s="2">
        <v>36</v>
      </c>
      <c r="AR24" s="2" t="s">
        <v>3297</v>
      </c>
      <c r="AS24" s="2" t="s">
        <v>104</v>
      </c>
      <c r="AT24" s="2" t="s">
        <v>3297</v>
      </c>
    </row>
    <row r="25" spans="1:46" x14ac:dyDescent="0.3">
      <c r="A25" s="3" t="s">
        <v>211</v>
      </c>
      <c r="B25" s="5">
        <v>45677</v>
      </c>
      <c r="C25" s="3" t="s">
        <v>179</v>
      </c>
      <c r="D25" s="3" t="s">
        <v>31</v>
      </c>
      <c r="E25" s="3" t="s">
        <v>275</v>
      </c>
      <c r="F25" s="3" t="s">
        <v>3297</v>
      </c>
      <c r="G25" s="3" t="s">
        <v>162</v>
      </c>
      <c r="H25" s="3" t="s">
        <v>192</v>
      </c>
      <c r="I25" s="3" t="s">
        <v>19</v>
      </c>
      <c r="J25" s="2" t="s">
        <v>59</v>
      </c>
      <c r="K25" s="3" t="s">
        <v>203</v>
      </c>
      <c r="L25" s="3" t="s">
        <v>204</v>
      </c>
      <c r="M25" s="5">
        <v>45577</v>
      </c>
      <c r="N25" s="5">
        <v>45710</v>
      </c>
      <c r="O25" s="5">
        <v>45743</v>
      </c>
      <c r="P25" s="3">
        <v>24</v>
      </c>
      <c r="Q25" s="3">
        <v>4017826</v>
      </c>
      <c r="R25" s="3">
        <v>0.14000000000000001</v>
      </c>
      <c r="S25" s="3">
        <v>0.02</v>
      </c>
      <c r="T25" s="3">
        <v>3524436.97</v>
      </c>
      <c r="U25" s="3" t="s">
        <v>365</v>
      </c>
      <c r="V25" s="21" cm="1">
        <f t="array" ref="V25">T25 / _xlfn.SWITCH(U25, "USD", 1, "AED", 3.67, "QAR", 3.64, "SAR", 3.75, "EUR", 0.92, "Unknown", 1, 1)</f>
        <v>960337.04904632166</v>
      </c>
      <c r="W25" s="3">
        <v>2170029.87</v>
      </c>
      <c r="X25" s="3">
        <v>0.17</v>
      </c>
      <c r="Y25" s="3">
        <v>0.1</v>
      </c>
      <c r="Z25" s="3" t="s">
        <v>205</v>
      </c>
      <c r="AA25" s="3">
        <v>2107495.2400000002</v>
      </c>
      <c r="AB25" s="3">
        <v>2280088.2000000002</v>
      </c>
      <c r="AC25" s="3">
        <v>30</v>
      </c>
      <c r="AD25" s="3">
        <v>158</v>
      </c>
      <c r="AE25" s="3" t="s">
        <v>38</v>
      </c>
      <c r="AF25" s="3" t="s">
        <v>153</v>
      </c>
      <c r="AG25" s="3">
        <v>0.61</v>
      </c>
      <c r="AH25" s="3">
        <v>0.1</v>
      </c>
      <c r="AI25" s="3">
        <v>0.05</v>
      </c>
      <c r="AJ25" s="3">
        <v>1</v>
      </c>
      <c r="AK25" s="3">
        <v>2740</v>
      </c>
      <c r="AL25" s="3">
        <v>608426.31999999995</v>
      </c>
      <c r="AM25" s="3">
        <v>789800.58</v>
      </c>
      <c r="AN25" s="3" t="s">
        <v>135</v>
      </c>
      <c r="AO25" s="3" t="s">
        <v>77</v>
      </c>
      <c r="AP25" s="3">
        <v>64.2</v>
      </c>
      <c r="AQ25" s="3">
        <v>48</v>
      </c>
      <c r="AR25" s="3" t="s">
        <v>51</v>
      </c>
      <c r="AS25" s="3" t="s">
        <v>52</v>
      </c>
      <c r="AT25" s="3" t="s">
        <v>28</v>
      </c>
    </row>
    <row r="26" spans="1:46" x14ac:dyDescent="0.3">
      <c r="A26" s="2" t="s">
        <v>217</v>
      </c>
      <c r="B26" s="4">
        <v>46074</v>
      </c>
      <c r="C26" s="2" t="s">
        <v>173</v>
      </c>
      <c r="D26" s="2" t="s">
        <v>43</v>
      </c>
      <c r="E26" s="2" t="s">
        <v>207</v>
      </c>
      <c r="F26" s="2" t="s">
        <v>3297</v>
      </c>
      <c r="G26" s="2" t="s">
        <v>208</v>
      </c>
      <c r="H26" s="2" t="s">
        <v>44</v>
      </c>
      <c r="I26" s="2" t="s">
        <v>96</v>
      </c>
      <c r="J26" s="2" t="s">
        <v>132</v>
      </c>
      <c r="K26" s="2" t="s">
        <v>203</v>
      </c>
      <c r="L26" s="2" t="s">
        <v>209</v>
      </c>
      <c r="M26" s="4">
        <v>46021</v>
      </c>
      <c r="N26" s="4">
        <v>46056</v>
      </c>
      <c r="O26" s="4" t="s">
        <v>3297</v>
      </c>
      <c r="P26" s="2">
        <v>42</v>
      </c>
      <c r="Q26" s="2">
        <v>8776094</v>
      </c>
      <c r="R26" s="2">
        <v>0.24</v>
      </c>
      <c r="S26" s="2">
        <v>0.16</v>
      </c>
      <c r="T26" s="2">
        <v>7737004.4699999997</v>
      </c>
      <c r="U26" s="2" t="s">
        <v>242</v>
      </c>
      <c r="V26" s="20" cm="1">
        <f t="array" ref="V26">T26 / _xlfn.SWITCH(U26, "USD", 1, "AED", 3.67, "QAR", 3.64, "SAR", 3.75, "EUR", 0.92, "Unknown", 1, 1)</f>
        <v>8409787.4673913028</v>
      </c>
      <c r="W26" s="2">
        <v>5026435.8600000003</v>
      </c>
      <c r="X26" s="2">
        <v>0.19</v>
      </c>
      <c r="Y26" s="2">
        <v>0.15</v>
      </c>
      <c r="Z26" s="2" t="s">
        <v>210</v>
      </c>
      <c r="AA26" s="2">
        <v>5245367.72</v>
      </c>
      <c r="AB26" s="2">
        <v>4449810.9400000004</v>
      </c>
      <c r="AC26" s="2">
        <v>120</v>
      </c>
      <c r="AD26" s="2">
        <v>24</v>
      </c>
      <c r="AE26" s="2" t="s">
        <v>62</v>
      </c>
      <c r="AF26" s="2" t="s">
        <v>101</v>
      </c>
      <c r="AG26" s="2">
        <v>0.66</v>
      </c>
      <c r="AH26" s="2">
        <v>0.1</v>
      </c>
      <c r="AI26" s="2">
        <v>0.06</v>
      </c>
      <c r="AJ26" s="2">
        <v>0</v>
      </c>
      <c r="AK26" s="2">
        <v>2545</v>
      </c>
      <c r="AL26" s="2">
        <v>1550535.58</v>
      </c>
      <c r="AM26" s="2">
        <v>1374142.06</v>
      </c>
      <c r="AN26" s="2" t="s">
        <v>63</v>
      </c>
      <c r="AO26" s="2" t="s">
        <v>25</v>
      </c>
      <c r="AP26" s="2">
        <v>80.5</v>
      </c>
      <c r="AQ26" s="2">
        <v>60</v>
      </c>
      <c r="AR26" s="2" t="s">
        <v>160</v>
      </c>
      <c r="AS26" s="2" t="s">
        <v>27</v>
      </c>
      <c r="AT26" s="2" t="s">
        <v>28</v>
      </c>
    </row>
    <row r="27" spans="1:46" x14ac:dyDescent="0.3">
      <c r="A27" s="3" t="s">
        <v>225</v>
      </c>
      <c r="B27" s="5">
        <v>46076</v>
      </c>
      <c r="C27" s="3" t="s">
        <v>212</v>
      </c>
      <c r="D27" s="3" t="s">
        <v>213</v>
      </c>
      <c r="E27" s="3" t="s">
        <v>32</v>
      </c>
      <c r="F27" s="3" t="s">
        <v>138</v>
      </c>
      <c r="G27" s="3" t="s">
        <v>214</v>
      </c>
      <c r="H27" s="3" t="s">
        <v>70</v>
      </c>
      <c r="I27" s="3" t="s">
        <v>58</v>
      </c>
      <c r="J27" s="3" t="s">
        <v>215</v>
      </c>
      <c r="K27" s="3" t="s">
        <v>35</v>
      </c>
      <c r="L27" s="3" t="s">
        <v>216</v>
      </c>
      <c r="M27" s="5">
        <v>46056</v>
      </c>
      <c r="N27" s="5" t="s">
        <v>3297</v>
      </c>
      <c r="O27" s="5">
        <v>46118</v>
      </c>
      <c r="P27" s="3">
        <v>11</v>
      </c>
      <c r="Q27" s="3">
        <v>13601487</v>
      </c>
      <c r="R27" s="3">
        <v>0.28000000000000003</v>
      </c>
      <c r="S27" s="3">
        <v>-0.02</v>
      </c>
      <c r="T27" s="3">
        <v>9597209.2300000004</v>
      </c>
      <c r="U27" s="3" t="s">
        <v>177</v>
      </c>
      <c r="V27" s="21" cm="1">
        <f t="array" ref="V27">T27 / _xlfn.SWITCH(U27, "USD", 1, "AED", 3.67, "QAR", 3.64, "SAR", 3.75, "EUR", 0.92, "Unknown", 1, 1)</f>
        <v>9597209.2300000004</v>
      </c>
      <c r="W27" s="3" t="s">
        <v>3297</v>
      </c>
      <c r="X27" s="3">
        <v>0.22</v>
      </c>
      <c r="Y27" s="3">
        <v>0.17</v>
      </c>
      <c r="Z27" s="3" t="s">
        <v>3297</v>
      </c>
      <c r="AA27" s="3">
        <v>2519293.62</v>
      </c>
      <c r="AB27" s="3">
        <v>2048042.69</v>
      </c>
      <c r="AC27" s="3">
        <v>60</v>
      </c>
      <c r="AD27" s="3">
        <v>142</v>
      </c>
      <c r="AE27" s="3" t="s">
        <v>75</v>
      </c>
      <c r="AF27" s="3" t="s">
        <v>101</v>
      </c>
      <c r="AG27" s="3">
        <v>0.93</v>
      </c>
      <c r="AH27" s="3">
        <v>0.15</v>
      </c>
      <c r="AI27" s="3">
        <v>0.09</v>
      </c>
      <c r="AJ27" s="3">
        <v>3</v>
      </c>
      <c r="AK27" s="3">
        <v>1234</v>
      </c>
      <c r="AL27" s="3">
        <v>1797211.8</v>
      </c>
      <c r="AM27" s="3">
        <v>1386554.35</v>
      </c>
      <c r="AN27" s="3" t="s">
        <v>3297</v>
      </c>
      <c r="AO27" s="3" t="s">
        <v>3297</v>
      </c>
      <c r="AP27" s="3">
        <v>72.400000000000006</v>
      </c>
      <c r="AQ27" s="3">
        <v>36</v>
      </c>
      <c r="AR27" s="3" t="s">
        <v>160</v>
      </c>
      <c r="AS27" s="3" t="s">
        <v>40</v>
      </c>
      <c r="AT27" s="3" t="s">
        <v>64</v>
      </c>
    </row>
    <row r="28" spans="1:46" x14ac:dyDescent="0.3">
      <c r="A28" s="2" t="s">
        <v>229</v>
      </c>
      <c r="B28" s="4">
        <v>16632</v>
      </c>
      <c r="C28" s="2" t="s">
        <v>218</v>
      </c>
      <c r="D28" s="2" t="s">
        <v>219</v>
      </c>
      <c r="E28" s="2" t="s">
        <v>275</v>
      </c>
      <c r="F28" s="2" t="s">
        <v>17</v>
      </c>
      <c r="G28" s="2" t="s">
        <v>69</v>
      </c>
      <c r="H28" s="2" t="s">
        <v>3252</v>
      </c>
      <c r="I28" s="2" t="s">
        <v>139</v>
      </c>
      <c r="J28" s="2" t="s">
        <v>72</v>
      </c>
      <c r="K28" s="2" t="s">
        <v>145</v>
      </c>
      <c r="L28" s="2" t="s">
        <v>222</v>
      </c>
      <c r="M28" s="4">
        <v>45630</v>
      </c>
      <c r="N28" s="4" t="s">
        <v>3297</v>
      </c>
      <c r="O28" s="4">
        <v>45935</v>
      </c>
      <c r="P28" s="2">
        <v>46</v>
      </c>
      <c r="Q28" s="2">
        <v>33742971</v>
      </c>
      <c r="R28" s="2">
        <v>0.21</v>
      </c>
      <c r="S28" s="2">
        <v>-0.05</v>
      </c>
      <c r="T28" s="2">
        <v>25324099.739999998</v>
      </c>
      <c r="U28" s="2" t="s">
        <v>76</v>
      </c>
      <c r="V28" s="20" cm="1">
        <f t="array" ref="V28">T28 / _xlfn.SWITCH(U28, "USD", 1, "AED", 3.67, "QAR", 3.64, "SAR", 3.75, "EUR", 0.92, "Unknown", 1, 1)</f>
        <v>25324099.739999998</v>
      </c>
      <c r="W28" s="2">
        <v>20477491.879999999</v>
      </c>
      <c r="X28" s="2">
        <v>0.33</v>
      </c>
      <c r="Y28" s="2">
        <v>0.06</v>
      </c>
      <c r="Z28" s="2" t="s">
        <v>223</v>
      </c>
      <c r="AA28" s="2" t="s">
        <v>224</v>
      </c>
      <c r="AB28" s="2">
        <v>6100243.5199999996</v>
      </c>
      <c r="AC28" s="2">
        <v>45</v>
      </c>
      <c r="AD28" s="2">
        <v>75</v>
      </c>
      <c r="AE28" s="2" t="s">
        <v>3297</v>
      </c>
      <c r="AF28" s="2" t="s">
        <v>87</v>
      </c>
      <c r="AG28" s="2">
        <v>0.45</v>
      </c>
      <c r="AH28" s="2">
        <v>0.15</v>
      </c>
      <c r="AI28" s="2">
        <v>0.04</v>
      </c>
      <c r="AJ28" s="2">
        <v>13</v>
      </c>
      <c r="AK28" s="2">
        <v>353</v>
      </c>
      <c r="AL28" s="2">
        <v>2312532.29</v>
      </c>
      <c r="AM28" s="2">
        <v>10792179.939999999</v>
      </c>
      <c r="AN28" s="2" t="s">
        <v>3297</v>
      </c>
      <c r="AO28" s="2" t="s">
        <v>3297</v>
      </c>
      <c r="AP28" s="2">
        <v>51.8</v>
      </c>
      <c r="AQ28" s="2">
        <v>12</v>
      </c>
      <c r="AR28" s="2" t="s">
        <v>26</v>
      </c>
      <c r="AS28" s="2" t="s">
        <v>40</v>
      </c>
      <c r="AT28" s="2" t="s">
        <v>3297</v>
      </c>
    </row>
    <row r="29" spans="1:46" x14ac:dyDescent="0.3">
      <c r="A29" s="3" t="s">
        <v>233</v>
      </c>
      <c r="B29" s="5">
        <v>46067</v>
      </c>
      <c r="C29" s="3" t="s">
        <v>226</v>
      </c>
      <c r="D29" s="3" t="s">
        <v>43</v>
      </c>
      <c r="E29" s="3" t="s">
        <v>3335</v>
      </c>
      <c r="F29" s="3" t="s">
        <v>123</v>
      </c>
      <c r="G29" s="3" t="s">
        <v>57</v>
      </c>
      <c r="H29" s="3" t="s">
        <v>95</v>
      </c>
      <c r="I29" s="3" t="s">
        <v>193</v>
      </c>
      <c r="J29" s="3" t="s">
        <v>72</v>
      </c>
      <c r="K29" s="3" t="s">
        <v>21</v>
      </c>
      <c r="L29" s="3" t="s">
        <v>227</v>
      </c>
      <c r="M29" s="5">
        <v>45912</v>
      </c>
      <c r="N29" s="5">
        <v>46125</v>
      </c>
      <c r="O29" s="5">
        <v>46300</v>
      </c>
      <c r="P29" s="3">
        <v>53</v>
      </c>
      <c r="Q29" s="3">
        <v>24897348</v>
      </c>
      <c r="R29" s="3">
        <v>0.16</v>
      </c>
      <c r="S29" s="3">
        <v>0.05</v>
      </c>
      <c r="T29" s="3">
        <v>21959460.940000001</v>
      </c>
      <c r="U29" s="3" t="s">
        <v>365</v>
      </c>
      <c r="V29" s="21" cm="1">
        <f t="array" ref="V29">T29 / _xlfn.SWITCH(U29, "USD", 1, "AED", 3.67, "QAR", 3.64, "SAR", 3.75, "EUR", 0.92, "Unknown", 1, 1)</f>
        <v>5983504.3433242515</v>
      </c>
      <c r="W29" s="3">
        <v>13670035.619999999</v>
      </c>
      <c r="X29" s="3">
        <v>0.18</v>
      </c>
      <c r="Y29" s="3">
        <v>0.17</v>
      </c>
      <c r="Z29" s="3" t="s">
        <v>228</v>
      </c>
      <c r="AA29" s="3">
        <v>9305895.5600000005</v>
      </c>
      <c r="AB29" s="3">
        <v>9912481.5099999998</v>
      </c>
      <c r="AC29" s="3">
        <v>60</v>
      </c>
      <c r="AD29" s="3">
        <v>48</v>
      </c>
      <c r="AE29" s="3" t="s">
        <v>75</v>
      </c>
      <c r="AF29" s="3" t="s">
        <v>101</v>
      </c>
      <c r="AG29" s="3">
        <v>0.52</v>
      </c>
      <c r="AH29" s="3">
        <v>0.1</v>
      </c>
      <c r="AI29" s="3">
        <v>0.04</v>
      </c>
      <c r="AJ29" s="3">
        <v>8</v>
      </c>
      <c r="AK29" s="3">
        <v>1044</v>
      </c>
      <c r="AL29" s="3" t="s">
        <v>3297</v>
      </c>
      <c r="AM29" s="3">
        <v>5413696.4100000001</v>
      </c>
      <c r="AN29" s="3" t="s">
        <v>3297</v>
      </c>
      <c r="AO29" s="3" t="s">
        <v>103</v>
      </c>
      <c r="AP29" s="3">
        <v>51.6</v>
      </c>
      <c r="AQ29" s="3">
        <v>60</v>
      </c>
      <c r="AR29" s="3" t="s">
        <v>160</v>
      </c>
      <c r="AS29" s="3" t="s">
        <v>40</v>
      </c>
      <c r="AT29" s="3" t="s">
        <v>113</v>
      </c>
    </row>
    <row r="30" spans="1:46" x14ac:dyDescent="0.3">
      <c r="A30" s="2" t="s">
        <v>238</v>
      </c>
      <c r="B30" s="4">
        <v>45951</v>
      </c>
      <c r="C30" s="2" t="s">
        <v>191</v>
      </c>
      <c r="D30" s="2" t="s">
        <v>230</v>
      </c>
      <c r="E30" s="2" t="s">
        <v>275</v>
      </c>
      <c r="F30" s="2" t="s">
        <v>116</v>
      </c>
      <c r="G30" s="2" t="s">
        <v>117</v>
      </c>
      <c r="H30" s="2" t="s">
        <v>157</v>
      </c>
      <c r="I30" s="2" t="s">
        <v>19</v>
      </c>
      <c r="J30" s="2" t="s">
        <v>72</v>
      </c>
      <c r="K30" s="2" t="s">
        <v>21</v>
      </c>
      <c r="L30" s="2" t="s">
        <v>231</v>
      </c>
      <c r="M30" s="4">
        <v>45897</v>
      </c>
      <c r="N30" s="4">
        <v>45880</v>
      </c>
      <c r="O30" s="4">
        <v>46071</v>
      </c>
      <c r="P30" s="2">
        <v>35</v>
      </c>
      <c r="Q30" s="2">
        <v>9440562</v>
      </c>
      <c r="R30" s="2">
        <v>0.19</v>
      </c>
      <c r="S30" s="2">
        <v>0.05</v>
      </c>
      <c r="T30" s="2">
        <v>8029197.9800000004</v>
      </c>
      <c r="U30" s="2" t="s">
        <v>365</v>
      </c>
      <c r="V30" s="20" cm="1">
        <f t="array" ref="V30">T30 / _xlfn.SWITCH(U30, "USD", 1, "AED", 3.67, "QAR", 3.64, "SAR", 3.75, "EUR", 0.92, "Unknown", 1, 1)</f>
        <v>2187792.3651226158</v>
      </c>
      <c r="W30" s="2">
        <v>7190466.0599999996</v>
      </c>
      <c r="X30" s="2">
        <v>0.13</v>
      </c>
      <c r="Y30" s="2">
        <v>0.12</v>
      </c>
      <c r="Z30" s="2" t="s">
        <v>232</v>
      </c>
      <c r="AA30" s="2">
        <v>4834593.8899999997</v>
      </c>
      <c r="AB30" s="2">
        <v>2415794.9500000002</v>
      </c>
      <c r="AC30" s="2">
        <v>30</v>
      </c>
      <c r="AD30" s="2">
        <v>7</v>
      </c>
      <c r="AE30" s="2" t="s">
        <v>75</v>
      </c>
      <c r="AF30" s="2" t="s">
        <v>101</v>
      </c>
      <c r="AG30" s="2">
        <v>0.74</v>
      </c>
      <c r="AH30" s="2">
        <v>0.1</v>
      </c>
      <c r="AI30" s="2">
        <v>0.06</v>
      </c>
      <c r="AJ30" s="2">
        <v>3</v>
      </c>
      <c r="AK30" s="2">
        <v>548</v>
      </c>
      <c r="AL30" s="2">
        <v>2006551.66</v>
      </c>
      <c r="AM30" s="2">
        <v>2491285.59</v>
      </c>
      <c r="AN30" s="2" t="s">
        <v>135</v>
      </c>
      <c r="AO30" s="2" t="s">
        <v>89</v>
      </c>
      <c r="AP30" s="2">
        <v>68.400000000000006</v>
      </c>
      <c r="AQ30" s="2">
        <v>60</v>
      </c>
      <c r="AR30" s="2" t="s">
        <v>3297</v>
      </c>
      <c r="AS30" s="2" t="s">
        <v>112</v>
      </c>
      <c r="AT30" s="2" t="s">
        <v>3297</v>
      </c>
    </row>
    <row r="31" spans="1:46" x14ac:dyDescent="0.3">
      <c r="A31" s="3" t="s">
        <v>243</v>
      </c>
      <c r="B31" s="5">
        <v>45834</v>
      </c>
      <c r="C31" s="3" t="s">
        <v>234</v>
      </c>
      <c r="D31" s="3" t="s">
        <v>92</v>
      </c>
      <c r="E31" s="3" t="s">
        <v>275</v>
      </c>
      <c r="F31" s="3" t="s">
        <v>93</v>
      </c>
      <c r="G31" s="3" t="s">
        <v>235</v>
      </c>
      <c r="H31" s="3" t="s">
        <v>3297</v>
      </c>
      <c r="I31" s="3" t="s">
        <v>19</v>
      </c>
      <c r="J31" s="2" t="s">
        <v>59</v>
      </c>
      <c r="K31" s="3" t="s">
        <v>83</v>
      </c>
      <c r="L31" s="3" t="s">
        <v>236</v>
      </c>
      <c r="M31" s="5">
        <v>45803</v>
      </c>
      <c r="N31" s="5">
        <v>45665</v>
      </c>
      <c r="O31" s="5">
        <v>45867</v>
      </c>
      <c r="P31" s="3" t="s">
        <v>3297</v>
      </c>
      <c r="Q31" s="3">
        <v>8812389</v>
      </c>
      <c r="R31" s="3">
        <v>0.31</v>
      </c>
      <c r="S31" s="3">
        <v>0.15</v>
      </c>
      <c r="T31" s="3">
        <v>6992630.6699999999</v>
      </c>
      <c r="U31" s="3" t="s">
        <v>365</v>
      </c>
      <c r="V31" s="21" cm="1">
        <f t="array" ref="V31">T31 / _xlfn.SWITCH(U31, "USD", 1, "AED", 3.67, "QAR", 3.64, "SAR", 3.75, "EUR", 0.92, "Unknown", 1, 1)</f>
        <v>1905348.9564032697</v>
      </c>
      <c r="W31" s="3">
        <v>5405522.8600000003</v>
      </c>
      <c r="X31" s="3">
        <v>0.32</v>
      </c>
      <c r="Y31" s="3">
        <v>0.11</v>
      </c>
      <c r="Z31" s="3" t="s">
        <v>237</v>
      </c>
      <c r="AA31" s="3">
        <v>4152397.79</v>
      </c>
      <c r="AB31" s="3">
        <v>1850186</v>
      </c>
      <c r="AC31" s="3">
        <v>45</v>
      </c>
      <c r="AD31" s="3">
        <v>111</v>
      </c>
      <c r="AE31" s="3" t="s">
        <v>75</v>
      </c>
      <c r="AF31" s="3" t="s">
        <v>87</v>
      </c>
      <c r="AG31" s="3">
        <v>0.52</v>
      </c>
      <c r="AH31" s="3">
        <v>0.05</v>
      </c>
      <c r="AI31" s="3">
        <v>0.08</v>
      </c>
      <c r="AJ31" s="3">
        <v>4</v>
      </c>
      <c r="AK31" s="3">
        <v>2484</v>
      </c>
      <c r="AL31" s="3">
        <v>1434036.64</v>
      </c>
      <c r="AM31" s="3">
        <v>1531201.15</v>
      </c>
      <c r="AN31" s="3" t="s">
        <v>102</v>
      </c>
      <c r="AO31" s="3" t="s">
        <v>103</v>
      </c>
      <c r="AP31" s="3" t="s">
        <v>3297</v>
      </c>
      <c r="AQ31" s="3" t="s">
        <v>3297</v>
      </c>
      <c r="AR31" s="3" t="s">
        <v>160</v>
      </c>
      <c r="AS31" s="3" t="s">
        <v>112</v>
      </c>
      <c r="AT31" s="3" t="s">
        <v>149</v>
      </c>
    </row>
    <row r="32" spans="1:46" x14ac:dyDescent="0.3">
      <c r="A32" s="2" t="s">
        <v>248</v>
      </c>
      <c r="B32" s="4">
        <v>16649</v>
      </c>
      <c r="C32" s="2" t="s">
        <v>239</v>
      </c>
      <c r="D32" s="2" t="s">
        <v>107</v>
      </c>
      <c r="E32" s="2" t="s">
        <v>275</v>
      </c>
      <c r="F32" s="2" t="s">
        <v>93</v>
      </c>
      <c r="G32" s="2" t="s">
        <v>144</v>
      </c>
      <c r="H32" s="2" t="s">
        <v>157</v>
      </c>
      <c r="I32" s="2" t="s">
        <v>19</v>
      </c>
      <c r="J32" s="2" t="s">
        <v>59</v>
      </c>
      <c r="K32" s="2" t="s">
        <v>21</v>
      </c>
      <c r="L32" s="2" t="s">
        <v>240</v>
      </c>
      <c r="M32" s="4">
        <v>45902</v>
      </c>
      <c r="N32" s="4">
        <v>45763</v>
      </c>
      <c r="O32" s="4">
        <v>45800</v>
      </c>
      <c r="P32" s="2" t="s">
        <v>3297</v>
      </c>
      <c r="Q32" s="2">
        <v>21177056</v>
      </c>
      <c r="R32" s="2">
        <v>0.3</v>
      </c>
      <c r="S32" s="2">
        <v>0.03</v>
      </c>
      <c r="T32" s="2">
        <v>15268657.380000001</v>
      </c>
      <c r="U32" s="2" t="s">
        <v>242</v>
      </c>
      <c r="V32" s="20" cm="1">
        <f t="array" ref="V32">T32 / _xlfn.SWITCH(U32, "USD", 1, "AED", 3.67, "QAR", 3.64, "SAR", 3.75, "EUR", 0.92, "Unknown", 1, 1)</f>
        <v>16596366.717391305</v>
      </c>
      <c r="W32" s="2">
        <v>11476431.93</v>
      </c>
      <c r="X32" s="2">
        <v>0.13</v>
      </c>
      <c r="Y32" s="2">
        <v>0.1</v>
      </c>
      <c r="Z32" s="2" t="s">
        <v>241</v>
      </c>
      <c r="AA32" s="2">
        <v>13586354.630000001</v>
      </c>
      <c r="AB32" s="2">
        <v>7829767.9199999999</v>
      </c>
      <c r="AC32" s="2">
        <v>90</v>
      </c>
      <c r="AD32" s="2">
        <v>34</v>
      </c>
      <c r="AE32" s="2" t="s">
        <v>75</v>
      </c>
      <c r="AF32" s="2" t="s">
        <v>24</v>
      </c>
      <c r="AG32" s="2">
        <v>0.77</v>
      </c>
      <c r="AH32" s="2">
        <v>0.15</v>
      </c>
      <c r="AI32" s="2">
        <v>0.06</v>
      </c>
      <c r="AJ32" s="2">
        <v>10</v>
      </c>
      <c r="AK32" s="2">
        <v>76</v>
      </c>
      <c r="AL32" s="2">
        <v>1818701.49</v>
      </c>
      <c r="AM32" s="2">
        <v>5970094.2800000003</v>
      </c>
      <c r="AN32" s="2" t="s">
        <v>165</v>
      </c>
      <c r="AO32" s="2" t="s">
        <v>3297</v>
      </c>
      <c r="AP32" s="2">
        <v>79.900000000000006</v>
      </c>
      <c r="AQ32" s="2">
        <v>36</v>
      </c>
      <c r="AR32" s="2" t="s">
        <v>3297</v>
      </c>
      <c r="AS32" s="2" t="s">
        <v>52</v>
      </c>
      <c r="AT32" s="2" t="s">
        <v>105</v>
      </c>
    </row>
    <row r="33" spans="1:46" x14ac:dyDescent="0.3">
      <c r="A33" s="3" t="s">
        <v>252</v>
      </c>
      <c r="B33" s="5">
        <v>45695</v>
      </c>
      <c r="C33" s="3" t="s">
        <v>244</v>
      </c>
      <c r="D33" s="3" t="s">
        <v>115</v>
      </c>
      <c r="E33" s="3" t="s">
        <v>220</v>
      </c>
      <c r="F33" s="3" t="s">
        <v>33</v>
      </c>
      <c r="G33" s="3" t="s">
        <v>135</v>
      </c>
      <c r="H33" s="3" t="s">
        <v>245</v>
      </c>
      <c r="I33" s="3" t="s">
        <v>19</v>
      </c>
      <c r="J33" s="3" t="s">
        <v>221</v>
      </c>
      <c r="K33" s="3" t="s">
        <v>21</v>
      </c>
      <c r="L33" s="3" t="s">
        <v>246</v>
      </c>
      <c r="M33" s="5">
        <v>45607</v>
      </c>
      <c r="N33" s="5" t="s">
        <v>3297</v>
      </c>
      <c r="O33" s="5">
        <v>45763</v>
      </c>
      <c r="P33" s="3">
        <v>35</v>
      </c>
      <c r="Q33" s="3">
        <v>26127430</v>
      </c>
      <c r="R33" s="3">
        <v>0.18</v>
      </c>
      <c r="S33" s="3">
        <v>0.14000000000000001</v>
      </c>
      <c r="T33" s="3">
        <v>24423921.559999999</v>
      </c>
      <c r="U33" s="3" t="s">
        <v>365</v>
      </c>
      <c r="V33" s="21" cm="1">
        <f t="array" ref="V33">T33 / _xlfn.SWITCH(U33, "USD", 1, "AED", 3.67, "QAR", 3.64, "SAR", 3.75, "EUR", 0.92, "Unknown", 1, 1)</f>
        <v>6655019.4986376017</v>
      </c>
      <c r="W33" s="3">
        <v>19847414.57</v>
      </c>
      <c r="X33" s="3">
        <v>0.34</v>
      </c>
      <c r="Y33" s="3">
        <v>0.11</v>
      </c>
      <c r="Z33" s="3" t="s">
        <v>247</v>
      </c>
      <c r="AA33" s="3">
        <v>7028290.5800000001</v>
      </c>
      <c r="AB33" s="3">
        <v>7669780.6600000001</v>
      </c>
      <c r="AC33" s="3">
        <v>120</v>
      </c>
      <c r="AD33" s="3">
        <v>31</v>
      </c>
      <c r="AE33" s="3" t="s">
        <v>62</v>
      </c>
      <c r="AF33" s="3" t="s">
        <v>49</v>
      </c>
      <c r="AG33" s="3">
        <v>0.17</v>
      </c>
      <c r="AH33" s="3">
        <v>0.05</v>
      </c>
      <c r="AI33" s="3">
        <v>0.05</v>
      </c>
      <c r="AJ33" s="3">
        <v>10</v>
      </c>
      <c r="AK33" s="3">
        <v>2185</v>
      </c>
      <c r="AL33" s="3">
        <v>4886443.1399999997</v>
      </c>
      <c r="AM33" s="3">
        <v>8085631.0300000003</v>
      </c>
      <c r="AN33" s="3" t="s">
        <v>3297</v>
      </c>
      <c r="AO33" s="3" t="s">
        <v>103</v>
      </c>
      <c r="AP33" s="3">
        <v>70.8</v>
      </c>
      <c r="AQ33" s="3">
        <v>60</v>
      </c>
      <c r="AR33" s="3" t="s">
        <v>3297</v>
      </c>
      <c r="AS33" s="3" t="s">
        <v>27</v>
      </c>
      <c r="AT33" s="3" t="s">
        <v>28</v>
      </c>
    </row>
    <row r="34" spans="1:46" x14ac:dyDescent="0.3">
      <c r="A34" s="2" t="s">
        <v>256</v>
      </c>
      <c r="B34" s="4">
        <v>45674</v>
      </c>
      <c r="C34" s="2" t="s">
        <v>249</v>
      </c>
      <c r="D34" s="2" t="s">
        <v>174</v>
      </c>
      <c r="E34" s="2" t="s">
        <v>3335</v>
      </c>
      <c r="F34" s="2" t="s">
        <v>33</v>
      </c>
      <c r="G34" s="2" t="s">
        <v>117</v>
      </c>
      <c r="H34" s="2" t="s">
        <v>157</v>
      </c>
      <c r="I34" s="2" t="s">
        <v>19</v>
      </c>
      <c r="J34" s="2" t="s">
        <v>72</v>
      </c>
      <c r="K34" s="2" t="s">
        <v>97</v>
      </c>
      <c r="L34" s="2" t="s">
        <v>250</v>
      </c>
      <c r="M34" s="4">
        <v>45586</v>
      </c>
      <c r="N34" s="4" t="s">
        <v>3297</v>
      </c>
      <c r="O34" s="4">
        <v>45775</v>
      </c>
      <c r="P34" s="2">
        <v>22</v>
      </c>
      <c r="Q34" s="2">
        <v>38624540</v>
      </c>
      <c r="R34" s="2">
        <v>0.33</v>
      </c>
      <c r="S34" s="2">
        <v>-0.02</v>
      </c>
      <c r="T34" s="2">
        <v>25360872.960000001</v>
      </c>
      <c r="U34" s="2" t="s">
        <v>242</v>
      </c>
      <c r="V34" s="20" cm="1">
        <f t="array" ref="V34">T34 / _xlfn.SWITCH(U34, "USD", 1, "AED", 3.67, "QAR", 3.64, "SAR", 3.75, "EUR", 0.92, "Unknown", 1, 1)</f>
        <v>27566166.260869566</v>
      </c>
      <c r="W34" s="2">
        <v>20579594.710000001</v>
      </c>
      <c r="X34" s="2">
        <v>0.22</v>
      </c>
      <c r="Y34" s="2">
        <v>0.12</v>
      </c>
      <c r="Z34" s="2" t="s">
        <v>251</v>
      </c>
      <c r="AA34" s="2">
        <v>1676271.59</v>
      </c>
      <c r="AB34" s="2">
        <v>923548.52</v>
      </c>
      <c r="AC34" s="2">
        <v>45</v>
      </c>
      <c r="AD34" s="2">
        <v>106</v>
      </c>
      <c r="AE34" s="2" t="s">
        <v>75</v>
      </c>
      <c r="AF34" s="2" t="s">
        <v>153</v>
      </c>
      <c r="AG34" s="2">
        <v>0.7</v>
      </c>
      <c r="AH34" s="2">
        <v>0.1</v>
      </c>
      <c r="AI34" s="2">
        <v>0.06</v>
      </c>
      <c r="AJ34" s="2">
        <v>15</v>
      </c>
      <c r="AK34" s="2">
        <v>4459</v>
      </c>
      <c r="AL34" s="2">
        <v>6224494.6399999997</v>
      </c>
      <c r="AM34" s="2">
        <v>12219972.939999999</v>
      </c>
      <c r="AN34" s="2" t="s">
        <v>3297</v>
      </c>
      <c r="AO34" s="2" t="s">
        <v>77</v>
      </c>
      <c r="AP34" s="2">
        <v>89.8</v>
      </c>
      <c r="AQ34" s="2">
        <v>36</v>
      </c>
      <c r="AR34" s="2" t="s">
        <v>51</v>
      </c>
      <c r="AS34" s="2" t="s">
        <v>104</v>
      </c>
      <c r="AT34" s="2" t="s">
        <v>149</v>
      </c>
    </row>
    <row r="35" spans="1:46" x14ac:dyDescent="0.3">
      <c r="A35" s="3" t="s">
        <v>260</v>
      </c>
      <c r="B35" s="5">
        <v>45767</v>
      </c>
      <c r="C35" s="3" t="s">
        <v>253</v>
      </c>
      <c r="D35" s="3" t="s">
        <v>3249</v>
      </c>
      <c r="E35" s="3" t="s">
        <v>32</v>
      </c>
      <c r="F35" s="3" t="s">
        <v>138</v>
      </c>
      <c r="G35" s="3" t="s">
        <v>69</v>
      </c>
      <c r="H35" s="3" t="s">
        <v>157</v>
      </c>
      <c r="I35" s="3" t="s">
        <v>139</v>
      </c>
      <c r="J35" s="3" t="s">
        <v>215</v>
      </c>
      <c r="K35" s="3" t="s">
        <v>125</v>
      </c>
      <c r="L35" s="3" t="s">
        <v>254</v>
      </c>
      <c r="M35" s="5">
        <v>45721</v>
      </c>
      <c r="N35" s="5" t="s">
        <v>3297</v>
      </c>
      <c r="O35" s="5" t="s">
        <v>3297</v>
      </c>
      <c r="P35" s="3">
        <v>44</v>
      </c>
      <c r="Q35" s="3">
        <v>13760554</v>
      </c>
      <c r="R35" s="3">
        <v>0.28999999999999998</v>
      </c>
      <c r="S35" s="3">
        <v>0.02</v>
      </c>
      <c r="T35" s="3">
        <v>9965393.2100000009</v>
      </c>
      <c r="U35" s="3" t="s">
        <v>3297</v>
      </c>
      <c r="V35" s="21" cm="1">
        <f t="array" ref="V35">T35 / _xlfn.SWITCH(U35, "USD", 1, "AED", 3.67, "QAR", 3.64, "SAR", 3.75, "EUR", 0.92, "Unknown", 1, 1)</f>
        <v>9965393.2100000009</v>
      </c>
      <c r="W35" s="3">
        <v>7579136.79</v>
      </c>
      <c r="X35" s="3">
        <v>0.38</v>
      </c>
      <c r="Y35" s="3">
        <v>0.19</v>
      </c>
      <c r="Z35" s="3" t="s">
        <v>255</v>
      </c>
      <c r="AA35" s="3">
        <v>5258890.63</v>
      </c>
      <c r="AB35" s="3">
        <v>2720409.26</v>
      </c>
      <c r="AC35" s="3">
        <v>30</v>
      </c>
      <c r="AD35" s="3">
        <v>158</v>
      </c>
      <c r="AE35" s="3" t="s">
        <v>62</v>
      </c>
      <c r="AF35" s="3" t="s">
        <v>128</v>
      </c>
      <c r="AG35" s="3">
        <v>0.75</v>
      </c>
      <c r="AH35" s="3">
        <v>0.05</v>
      </c>
      <c r="AI35" s="3">
        <v>0.03</v>
      </c>
      <c r="AJ35" s="3">
        <v>7</v>
      </c>
      <c r="AK35" s="3">
        <v>2381</v>
      </c>
      <c r="AL35" s="3">
        <v>220548.59</v>
      </c>
      <c r="AM35" s="3">
        <v>1424256.75</v>
      </c>
      <c r="AN35" s="3" t="s">
        <v>3297</v>
      </c>
      <c r="AO35" s="3" t="s">
        <v>25</v>
      </c>
      <c r="AP35" s="3">
        <v>91.9</v>
      </c>
      <c r="AQ35" s="3">
        <v>36</v>
      </c>
      <c r="AR35" s="3" t="s">
        <v>3297</v>
      </c>
      <c r="AS35" s="3" t="s">
        <v>112</v>
      </c>
      <c r="AT35" s="3" t="s">
        <v>149</v>
      </c>
    </row>
    <row r="36" spans="1:46" x14ac:dyDescent="0.3">
      <c r="A36" s="2" t="s">
        <v>265</v>
      </c>
      <c r="B36" s="4">
        <v>45897</v>
      </c>
      <c r="C36" s="2" t="s">
        <v>257</v>
      </c>
      <c r="D36" s="2" t="s">
        <v>198</v>
      </c>
      <c r="E36" s="2" t="s">
        <v>275</v>
      </c>
      <c r="F36" s="2" t="s">
        <v>93</v>
      </c>
      <c r="G36" s="2" t="s">
        <v>81</v>
      </c>
      <c r="H36" s="2" t="s">
        <v>157</v>
      </c>
      <c r="I36" s="2" t="s">
        <v>3297</v>
      </c>
      <c r="J36" s="2" t="s">
        <v>59</v>
      </c>
      <c r="K36" s="2" t="s">
        <v>97</v>
      </c>
      <c r="L36" s="2" t="s">
        <v>258</v>
      </c>
      <c r="M36" s="4">
        <v>45845</v>
      </c>
      <c r="N36" s="4">
        <v>45726</v>
      </c>
      <c r="O36" s="4">
        <v>45973</v>
      </c>
      <c r="P36" s="2" t="s">
        <v>3297</v>
      </c>
      <c r="Q36" s="2">
        <v>18509786</v>
      </c>
      <c r="R36" s="2">
        <v>0.08</v>
      </c>
      <c r="S36" s="2">
        <v>-0.02</v>
      </c>
      <c r="T36" s="2">
        <v>16688423.060000001</v>
      </c>
      <c r="U36" s="2" t="s">
        <v>76</v>
      </c>
      <c r="V36" s="20" cm="1">
        <f t="array" ref="V36">T36 / _xlfn.SWITCH(U36, "USD", 1, "AED", 3.67, "QAR", 3.64, "SAR", 3.75, "EUR", 0.92, "Unknown", 1, 1)</f>
        <v>16688423.060000001</v>
      </c>
      <c r="W36" s="2">
        <v>11549088.050000001</v>
      </c>
      <c r="X36" s="2">
        <v>0.23</v>
      </c>
      <c r="Y36" s="2">
        <v>0.18</v>
      </c>
      <c r="Z36" s="2" t="s">
        <v>259</v>
      </c>
      <c r="AA36" s="2">
        <v>3139428.2</v>
      </c>
      <c r="AB36" s="2" t="s">
        <v>3297</v>
      </c>
      <c r="AC36" s="2">
        <v>60</v>
      </c>
      <c r="AD36" s="2">
        <v>48</v>
      </c>
      <c r="AE36" s="2" t="s">
        <v>62</v>
      </c>
      <c r="AF36" s="2" t="s">
        <v>153</v>
      </c>
      <c r="AG36" s="2">
        <v>0.06</v>
      </c>
      <c r="AH36" s="2">
        <v>0.1</v>
      </c>
      <c r="AI36" s="2">
        <v>0.08</v>
      </c>
      <c r="AJ36" s="2">
        <v>6</v>
      </c>
      <c r="AK36" s="2">
        <v>1805</v>
      </c>
      <c r="AL36" s="2">
        <v>2169191.88</v>
      </c>
      <c r="AM36" s="2">
        <v>8269700.7999999998</v>
      </c>
      <c r="AN36" s="2" t="s">
        <v>102</v>
      </c>
      <c r="AO36" s="2" t="s">
        <v>103</v>
      </c>
      <c r="AP36" s="2">
        <v>84.5</v>
      </c>
      <c r="AQ36" s="2">
        <v>60</v>
      </c>
      <c r="AR36" s="2" t="s">
        <v>166</v>
      </c>
      <c r="AS36" s="2" t="s">
        <v>112</v>
      </c>
      <c r="AT36" s="2" t="s">
        <v>3297</v>
      </c>
    </row>
    <row r="37" spans="1:46" x14ac:dyDescent="0.3">
      <c r="A37" s="3" t="s">
        <v>269</v>
      </c>
      <c r="B37" s="5">
        <v>46236</v>
      </c>
      <c r="C37" s="3" t="s">
        <v>212</v>
      </c>
      <c r="D37" s="3" t="s">
        <v>183</v>
      </c>
      <c r="E37" s="3" t="s">
        <v>207</v>
      </c>
      <c r="F37" s="3" t="s">
        <v>80</v>
      </c>
      <c r="G37" s="3" t="s">
        <v>156</v>
      </c>
      <c r="H37" s="3" t="s">
        <v>157</v>
      </c>
      <c r="I37" s="3" t="s">
        <v>199</v>
      </c>
      <c r="J37" s="2" t="s">
        <v>132</v>
      </c>
      <c r="K37" s="3" t="s">
        <v>46</v>
      </c>
      <c r="L37" s="3" t="s">
        <v>261</v>
      </c>
      <c r="M37" s="5">
        <v>46012</v>
      </c>
      <c r="N37" s="5">
        <v>46026</v>
      </c>
      <c r="O37" s="5">
        <v>46165</v>
      </c>
      <c r="P37" s="3" t="s">
        <v>3297</v>
      </c>
      <c r="Q37" s="3">
        <v>5694223</v>
      </c>
      <c r="R37" s="3">
        <v>0.19</v>
      </c>
      <c r="S37" s="3">
        <v>0.08</v>
      </c>
      <c r="T37" s="3">
        <v>4981306.28</v>
      </c>
      <c r="U37" s="3" t="s">
        <v>264</v>
      </c>
      <c r="V37" s="21" cm="1">
        <f t="array" ref="V37">T37 / _xlfn.SWITCH(U37, "USD", 1, "AED", 3.67, "QAR", 3.64, "SAR", 3.75, "EUR", 0.92, "Unknown", 1, 1)</f>
        <v>4981306.28</v>
      </c>
      <c r="W37" s="3">
        <v>3084066.06</v>
      </c>
      <c r="X37" s="3">
        <v>0.38</v>
      </c>
      <c r="Y37" s="3">
        <v>0.06</v>
      </c>
      <c r="Z37" s="3" t="s">
        <v>262</v>
      </c>
      <c r="AA37" s="3">
        <v>1780902.37</v>
      </c>
      <c r="AB37" s="3">
        <v>1841089.33</v>
      </c>
      <c r="AC37" s="3">
        <v>30</v>
      </c>
      <c r="AD37" s="3">
        <v>16</v>
      </c>
      <c r="AE37" s="3" t="s">
        <v>3297</v>
      </c>
      <c r="AF37" s="3" t="s">
        <v>263</v>
      </c>
      <c r="AG37" s="3">
        <v>0.83</v>
      </c>
      <c r="AH37" s="3">
        <v>0.15</v>
      </c>
      <c r="AI37" s="3">
        <v>0.03</v>
      </c>
      <c r="AJ37" s="3">
        <v>4</v>
      </c>
      <c r="AK37" s="3">
        <v>3453</v>
      </c>
      <c r="AL37" s="3">
        <v>1120827.43</v>
      </c>
      <c r="AM37" s="3">
        <v>2325503.06</v>
      </c>
      <c r="AN37" s="3" t="s">
        <v>3297</v>
      </c>
      <c r="AO37" s="3" t="s">
        <v>39</v>
      </c>
      <c r="AP37" s="3" t="s">
        <v>3297</v>
      </c>
      <c r="AQ37" s="3">
        <v>12</v>
      </c>
      <c r="AR37" s="3" t="s">
        <v>166</v>
      </c>
      <c r="AS37" s="3" t="s">
        <v>27</v>
      </c>
      <c r="AT37" s="3" t="s">
        <v>64</v>
      </c>
    </row>
    <row r="38" spans="1:46" x14ac:dyDescent="0.3">
      <c r="A38" s="3" t="s">
        <v>274</v>
      </c>
      <c r="B38" s="4">
        <v>16644</v>
      </c>
      <c r="C38" s="2" t="s">
        <v>266</v>
      </c>
      <c r="D38" s="2" t="s">
        <v>55</v>
      </c>
      <c r="E38" s="2" t="s">
        <v>3335</v>
      </c>
      <c r="F38" s="2" t="s">
        <v>123</v>
      </c>
      <c r="G38" s="2" t="s">
        <v>131</v>
      </c>
      <c r="H38" s="2" t="s">
        <v>44</v>
      </c>
      <c r="I38" s="2" t="s">
        <v>71</v>
      </c>
      <c r="J38" s="2" t="s">
        <v>72</v>
      </c>
      <c r="K38" s="2" t="s">
        <v>125</v>
      </c>
      <c r="L38" s="2" t="s">
        <v>267</v>
      </c>
      <c r="M38" s="4">
        <v>45915</v>
      </c>
      <c r="N38" s="4">
        <v>45961</v>
      </c>
      <c r="O38" s="4">
        <v>45968</v>
      </c>
      <c r="P38" s="2">
        <v>37</v>
      </c>
      <c r="Q38" s="2">
        <v>26577718</v>
      </c>
      <c r="R38" s="2">
        <v>0.19</v>
      </c>
      <c r="S38" s="2">
        <v>0.13</v>
      </c>
      <c r="T38" s="2">
        <v>24326585.289999999</v>
      </c>
      <c r="U38" s="2" t="s">
        <v>50</v>
      </c>
      <c r="V38" s="20" cm="1">
        <f t="array" ref="V38">T38 / _xlfn.SWITCH(U38, "USD", 1, "AED", 3.67, "QAR", 3.64, "SAR", 3.75, "EUR", 0.92, "Unknown", 1, 1)</f>
        <v>6683127.8269230761</v>
      </c>
      <c r="W38" s="2">
        <v>20899433.399999999</v>
      </c>
      <c r="X38" s="2">
        <v>0.23</v>
      </c>
      <c r="Y38" s="2">
        <v>0.09</v>
      </c>
      <c r="Z38" s="2" t="s">
        <v>268</v>
      </c>
      <c r="AA38" s="2">
        <v>5821027.9199999999</v>
      </c>
      <c r="AB38" s="2">
        <v>1762482.89</v>
      </c>
      <c r="AC38" s="2">
        <v>30</v>
      </c>
      <c r="AD38" s="2">
        <v>77</v>
      </c>
      <c r="AE38" s="2" t="s">
        <v>75</v>
      </c>
      <c r="AF38" s="2" t="s">
        <v>24</v>
      </c>
      <c r="AG38" s="2">
        <v>0.49</v>
      </c>
      <c r="AH38" s="2">
        <v>0.15</v>
      </c>
      <c r="AI38" s="2">
        <v>0.06</v>
      </c>
      <c r="AJ38" s="2">
        <v>12</v>
      </c>
      <c r="AK38" s="2">
        <v>2636</v>
      </c>
      <c r="AL38" s="2">
        <v>5389297.4500000002</v>
      </c>
      <c r="AM38" s="2">
        <v>7504761.8200000003</v>
      </c>
      <c r="AN38" s="2" t="s">
        <v>3297</v>
      </c>
      <c r="AO38" s="2" t="s">
        <v>3297</v>
      </c>
      <c r="AP38" s="2">
        <v>78.8</v>
      </c>
      <c r="AQ38" s="2">
        <v>36</v>
      </c>
      <c r="AR38" s="2" t="s">
        <v>3297</v>
      </c>
      <c r="AS38" s="2" t="s">
        <v>104</v>
      </c>
      <c r="AT38" s="2" t="s">
        <v>105</v>
      </c>
    </row>
    <row r="39" spans="1:46" x14ac:dyDescent="0.3">
      <c r="A39" s="2" t="s">
        <v>279</v>
      </c>
      <c r="B39" s="5">
        <v>45682</v>
      </c>
      <c r="C39" s="3" t="s">
        <v>253</v>
      </c>
      <c r="D39" s="3" t="s">
        <v>187</v>
      </c>
      <c r="E39" s="3" t="s">
        <v>16</v>
      </c>
      <c r="F39" s="3" t="s">
        <v>68</v>
      </c>
      <c r="G39" s="3" t="s">
        <v>144</v>
      </c>
      <c r="H39" s="3" t="s">
        <v>70</v>
      </c>
      <c r="I39" s="3" t="s">
        <v>19</v>
      </c>
      <c r="J39" s="3" t="s">
        <v>82</v>
      </c>
      <c r="K39" s="3" t="s">
        <v>46</v>
      </c>
      <c r="L39" s="3" t="s">
        <v>270</v>
      </c>
      <c r="M39" s="5">
        <v>45625</v>
      </c>
      <c r="N39" s="5">
        <v>45735</v>
      </c>
      <c r="O39" s="5" t="s">
        <v>3297</v>
      </c>
      <c r="P39" s="3">
        <v>41</v>
      </c>
      <c r="Q39" s="3">
        <v>23313287</v>
      </c>
      <c r="R39" s="3">
        <v>0.33</v>
      </c>
      <c r="S39" s="3">
        <v>0.12</v>
      </c>
      <c r="T39" s="3">
        <v>17494290.559999999</v>
      </c>
      <c r="U39" s="3" t="s">
        <v>242</v>
      </c>
      <c r="V39" s="21" cm="1">
        <f t="array" ref="V39">T39 / _xlfn.SWITCH(U39, "USD", 1, "AED", 3.67, "QAR", 3.64, "SAR", 3.75, "EUR", 0.92, "Unknown", 1, 1)</f>
        <v>19015533.217391301</v>
      </c>
      <c r="W39" s="3">
        <v>15081585.380000001</v>
      </c>
      <c r="X39" s="3">
        <v>0.32</v>
      </c>
      <c r="Y39" s="3">
        <v>0.16</v>
      </c>
      <c r="Z39" s="3" t="s">
        <v>271</v>
      </c>
      <c r="AA39" s="3">
        <v>12559744.359999999</v>
      </c>
      <c r="AB39" s="3">
        <v>6970501.9500000002</v>
      </c>
      <c r="AC39" s="3">
        <v>90</v>
      </c>
      <c r="AD39" s="3">
        <v>105</v>
      </c>
      <c r="AE39" s="3" t="s">
        <v>3297</v>
      </c>
      <c r="AF39" s="3" t="s">
        <v>101</v>
      </c>
      <c r="AG39" s="3">
        <v>0.19</v>
      </c>
      <c r="AH39" s="3">
        <v>0.1</v>
      </c>
      <c r="AI39" s="3">
        <v>0.03</v>
      </c>
      <c r="AJ39" s="3">
        <v>15</v>
      </c>
      <c r="AK39" s="3">
        <v>1566</v>
      </c>
      <c r="AL39" s="3">
        <v>821929.46</v>
      </c>
      <c r="AM39" s="3">
        <v>5100781.4400000004</v>
      </c>
      <c r="AN39" s="3" t="s">
        <v>3297</v>
      </c>
      <c r="AO39" s="3" t="s">
        <v>77</v>
      </c>
      <c r="AP39" s="3">
        <v>60.4</v>
      </c>
      <c r="AQ39" s="3">
        <v>60</v>
      </c>
      <c r="AR39" s="3" t="s">
        <v>3297</v>
      </c>
      <c r="AS39" s="3" t="s">
        <v>104</v>
      </c>
      <c r="AT39" s="3" t="s">
        <v>113</v>
      </c>
    </row>
    <row r="40" spans="1:46" x14ac:dyDescent="0.3">
      <c r="A40" s="3" t="s">
        <v>282</v>
      </c>
      <c r="B40" s="4">
        <v>45931</v>
      </c>
      <c r="C40" s="2" t="s">
        <v>137</v>
      </c>
      <c r="D40" s="2" t="s">
        <v>169</v>
      </c>
      <c r="E40" s="2" t="s">
        <v>275</v>
      </c>
      <c r="F40" s="2" t="s">
        <v>116</v>
      </c>
      <c r="G40" s="2" t="s">
        <v>162</v>
      </c>
      <c r="H40" s="2" t="s">
        <v>70</v>
      </c>
      <c r="I40" s="2" t="s">
        <v>19</v>
      </c>
      <c r="J40" s="2" t="s">
        <v>72</v>
      </c>
      <c r="K40" s="2" t="s">
        <v>46</v>
      </c>
      <c r="L40" s="2" t="s">
        <v>272</v>
      </c>
      <c r="M40" s="4">
        <v>45851</v>
      </c>
      <c r="N40" s="4" t="s">
        <v>3297</v>
      </c>
      <c r="O40" s="4">
        <v>46043</v>
      </c>
      <c r="P40" s="2">
        <v>49</v>
      </c>
      <c r="Q40" s="2">
        <v>43734952</v>
      </c>
      <c r="R40" s="2">
        <v>0.13</v>
      </c>
      <c r="S40" s="2">
        <v>0.02</v>
      </c>
      <c r="T40" s="2">
        <v>38810396.399999999</v>
      </c>
      <c r="U40" s="2" t="s">
        <v>3297</v>
      </c>
      <c r="V40" s="20" cm="1">
        <f t="array" ref="V40">T40 / _xlfn.SWITCH(U40, "USD", 1, "AED", 3.67, "QAR", 3.64, "SAR", 3.75, "EUR", 0.92, "Unknown", 1, 1)</f>
        <v>38810396.399999999</v>
      </c>
      <c r="W40" s="2">
        <v>25257018.640000001</v>
      </c>
      <c r="X40" s="2">
        <v>0.22</v>
      </c>
      <c r="Y40" s="2">
        <v>0.19</v>
      </c>
      <c r="Z40" s="2" t="s">
        <v>273</v>
      </c>
      <c r="AA40" s="2">
        <v>18857741.039999999</v>
      </c>
      <c r="AB40" s="2">
        <v>13159343.449999999</v>
      </c>
      <c r="AC40" s="2">
        <v>30</v>
      </c>
      <c r="AD40" s="2">
        <v>121</v>
      </c>
      <c r="AE40" s="2" t="s">
        <v>38</v>
      </c>
      <c r="AF40" s="2" t="s">
        <v>101</v>
      </c>
      <c r="AG40" s="2">
        <v>0.77</v>
      </c>
      <c r="AH40" s="2">
        <v>0.1</v>
      </c>
      <c r="AI40" s="2">
        <v>0.09</v>
      </c>
      <c r="AJ40" s="2">
        <v>11</v>
      </c>
      <c r="AK40" s="2">
        <v>407</v>
      </c>
      <c r="AL40" s="2">
        <v>4457382.22</v>
      </c>
      <c r="AM40" s="2">
        <v>7473848.3099999996</v>
      </c>
      <c r="AN40" s="2" t="s">
        <v>3297</v>
      </c>
      <c r="AO40" s="2" t="s">
        <v>77</v>
      </c>
      <c r="AP40" s="2">
        <v>97.9</v>
      </c>
      <c r="AQ40" s="2">
        <v>12</v>
      </c>
      <c r="AR40" s="2" t="s">
        <v>26</v>
      </c>
      <c r="AS40" s="2" t="s">
        <v>104</v>
      </c>
      <c r="AT40" s="2" t="s">
        <v>28</v>
      </c>
    </row>
    <row r="41" spans="1:46" x14ac:dyDescent="0.3">
      <c r="A41" s="2" t="s">
        <v>285</v>
      </c>
      <c r="B41" s="5">
        <v>45666</v>
      </c>
      <c r="C41" s="3" t="s">
        <v>42</v>
      </c>
      <c r="D41" s="3" t="s">
        <v>219</v>
      </c>
      <c r="E41" s="3" t="s">
        <v>32</v>
      </c>
      <c r="F41" s="3" t="s">
        <v>138</v>
      </c>
      <c r="G41" s="3" t="s">
        <v>156</v>
      </c>
      <c r="H41" s="3" t="s">
        <v>245</v>
      </c>
      <c r="I41" s="3" t="s">
        <v>19</v>
      </c>
      <c r="J41" s="3" t="s">
        <v>215</v>
      </c>
      <c r="K41" s="3" t="s">
        <v>145</v>
      </c>
      <c r="L41" s="3" t="s">
        <v>276</v>
      </c>
      <c r="M41" s="5">
        <v>45652</v>
      </c>
      <c r="N41" s="5">
        <v>45690</v>
      </c>
      <c r="O41" s="5" t="s">
        <v>3297</v>
      </c>
      <c r="P41" s="3" t="s">
        <v>3297</v>
      </c>
      <c r="Q41" s="3">
        <v>643747</v>
      </c>
      <c r="R41" s="3">
        <v>0.19</v>
      </c>
      <c r="S41" s="3">
        <v>0.05</v>
      </c>
      <c r="T41" s="3">
        <v>547506.81999999995</v>
      </c>
      <c r="U41" s="3" t="s">
        <v>278</v>
      </c>
      <c r="V41" s="21" cm="1">
        <f t="array" ref="V41">T41 / _xlfn.SWITCH(U41, "USD", 1, "AED", 3.67, "QAR", 3.64, "SAR", 3.75, "EUR", 0.92, "Unknown", 1, 1)</f>
        <v>146001.81866666666</v>
      </c>
      <c r="W41" s="3">
        <v>410606.86</v>
      </c>
      <c r="X41" s="3">
        <v>0.32</v>
      </c>
      <c r="Y41" s="3">
        <v>0.13</v>
      </c>
      <c r="Z41" s="3" t="s">
        <v>277</v>
      </c>
      <c r="AA41" s="3">
        <v>35159.370000000003</v>
      </c>
      <c r="AB41" s="3">
        <v>30861.279999999999</v>
      </c>
      <c r="AC41" s="3">
        <v>120</v>
      </c>
      <c r="AD41" s="3">
        <v>74</v>
      </c>
      <c r="AE41" s="3" t="s">
        <v>148</v>
      </c>
      <c r="AF41" s="3" t="s">
        <v>24</v>
      </c>
      <c r="AG41" s="3">
        <v>7.0000000000000007E-2</v>
      </c>
      <c r="AH41" s="3">
        <v>0.15</v>
      </c>
      <c r="AI41" s="3">
        <v>7.0000000000000007E-2</v>
      </c>
      <c r="AJ41" s="3">
        <v>5</v>
      </c>
      <c r="AK41" s="3">
        <v>4653</v>
      </c>
      <c r="AL41" s="3">
        <v>16813.53</v>
      </c>
      <c r="AM41" s="3" t="s">
        <v>3297</v>
      </c>
      <c r="AN41" s="3" t="s">
        <v>63</v>
      </c>
      <c r="AO41" s="3" t="s">
        <v>3297</v>
      </c>
      <c r="AP41" s="3">
        <v>94.7</v>
      </c>
      <c r="AQ41" s="3">
        <v>60</v>
      </c>
      <c r="AR41" s="3" t="s">
        <v>51</v>
      </c>
      <c r="AS41" s="3" t="s">
        <v>27</v>
      </c>
      <c r="AT41" s="3" t="s">
        <v>3297</v>
      </c>
    </row>
    <row r="42" spans="1:46" x14ac:dyDescent="0.3">
      <c r="A42" s="3" t="s">
        <v>289</v>
      </c>
      <c r="B42" s="4">
        <v>46043</v>
      </c>
      <c r="C42" s="2" t="s">
        <v>91</v>
      </c>
      <c r="D42" s="2" t="s">
        <v>43</v>
      </c>
      <c r="E42" s="2" t="s">
        <v>3335</v>
      </c>
      <c r="F42" s="2" t="s">
        <v>93</v>
      </c>
      <c r="G42" s="2" t="s">
        <v>117</v>
      </c>
      <c r="H42" s="2" t="s">
        <v>95</v>
      </c>
      <c r="I42" s="2" t="s">
        <v>302</v>
      </c>
      <c r="J42" s="2" t="s">
        <v>72</v>
      </c>
      <c r="K42" s="2" t="s">
        <v>97</v>
      </c>
      <c r="L42" s="2" t="s">
        <v>280</v>
      </c>
      <c r="M42" s="4">
        <v>45976</v>
      </c>
      <c r="N42" s="4" t="s">
        <v>3297</v>
      </c>
      <c r="O42" s="4">
        <v>46121</v>
      </c>
      <c r="P42" s="2">
        <v>40</v>
      </c>
      <c r="Q42" s="2">
        <v>48029252</v>
      </c>
      <c r="R42" s="2">
        <v>0.28999999999999998</v>
      </c>
      <c r="S42" s="2">
        <v>0.18</v>
      </c>
      <c r="T42" s="2">
        <v>40238907.329999998</v>
      </c>
      <c r="U42" s="2" t="s">
        <v>3297</v>
      </c>
      <c r="V42" s="20" cm="1">
        <f t="array" ref="V42">T42 / _xlfn.SWITCH(U42, "USD", 1, "AED", 3.67, "QAR", 3.64, "SAR", 3.75, "EUR", 0.92, "Unknown", 1, 1)</f>
        <v>40238907.329999998</v>
      </c>
      <c r="W42" s="2">
        <v>25177815.699999999</v>
      </c>
      <c r="X42" s="2">
        <v>0.33</v>
      </c>
      <c r="Y42" s="2">
        <v>0.16</v>
      </c>
      <c r="Z42" s="2" t="s">
        <v>281</v>
      </c>
      <c r="AA42" s="2">
        <v>12248134.140000001</v>
      </c>
      <c r="AB42" s="2">
        <v>9200388.7799999993</v>
      </c>
      <c r="AC42" s="2">
        <v>120</v>
      </c>
      <c r="AD42" s="2">
        <v>100</v>
      </c>
      <c r="AE42" s="2" t="s">
        <v>75</v>
      </c>
      <c r="AF42" s="2" t="s">
        <v>101</v>
      </c>
      <c r="AG42" s="2">
        <v>0.69</v>
      </c>
      <c r="AH42" s="2">
        <v>0.15</v>
      </c>
      <c r="AI42" s="2">
        <v>0.04</v>
      </c>
      <c r="AJ42" s="2">
        <v>4</v>
      </c>
      <c r="AK42" s="2">
        <v>2964</v>
      </c>
      <c r="AL42" s="2">
        <v>852859.66</v>
      </c>
      <c r="AM42" s="2">
        <v>9816965.4600000009</v>
      </c>
      <c r="AN42" s="2" t="s">
        <v>88</v>
      </c>
      <c r="AO42" s="2" t="s">
        <v>3297</v>
      </c>
      <c r="AP42" s="2">
        <v>69</v>
      </c>
      <c r="AQ42" s="2">
        <v>24</v>
      </c>
      <c r="AR42" s="2" t="s">
        <v>3297</v>
      </c>
      <c r="AS42" s="2" t="s">
        <v>40</v>
      </c>
      <c r="AT42" s="2" t="s">
        <v>28</v>
      </c>
    </row>
    <row r="43" spans="1:46" x14ac:dyDescent="0.3">
      <c r="A43" s="2" t="s">
        <v>293</v>
      </c>
      <c r="B43" s="5">
        <v>45671</v>
      </c>
      <c r="C43" s="3" t="s">
        <v>78</v>
      </c>
      <c r="D43" s="3" t="s">
        <v>43</v>
      </c>
      <c r="E43" s="3" t="s">
        <v>220</v>
      </c>
      <c r="F43" s="3" t="s">
        <v>123</v>
      </c>
      <c r="G43" s="3" t="s">
        <v>81</v>
      </c>
      <c r="H43" s="3" t="s">
        <v>157</v>
      </c>
      <c r="I43" s="3" t="s">
        <v>71</v>
      </c>
      <c r="J43" s="3" t="s">
        <v>118</v>
      </c>
      <c r="K43" s="3" t="s">
        <v>125</v>
      </c>
      <c r="L43" s="3" t="s">
        <v>283</v>
      </c>
      <c r="M43" s="5">
        <v>45581</v>
      </c>
      <c r="N43" s="5">
        <v>45683</v>
      </c>
      <c r="O43" s="5" t="s">
        <v>3297</v>
      </c>
      <c r="P43" s="3">
        <v>28</v>
      </c>
      <c r="Q43" s="3">
        <v>6214218</v>
      </c>
      <c r="R43" s="3">
        <v>0.13</v>
      </c>
      <c r="S43" s="3">
        <v>-0.03</v>
      </c>
      <c r="T43" s="3">
        <v>5244178.57</v>
      </c>
      <c r="U43" s="3" t="s">
        <v>242</v>
      </c>
      <c r="V43" s="21" cm="1">
        <f t="array" ref="V43">T43 / _xlfn.SWITCH(U43, "USD", 1, "AED", 3.67, "QAR", 3.64, "SAR", 3.75, "EUR", 0.92, "Unknown", 1, 1)</f>
        <v>5700194.0978260869</v>
      </c>
      <c r="W43" s="3">
        <v>4122226.72</v>
      </c>
      <c r="X43" s="3">
        <v>0.17</v>
      </c>
      <c r="Y43" s="3">
        <v>0.1</v>
      </c>
      <c r="Z43" s="3" t="s">
        <v>284</v>
      </c>
      <c r="AA43" s="3">
        <v>2928020.13</v>
      </c>
      <c r="AB43" s="3">
        <v>1638356.87</v>
      </c>
      <c r="AC43" s="3">
        <v>90</v>
      </c>
      <c r="AD43" s="3">
        <v>4</v>
      </c>
      <c r="AE43" s="3" t="s">
        <v>148</v>
      </c>
      <c r="AF43" s="3" t="s">
        <v>87</v>
      </c>
      <c r="AG43" s="3">
        <v>0.32</v>
      </c>
      <c r="AH43" s="3">
        <v>0.1</v>
      </c>
      <c r="AI43" s="3">
        <v>0.08</v>
      </c>
      <c r="AJ43" s="3">
        <v>7</v>
      </c>
      <c r="AK43" s="3">
        <v>1655</v>
      </c>
      <c r="AL43" s="3">
        <v>319142.73</v>
      </c>
      <c r="AM43" s="3">
        <v>1193863.82</v>
      </c>
      <c r="AN43" s="3" t="s">
        <v>102</v>
      </c>
      <c r="AO43" s="3" t="s">
        <v>3297</v>
      </c>
      <c r="AP43" s="3">
        <v>82.6</v>
      </c>
      <c r="AQ43" s="3">
        <v>48</v>
      </c>
      <c r="AR43" s="3" t="s">
        <v>160</v>
      </c>
      <c r="AS43" s="3" t="s">
        <v>40</v>
      </c>
      <c r="AT43" s="3" t="s">
        <v>113</v>
      </c>
    </row>
    <row r="44" spans="1:46" x14ac:dyDescent="0.3">
      <c r="A44" s="3" t="s">
        <v>297</v>
      </c>
      <c r="B44" s="4">
        <v>45946</v>
      </c>
      <c r="C44" s="2" t="s">
        <v>244</v>
      </c>
      <c r="D44" s="2" t="s">
        <v>115</v>
      </c>
      <c r="E44" s="2" t="s">
        <v>3335</v>
      </c>
      <c r="F44" s="2" t="s">
        <v>68</v>
      </c>
      <c r="G44" s="2" t="s">
        <v>135</v>
      </c>
      <c r="H44" s="2" t="s">
        <v>157</v>
      </c>
      <c r="I44" s="2" t="s">
        <v>3254</v>
      </c>
      <c r="J44" s="2" t="s">
        <v>72</v>
      </c>
      <c r="K44" s="2" t="s">
        <v>35</v>
      </c>
      <c r="L44" s="2" t="s">
        <v>286</v>
      </c>
      <c r="M44" s="4">
        <v>45867</v>
      </c>
      <c r="N44" s="4">
        <v>45880</v>
      </c>
      <c r="O44" s="4" t="s">
        <v>3297</v>
      </c>
      <c r="P44" s="2">
        <v>45</v>
      </c>
      <c r="Q44" s="2">
        <v>13608354</v>
      </c>
      <c r="R44" s="2">
        <v>0.21</v>
      </c>
      <c r="S44" s="2">
        <v>0.09</v>
      </c>
      <c r="T44" s="2">
        <v>11718153.630000001</v>
      </c>
      <c r="U44" s="2" t="s">
        <v>242</v>
      </c>
      <c r="V44" s="20" cm="1">
        <f t="array" ref="V44">T44 / _xlfn.SWITCH(U44, "USD", 1, "AED", 3.67, "QAR", 3.64, "SAR", 3.75, "EUR", 0.92, "Unknown", 1, 1)</f>
        <v>12737123.510869566</v>
      </c>
      <c r="W44" s="2">
        <v>9305385.2599999998</v>
      </c>
      <c r="X44" s="2" t="s">
        <v>287</v>
      </c>
      <c r="Y44" s="2">
        <v>0.2</v>
      </c>
      <c r="Z44" s="2" t="s">
        <v>288</v>
      </c>
      <c r="AA44" s="2">
        <v>7376059.04</v>
      </c>
      <c r="AB44" s="2">
        <v>5458868.7999999998</v>
      </c>
      <c r="AC44" s="2">
        <v>90</v>
      </c>
      <c r="AD44" s="2">
        <v>54</v>
      </c>
      <c r="AE44" s="2" t="s">
        <v>100</v>
      </c>
      <c r="AF44" s="2" t="s">
        <v>49</v>
      </c>
      <c r="AG44" s="2">
        <v>0.46</v>
      </c>
      <c r="AH44" s="2">
        <v>0.1</v>
      </c>
      <c r="AI44" s="2">
        <v>0.08</v>
      </c>
      <c r="AJ44" s="2">
        <v>2</v>
      </c>
      <c r="AK44" s="2" t="s">
        <v>3297</v>
      </c>
      <c r="AL44" s="2">
        <v>1610725.08</v>
      </c>
      <c r="AM44" s="2">
        <v>3892856.39</v>
      </c>
      <c r="AN44" s="2" t="s">
        <v>3297</v>
      </c>
      <c r="AO44" s="2" t="s">
        <v>103</v>
      </c>
      <c r="AP44" s="2">
        <v>98.3</v>
      </c>
      <c r="AQ44" s="2">
        <v>48</v>
      </c>
      <c r="AR44" s="2" t="s">
        <v>3297</v>
      </c>
      <c r="AS44" s="2" t="s">
        <v>52</v>
      </c>
      <c r="AT44" s="2" t="s">
        <v>64</v>
      </c>
    </row>
    <row r="45" spans="1:46" x14ac:dyDescent="0.3">
      <c r="A45" s="2" t="s">
        <v>301</v>
      </c>
      <c r="B45" s="5">
        <v>45670</v>
      </c>
      <c r="C45" s="3" t="s">
        <v>290</v>
      </c>
      <c r="D45" s="3" t="s">
        <v>55</v>
      </c>
      <c r="E45" s="3" t="s">
        <v>32</v>
      </c>
      <c r="F45" s="3" t="s">
        <v>138</v>
      </c>
      <c r="G45" s="3" t="s">
        <v>131</v>
      </c>
      <c r="H45" s="3" t="s">
        <v>3297</v>
      </c>
      <c r="I45" s="3" t="s">
        <v>19</v>
      </c>
      <c r="J45" s="3" t="s">
        <v>215</v>
      </c>
      <c r="K45" s="3" t="s">
        <v>125</v>
      </c>
      <c r="L45" s="3" t="s">
        <v>291</v>
      </c>
      <c r="M45" s="5">
        <v>45594</v>
      </c>
      <c r="N45" s="5">
        <v>45691</v>
      </c>
      <c r="O45" s="5">
        <v>45729</v>
      </c>
      <c r="P45" s="3">
        <v>14</v>
      </c>
      <c r="Q45" s="3">
        <v>32598219</v>
      </c>
      <c r="R45" s="3">
        <v>0.05</v>
      </c>
      <c r="S45" s="3">
        <v>0.05</v>
      </c>
      <c r="T45" s="3">
        <v>32516723.449999999</v>
      </c>
      <c r="U45" s="3" t="s">
        <v>242</v>
      </c>
      <c r="V45" s="21" cm="1">
        <f t="array" ref="V45">T45 / _xlfn.SWITCH(U45, "USD", 1, "AED", 3.67, "QAR", 3.64, "SAR", 3.75, "EUR", 0.92, "Unknown", 1, 1)</f>
        <v>35344264.619565219</v>
      </c>
      <c r="W45" s="3">
        <v>23725513.010000002</v>
      </c>
      <c r="X45" s="3" t="s">
        <v>287</v>
      </c>
      <c r="Y45" s="3">
        <v>0.14000000000000001</v>
      </c>
      <c r="Z45" s="3" t="s">
        <v>292</v>
      </c>
      <c r="AA45" s="3">
        <v>28207239.359999999</v>
      </c>
      <c r="AB45" s="3">
        <v>11081368.289999999</v>
      </c>
      <c r="AC45" s="3">
        <v>45</v>
      </c>
      <c r="AD45" s="3">
        <v>90</v>
      </c>
      <c r="AE45" s="3" t="s">
        <v>100</v>
      </c>
      <c r="AF45" s="3" t="s">
        <v>24</v>
      </c>
      <c r="AG45" s="3">
        <v>0.34</v>
      </c>
      <c r="AH45" s="3">
        <v>0.1</v>
      </c>
      <c r="AI45" s="3">
        <v>0.08</v>
      </c>
      <c r="AJ45" s="3">
        <v>15</v>
      </c>
      <c r="AK45" s="3">
        <v>522</v>
      </c>
      <c r="AL45" s="3">
        <v>6629689.79</v>
      </c>
      <c r="AM45" s="3">
        <v>8009428.6600000001</v>
      </c>
      <c r="AN45" s="3" t="s">
        <v>63</v>
      </c>
      <c r="AO45" s="3" t="s">
        <v>25</v>
      </c>
      <c r="AP45" s="3">
        <v>71.5</v>
      </c>
      <c r="AQ45" s="3">
        <v>12</v>
      </c>
      <c r="AR45" s="3" t="s">
        <v>3297</v>
      </c>
      <c r="AS45" s="3" t="s">
        <v>104</v>
      </c>
      <c r="AT45" s="3" t="s">
        <v>64</v>
      </c>
    </row>
    <row r="46" spans="1:46" x14ac:dyDescent="0.3">
      <c r="A46" s="3" t="s">
        <v>305</v>
      </c>
      <c r="B46" s="4">
        <v>45970</v>
      </c>
      <c r="C46" s="2" t="s">
        <v>294</v>
      </c>
      <c r="D46" s="2" t="s">
        <v>219</v>
      </c>
      <c r="E46" s="2" t="s">
        <v>16</v>
      </c>
      <c r="F46" s="2" t="s">
        <v>56</v>
      </c>
      <c r="G46" s="2" t="s">
        <v>214</v>
      </c>
      <c r="H46" s="2" t="s">
        <v>44</v>
      </c>
      <c r="I46" s="2" t="s">
        <v>19</v>
      </c>
      <c r="J46" s="2" t="s">
        <v>82</v>
      </c>
      <c r="K46" s="2" t="s">
        <v>83</v>
      </c>
      <c r="L46" s="2" t="s">
        <v>295</v>
      </c>
      <c r="M46" s="4">
        <v>45898</v>
      </c>
      <c r="N46" s="4" t="s">
        <v>3297</v>
      </c>
      <c r="O46" s="4">
        <v>46114</v>
      </c>
      <c r="P46" s="2">
        <v>3</v>
      </c>
      <c r="Q46" s="2">
        <v>26543182</v>
      </c>
      <c r="R46" s="2">
        <v>0.21</v>
      </c>
      <c r="S46" s="2">
        <v>0.04</v>
      </c>
      <c r="T46" s="2">
        <v>21807878.329999998</v>
      </c>
      <c r="U46" s="2" t="s">
        <v>242</v>
      </c>
      <c r="V46" s="20" cm="1">
        <f t="array" ref="V46">T46 / _xlfn.SWITCH(U46, "USD", 1, "AED", 3.67, "QAR", 3.64, "SAR", 3.75, "EUR", 0.92, "Unknown", 1, 1)</f>
        <v>23704215.576086953</v>
      </c>
      <c r="W46" s="2">
        <v>14361328.52</v>
      </c>
      <c r="X46" s="2">
        <v>0.25</v>
      </c>
      <c r="Y46" s="2">
        <v>0.15</v>
      </c>
      <c r="Z46" s="2" t="s">
        <v>296</v>
      </c>
      <c r="AA46" s="2">
        <v>16763500.880000001</v>
      </c>
      <c r="AB46" s="2">
        <v>13308378.119999999</v>
      </c>
      <c r="AC46" s="2">
        <v>60</v>
      </c>
      <c r="AD46" s="2">
        <v>158</v>
      </c>
      <c r="AE46" s="2" t="s">
        <v>38</v>
      </c>
      <c r="AF46" s="2" t="s">
        <v>24</v>
      </c>
      <c r="AG46" s="2">
        <v>0.6</v>
      </c>
      <c r="AH46" s="2">
        <v>0.15</v>
      </c>
      <c r="AI46" s="2">
        <v>0.02</v>
      </c>
      <c r="AJ46" s="2">
        <v>3</v>
      </c>
      <c r="AK46" s="2">
        <v>262</v>
      </c>
      <c r="AL46" s="2">
        <v>1542292.11</v>
      </c>
      <c r="AM46" s="2" t="s">
        <v>3297</v>
      </c>
      <c r="AN46" s="2" t="s">
        <v>63</v>
      </c>
      <c r="AO46" s="2" t="s">
        <v>39</v>
      </c>
      <c r="AP46" s="2">
        <v>70.8</v>
      </c>
      <c r="AQ46" s="2">
        <v>36</v>
      </c>
      <c r="AR46" s="2" t="s">
        <v>3297</v>
      </c>
      <c r="AS46" s="2" t="s">
        <v>112</v>
      </c>
      <c r="AT46" s="2" t="s">
        <v>3297</v>
      </c>
    </row>
    <row r="47" spans="1:46" x14ac:dyDescent="0.3">
      <c r="A47" s="2" t="s">
        <v>308</v>
      </c>
      <c r="B47" s="5">
        <v>16633</v>
      </c>
      <c r="C47" s="3" t="s">
        <v>298</v>
      </c>
      <c r="D47" s="3" t="s">
        <v>213</v>
      </c>
      <c r="E47" s="3" t="s">
        <v>32</v>
      </c>
      <c r="F47" s="3" t="s">
        <v>108</v>
      </c>
      <c r="G47" s="3" t="s">
        <v>18</v>
      </c>
      <c r="H47" s="3" t="s">
        <v>157</v>
      </c>
      <c r="I47" s="3" t="s">
        <v>124</v>
      </c>
      <c r="J47" s="3" t="s">
        <v>215</v>
      </c>
      <c r="K47" s="3" t="s">
        <v>83</v>
      </c>
      <c r="L47" s="3" t="s">
        <v>299</v>
      </c>
      <c r="M47" s="5">
        <v>45303</v>
      </c>
      <c r="N47" s="5">
        <v>45767</v>
      </c>
      <c r="O47" s="5">
        <v>45817</v>
      </c>
      <c r="P47" s="3">
        <v>41</v>
      </c>
      <c r="Q47" s="3">
        <v>38634189</v>
      </c>
      <c r="R47" s="3">
        <v>0.05</v>
      </c>
      <c r="S47" s="3">
        <v>0.14000000000000001</v>
      </c>
      <c r="T47" s="3">
        <v>41840826.689999998</v>
      </c>
      <c r="U47" s="3" t="s">
        <v>365</v>
      </c>
      <c r="V47" s="21" cm="1">
        <f t="array" ref="V47">T47 / _xlfn.SWITCH(U47, "USD", 1, "AED", 3.67, "QAR", 3.64, "SAR", 3.75, "EUR", 0.92, "Unknown", 1, 1)</f>
        <v>11400770.215258855</v>
      </c>
      <c r="W47" s="3">
        <v>29167076.469999999</v>
      </c>
      <c r="X47" s="3">
        <v>0.15</v>
      </c>
      <c r="Y47" s="3">
        <v>0.09</v>
      </c>
      <c r="Z47" s="3" t="s">
        <v>300</v>
      </c>
      <c r="AA47" s="3">
        <v>31371849.629999999</v>
      </c>
      <c r="AB47" s="3">
        <v>18618860.77</v>
      </c>
      <c r="AC47" s="3">
        <v>30</v>
      </c>
      <c r="AD47" s="3">
        <v>113</v>
      </c>
      <c r="AE47" s="3" t="s">
        <v>38</v>
      </c>
      <c r="AF47" s="3" t="s">
        <v>24</v>
      </c>
      <c r="AG47" s="3">
        <v>0.56000000000000005</v>
      </c>
      <c r="AH47" s="3">
        <v>0.1</v>
      </c>
      <c r="AI47" s="3">
        <v>0.02</v>
      </c>
      <c r="AJ47" s="3">
        <v>7</v>
      </c>
      <c r="AK47" s="3">
        <v>495</v>
      </c>
      <c r="AL47" s="3">
        <v>9180753.7699999996</v>
      </c>
      <c r="AM47" s="3">
        <v>18679063.77</v>
      </c>
      <c r="AN47" s="3" t="s">
        <v>3297</v>
      </c>
      <c r="AO47" s="3" t="s">
        <v>3297</v>
      </c>
      <c r="AP47" s="3">
        <v>95</v>
      </c>
      <c r="AQ47" s="3">
        <v>36</v>
      </c>
      <c r="AR47" s="3" t="s">
        <v>160</v>
      </c>
      <c r="AS47" s="3" t="s">
        <v>52</v>
      </c>
      <c r="AT47" s="3" t="s">
        <v>149</v>
      </c>
    </row>
    <row r="48" spans="1:46" x14ac:dyDescent="0.3">
      <c r="A48" s="3" t="s">
        <v>312</v>
      </c>
      <c r="B48" s="4">
        <v>45979</v>
      </c>
      <c r="C48" s="2" t="s">
        <v>197</v>
      </c>
      <c r="D48" s="2" t="s">
        <v>122</v>
      </c>
      <c r="E48" s="2" t="s">
        <v>207</v>
      </c>
      <c r="F48" s="2" t="s">
        <v>80</v>
      </c>
      <c r="G48" s="2" t="s">
        <v>235</v>
      </c>
      <c r="H48" s="2" t="s">
        <v>95</v>
      </c>
      <c r="I48" s="2" t="s">
        <v>302</v>
      </c>
      <c r="J48" s="2" t="s">
        <v>45</v>
      </c>
      <c r="K48" s="2" t="s">
        <v>21</v>
      </c>
      <c r="L48" s="2" t="s">
        <v>303</v>
      </c>
      <c r="M48" s="4">
        <v>45933</v>
      </c>
      <c r="N48" s="4">
        <v>45987</v>
      </c>
      <c r="O48" s="4">
        <v>46096</v>
      </c>
      <c r="P48" s="2" t="s">
        <v>3297</v>
      </c>
      <c r="Q48" s="2">
        <v>27998175</v>
      </c>
      <c r="R48" s="2">
        <v>0.14000000000000001</v>
      </c>
      <c r="S48" s="2">
        <v>-0.03</v>
      </c>
      <c r="T48" s="2">
        <v>23356077.59</v>
      </c>
      <c r="U48" s="2" t="s">
        <v>3297</v>
      </c>
      <c r="V48" s="20" cm="1">
        <f t="array" ref="V48">T48 / _xlfn.SWITCH(U48, "USD", 1, "AED", 3.67, "QAR", 3.64, "SAR", 3.75, "EUR", 0.92, "Unknown", 1, 1)</f>
        <v>23356077.59</v>
      </c>
      <c r="W48" s="2">
        <v>19876270.859999999</v>
      </c>
      <c r="X48" s="2" t="s">
        <v>287</v>
      </c>
      <c r="Y48" s="2">
        <v>0.19</v>
      </c>
      <c r="Z48" s="2" t="s">
        <v>304</v>
      </c>
      <c r="AA48" s="2">
        <v>16942705.059999999</v>
      </c>
      <c r="AB48" s="2">
        <v>15504394.57</v>
      </c>
      <c r="AC48" s="2">
        <v>90</v>
      </c>
      <c r="AD48" s="2">
        <v>132</v>
      </c>
      <c r="AE48" s="2" t="s">
        <v>3297</v>
      </c>
      <c r="AF48" s="2" t="s">
        <v>153</v>
      </c>
      <c r="AG48" s="2">
        <v>0.75</v>
      </c>
      <c r="AH48" s="2">
        <v>0.15</v>
      </c>
      <c r="AI48" s="2">
        <v>0.09</v>
      </c>
      <c r="AJ48" s="2">
        <v>11</v>
      </c>
      <c r="AK48" s="2">
        <v>2482</v>
      </c>
      <c r="AL48" s="2">
        <v>5477627.9900000002</v>
      </c>
      <c r="AM48" s="2">
        <v>8451050.6699999999</v>
      </c>
      <c r="AN48" s="2" t="s">
        <v>88</v>
      </c>
      <c r="AO48" s="2" t="s">
        <v>25</v>
      </c>
      <c r="AP48" s="2">
        <v>50</v>
      </c>
      <c r="AQ48" s="2">
        <v>36</v>
      </c>
      <c r="AR48" s="2" t="s">
        <v>26</v>
      </c>
      <c r="AS48" s="2" t="s">
        <v>27</v>
      </c>
      <c r="AT48" s="2" t="s">
        <v>149</v>
      </c>
    </row>
    <row r="49" spans="1:46" x14ac:dyDescent="0.3">
      <c r="A49" s="2" t="s">
        <v>316</v>
      </c>
      <c r="B49" s="5">
        <v>45877</v>
      </c>
      <c r="C49" s="3" t="s">
        <v>179</v>
      </c>
      <c r="D49" s="3" t="s">
        <v>55</v>
      </c>
      <c r="E49" s="3" t="s">
        <v>3335</v>
      </c>
      <c r="F49" s="3" t="s">
        <v>80</v>
      </c>
      <c r="G49" s="3" t="s">
        <v>94</v>
      </c>
      <c r="H49" s="3" t="s">
        <v>157</v>
      </c>
      <c r="I49" s="3" t="s">
        <v>19</v>
      </c>
      <c r="J49" s="3" t="s">
        <v>72</v>
      </c>
      <c r="K49" s="3" t="s">
        <v>83</v>
      </c>
      <c r="L49" s="3" t="s">
        <v>306</v>
      </c>
      <c r="M49" s="5">
        <v>45968</v>
      </c>
      <c r="N49" s="5">
        <v>45877</v>
      </c>
      <c r="O49" s="5">
        <v>45757</v>
      </c>
      <c r="P49" s="3">
        <v>42</v>
      </c>
      <c r="Q49" s="3">
        <v>44188869</v>
      </c>
      <c r="R49" s="3">
        <v>0.04</v>
      </c>
      <c r="S49" s="3">
        <v>-0.03</v>
      </c>
      <c r="T49" s="3">
        <v>41148674.810000002</v>
      </c>
      <c r="U49" s="3" t="s">
        <v>242</v>
      </c>
      <c r="V49" s="21" cm="1">
        <f t="array" ref="V49">T49 / _xlfn.SWITCH(U49, "USD", 1, "AED", 3.67, "QAR", 3.64, "SAR", 3.75, "EUR", 0.92, "Unknown", 1, 1)</f>
        <v>44726820.445652172</v>
      </c>
      <c r="W49" s="3">
        <v>35305100.369999997</v>
      </c>
      <c r="X49" s="3">
        <v>0.09</v>
      </c>
      <c r="Y49" s="3">
        <v>0.16</v>
      </c>
      <c r="Z49" s="3" t="s">
        <v>307</v>
      </c>
      <c r="AA49" s="3">
        <v>9522132.5600000005</v>
      </c>
      <c r="AB49" s="3">
        <v>3450354.04</v>
      </c>
      <c r="AC49" s="3">
        <v>120</v>
      </c>
      <c r="AD49" s="3">
        <v>58</v>
      </c>
      <c r="AE49" s="3" t="s">
        <v>3297</v>
      </c>
      <c r="AF49" s="3" t="s">
        <v>49</v>
      </c>
      <c r="AG49" s="3">
        <v>0.54</v>
      </c>
      <c r="AH49" s="3">
        <v>0.1</v>
      </c>
      <c r="AI49" s="3">
        <v>0.01</v>
      </c>
      <c r="AJ49" s="3">
        <v>10</v>
      </c>
      <c r="AK49" s="3">
        <v>2278</v>
      </c>
      <c r="AL49" s="3">
        <v>3171674.69</v>
      </c>
      <c r="AM49" s="3">
        <v>15985102.060000001</v>
      </c>
      <c r="AN49" s="3" t="s">
        <v>3297</v>
      </c>
      <c r="AO49" s="3" t="s">
        <v>77</v>
      </c>
      <c r="AP49" s="3">
        <v>67.599999999999994</v>
      </c>
      <c r="AQ49" s="3">
        <v>12</v>
      </c>
      <c r="AR49" s="3" t="s">
        <v>3297</v>
      </c>
      <c r="AS49" s="3" t="s">
        <v>104</v>
      </c>
      <c r="AT49" s="3" t="s">
        <v>28</v>
      </c>
    </row>
    <row r="50" spans="1:46" x14ac:dyDescent="0.3">
      <c r="A50" s="3" t="s">
        <v>319</v>
      </c>
      <c r="B50" s="4">
        <v>45809</v>
      </c>
      <c r="C50" s="2" t="s">
        <v>309</v>
      </c>
      <c r="D50" s="2" t="s">
        <v>174</v>
      </c>
      <c r="E50" s="2" t="s">
        <v>220</v>
      </c>
      <c r="F50" s="2" t="s">
        <v>123</v>
      </c>
      <c r="G50" s="2" t="s">
        <v>214</v>
      </c>
      <c r="H50" s="2" t="s">
        <v>157</v>
      </c>
      <c r="I50" s="2" t="s">
        <v>3297</v>
      </c>
      <c r="J50" s="2" t="s">
        <v>20</v>
      </c>
      <c r="K50" s="2" t="s">
        <v>35</v>
      </c>
      <c r="L50" s="2" t="s">
        <v>310</v>
      </c>
      <c r="M50" s="4">
        <v>45735</v>
      </c>
      <c r="N50" s="4">
        <v>45841</v>
      </c>
      <c r="O50" s="4">
        <v>45890</v>
      </c>
      <c r="P50" s="2">
        <v>37</v>
      </c>
      <c r="Q50" s="2">
        <v>43563719</v>
      </c>
      <c r="R50" s="2">
        <v>0.03</v>
      </c>
      <c r="S50" s="2">
        <v>0.17</v>
      </c>
      <c r="T50" s="2">
        <v>49440464.689999998</v>
      </c>
      <c r="U50" s="2" t="s">
        <v>365</v>
      </c>
      <c r="V50" s="20" cm="1">
        <f t="array" ref="V50">T50 / _xlfn.SWITCH(U50, "USD", 1, "AED", 3.67, "QAR", 3.64, "SAR", 3.75, "EUR", 0.92, "Unknown", 1, 1)</f>
        <v>13471516.264305176</v>
      </c>
      <c r="W50" s="2">
        <v>33779718.950000003</v>
      </c>
      <c r="X50" s="2">
        <v>0.23</v>
      </c>
      <c r="Y50" s="2">
        <v>0.08</v>
      </c>
      <c r="Z50" s="2" t="s">
        <v>311</v>
      </c>
      <c r="AA50" s="2">
        <v>42591515.909999996</v>
      </c>
      <c r="AB50" s="2" t="s">
        <v>3297</v>
      </c>
      <c r="AC50" s="2">
        <v>30</v>
      </c>
      <c r="AD50" s="2">
        <v>62</v>
      </c>
      <c r="AE50" s="2" t="s">
        <v>75</v>
      </c>
      <c r="AF50" s="2" t="s">
        <v>263</v>
      </c>
      <c r="AG50" s="2">
        <v>0.52</v>
      </c>
      <c r="AH50" s="2">
        <v>0.15</v>
      </c>
      <c r="AI50" s="2">
        <v>0.02</v>
      </c>
      <c r="AJ50" s="2">
        <v>0</v>
      </c>
      <c r="AK50" s="2">
        <v>551</v>
      </c>
      <c r="AL50" s="2">
        <v>5963597.3399999999</v>
      </c>
      <c r="AM50" s="2">
        <v>9663383.8100000005</v>
      </c>
      <c r="AN50" s="2" t="s">
        <v>3297</v>
      </c>
      <c r="AO50" s="2" t="s">
        <v>3297</v>
      </c>
      <c r="AP50" s="2">
        <v>66.3</v>
      </c>
      <c r="AQ50" s="2">
        <v>48</v>
      </c>
      <c r="AR50" s="2" t="s">
        <v>26</v>
      </c>
      <c r="AS50" s="2" t="s">
        <v>40</v>
      </c>
      <c r="AT50" s="2" t="s">
        <v>113</v>
      </c>
    </row>
    <row r="51" spans="1:46" x14ac:dyDescent="0.3">
      <c r="A51" s="2" t="s">
        <v>323</v>
      </c>
      <c r="B51" s="5">
        <v>46020</v>
      </c>
      <c r="C51" s="3" t="s">
        <v>313</v>
      </c>
      <c r="D51" s="3" t="s">
        <v>169</v>
      </c>
      <c r="E51" s="3" t="s">
        <v>207</v>
      </c>
      <c r="F51" s="3" t="s">
        <v>3297</v>
      </c>
      <c r="G51" s="3" t="s">
        <v>135</v>
      </c>
      <c r="H51" s="3" t="s">
        <v>157</v>
      </c>
      <c r="I51" s="3" t="s">
        <v>139</v>
      </c>
      <c r="J51" s="3" t="s">
        <v>45</v>
      </c>
      <c r="K51" s="3" t="s">
        <v>21</v>
      </c>
      <c r="L51" s="3" t="s">
        <v>314</v>
      </c>
      <c r="M51" s="5">
        <v>45990</v>
      </c>
      <c r="N51" s="5">
        <v>46077</v>
      </c>
      <c r="O51" s="5">
        <v>46085</v>
      </c>
      <c r="P51" s="3" t="s">
        <v>3297</v>
      </c>
      <c r="Q51" s="3">
        <v>9408127</v>
      </c>
      <c r="R51" s="3">
        <v>0.25</v>
      </c>
      <c r="S51" s="3">
        <v>-0.01</v>
      </c>
      <c r="T51" s="3">
        <v>6985534.2999999998</v>
      </c>
      <c r="U51" s="3" t="s">
        <v>76</v>
      </c>
      <c r="V51" s="21" cm="1">
        <f t="array" ref="V51">T51 / _xlfn.SWITCH(U51, "USD", 1, "AED", 3.67, "QAR", 3.64, "SAR", 3.75, "EUR", 0.92, "Unknown", 1, 1)</f>
        <v>6985534.2999999998</v>
      </c>
      <c r="W51" s="3">
        <v>4703817.34</v>
      </c>
      <c r="X51" s="3">
        <v>0.18</v>
      </c>
      <c r="Y51" s="3">
        <v>7.0000000000000007E-2</v>
      </c>
      <c r="Z51" s="3" t="s">
        <v>315</v>
      </c>
      <c r="AA51" s="3">
        <v>6008004.9800000004</v>
      </c>
      <c r="AB51" s="3">
        <v>4316176.55</v>
      </c>
      <c r="AC51" s="3">
        <v>60</v>
      </c>
      <c r="AD51" s="3">
        <v>43</v>
      </c>
      <c r="AE51" s="3" t="s">
        <v>3297</v>
      </c>
      <c r="AF51" s="3" t="s">
        <v>263</v>
      </c>
      <c r="AG51" s="3">
        <v>0.4</v>
      </c>
      <c r="AH51" s="3">
        <v>0.15</v>
      </c>
      <c r="AI51" s="3">
        <v>0.08</v>
      </c>
      <c r="AJ51" s="3">
        <v>8</v>
      </c>
      <c r="AK51" s="3">
        <v>2043</v>
      </c>
      <c r="AL51" s="3">
        <v>1296977.76</v>
      </c>
      <c r="AM51" s="3">
        <v>916186.55</v>
      </c>
      <c r="AN51" s="3" t="s">
        <v>165</v>
      </c>
      <c r="AO51" s="3" t="s">
        <v>3297</v>
      </c>
      <c r="AP51" s="3" t="s">
        <v>3297</v>
      </c>
      <c r="AQ51" s="3">
        <v>60</v>
      </c>
      <c r="AR51" s="3" t="s">
        <v>166</v>
      </c>
      <c r="AS51" s="3" t="s">
        <v>104</v>
      </c>
      <c r="AT51" s="3" t="s">
        <v>3297</v>
      </c>
    </row>
    <row r="52" spans="1:46" x14ac:dyDescent="0.3">
      <c r="A52" s="3" t="s">
        <v>326</v>
      </c>
      <c r="B52" s="4">
        <v>45779</v>
      </c>
      <c r="C52" s="2" t="s">
        <v>30</v>
      </c>
      <c r="D52" s="2" t="s">
        <v>213</v>
      </c>
      <c r="E52" s="2" t="s">
        <v>275</v>
      </c>
      <c r="F52" s="2" t="s">
        <v>116</v>
      </c>
      <c r="G52" s="2" t="s">
        <v>131</v>
      </c>
      <c r="H52" s="2" t="s">
        <v>44</v>
      </c>
      <c r="I52" s="2" t="s">
        <v>71</v>
      </c>
      <c r="J52" s="2" t="s">
        <v>72</v>
      </c>
      <c r="K52" s="2" t="s">
        <v>203</v>
      </c>
      <c r="L52" s="2" t="s">
        <v>317</v>
      </c>
      <c r="M52" s="4">
        <v>45641</v>
      </c>
      <c r="N52" s="4">
        <v>45660</v>
      </c>
      <c r="O52" s="4" t="s">
        <v>3297</v>
      </c>
      <c r="P52" s="2">
        <v>18</v>
      </c>
      <c r="Q52" s="2" t="s">
        <v>3297</v>
      </c>
      <c r="R52" s="2">
        <v>0.3</v>
      </c>
      <c r="S52" s="2">
        <v>0.14000000000000001</v>
      </c>
      <c r="T52" s="2">
        <v>25066728.920000002</v>
      </c>
      <c r="U52" s="2" t="s">
        <v>242</v>
      </c>
      <c r="V52" s="20" cm="1">
        <f t="array" ref="V52">T52 / _xlfn.SWITCH(U52, "USD", 1, "AED", 3.67, "QAR", 3.64, "SAR", 3.75, "EUR", 0.92, "Unknown", 1, 1)</f>
        <v>27246444.478260871</v>
      </c>
      <c r="W52" s="2">
        <v>22268166.960000001</v>
      </c>
      <c r="X52" s="2">
        <v>0.1</v>
      </c>
      <c r="Y52" s="2">
        <v>0.09</v>
      </c>
      <c r="Z52" s="2" t="s">
        <v>318</v>
      </c>
      <c r="AA52" s="2">
        <v>7873286.79</v>
      </c>
      <c r="AB52" s="2">
        <v>2906096.43</v>
      </c>
      <c r="AC52" s="2">
        <v>90</v>
      </c>
      <c r="AD52" s="2">
        <v>3</v>
      </c>
      <c r="AE52" s="2" t="s">
        <v>148</v>
      </c>
      <c r="AF52" s="2" t="s">
        <v>87</v>
      </c>
      <c r="AG52" s="2">
        <v>0.4</v>
      </c>
      <c r="AH52" s="2">
        <v>0.1</v>
      </c>
      <c r="AI52" s="2">
        <v>0.06</v>
      </c>
      <c r="AJ52" s="2">
        <v>9</v>
      </c>
      <c r="AK52" s="2">
        <v>3765</v>
      </c>
      <c r="AL52" s="2">
        <v>990826.53</v>
      </c>
      <c r="AM52" s="2">
        <v>3845375.09</v>
      </c>
      <c r="AN52" s="2" t="s">
        <v>88</v>
      </c>
      <c r="AO52" s="2" t="s">
        <v>3297</v>
      </c>
      <c r="AP52" s="2">
        <v>94.9</v>
      </c>
      <c r="AQ52" s="2">
        <v>12</v>
      </c>
      <c r="AR52" s="2" t="s">
        <v>3297</v>
      </c>
      <c r="AS52" s="2" t="s">
        <v>52</v>
      </c>
      <c r="AT52" s="2" t="s">
        <v>105</v>
      </c>
    </row>
    <row r="53" spans="1:46" x14ac:dyDescent="0.3">
      <c r="A53" s="2" t="s">
        <v>330</v>
      </c>
      <c r="B53" s="5">
        <v>45819</v>
      </c>
      <c r="C53" s="3" t="s">
        <v>155</v>
      </c>
      <c r="D53" s="3" t="s">
        <v>320</v>
      </c>
      <c r="E53" s="3" t="s">
        <v>16</v>
      </c>
      <c r="F53" s="3" t="s">
        <v>56</v>
      </c>
      <c r="G53" s="3" t="s">
        <v>235</v>
      </c>
      <c r="H53" s="3" t="s">
        <v>157</v>
      </c>
      <c r="I53" s="3" t="s">
        <v>199</v>
      </c>
      <c r="J53" s="3" t="s">
        <v>82</v>
      </c>
      <c r="K53" s="3" t="s">
        <v>203</v>
      </c>
      <c r="L53" s="3" t="s">
        <v>321</v>
      </c>
      <c r="M53" s="5">
        <v>45782</v>
      </c>
      <c r="N53" s="5" t="s">
        <v>3297</v>
      </c>
      <c r="O53" s="5">
        <v>45894</v>
      </c>
      <c r="P53" s="3">
        <v>46</v>
      </c>
      <c r="Q53" s="3">
        <v>26570607</v>
      </c>
      <c r="R53" s="3">
        <v>0.25</v>
      </c>
      <c r="S53" s="3">
        <v>0.13</v>
      </c>
      <c r="T53" s="3">
        <v>22518589.43</v>
      </c>
      <c r="U53" s="3" t="s">
        <v>177</v>
      </c>
      <c r="V53" s="21" cm="1">
        <f t="array" ref="V53">T53 / _xlfn.SWITCH(U53, "USD", 1, "AED", 3.67, "QAR", 3.64, "SAR", 3.75, "EUR", 0.92, "Unknown", 1, 1)</f>
        <v>22518589.43</v>
      </c>
      <c r="W53" s="3">
        <v>19051332.059999999</v>
      </c>
      <c r="X53" s="3">
        <v>0.38</v>
      </c>
      <c r="Y53" s="3">
        <v>0.18</v>
      </c>
      <c r="Z53" s="3" t="s">
        <v>322</v>
      </c>
      <c r="AA53" s="3">
        <v>7213808.9900000002</v>
      </c>
      <c r="AB53" s="3">
        <v>3733612.87</v>
      </c>
      <c r="AC53" s="3">
        <v>30</v>
      </c>
      <c r="AD53" s="3">
        <v>52</v>
      </c>
      <c r="AE53" s="3" t="s">
        <v>100</v>
      </c>
      <c r="AF53" s="3" t="s">
        <v>87</v>
      </c>
      <c r="AG53" s="3">
        <v>0.18</v>
      </c>
      <c r="AH53" s="3">
        <v>0.15</v>
      </c>
      <c r="AI53" s="3">
        <v>0.02</v>
      </c>
      <c r="AJ53" s="3">
        <v>3</v>
      </c>
      <c r="AK53" s="3">
        <v>1004</v>
      </c>
      <c r="AL53" s="3" t="s">
        <v>3297</v>
      </c>
      <c r="AM53" s="3">
        <v>11102270.23</v>
      </c>
      <c r="AN53" s="3" t="s">
        <v>3297</v>
      </c>
      <c r="AO53" s="3" t="s">
        <v>77</v>
      </c>
      <c r="AP53" s="3">
        <v>62.5</v>
      </c>
      <c r="AQ53" s="3">
        <v>48</v>
      </c>
      <c r="AR53" s="3" t="s">
        <v>26</v>
      </c>
      <c r="AS53" s="3" t="s">
        <v>40</v>
      </c>
      <c r="AT53" s="3" t="s">
        <v>28</v>
      </c>
    </row>
    <row r="54" spans="1:46" x14ac:dyDescent="0.3">
      <c r="A54" s="3" t="s">
        <v>333</v>
      </c>
      <c r="B54" s="4">
        <v>45669</v>
      </c>
      <c r="C54" s="2" t="s">
        <v>234</v>
      </c>
      <c r="D54" s="2" t="s">
        <v>198</v>
      </c>
      <c r="E54" s="2" t="s">
        <v>3335</v>
      </c>
      <c r="F54" s="2" t="s">
        <v>80</v>
      </c>
      <c r="G54" s="2" t="s">
        <v>131</v>
      </c>
      <c r="H54" s="2" t="s">
        <v>157</v>
      </c>
      <c r="I54" s="2" t="s">
        <v>193</v>
      </c>
      <c r="J54" s="2" t="s">
        <v>72</v>
      </c>
      <c r="K54" s="2" t="s">
        <v>97</v>
      </c>
      <c r="L54" s="2" t="s">
        <v>324</v>
      </c>
      <c r="M54" s="4">
        <v>45596</v>
      </c>
      <c r="N54" s="4">
        <v>45963</v>
      </c>
      <c r="O54" s="4" t="s">
        <v>3297</v>
      </c>
      <c r="P54" s="2">
        <v>29</v>
      </c>
      <c r="Q54" s="2">
        <v>4526645</v>
      </c>
      <c r="R54" s="2">
        <v>0.08</v>
      </c>
      <c r="S54" s="2">
        <v>0.11</v>
      </c>
      <c r="T54" s="2">
        <v>4622609.87</v>
      </c>
      <c r="U54" s="2" t="s">
        <v>264</v>
      </c>
      <c r="V54" s="20" cm="1">
        <f t="array" ref="V54">T54 / _xlfn.SWITCH(U54, "USD", 1, "AED", 3.67, "QAR", 3.64, "SAR", 3.75, "EUR", 0.92, "Unknown", 1, 1)</f>
        <v>4622609.87</v>
      </c>
      <c r="W54" s="2">
        <v>4000386.96</v>
      </c>
      <c r="X54" s="2">
        <v>0.27</v>
      </c>
      <c r="Y54" s="2">
        <v>0.17</v>
      </c>
      <c r="Z54" s="2" t="s">
        <v>325</v>
      </c>
      <c r="AA54" s="2">
        <v>3411041.69</v>
      </c>
      <c r="AB54" s="2">
        <v>1274306.8799999999</v>
      </c>
      <c r="AC54" s="2">
        <v>60</v>
      </c>
      <c r="AD54" s="2">
        <v>32</v>
      </c>
      <c r="AE54" s="2" t="s">
        <v>148</v>
      </c>
      <c r="AF54" s="2" t="s">
        <v>24</v>
      </c>
      <c r="AG54" s="2">
        <v>0.09</v>
      </c>
      <c r="AH54" s="2">
        <v>0.1</v>
      </c>
      <c r="AI54" s="2">
        <v>0.01</v>
      </c>
      <c r="AJ54" s="2">
        <v>13</v>
      </c>
      <c r="AK54" s="2">
        <v>3980</v>
      </c>
      <c r="AL54" s="2">
        <v>693852.62</v>
      </c>
      <c r="AM54" s="2">
        <v>962308.45</v>
      </c>
      <c r="AN54" s="2" t="s">
        <v>165</v>
      </c>
      <c r="AO54" s="2" t="s">
        <v>3297</v>
      </c>
      <c r="AP54" s="2" t="s">
        <v>3297</v>
      </c>
      <c r="AQ54" s="2" t="s">
        <v>3297</v>
      </c>
      <c r="AR54" s="2" t="s">
        <v>26</v>
      </c>
      <c r="AS54" s="2" t="s">
        <v>52</v>
      </c>
      <c r="AT54" s="2" t="s">
        <v>3297</v>
      </c>
    </row>
    <row r="55" spans="1:46" x14ac:dyDescent="0.3">
      <c r="A55" s="2" t="s">
        <v>336</v>
      </c>
      <c r="B55" s="5">
        <v>46050</v>
      </c>
      <c r="C55" s="3" t="s">
        <v>327</v>
      </c>
      <c r="D55" s="3" t="s">
        <v>122</v>
      </c>
      <c r="E55" s="3" t="s">
        <v>16</v>
      </c>
      <c r="F55" s="3" t="s">
        <v>68</v>
      </c>
      <c r="G55" s="3" t="s">
        <v>135</v>
      </c>
      <c r="H55" s="3" t="s">
        <v>157</v>
      </c>
      <c r="I55" s="3" t="s">
        <v>139</v>
      </c>
      <c r="J55" s="3" t="s">
        <v>82</v>
      </c>
      <c r="K55" s="3" t="s">
        <v>125</v>
      </c>
      <c r="L55" s="3" t="s">
        <v>328</v>
      </c>
      <c r="M55" s="5">
        <v>45977</v>
      </c>
      <c r="N55" s="5" t="s">
        <v>3297</v>
      </c>
      <c r="O55" s="5" t="s">
        <v>3297</v>
      </c>
      <c r="P55" s="3" t="s">
        <v>3297</v>
      </c>
      <c r="Q55" s="3">
        <v>39390832</v>
      </c>
      <c r="R55" s="3">
        <v>0.35</v>
      </c>
      <c r="S55" s="3">
        <v>0.19</v>
      </c>
      <c r="T55" s="3">
        <v>30468808.550000001</v>
      </c>
      <c r="U55" s="3" t="s">
        <v>242</v>
      </c>
      <c r="V55" s="21" cm="1">
        <f t="array" ref="V55">T55 / _xlfn.SWITCH(U55, "USD", 1, "AED", 3.67, "QAR", 3.64, "SAR", 3.75, "EUR", 0.92, "Unknown", 1, 1)</f>
        <v>33118270.163043477</v>
      </c>
      <c r="W55" s="3">
        <v>18463439.760000002</v>
      </c>
      <c r="X55" s="3">
        <v>0.17</v>
      </c>
      <c r="Y55" s="3">
        <v>0.14000000000000001</v>
      </c>
      <c r="Z55" s="3" t="s">
        <v>329</v>
      </c>
      <c r="AA55" s="3">
        <v>4116768.29</v>
      </c>
      <c r="AB55" s="3">
        <v>3398357.38</v>
      </c>
      <c r="AC55" s="3">
        <v>60</v>
      </c>
      <c r="AD55" s="3">
        <v>137</v>
      </c>
      <c r="AE55" s="3" t="s">
        <v>148</v>
      </c>
      <c r="AF55" s="3" t="s">
        <v>153</v>
      </c>
      <c r="AG55" s="3">
        <v>0.82</v>
      </c>
      <c r="AH55" s="3">
        <v>0.15</v>
      </c>
      <c r="AI55" s="3">
        <v>0.02</v>
      </c>
      <c r="AJ55" s="3">
        <v>7</v>
      </c>
      <c r="AK55" s="3">
        <v>1170</v>
      </c>
      <c r="AL55" s="3">
        <v>6541366.9199999999</v>
      </c>
      <c r="AM55" s="3">
        <v>14753713.119999999</v>
      </c>
      <c r="AN55" s="3" t="s">
        <v>3297</v>
      </c>
      <c r="AO55" s="3" t="s">
        <v>3297</v>
      </c>
      <c r="AP55" s="3">
        <v>85.8</v>
      </c>
      <c r="AQ55" s="3">
        <v>48</v>
      </c>
      <c r="AR55" s="3" t="s">
        <v>51</v>
      </c>
      <c r="AS55" s="3" t="s">
        <v>104</v>
      </c>
      <c r="AT55" s="3" t="s">
        <v>105</v>
      </c>
    </row>
    <row r="56" spans="1:46" x14ac:dyDescent="0.3">
      <c r="A56" s="3" t="s">
        <v>339</v>
      </c>
      <c r="B56" s="4">
        <v>46063</v>
      </c>
      <c r="C56" s="2" t="s">
        <v>309</v>
      </c>
      <c r="D56" s="2" t="s">
        <v>219</v>
      </c>
      <c r="E56" s="2" t="s">
        <v>275</v>
      </c>
      <c r="F56" s="2" t="s">
        <v>17</v>
      </c>
      <c r="G56" s="2" t="s">
        <v>144</v>
      </c>
      <c r="H56" s="2" t="s">
        <v>245</v>
      </c>
      <c r="I56" s="2" t="s">
        <v>71</v>
      </c>
      <c r="J56" s="2" t="s">
        <v>59</v>
      </c>
      <c r="K56" s="2" t="s">
        <v>125</v>
      </c>
      <c r="L56" s="2" t="s">
        <v>331</v>
      </c>
      <c r="M56" s="4">
        <v>45981</v>
      </c>
      <c r="N56" s="4">
        <v>46072</v>
      </c>
      <c r="O56" s="4">
        <v>46123</v>
      </c>
      <c r="P56" s="2">
        <v>13</v>
      </c>
      <c r="Q56" s="2">
        <v>43100414</v>
      </c>
      <c r="R56" s="2">
        <v>0.34</v>
      </c>
      <c r="S56" s="2">
        <v>0.11</v>
      </c>
      <c r="T56" s="2">
        <v>31575363.300000001</v>
      </c>
      <c r="U56" s="2" t="s">
        <v>3297</v>
      </c>
      <c r="V56" s="20" cm="1">
        <f t="array" ref="V56">T56 / _xlfn.SWITCH(U56, "USD", 1, "AED", 3.67, "QAR", 3.64, "SAR", 3.75, "EUR", 0.92, "Unknown", 1, 1)</f>
        <v>31575363.300000001</v>
      </c>
      <c r="W56" s="2">
        <v>28068094.690000001</v>
      </c>
      <c r="X56" s="2">
        <v>0.28000000000000003</v>
      </c>
      <c r="Y56" s="2">
        <v>0.16</v>
      </c>
      <c r="Z56" s="2" t="s">
        <v>332</v>
      </c>
      <c r="AA56" s="2">
        <v>6254203.8899999997</v>
      </c>
      <c r="AB56" s="2">
        <v>6723233.6399999997</v>
      </c>
      <c r="AC56" s="2">
        <v>120</v>
      </c>
      <c r="AD56" s="2">
        <v>92</v>
      </c>
      <c r="AE56" s="2" t="s">
        <v>62</v>
      </c>
      <c r="AF56" s="2" t="s">
        <v>128</v>
      </c>
      <c r="AG56" s="2">
        <v>0.26</v>
      </c>
      <c r="AH56" s="2">
        <v>0.15</v>
      </c>
      <c r="AI56" s="2">
        <v>0.08</v>
      </c>
      <c r="AJ56" s="2">
        <v>12</v>
      </c>
      <c r="AK56" s="2">
        <v>895</v>
      </c>
      <c r="AL56" s="2">
        <v>981170.16</v>
      </c>
      <c r="AM56" s="2">
        <v>8457817.5999999996</v>
      </c>
      <c r="AN56" s="2" t="s">
        <v>102</v>
      </c>
      <c r="AO56" s="2" t="s">
        <v>89</v>
      </c>
      <c r="AP56" s="2">
        <v>63.3</v>
      </c>
      <c r="AQ56" s="2">
        <v>48</v>
      </c>
      <c r="AR56" s="2" t="s">
        <v>3297</v>
      </c>
      <c r="AS56" s="2" t="s">
        <v>104</v>
      </c>
      <c r="AT56" s="2" t="s">
        <v>149</v>
      </c>
    </row>
    <row r="57" spans="1:46" x14ac:dyDescent="0.3">
      <c r="A57" s="2" t="s">
        <v>342</v>
      </c>
      <c r="B57" s="5">
        <v>46061</v>
      </c>
      <c r="C57" s="3" t="s">
        <v>244</v>
      </c>
      <c r="D57" s="3" t="s">
        <v>174</v>
      </c>
      <c r="E57" s="3" t="s">
        <v>220</v>
      </c>
      <c r="F57" s="3" t="s">
        <v>123</v>
      </c>
      <c r="G57" s="3" t="s">
        <v>57</v>
      </c>
      <c r="H57" s="3" t="s">
        <v>245</v>
      </c>
      <c r="I57" s="3" t="s">
        <v>19</v>
      </c>
      <c r="J57" s="3" t="s">
        <v>118</v>
      </c>
      <c r="K57" s="3" t="s">
        <v>145</v>
      </c>
      <c r="L57" s="3" t="s">
        <v>334</v>
      </c>
      <c r="M57" s="5">
        <v>46009</v>
      </c>
      <c r="N57" s="5">
        <v>46176</v>
      </c>
      <c r="O57" s="5">
        <v>46129</v>
      </c>
      <c r="P57" s="3" t="s">
        <v>3297</v>
      </c>
      <c r="Q57" s="3">
        <v>38992647</v>
      </c>
      <c r="R57" s="3">
        <v>0.23</v>
      </c>
      <c r="S57" s="3">
        <v>0.12</v>
      </c>
      <c r="T57" s="3">
        <v>33627258.770000003</v>
      </c>
      <c r="U57" s="3" t="s">
        <v>76</v>
      </c>
      <c r="V57" s="21" cm="1">
        <f t="array" ref="V57">T57 / _xlfn.SWITCH(U57, "USD", 1, "AED", 3.67, "QAR", 3.64, "SAR", 3.75, "EUR", 0.92, "Unknown", 1, 1)</f>
        <v>33627258.770000003</v>
      </c>
      <c r="W57" s="3">
        <v>25721449.550000001</v>
      </c>
      <c r="X57" s="3">
        <v>7.0000000000000007E-2</v>
      </c>
      <c r="Y57" s="3">
        <v>0.05</v>
      </c>
      <c r="Z57" s="3" t="s">
        <v>335</v>
      </c>
      <c r="AA57" s="3">
        <v>6330601.6600000001</v>
      </c>
      <c r="AB57" s="3">
        <v>2272480.33</v>
      </c>
      <c r="AC57" s="3">
        <v>30</v>
      </c>
      <c r="AD57" s="3">
        <v>76</v>
      </c>
      <c r="AE57" s="3" t="s">
        <v>62</v>
      </c>
      <c r="AF57" s="3" t="s">
        <v>101</v>
      </c>
      <c r="AG57" s="3">
        <v>7.0000000000000007E-2</v>
      </c>
      <c r="AH57" s="3">
        <v>0.1</v>
      </c>
      <c r="AI57" s="3">
        <v>0.1</v>
      </c>
      <c r="AJ57" s="3">
        <v>2</v>
      </c>
      <c r="AK57" s="3">
        <v>1705</v>
      </c>
      <c r="AL57" s="3">
        <v>2929493.7</v>
      </c>
      <c r="AM57" s="3">
        <v>14712182.279999999</v>
      </c>
      <c r="AN57" s="3" t="s">
        <v>63</v>
      </c>
      <c r="AO57" s="3" t="s">
        <v>3297</v>
      </c>
      <c r="AP57" s="3">
        <v>83.1</v>
      </c>
      <c r="AQ57" s="3">
        <v>48</v>
      </c>
      <c r="AR57" s="3" t="s">
        <v>51</v>
      </c>
      <c r="AS57" s="3" t="s">
        <v>27</v>
      </c>
      <c r="AT57" s="3" t="s">
        <v>3297</v>
      </c>
    </row>
    <row r="58" spans="1:46" x14ac:dyDescent="0.3">
      <c r="A58" s="3" t="s">
        <v>346</v>
      </c>
      <c r="B58" s="4">
        <v>16687</v>
      </c>
      <c r="C58" s="2" t="s">
        <v>239</v>
      </c>
      <c r="D58" s="2" t="s">
        <v>183</v>
      </c>
      <c r="E58" s="2" t="s">
        <v>207</v>
      </c>
      <c r="F58" s="2" t="s">
        <v>80</v>
      </c>
      <c r="G58" s="2" t="s">
        <v>135</v>
      </c>
      <c r="H58" s="2" t="s">
        <v>3252</v>
      </c>
      <c r="I58" s="2" t="s">
        <v>193</v>
      </c>
      <c r="J58" s="2" t="s">
        <v>132</v>
      </c>
      <c r="K58" s="2" t="s">
        <v>97</v>
      </c>
      <c r="L58" s="2" t="s">
        <v>337</v>
      </c>
      <c r="M58" s="4">
        <v>45827</v>
      </c>
      <c r="N58" s="4">
        <v>45892</v>
      </c>
      <c r="O58" s="4">
        <v>45943</v>
      </c>
      <c r="P58" s="2">
        <v>51</v>
      </c>
      <c r="Q58" s="2">
        <v>25798353</v>
      </c>
      <c r="R58" s="2">
        <v>0.14000000000000001</v>
      </c>
      <c r="S58" s="2">
        <v>0.06</v>
      </c>
      <c r="T58" s="2">
        <v>23517778.59</v>
      </c>
      <c r="U58" s="2" t="s">
        <v>365</v>
      </c>
      <c r="V58" s="20" cm="1">
        <f t="array" ref="V58">T58 / _xlfn.SWITCH(U58, "USD", 1, "AED", 3.67, "QAR", 3.64, "SAR", 3.75, "EUR", 0.92, "Unknown", 1, 1)</f>
        <v>6408114.0572207086</v>
      </c>
      <c r="W58" s="2">
        <v>20806612.5</v>
      </c>
      <c r="X58" s="2">
        <v>0.12</v>
      </c>
      <c r="Y58" s="2">
        <v>0.08</v>
      </c>
      <c r="Z58" s="2" t="s">
        <v>338</v>
      </c>
      <c r="AA58" s="2">
        <v>6439204.7400000002</v>
      </c>
      <c r="AB58" s="2">
        <v>4327444.1399999997</v>
      </c>
      <c r="AC58" s="2">
        <v>45</v>
      </c>
      <c r="AD58" s="2">
        <v>69</v>
      </c>
      <c r="AE58" s="2" t="s">
        <v>148</v>
      </c>
      <c r="AF58" s="2" t="s">
        <v>128</v>
      </c>
      <c r="AG58" s="2">
        <v>0.57999999999999996</v>
      </c>
      <c r="AH58" s="2">
        <v>0.05</v>
      </c>
      <c r="AI58" s="2">
        <v>0.08</v>
      </c>
      <c r="AJ58" s="2">
        <v>3</v>
      </c>
      <c r="AK58" s="2">
        <v>4884</v>
      </c>
      <c r="AL58" s="2">
        <v>5396978.1699999999</v>
      </c>
      <c r="AM58" s="2">
        <v>2982166.77</v>
      </c>
      <c r="AN58" s="2" t="s">
        <v>3297</v>
      </c>
      <c r="AO58" s="2" t="s">
        <v>3297</v>
      </c>
      <c r="AP58" s="2">
        <v>99.4</v>
      </c>
      <c r="AQ58" s="2">
        <v>48</v>
      </c>
      <c r="AR58" s="2" t="s">
        <v>3297</v>
      </c>
      <c r="AS58" s="2" t="s">
        <v>112</v>
      </c>
      <c r="AT58" s="2" t="s">
        <v>149</v>
      </c>
    </row>
    <row r="59" spans="1:46" x14ac:dyDescent="0.3">
      <c r="A59" s="2" t="s">
        <v>350</v>
      </c>
      <c r="B59" s="5">
        <v>45958</v>
      </c>
      <c r="C59" s="3" t="s">
        <v>234</v>
      </c>
      <c r="D59" s="3" t="s">
        <v>198</v>
      </c>
      <c r="E59" s="3" t="s">
        <v>3335</v>
      </c>
      <c r="F59" s="3" t="s">
        <v>56</v>
      </c>
      <c r="G59" s="3" t="s">
        <v>235</v>
      </c>
      <c r="H59" s="3" t="s">
        <v>157</v>
      </c>
      <c r="I59" s="3" t="s">
        <v>124</v>
      </c>
      <c r="J59" s="3" t="s">
        <v>72</v>
      </c>
      <c r="K59" s="3" t="s">
        <v>21</v>
      </c>
      <c r="L59" s="3" t="s">
        <v>340</v>
      </c>
      <c r="M59" s="5">
        <v>45918</v>
      </c>
      <c r="N59" s="5">
        <v>46016</v>
      </c>
      <c r="O59" s="5">
        <v>45990</v>
      </c>
      <c r="P59" s="3">
        <v>22</v>
      </c>
      <c r="Q59" s="3">
        <v>35268542</v>
      </c>
      <c r="R59" s="3">
        <v>0.28000000000000003</v>
      </c>
      <c r="S59" s="3">
        <v>-0.02</v>
      </c>
      <c r="T59" s="3">
        <v>24885483.239999998</v>
      </c>
      <c r="U59" s="3" t="s">
        <v>76</v>
      </c>
      <c r="V59" s="21" cm="1">
        <f t="array" ref="V59">T59 / _xlfn.SWITCH(U59, "USD", 1, "AED", 3.67, "QAR", 3.64, "SAR", 3.75, "EUR", 0.92, "Unknown", 1, 1)</f>
        <v>24885483.239999998</v>
      </c>
      <c r="W59" s="3">
        <v>21223683.190000001</v>
      </c>
      <c r="X59" s="3">
        <v>0.28999999999999998</v>
      </c>
      <c r="Y59" s="3">
        <v>0.2</v>
      </c>
      <c r="Z59" s="3" t="s">
        <v>341</v>
      </c>
      <c r="AA59" s="3">
        <v>4409607.38</v>
      </c>
      <c r="AB59" s="3">
        <v>3321647.62</v>
      </c>
      <c r="AC59" s="3">
        <v>120</v>
      </c>
      <c r="AD59" s="3">
        <v>26</v>
      </c>
      <c r="AE59" s="3" t="s">
        <v>100</v>
      </c>
      <c r="AF59" s="3" t="s">
        <v>153</v>
      </c>
      <c r="AG59" s="3">
        <v>0.92</v>
      </c>
      <c r="AH59" s="3">
        <v>0.15</v>
      </c>
      <c r="AI59" s="3">
        <v>0.08</v>
      </c>
      <c r="AJ59" s="3">
        <v>9</v>
      </c>
      <c r="AK59" s="3">
        <v>4965</v>
      </c>
      <c r="AL59" s="3">
        <v>1573389.88</v>
      </c>
      <c r="AM59" s="3">
        <v>10690499.34</v>
      </c>
      <c r="AN59" s="3" t="s">
        <v>102</v>
      </c>
      <c r="AO59" s="3" t="s">
        <v>25</v>
      </c>
      <c r="AP59" s="3">
        <v>98.7</v>
      </c>
      <c r="AQ59" s="3">
        <v>60</v>
      </c>
      <c r="AR59" s="3" t="s">
        <v>166</v>
      </c>
      <c r="AS59" s="3" t="s">
        <v>112</v>
      </c>
      <c r="AT59" s="3" t="s">
        <v>3297</v>
      </c>
    </row>
    <row r="60" spans="1:46" x14ac:dyDescent="0.3">
      <c r="A60" s="3" t="s">
        <v>353</v>
      </c>
      <c r="B60" s="4">
        <v>45864</v>
      </c>
      <c r="C60" s="2" t="s">
        <v>343</v>
      </c>
      <c r="D60" s="2" t="s">
        <v>3249</v>
      </c>
      <c r="E60" s="2" t="s">
        <v>275</v>
      </c>
      <c r="F60" s="2" t="s">
        <v>93</v>
      </c>
      <c r="G60" s="2" t="s">
        <v>235</v>
      </c>
      <c r="H60" s="2" t="s">
        <v>70</v>
      </c>
      <c r="I60" s="2" t="s">
        <v>58</v>
      </c>
      <c r="J60" s="2" t="s">
        <v>72</v>
      </c>
      <c r="K60" s="2" t="s">
        <v>21</v>
      </c>
      <c r="L60" s="2" t="s">
        <v>344</v>
      </c>
      <c r="M60" s="4">
        <v>45694</v>
      </c>
      <c r="N60" s="4">
        <v>45969</v>
      </c>
      <c r="O60" s="4">
        <v>45943</v>
      </c>
      <c r="P60" s="2">
        <v>39</v>
      </c>
      <c r="Q60" s="2">
        <v>9303305</v>
      </c>
      <c r="R60" s="2">
        <v>0.28000000000000003</v>
      </c>
      <c r="S60" s="2">
        <v>0.08</v>
      </c>
      <c r="T60" s="2">
        <v>7234249.9699999997</v>
      </c>
      <c r="U60" s="2" t="s">
        <v>177</v>
      </c>
      <c r="V60" s="20" cm="1">
        <f t="array" ref="V60">T60 / _xlfn.SWITCH(U60, "USD", 1, "AED", 3.67, "QAR", 3.64, "SAR", 3.75, "EUR", 0.92, "Unknown", 1, 1)</f>
        <v>7234249.9699999997</v>
      </c>
      <c r="W60" s="2">
        <v>4805680.25</v>
      </c>
      <c r="X60" s="2">
        <v>0.13</v>
      </c>
      <c r="Y60" s="2">
        <v>0.08</v>
      </c>
      <c r="Z60" s="2" t="s">
        <v>345</v>
      </c>
      <c r="AA60" s="2">
        <v>3858542.43</v>
      </c>
      <c r="AB60" s="2">
        <v>1693861.1</v>
      </c>
      <c r="AC60" s="2">
        <v>45</v>
      </c>
      <c r="AD60" s="2">
        <v>15</v>
      </c>
      <c r="AE60" s="2" t="s">
        <v>62</v>
      </c>
      <c r="AF60" s="2" t="s">
        <v>101</v>
      </c>
      <c r="AG60" s="2">
        <v>0.28000000000000003</v>
      </c>
      <c r="AH60" s="2">
        <v>0.1</v>
      </c>
      <c r="AI60" s="2">
        <v>0.01</v>
      </c>
      <c r="AJ60" s="2">
        <v>11</v>
      </c>
      <c r="AK60" s="2">
        <v>1428</v>
      </c>
      <c r="AL60" s="2">
        <v>158767.6</v>
      </c>
      <c r="AM60" s="2">
        <v>3053101.1</v>
      </c>
      <c r="AN60" s="2" t="s">
        <v>165</v>
      </c>
      <c r="AO60" s="2" t="s">
        <v>103</v>
      </c>
      <c r="AP60" s="2">
        <v>51</v>
      </c>
      <c r="AQ60" s="2">
        <v>36</v>
      </c>
      <c r="AR60" s="2" t="s">
        <v>160</v>
      </c>
      <c r="AS60" s="2" t="s">
        <v>52</v>
      </c>
      <c r="AT60" s="2" t="s">
        <v>113</v>
      </c>
    </row>
    <row r="61" spans="1:46" x14ac:dyDescent="0.3">
      <c r="A61" s="2" t="s">
        <v>356</v>
      </c>
      <c r="B61" s="5">
        <v>46004</v>
      </c>
      <c r="C61" s="3" t="s">
        <v>347</v>
      </c>
      <c r="D61" s="3" t="s">
        <v>320</v>
      </c>
      <c r="E61" s="3" t="s">
        <v>275</v>
      </c>
      <c r="F61" s="3" t="s">
        <v>93</v>
      </c>
      <c r="G61" s="3" t="s">
        <v>144</v>
      </c>
      <c r="H61" s="3" t="s">
        <v>192</v>
      </c>
      <c r="I61" s="3" t="s">
        <v>139</v>
      </c>
      <c r="J61" s="2" t="s">
        <v>72</v>
      </c>
      <c r="K61" s="3" t="s">
        <v>35</v>
      </c>
      <c r="L61" s="3" t="s">
        <v>348</v>
      </c>
      <c r="M61" s="5">
        <v>45954</v>
      </c>
      <c r="N61" s="5">
        <v>46045</v>
      </c>
      <c r="O61" s="5">
        <v>46067</v>
      </c>
      <c r="P61" s="3">
        <v>50</v>
      </c>
      <c r="Q61" s="3">
        <v>35139417</v>
      </c>
      <c r="R61" s="3">
        <v>0.28999999999999998</v>
      </c>
      <c r="S61" s="3">
        <v>0.05</v>
      </c>
      <c r="T61" s="3">
        <v>26196435.370000001</v>
      </c>
      <c r="U61" s="3" t="s">
        <v>50</v>
      </c>
      <c r="V61" s="21" cm="1">
        <f t="array" ref="V61">T61 / _xlfn.SWITCH(U61, "USD", 1, "AED", 3.67, "QAR", 3.64, "SAR", 3.75, "EUR", 0.92, "Unknown", 1, 1)</f>
        <v>7196822.903846154</v>
      </c>
      <c r="W61" s="3" t="s">
        <v>3297</v>
      </c>
      <c r="X61" s="3">
        <v>0.25</v>
      </c>
      <c r="Y61" s="3">
        <v>0.08</v>
      </c>
      <c r="Z61" s="3" t="s">
        <v>349</v>
      </c>
      <c r="AA61" s="3">
        <v>3588002.3</v>
      </c>
      <c r="AB61" s="3">
        <v>2544650.61</v>
      </c>
      <c r="AC61" s="3">
        <v>60</v>
      </c>
      <c r="AD61" s="3">
        <v>144</v>
      </c>
      <c r="AE61" s="3" t="s">
        <v>38</v>
      </c>
      <c r="AF61" s="3" t="s">
        <v>153</v>
      </c>
      <c r="AG61" s="3">
        <v>0.66</v>
      </c>
      <c r="AH61" s="3">
        <v>0.15</v>
      </c>
      <c r="AI61" s="3">
        <v>0.04</v>
      </c>
      <c r="AJ61" s="3">
        <v>3</v>
      </c>
      <c r="AK61" s="3">
        <v>2469</v>
      </c>
      <c r="AL61" s="3">
        <v>5588928.2699999996</v>
      </c>
      <c r="AM61" s="3">
        <v>4517689.05</v>
      </c>
      <c r="AN61" s="3" t="s">
        <v>88</v>
      </c>
      <c r="AO61" s="3" t="s">
        <v>103</v>
      </c>
      <c r="AP61" s="3">
        <v>84.3</v>
      </c>
      <c r="AQ61" s="3" t="s">
        <v>3297</v>
      </c>
      <c r="AR61" s="3" t="s">
        <v>166</v>
      </c>
      <c r="AS61" s="3" t="s">
        <v>40</v>
      </c>
      <c r="AT61" s="3" t="s">
        <v>64</v>
      </c>
    </row>
    <row r="62" spans="1:46" x14ac:dyDescent="0.3">
      <c r="A62" s="3" t="s">
        <v>359</v>
      </c>
      <c r="B62" s="4">
        <v>45771</v>
      </c>
      <c r="C62" s="2" t="s">
        <v>249</v>
      </c>
      <c r="D62" s="2" t="s">
        <v>219</v>
      </c>
      <c r="E62" s="2" t="s">
        <v>16</v>
      </c>
      <c r="F62" s="2" t="s">
        <v>56</v>
      </c>
      <c r="G62" s="2" t="s">
        <v>162</v>
      </c>
      <c r="H62" s="2" t="s">
        <v>95</v>
      </c>
      <c r="I62" s="2" t="s">
        <v>71</v>
      </c>
      <c r="J62" s="2" t="s">
        <v>82</v>
      </c>
      <c r="K62" s="2" t="s">
        <v>35</v>
      </c>
      <c r="L62" s="2" t="s">
        <v>351</v>
      </c>
      <c r="M62" s="4">
        <v>45659</v>
      </c>
      <c r="N62" s="4" t="s">
        <v>3297</v>
      </c>
      <c r="O62" s="4">
        <v>45824</v>
      </c>
      <c r="P62" s="2">
        <v>43</v>
      </c>
      <c r="Q62" s="2">
        <v>24042665</v>
      </c>
      <c r="R62" s="2">
        <v>0.09</v>
      </c>
      <c r="S62" s="2">
        <v>0.17</v>
      </c>
      <c r="T62" s="2">
        <v>25598225.43</v>
      </c>
      <c r="U62" s="2" t="s">
        <v>76</v>
      </c>
      <c r="V62" s="20" cm="1">
        <f t="array" ref="V62">T62 / _xlfn.SWITCH(U62, "USD", 1, "AED", 3.67, "QAR", 3.64, "SAR", 3.75, "EUR", 0.92, "Unknown", 1, 1)</f>
        <v>25598225.43</v>
      </c>
      <c r="W62" s="2">
        <v>17765788.48</v>
      </c>
      <c r="X62" s="2">
        <v>0.21</v>
      </c>
      <c r="Y62" s="2">
        <v>0.08</v>
      </c>
      <c r="Z62" s="2" t="s">
        <v>352</v>
      </c>
      <c r="AA62" s="2">
        <v>10428760.119999999</v>
      </c>
      <c r="AB62" s="2">
        <v>10527570.949999999</v>
      </c>
      <c r="AC62" s="2">
        <v>60</v>
      </c>
      <c r="AD62" s="2">
        <v>67</v>
      </c>
      <c r="AE62" s="2" t="s">
        <v>75</v>
      </c>
      <c r="AF62" s="2" t="s">
        <v>153</v>
      </c>
      <c r="AG62" s="2">
        <v>0.6</v>
      </c>
      <c r="AH62" s="2">
        <v>0.1</v>
      </c>
      <c r="AI62" s="2">
        <v>0.09</v>
      </c>
      <c r="AJ62" s="2">
        <v>15</v>
      </c>
      <c r="AK62" s="2">
        <v>3527</v>
      </c>
      <c r="AL62" s="2">
        <v>6195420.8300000001</v>
      </c>
      <c r="AM62" s="2">
        <v>2946103.03</v>
      </c>
      <c r="AN62" s="2" t="s">
        <v>63</v>
      </c>
      <c r="AO62" s="2" t="s">
        <v>3297</v>
      </c>
      <c r="AP62" s="2">
        <v>88.2</v>
      </c>
      <c r="AQ62" s="2">
        <v>36</v>
      </c>
      <c r="AR62" s="2" t="s">
        <v>166</v>
      </c>
      <c r="AS62" s="2" t="s">
        <v>27</v>
      </c>
      <c r="AT62" s="2" t="s">
        <v>3297</v>
      </c>
    </row>
    <row r="63" spans="1:46" x14ac:dyDescent="0.3">
      <c r="A63" s="2" t="s">
        <v>362</v>
      </c>
      <c r="B63" s="5">
        <v>45773</v>
      </c>
      <c r="C63" s="3" t="s">
        <v>15</v>
      </c>
      <c r="D63" s="3" t="s">
        <v>122</v>
      </c>
      <c r="E63" s="3" t="s">
        <v>32</v>
      </c>
      <c r="F63" s="3" t="s">
        <v>138</v>
      </c>
      <c r="G63" s="3" t="s">
        <v>162</v>
      </c>
      <c r="H63" s="3" t="s">
        <v>3252</v>
      </c>
      <c r="I63" s="3" t="s">
        <v>139</v>
      </c>
      <c r="J63" s="3" t="s">
        <v>215</v>
      </c>
      <c r="K63" s="3" t="s">
        <v>83</v>
      </c>
      <c r="L63" s="3" t="s">
        <v>354</v>
      </c>
      <c r="M63" s="5">
        <v>45736</v>
      </c>
      <c r="N63" s="5">
        <v>45813</v>
      </c>
      <c r="O63" s="5">
        <v>45886</v>
      </c>
      <c r="P63" s="3">
        <v>43</v>
      </c>
      <c r="Q63" s="3">
        <v>46741657</v>
      </c>
      <c r="R63" s="3">
        <v>0.31</v>
      </c>
      <c r="S63" s="3">
        <v>0.03</v>
      </c>
      <c r="T63" s="3">
        <v>33219295.629999999</v>
      </c>
      <c r="U63" s="3" t="s">
        <v>76</v>
      </c>
      <c r="V63" s="21" cm="1">
        <f t="array" ref="V63">T63 / _xlfn.SWITCH(U63, "USD", 1, "AED", 3.67, "QAR", 3.64, "SAR", 3.75, "EUR", 0.92, "Unknown", 1, 1)</f>
        <v>33219295.629999999</v>
      </c>
      <c r="W63" s="3">
        <v>25260617.789999999</v>
      </c>
      <c r="X63" s="3" t="s">
        <v>287</v>
      </c>
      <c r="Y63" s="3">
        <v>0.2</v>
      </c>
      <c r="Z63" s="3" t="s">
        <v>355</v>
      </c>
      <c r="AA63" s="3">
        <v>4561075.3899999997</v>
      </c>
      <c r="AB63" s="3">
        <v>3204927.12</v>
      </c>
      <c r="AC63" s="3">
        <v>60</v>
      </c>
      <c r="AD63" s="3">
        <v>43</v>
      </c>
      <c r="AE63" s="3" t="s">
        <v>62</v>
      </c>
      <c r="AF63" s="3" t="s">
        <v>24</v>
      </c>
      <c r="AG63" s="3">
        <v>0.11</v>
      </c>
      <c r="AH63" s="3">
        <v>0.05</v>
      </c>
      <c r="AI63" s="3">
        <v>0.04</v>
      </c>
      <c r="AJ63" s="3">
        <v>9</v>
      </c>
      <c r="AK63" s="3">
        <v>1022</v>
      </c>
      <c r="AL63" s="3">
        <v>4288981.72</v>
      </c>
      <c r="AM63" s="3">
        <v>12559445.380000001</v>
      </c>
      <c r="AN63" s="3" t="s">
        <v>165</v>
      </c>
      <c r="AO63" s="3" t="s">
        <v>103</v>
      </c>
      <c r="AP63" s="3">
        <v>91.8</v>
      </c>
      <c r="AQ63" s="3">
        <v>36</v>
      </c>
      <c r="AR63" s="3" t="s">
        <v>3297</v>
      </c>
      <c r="AS63" s="3" t="s">
        <v>27</v>
      </c>
      <c r="AT63" s="3" t="s">
        <v>113</v>
      </c>
    </row>
    <row r="64" spans="1:46" x14ac:dyDescent="0.3">
      <c r="A64" s="3" t="s">
        <v>366</v>
      </c>
      <c r="B64" s="4">
        <v>45872</v>
      </c>
      <c r="C64" s="2" t="s">
        <v>91</v>
      </c>
      <c r="D64" s="2" t="s">
        <v>174</v>
      </c>
      <c r="E64" s="2" t="s">
        <v>207</v>
      </c>
      <c r="F64" s="2" t="s">
        <v>3297</v>
      </c>
      <c r="G64" s="2" t="s">
        <v>144</v>
      </c>
      <c r="H64" s="2" t="s">
        <v>245</v>
      </c>
      <c r="I64" s="2" t="s">
        <v>302</v>
      </c>
      <c r="J64" s="2" t="s">
        <v>132</v>
      </c>
      <c r="K64" s="2" t="s">
        <v>46</v>
      </c>
      <c r="L64" s="2" t="s">
        <v>357</v>
      </c>
      <c r="M64" s="4">
        <v>45784</v>
      </c>
      <c r="N64" s="4">
        <v>45846</v>
      </c>
      <c r="O64" s="4">
        <v>45984</v>
      </c>
      <c r="P64" s="2">
        <v>21</v>
      </c>
      <c r="Q64" s="2">
        <v>7240675</v>
      </c>
      <c r="R64" s="2">
        <v>0.18</v>
      </c>
      <c r="S64" s="2">
        <v>0.1</v>
      </c>
      <c r="T64" s="2">
        <v>6531088.8499999996</v>
      </c>
      <c r="U64" s="2" t="s">
        <v>177</v>
      </c>
      <c r="V64" s="20" cm="1">
        <f t="array" ref="V64">T64 / _xlfn.SWITCH(U64, "USD", 1, "AED", 3.67, "QAR", 3.64, "SAR", 3.75, "EUR", 0.92, "Unknown", 1, 1)</f>
        <v>6531088.8499999996</v>
      </c>
      <c r="W64" s="2">
        <v>4016776.77</v>
      </c>
      <c r="X64" s="2">
        <v>0.36</v>
      </c>
      <c r="Y64" s="2">
        <v>0.18</v>
      </c>
      <c r="Z64" s="2" t="s">
        <v>358</v>
      </c>
      <c r="AA64" s="2" t="s">
        <v>224</v>
      </c>
      <c r="AB64" s="2">
        <v>1759105.52</v>
      </c>
      <c r="AC64" s="2">
        <v>90</v>
      </c>
      <c r="AD64" s="2">
        <v>51</v>
      </c>
      <c r="AE64" s="2" t="s">
        <v>148</v>
      </c>
      <c r="AF64" s="2" t="s">
        <v>49</v>
      </c>
      <c r="AG64" s="2">
        <v>0.62</v>
      </c>
      <c r="AH64" s="2">
        <v>0.1</v>
      </c>
      <c r="AI64" s="2">
        <v>0.08</v>
      </c>
      <c r="AJ64" s="2">
        <v>6</v>
      </c>
      <c r="AK64" s="2">
        <v>385</v>
      </c>
      <c r="AL64" s="2" t="s">
        <v>3297</v>
      </c>
      <c r="AM64" s="2">
        <v>2343873.58</v>
      </c>
      <c r="AN64" s="2" t="s">
        <v>3297</v>
      </c>
      <c r="AO64" s="2" t="s">
        <v>89</v>
      </c>
      <c r="AP64" s="2">
        <v>65.599999999999994</v>
      </c>
      <c r="AQ64" s="2">
        <v>48</v>
      </c>
      <c r="AR64" s="2" t="s">
        <v>51</v>
      </c>
      <c r="AS64" s="2" t="s">
        <v>40</v>
      </c>
      <c r="AT64" s="2" t="s">
        <v>3297</v>
      </c>
    </row>
    <row r="65" spans="1:46" x14ac:dyDescent="0.3">
      <c r="A65" s="2" t="s">
        <v>369</v>
      </c>
      <c r="B65" s="5">
        <v>45863</v>
      </c>
      <c r="C65" s="3" t="s">
        <v>130</v>
      </c>
      <c r="D65" s="3" t="s">
        <v>122</v>
      </c>
      <c r="E65" s="3" t="s">
        <v>3335</v>
      </c>
      <c r="F65" s="3" t="s">
        <v>93</v>
      </c>
      <c r="G65" s="3" t="s">
        <v>57</v>
      </c>
      <c r="H65" s="3" t="s">
        <v>95</v>
      </c>
      <c r="I65" s="3" t="s">
        <v>58</v>
      </c>
      <c r="J65" s="3" t="s">
        <v>72</v>
      </c>
      <c r="K65" s="3" t="s">
        <v>46</v>
      </c>
      <c r="L65" s="3" t="s">
        <v>360</v>
      </c>
      <c r="M65" s="5">
        <v>45839</v>
      </c>
      <c r="N65" s="5">
        <v>45867</v>
      </c>
      <c r="O65" s="5">
        <v>45894</v>
      </c>
      <c r="P65" s="3">
        <v>45</v>
      </c>
      <c r="Q65" s="3">
        <v>27060337</v>
      </c>
      <c r="R65" s="3">
        <v>0.34</v>
      </c>
      <c r="S65" s="3">
        <v>0.02</v>
      </c>
      <c r="T65" s="3">
        <v>18217018.870000001</v>
      </c>
      <c r="U65" s="3" t="s">
        <v>365</v>
      </c>
      <c r="V65" s="21" cm="1">
        <f t="array" ref="V65">T65 / _xlfn.SWITCH(U65, "USD", 1, "AED", 3.67, "QAR", 3.64, "SAR", 3.75, "EUR", 0.92, "Unknown", 1, 1)</f>
        <v>4963765.3596730251</v>
      </c>
      <c r="W65" s="3">
        <v>13767145.92</v>
      </c>
      <c r="X65" s="3">
        <v>0.27</v>
      </c>
      <c r="Y65" s="3">
        <v>0.11</v>
      </c>
      <c r="Z65" s="3" t="s">
        <v>361</v>
      </c>
      <c r="AA65" s="3">
        <v>6883449.3499999996</v>
      </c>
      <c r="AB65" s="3">
        <v>6749478.5800000001</v>
      </c>
      <c r="AC65" s="3">
        <v>90</v>
      </c>
      <c r="AD65" s="3">
        <v>167</v>
      </c>
      <c r="AE65" s="3" t="s">
        <v>62</v>
      </c>
      <c r="AF65" s="3" t="s">
        <v>87</v>
      </c>
      <c r="AG65" s="3">
        <v>0.88</v>
      </c>
      <c r="AH65" s="3">
        <v>0.05</v>
      </c>
      <c r="AI65" s="3">
        <v>0.02</v>
      </c>
      <c r="AJ65" s="3">
        <v>1</v>
      </c>
      <c r="AK65" s="3">
        <v>4583</v>
      </c>
      <c r="AL65" s="3">
        <v>2932397.58</v>
      </c>
      <c r="AM65" s="3" t="s">
        <v>3297</v>
      </c>
      <c r="AN65" s="3" t="s">
        <v>165</v>
      </c>
      <c r="AO65" s="3" t="s">
        <v>103</v>
      </c>
      <c r="AP65" s="3">
        <v>67.3</v>
      </c>
      <c r="AQ65" s="3">
        <v>60</v>
      </c>
      <c r="AR65" s="3" t="s">
        <v>26</v>
      </c>
      <c r="AS65" s="3" t="s">
        <v>27</v>
      </c>
      <c r="AT65" s="3" t="s">
        <v>3297</v>
      </c>
    </row>
    <row r="66" spans="1:46" x14ac:dyDescent="0.3">
      <c r="A66" s="3" t="s">
        <v>373</v>
      </c>
      <c r="B66" s="4">
        <v>16676</v>
      </c>
      <c r="C66" s="2" t="s">
        <v>253</v>
      </c>
      <c r="D66" s="2" t="s">
        <v>3297</v>
      </c>
      <c r="E66" s="2" t="s">
        <v>275</v>
      </c>
      <c r="F66" s="2" t="s">
        <v>116</v>
      </c>
      <c r="G66" s="2" t="s">
        <v>131</v>
      </c>
      <c r="H66" s="2" t="s">
        <v>3297</v>
      </c>
      <c r="I66" s="2" t="s">
        <v>3254</v>
      </c>
      <c r="J66" s="2" t="s">
        <v>59</v>
      </c>
      <c r="K66" s="2" t="s">
        <v>125</v>
      </c>
      <c r="L66" s="2" t="s">
        <v>363</v>
      </c>
      <c r="M66" s="4">
        <v>45759</v>
      </c>
      <c r="N66" s="4">
        <v>45830</v>
      </c>
      <c r="O66" s="4">
        <v>45899</v>
      </c>
      <c r="P66" s="2">
        <v>26</v>
      </c>
      <c r="Q66" s="2" t="s">
        <v>3297</v>
      </c>
      <c r="R66" s="2">
        <v>0.03</v>
      </c>
      <c r="S66" s="2">
        <v>0.01</v>
      </c>
      <c r="T66" s="2">
        <v>18483812.780000001</v>
      </c>
      <c r="U66" s="2" t="s">
        <v>365</v>
      </c>
      <c r="V66" s="20" cm="1">
        <f t="array" ref="V66">T66 / _xlfn.SWITCH(U66, "USD", 1, "AED", 3.67, "QAR", 3.64, "SAR", 3.75, "EUR", 0.92, "Unknown", 1, 1)</f>
        <v>5036461.2479564035</v>
      </c>
      <c r="W66" s="2">
        <v>11722563.59</v>
      </c>
      <c r="X66" s="2">
        <v>0.13</v>
      </c>
      <c r="Y66" s="2">
        <v>0.1</v>
      </c>
      <c r="Z66" s="2" t="s">
        <v>364</v>
      </c>
      <c r="AA66" s="2">
        <v>11031503.92</v>
      </c>
      <c r="AB66" s="2">
        <v>6868452.5599999996</v>
      </c>
      <c r="AC66" s="2">
        <v>45</v>
      </c>
      <c r="AD66" s="2">
        <v>21</v>
      </c>
      <c r="AE66" s="2" t="s">
        <v>148</v>
      </c>
      <c r="AF66" s="2" t="s">
        <v>128</v>
      </c>
      <c r="AG66" s="2">
        <v>0.48</v>
      </c>
      <c r="AH66" s="2">
        <v>0.15</v>
      </c>
      <c r="AI66" s="2">
        <v>0.05</v>
      </c>
      <c r="AJ66" s="2">
        <v>15</v>
      </c>
      <c r="AK66" s="2">
        <v>385</v>
      </c>
      <c r="AL66" s="2">
        <v>2463099.15</v>
      </c>
      <c r="AM66" s="2">
        <v>7338154.1900000004</v>
      </c>
      <c r="AN66" s="2" t="s">
        <v>102</v>
      </c>
      <c r="AO66" s="2" t="s">
        <v>3297</v>
      </c>
      <c r="AP66" s="2">
        <v>90</v>
      </c>
      <c r="AQ66" s="2">
        <v>36</v>
      </c>
      <c r="AR66" s="2" t="s">
        <v>160</v>
      </c>
      <c r="AS66" s="2" t="s">
        <v>27</v>
      </c>
      <c r="AT66" s="2" t="s">
        <v>105</v>
      </c>
    </row>
    <row r="67" spans="1:46" x14ac:dyDescent="0.3">
      <c r="A67" s="2" t="s">
        <v>377</v>
      </c>
      <c r="B67" s="5">
        <v>46024</v>
      </c>
      <c r="C67" s="3" t="s">
        <v>309</v>
      </c>
      <c r="D67" s="3" t="s">
        <v>183</v>
      </c>
      <c r="E67" s="3" t="s">
        <v>275</v>
      </c>
      <c r="F67" s="3" t="s">
        <v>116</v>
      </c>
      <c r="G67" s="3" t="s">
        <v>3297</v>
      </c>
      <c r="H67" s="3" t="s">
        <v>3297</v>
      </c>
      <c r="I67" s="3" t="s">
        <v>302</v>
      </c>
      <c r="J67" s="2" t="s">
        <v>59</v>
      </c>
      <c r="K67" s="3" t="s">
        <v>35</v>
      </c>
      <c r="L67" s="3" t="s">
        <v>367</v>
      </c>
      <c r="M67" s="5">
        <v>45938</v>
      </c>
      <c r="N67" s="5">
        <v>46048</v>
      </c>
      <c r="O67" s="5">
        <v>46142</v>
      </c>
      <c r="P67" s="3">
        <v>24</v>
      </c>
      <c r="Q67" s="3">
        <v>22878336</v>
      </c>
      <c r="R67" s="3">
        <v>0.05</v>
      </c>
      <c r="S67" s="3">
        <v>0.05</v>
      </c>
      <c r="T67" s="3">
        <v>22821140.16</v>
      </c>
      <c r="U67" s="3" t="s">
        <v>177</v>
      </c>
      <c r="V67" s="21" cm="1">
        <f t="array" ref="V67">T67 / _xlfn.SWITCH(U67, "USD", 1, "AED", 3.67, "QAR", 3.64, "SAR", 3.75, "EUR", 0.92, "Unknown", 1, 1)</f>
        <v>22821140.16</v>
      </c>
      <c r="W67" s="3">
        <v>16793020.690000001</v>
      </c>
      <c r="X67" s="3">
        <v>0.19</v>
      </c>
      <c r="Y67" s="3">
        <v>0.16</v>
      </c>
      <c r="Z67" s="3" t="s">
        <v>368</v>
      </c>
      <c r="AA67" s="3">
        <v>19115729.850000001</v>
      </c>
      <c r="AB67" s="3">
        <v>18541741.640000001</v>
      </c>
      <c r="AC67" s="3">
        <v>120</v>
      </c>
      <c r="AD67" s="3">
        <v>32</v>
      </c>
      <c r="AE67" s="3" t="s">
        <v>3297</v>
      </c>
      <c r="AF67" s="3" t="s">
        <v>153</v>
      </c>
      <c r="AG67" s="3">
        <v>0.78</v>
      </c>
      <c r="AH67" s="3">
        <v>0.1</v>
      </c>
      <c r="AI67" s="3">
        <v>0.05</v>
      </c>
      <c r="AJ67" s="3">
        <v>4</v>
      </c>
      <c r="AK67" s="3">
        <v>4544</v>
      </c>
      <c r="AL67" s="3">
        <v>1510861.92</v>
      </c>
      <c r="AM67" s="3">
        <v>4934656.17</v>
      </c>
      <c r="AN67" s="3" t="s">
        <v>88</v>
      </c>
      <c r="AO67" s="3" t="s">
        <v>103</v>
      </c>
      <c r="AP67" s="3">
        <v>92.2</v>
      </c>
      <c r="AQ67" s="3">
        <v>24</v>
      </c>
      <c r="AR67" s="3" t="s">
        <v>3297</v>
      </c>
      <c r="AS67" s="3" t="s">
        <v>40</v>
      </c>
      <c r="AT67" s="3" t="s">
        <v>28</v>
      </c>
    </row>
    <row r="68" spans="1:46" x14ac:dyDescent="0.3">
      <c r="A68" s="3" t="s">
        <v>380</v>
      </c>
      <c r="B68" s="4">
        <v>46047</v>
      </c>
      <c r="C68" s="2" t="s">
        <v>370</v>
      </c>
      <c r="D68" s="2" t="s">
        <v>320</v>
      </c>
      <c r="E68" s="2" t="s">
        <v>275</v>
      </c>
      <c r="F68" s="2" t="s">
        <v>93</v>
      </c>
      <c r="G68" s="2" t="s">
        <v>18</v>
      </c>
      <c r="H68" s="2" t="s">
        <v>192</v>
      </c>
      <c r="I68" s="2" t="s">
        <v>302</v>
      </c>
      <c r="J68" s="2" t="s">
        <v>72</v>
      </c>
      <c r="K68" s="2" t="s">
        <v>203</v>
      </c>
      <c r="L68" s="2" t="s">
        <v>371</v>
      </c>
      <c r="M68" s="4">
        <v>45669</v>
      </c>
      <c r="N68" s="4" t="s">
        <v>3297</v>
      </c>
      <c r="O68" s="4">
        <v>46148</v>
      </c>
      <c r="P68" s="2">
        <v>38</v>
      </c>
      <c r="Q68" s="2">
        <v>23838278</v>
      </c>
      <c r="R68" s="2">
        <v>0.2</v>
      </c>
      <c r="S68" s="2">
        <v>0.1</v>
      </c>
      <c r="T68" s="2">
        <v>20977684.640000001</v>
      </c>
      <c r="U68" s="2" t="s">
        <v>278</v>
      </c>
      <c r="V68" s="20" cm="1">
        <f t="array" ref="V68">T68 / _xlfn.SWITCH(U68, "USD", 1, "AED", 3.67, "QAR", 3.64, "SAR", 3.75, "EUR", 0.92, "Unknown", 1, 1)</f>
        <v>5594049.2373333331</v>
      </c>
      <c r="W68" s="2">
        <v>15802000.869999999</v>
      </c>
      <c r="X68" s="2">
        <v>0.28999999999999998</v>
      </c>
      <c r="Y68" s="2">
        <v>0.15</v>
      </c>
      <c r="Z68" s="2" t="s">
        <v>372</v>
      </c>
      <c r="AA68" s="2">
        <v>17857728.210000001</v>
      </c>
      <c r="AB68" s="2">
        <v>15502274.310000001</v>
      </c>
      <c r="AC68" s="2">
        <v>120</v>
      </c>
      <c r="AD68" s="2">
        <v>74</v>
      </c>
      <c r="AE68" s="2" t="s">
        <v>148</v>
      </c>
      <c r="AF68" s="2" t="s">
        <v>87</v>
      </c>
      <c r="AG68" s="2">
        <v>0.87</v>
      </c>
      <c r="AH68" s="2">
        <v>0.1</v>
      </c>
      <c r="AI68" s="2">
        <v>0.08</v>
      </c>
      <c r="AJ68" s="2">
        <v>3</v>
      </c>
      <c r="AK68" s="2">
        <v>2068</v>
      </c>
      <c r="AL68" s="2">
        <v>4611639.6100000003</v>
      </c>
      <c r="AM68" s="2">
        <v>5815549.9900000002</v>
      </c>
      <c r="AN68" s="2" t="s">
        <v>135</v>
      </c>
      <c r="AO68" s="2" t="s">
        <v>3297</v>
      </c>
      <c r="AP68" s="2">
        <v>69.400000000000006</v>
      </c>
      <c r="AQ68" s="2">
        <v>36</v>
      </c>
      <c r="AR68" s="2" t="s">
        <v>166</v>
      </c>
      <c r="AS68" s="2" t="s">
        <v>104</v>
      </c>
      <c r="AT68" s="2" t="s">
        <v>3297</v>
      </c>
    </row>
    <row r="69" spans="1:46" x14ac:dyDescent="0.3">
      <c r="A69" s="2" t="s">
        <v>383</v>
      </c>
      <c r="B69" s="5">
        <v>45748</v>
      </c>
      <c r="C69" s="3" t="s">
        <v>374</v>
      </c>
      <c r="D69" s="3" t="s">
        <v>107</v>
      </c>
      <c r="E69" s="3" t="s">
        <v>275</v>
      </c>
      <c r="F69" s="3" t="s">
        <v>93</v>
      </c>
      <c r="G69" s="3" t="s">
        <v>117</v>
      </c>
      <c r="H69" s="3" t="s">
        <v>245</v>
      </c>
      <c r="I69" s="3" t="s">
        <v>302</v>
      </c>
      <c r="J69" s="2" t="s">
        <v>59</v>
      </c>
      <c r="K69" s="3" t="s">
        <v>125</v>
      </c>
      <c r="L69" s="3" t="s">
        <v>375</v>
      </c>
      <c r="M69" s="5">
        <v>45715</v>
      </c>
      <c r="N69" s="5">
        <v>45758</v>
      </c>
      <c r="O69" s="5">
        <v>45829</v>
      </c>
      <c r="P69" s="3">
        <v>59</v>
      </c>
      <c r="Q69" s="3">
        <v>46012460</v>
      </c>
      <c r="R69" s="3">
        <v>0.04</v>
      </c>
      <c r="S69" s="3">
        <v>0.19</v>
      </c>
      <c r="T69" s="3">
        <v>52564634.299999997</v>
      </c>
      <c r="U69" s="3" t="s">
        <v>242</v>
      </c>
      <c r="V69" s="21" cm="1">
        <f t="array" ref="V69">T69 / _xlfn.SWITCH(U69, "USD", 1, "AED", 3.67, "QAR", 3.64, "SAR", 3.75, "EUR", 0.92, "Unknown", 1, 1)</f>
        <v>57135472.065217383</v>
      </c>
      <c r="W69" s="3">
        <v>36772381.259999998</v>
      </c>
      <c r="X69" s="3">
        <v>0.13</v>
      </c>
      <c r="Y69" s="3">
        <v>0.16</v>
      </c>
      <c r="Z69" s="3" t="s">
        <v>376</v>
      </c>
      <c r="AA69" s="3">
        <v>35471538.420000002</v>
      </c>
      <c r="AB69" s="3">
        <v>14028392.17</v>
      </c>
      <c r="AC69" s="3">
        <v>30</v>
      </c>
      <c r="AD69" s="3">
        <v>110</v>
      </c>
      <c r="AE69" s="3" t="s">
        <v>100</v>
      </c>
      <c r="AF69" s="3" t="s">
        <v>153</v>
      </c>
      <c r="AG69" s="3">
        <v>0.31</v>
      </c>
      <c r="AH69" s="3">
        <v>0.1</v>
      </c>
      <c r="AI69" s="3">
        <v>0.02</v>
      </c>
      <c r="AJ69" s="3">
        <v>8</v>
      </c>
      <c r="AK69" s="3">
        <v>3660</v>
      </c>
      <c r="AL69" s="3">
        <v>8816182.6099999994</v>
      </c>
      <c r="AM69" s="3">
        <v>10383137.710000001</v>
      </c>
      <c r="AN69" s="3" t="s">
        <v>3297</v>
      </c>
      <c r="AO69" s="3" t="s">
        <v>77</v>
      </c>
      <c r="AP69" s="3">
        <v>78.099999999999994</v>
      </c>
      <c r="AQ69" s="3" t="s">
        <v>3297</v>
      </c>
      <c r="AR69" s="3" t="s">
        <v>160</v>
      </c>
      <c r="AS69" s="3" t="s">
        <v>52</v>
      </c>
      <c r="AT69" s="3" t="s">
        <v>113</v>
      </c>
    </row>
    <row r="70" spans="1:46" x14ac:dyDescent="0.3">
      <c r="A70" s="3" t="s">
        <v>388</v>
      </c>
      <c r="B70" s="4">
        <v>45670</v>
      </c>
      <c r="C70" s="2" t="s">
        <v>370</v>
      </c>
      <c r="D70" s="2" t="s">
        <v>230</v>
      </c>
      <c r="E70" s="2" t="s">
        <v>207</v>
      </c>
      <c r="F70" s="2" t="s">
        <v>80</v>
      </c>
      <c r="G70" s="2" t="s">
        <v>135</v>
      </c>
      <c r="H70" s="2" t="s">
        <v>3252</v>
      </c>
      <c r="I70" s="2" t="s">
        <v>302</v>
      </c>
      <c r="J70" s="2" t="s">
        <v>132</v>
      </c>
      <c r="K70" s="2" t="s">
        <v>35</v>
      </c>
      <c r="L70" s="2" t="s">
        <v>378</v>
      </c>
      <c r="M70" s="4">
        <v>45651</v>
      </c>
      <c r="N70" s="4" t="s">
        <v>3297</v>
      </c>
      <c r="O70" s="4">
        <v>45704</v>
      </c>
      <c r="P70" s="2" t="s">
        <v>3297</v>
      </c>
      <c r="Q70" s="2">
        <v>34886412</v>
      </c>
      <c r="R70" s="2">
        <v>0.28999999999999998</v>
      </c>
      <c r="S70" s="2">
        <v>0.04</v>
      </c>
      <c r="T70" s="2">
        <v>25760126.620000001</v>
      </c>
      <c r="U70" s="2" t="s">
        <v>365</v>
      </c>
      <c r="V70" s="20" cm="1">
        <f t="array" ref="V70">T70 / _xlfn.SWITCH(U70, "USD", 1, "AED", 3.67, "QAR", 3.64, "SAR", 3.75, "EUR", 0.92, "Unknown", 1, 1)</f>
        <v>7019108.0708446875</v>
      </c>
      <c r="W70" s="2">
        <v>17402830.57</v>
      </c>
      <c r="X70" s="2">
        <v>0.34</v>
      </c>
      <c r="Y70" s="2">
        <v>0.19</v>
      </c>
      <c r="Z70" s="2" t="s">
        <v>379</v>
      </c>
      <c r="AA70" s="2">
        <v>18866568.02</v>
      </c>
      <c r="AB70" s="2">
        <v>12384874.02</v>
      </c>
      <c r="AC70" s="2">
        <v>30</v>
      </c>
      <c r="AD70" s="2">
        <v>76</v>
      </c>
      <c r="AE70" s="2" t="s">
        <v>100</v>
      </c>
      <c r="AF70" s="2" t="s">
        <v>24</v>
      </c>
      <c r="AG70" s="2">
        <v>0.89</v>
      </c>
      <c r="AH70" s="2">
        <v>0.05</v>
      </c>
      <c r="AI70" s="2">
        <v>0.04</v>
      </c>
      <c r="AJ70" s="2">
        <v>2</v>
      </c>
      <c r="AK70" s="2">
        <v>979</v>
      </c>
      <c r="AL70" s="2">
        <v>4315522.7</v>
      </c>
      <c r="AM70" s="2">
        <v>10365468.939999999</v>
      </c>
      <c r="AN70" s="2" t="s">
        <v>3297</v>
      </c>
      <c r="AO70" s="2" t="s">
        <v>39</v>
      </c>
      <c r="AP70" s="2">
        <v>81.5</v>
      </c>
      <c r="AQ70" s="2">
        <v>12</v>
      </c>
      <c r="AR70" s="2" t="s">
        <v>51</v>
      </c>
      <c r="AS70" s="2" t="s">
        <v>40</v>
      </c>
      <c r="AT70" s="2" t="s">
        <v>3297</v>
      </c>
    </row>
    <row r="71" spans="1:46" x14ac:dyDescent="0.3">
      <c r="A71" s="2" t="s">
        <v>391</v>
      </c>
      <c r="B71" s="5">
        <v>45802</v>
      </c>
      <c r="C71" s="3" t="s">
        <v>253</v>
      </c>
      <c r="D71" s="3" t="s">
        <v>3297</v>
      </c>
      <c r="E71" s="3" t="s">
        <v>275</v>
      </c>
      <c r="F71" s="3" t="s">
        <v>116</v>
      </c>
      <c r="G71" s="3" t="s">
        <v>34</v>
      </c>
      <c r="H71" s="3" t="s">
        <v>3297</v>
      </c>
      <c r="I71" s="3" t="s">
        <v>3297</v>
      </c>
      <c r="J71" s="2" t="s">
        <v>72</v>
      </c>
      <c r="K71" s="3" t="s">
        <v>145</v>
      </c>
      <c r="L71" s="3" t="s">
        <v>381</v>
      </c>
      <c r="M71" s="5">
        <v>45753</v>
      </c>
      <c r="N71" s="5">
        <v>45859</v>
      </c>
      <c r="O71" s="5">
        <v>45914</v>
      </c>
      <c r="P71" s="3">
        <v>17</v>
      </c>
      <c r="Q71" s="3">
        <v>29571949</v>
      </c>
      <c r="R71" s="3">
        <v>0.14000000000000001</v>
      </c>
      <c r="S71" s="3">
        <v>0.16</v>
      </c>
      <c r="T71" s="3">
        <v>29500976.32</v>
      </c>
      <c r="U71" s="3" t="s">
        <v>3297</v>
      </c>
      <c r="V71" s="21" cm="1">
        <f t="array" ref="V71">T71 / _xlfn.SWITCH(U71, "USD", 1, "AED", 3.67, "QAR", 3.64, "SAR", 3.75, "EUR", 0.92, "Unknown", 1, 1)</f>
        <v>29500976.32</v>
      </c>
      <c r="W71" s="3">
        <v>19937424.550000001</v>
      </c>
      <c r="X71" s="3">
        <v>0.28000000000000003</v>
      </c>
      <c r="Y71" s="3">
        <v>0.14000000000000001</v>
      </c>
      <c r="Z71" s="3" t="s">
        <v>382</v>
      </c>
      <c r="AA71" s="3">
        <v>2247864.61</v>
      </c>
      <c r="AB71" s="3">
        <v>955474.59</v>
      </c>
      <c r="AC71" s="3">
        <v>45</v>
      </c>
      <c r="AD71" s="3">
        <v>35</v>
      </c>
      <c r="AE71" s="3" t="s">
        <v>38</v>
      </c>
      <c r="AF71" s="3" t="s">
        <v>263</v>
      </c>
      <c r="AG71" s="3">
        <v>0.75</v>
      </c>
      <c r="AH71" s="3">
        <v>0.15</v>
      </c>
      <c r="AI71" s="3">
        <v>0.04</v>
      </c>
      <c r="AJ71" s="3">
        <v>4</v>
      </c>
      <c r="AK71" s="3">
        <v>2391</v>
      </c>
      <c r="AL71" s="3">
        <v>2290991.29</v>
      </c>
      <c r="AM71" s="3">
        <v>9801353.0800000001</v>
      </c>
      <c r="AN71" s="3" t="s">
        <v>88</v>
      </c>
      <c r="AO71" s="3" t="s">
        <v>3297</v>
      </c>
      <c r="AP71" s="3">
        <v>96.6</v>
      </c>
      <c r="AQ71" s="3">
        <v>36</v>
      </c>
      <c r="AR71" s="3" t="s">
        <v>26</v>
      </c>
      <c r="AS71" s="3" t="s">
        <v>27</v>
      </c>
      <c r="AT71" s="3" t="s">
        <v>113</v>
      </c>
    </row>
    <row r="72" spans="1:46" x14ac:dyDescent="0.3">
      <c r="A72" s="3" t="s">
        <v>394</v>
      </c>
      <c r="B72" s="4">
        <v>45820</v>
      </c>
      <c r="C72" s="2" t="s">
        <v>384</v>
      </c>
      <c r="D72" s="2" t="s">
        <v>385</v>
      </c>
      <c r="E72" s="2" t="s">
        <v>32</v>
      </c>
      <c r="F72" s="2" t="s">
        <v>138</v>
      </c>
      <c r="G72" s="2" t="s">
        <v>135</v>
      </c>
      <c r="H72" s="2" t="s">
        <v>109</v>
      </c>
      <c r="I72" s="2" t="s">
        <v>19</v>
      </c>
      <c r="J72" s="2" t="s">
        <v>215</v>
      </c>
      <c r="K72" s="2" t="s">
        <v>145</v>
      </c>
      <c r="L72" s="2" t="s">
        <v>386</v>
      </c>
      <c r="M72" s="4">
        <v>45775</v>
      </c>
      <c r="N72" s="4">
        <v>45832</v>
      </c>
      <c r="O72" s="4">
        <v>45930</v>
      </c>
      <c r="P72" s="2">
        <v>60</v>
      </c>
      <c r="Q72" s="2">
        <v>32805595</v>
      </c>
      <c r="R72" s="2">
        <v>0.16</v>
      </c>
      <c r="S72" s="2">
        <v>0.1</v>
      </c>
      <c r="T72" s="2">
        <v>30312369.780000001</v>
      </c>
      <c r="U72" s="2" t="s">
        <v>3297</v>
      </c>
      <c r="V72" s="20" cm="1">
        <f t="array" ref="V72">T72 / _xlfn.SWITCH(U72, "USD", 1, "AED", 3.67, "QAR", 3.64, "SAR", 3.75, "EUR", 0.92, "Unknown", 1, 1)</f>
        <v>30312369.780000001</v>
      </c>
      <c r="W72" s="2" t="s">
        <v>3297</v>
      </c>
      <c r="X72" s="2">
        <v>0.06</v>
      </c>
      <c r="Y72" s="2">
        <v>0.14000000000000001</v>
      </c>
      <c r="Z72" s="2" t="s">
        <v>387</v>
      </c>
      <c r="AA72" s="2">
        <v>9391504.6899999995</v>
      </c>
      <c r="AB72" s="2">
        <v>7206439.1399999997</v>
      </c>
      <c r="AC72" s="2">
        <v>120</v>
      </c>
      <c r="AD72" s="2">
        <v>146</v>
      </c>
      <c r="AE72" s="2" t="s">
        <v>38</v>
      </c>
      <c r="AF72" s="2" t="s">
        <v>24</v>
      </c>
      <c r="AG72" s="2">
        <v>0.39</v>
      </c>
      <c r="AH72" s="2">
        <v>0.1</v>
      </c>
      <c r="AI72" s="2">
        <v>0.1</v>
      </c>
      <c r="AJ72" s="2">
        <v>5</v>
      </c>
      <c r="AK72" s="2">
        <v>4431</v>
      </c>
      <c r="AL72" s="2">
        <v>6010802.4299999997</v>
      </c>
      <c r="AM72" s="2">
        <v>5738818.4500000002</v>
      </c>
      <c r="AN72" s="2" t="s">
        <v>102</v>
      </c>
      <c r="AO72" s="2" t="s">
        <v>39</v>
      </c>
      <c r="AP72" s="2">
        <v>60.6</v>
      </c>
      <c r="AQ72" s="2">
        <v>36</v>
      </c>
      <c r="AR72" s="2" t="s">
        <v>26</v>
      </c>
      <c r="AS72" s="2" t="s">
        <v>40</v>
      </c>
      <c r="AT72" s="2" t="s">
        <v>149</v>
      </c>
    </row>
    <row r="73" spans="1:46" x14ac:dyDescent="0.3">
      <c r="A73" s="2" t="s">
        <v>398</v>
      </c>
      <c r="B73" s="5">
        <v>16669</v>
      </c>
      <c r="C73" s="3" t="s">
        <v>374</v>
      </c>
      <c r="D73" s="3" t="s">
        <v>3250</v>
      </c>
      <c r="E73" s="3" t="s">
        <v>220</v>
      </c>
      <c r="F73" s="3" t="s">
        <v>33</v>
      </c>
      <c r="G73" s="3" t="s">
        <v>235</v>
      </c>
      <c r="H73" s="3" t="s">
        <v>157</v>
      </c>
      <c r="I73" s="3" t="s">
        <v>19</v>
      </c>
      <c r="J73" s="3" t="s">
        <v>118</v>
      </c>
      <c r="K73" s="3" t="s">
        <v>203</v>
      </c>
      <c r="L73" s="3" t="s">
        <v>389</v>
      </c>
      <c r="M73" s="5">
        <v>45982</v>
      </c>
      <c r="N73" s="5" t="s">
        <v>3297</v>
      </c>
      <c r="O73" s="5">
        <v>46108</v>
      </c>
      <c r="P73" s="3">
        <v>19</v>
      </c>
      <c r="Q73" s="3">
        <v>16231019</v>
      </c>
      <c r="R73" s="3">
        <v>0.3</v>
      </c>
      <c r="S73" s="3">
        <v>0.15</v>
      </c>
      <c r="T73" s="3">
        <v>13065970.289999999</v>
      </c>
      <c r="U73" s="3" t="s">
        <v>242</v>
      </c>
      <c r="V73" s="21" cm="1">
        <f t="array" ref="V73">T73 / _xlfn.SWITCH(U73, "USD", 1, "AED", 3.67, "QAR", 3.64, "SAR", 3.75, "EUR", 0.92, "Unknown", 1, 1)</f>
        <v>14202141.619565215</v>
      </c>
      <c r="W73" s="3">
        <v>10074490.859999999</v>
      </c>
      <c r="X73" s="3">
        <v>0.18</v>
      </c>
      <c r="Y73" s="3">
        <v>0.14000000000000001</v>
      </c>
      <c r="Z73" s="3" t="s">
        <v>390</v>
      </c>
      <c r="AA73" s="3">
        <v>7472827.9699999997</v>
      </c>
      <c r="AB73" s="3">
        <v>3233304.66</v>
      </c>
      <c r="AC73" s="3">
        <v>120</v>
      </c>
      <c r="AD73" s="3">
        <v>36</v>
      </c>
      <c r="AE73" s="3" t="s">
        <v>38</v>
      </c>
      <c r="AF73" s="3" t="s">
        <v>49</v>
      </c>
      <c r="AG73" s="3">
        <v>0.47</v>
      </c>
      <c r="AH73" s="3">
        <v>0.05</v>
      </c>
      <c r="AI73" s="3">
        <v>0.06</v>
      </c>
      <c r="AJ73" s="3">
        <v>4</v>
      </c>
      <c r="AK73" s="3">
        <v>2900</v>
      </c>
      <c r="AL73" s="3">
        <v>1298201.28</v>
      </c>
      <c r="AM73" s="3">
        <v>5943301.9299999997</v>
      </c>
      <c r="AN73" s="3" t="s">
        <v>63</v>
      </c>
      <c r="AO73" s="3" t="s">
        <v>3297</v>
      </c>
      <c r="AP73" s="3" t="s">
        <v>3297</v>
      </c>
      <c r="AQ73" s="3" t="s">
        <v>3297</v>
      </c>
      <c r="AR73" s="3" t="s">
        <v>26</v>
      </c>
      <c r="AS73" s="3" t="s">
        <v>27</v>
      </c>
      <c r="AT73" s="3" t="s">
        <v>28</v>
      </c>
    </row>
    <row r="74" spans="1:46" x14ac:dyDescent="0.3">
      <c r="A74" s="3" t="s">
        <v>401</v>
      </c>
      <c r="B74" s="4">
        <v>45753</v>
      </c>
      <c r="C74" s="2" t="s">
        <v>30</v>
      </c>
      <c r="D74" s="2" t="s">
        <v>169</v>
      </c>
      <c r="E74" s="2" t="s">
        <v>16</v>
      </c>
      <c r="F74" s="2" t="s">
        <v>68</v>
      </c>
      <c r="G74" s="2" t="s">
        <v>18</v>
      </c>
      <c r="H74" s="2" t="s">
        <v>109</v>
      </c>
      <c r="I74" s="2" t="s">
        <v>302</v>
      </c>
      <c r="J74" s="2" t="s">
        <v>82</v>
      </c>
      <c r="K74" s="2" t="s">
        <v>203</v>
      </c>
      <c r="L74" s="2" t="s">
        <v>392</v>
      </c>
      <c r="M74" s="4">
        <v>45707</v>
      </c>
      <c r="N74" s="4" t="s">
        <v>3297</v>
      </c>
      <c r="O74" s="4">
        <v>45784</v>
      </c>
      <c r="P74" s="2">
        <v>56</v>
      </c>
      <c r="Q74" s="2">
        <v>10760073</v>
      </c>
      <c r="R74" s="2">
        <v>0.13</v>
      </c>
      <c r="S74" s="2">
        <v>0.13</v>
      </c>
      <c r="T74" s="2">
        <v>10578227.77</v>
      </c>
      <c r="U74" s="2" t="s">
        <v>242</v>
      </c>
      <c r="V74" s="20" cm="1">
        <f t="array" ref="V74">T74 / _xlfn.SWITCH(U74, "USD", 1, "AED", 3.67, "QAR", 3.64, "SAR", 3.75, "EUR", 0.92, "Unknown", 1, 1)</f>
        <v>11498073.663043477</v>
      </c>
      <c r="W74" s="2">
        <v>6799829.1100000003</v>
      </c>
      <c r="X74" s="2">
        <v>0.32</v>
      </c>
      <c r="Y74" s="2">
        <v>0.14000000000000001</v>
      </c>
      <c r="Z74" s="2" t="s">
        <v>393</v>
      </c>
      <c r="AA74" s="2">
        <v>1592876.83</v>
      </c>
      <c r="AB74" s="2">
        <v>771393.72</v>
      </c>
      <c r="AC74" s="2">
        <v>60</v>
      </c>
      <c r="AD74" s="2">
        <v>30</v>
      </c>
      <c r="AE74" s="2" t="s">
        <v>3297</v>
      </c>
      <c r="AF74" s="2" t="s">
        <v>101</v>
      </c>
      <c r="AG74" s="2">
        <v>0.5</v>
      </c>
      <c r="AH74" s="2">
        <v>0.1</v>
      </c>
      <c r="AI74" s="2">
        <v>0.05</v>
      </c>
      <c r="AJ74" s="2">
        <v>5</v>
      </c>
      <c r="AK74" s="2">
        <v>1892</v>
      </c>
      <c r="AL74" s="2">
        <v>533238.26</v>
      </c>
      <c r="AM74" s="2" t="s">
        <v>3297</v>
      </c>
      <c r="AN74" s="2" t="s">
        <v>135</v>
      </c>
      <c r="AO74" s="2" t="s">
        <v>77</v>
      </c>
      <c r="AP74" s="2">
        <v>86.2</v>
      </c>
      <c r="AQ74" s="2">
        <v>60</v>
      </c>
      <c r="AR74" s="2" t="s">
        <v>3297</v>
      </c>
      <c r="AS74" s="2" t="s">
        <v>112</v>
      </c>
      <c r="AT74" s="2" t="s">
        <v>3297</v>
      </c>
    </row>
    <row r="75" spans="1:46" x14ac:dyDescent="0.3">
      <c r="A75" s="2" t="s">
        <v>404</v>
      </c>
      <c r="B75" s="5">
        <v>45965</v>
      </c>
      <c r="C75" s="3" t="s">
        <v>395</v>
      </c>
      <c r="D75" s="3" t="s">
        <v>219</v>
      </c>
      <c r="E75" s="3" t="s">
        <v>207</v>
      </c>
      <c r="F75" s="3" t="s">
        <v>80</v>
      </c>
      <c r="G75" s="3" t="s">
        <v>94</v>
      </c>
      <c r="H75" s="3" t="s">
        <v>157</v>
      </c>
      <c r="I75" s="3" t="s">
        <v>19</v>
      </c>
      <c r="J75" s="2" t="s">
        <v>45</v>
      </c>
      <c r="K75" s="3" t="s">
        <v>83</v>
      </c>
      <c r="L75" s="3" t="s">
        <v>396</v>
      </c>
      <c r="M75" s="5">
        <v>45923</v>
      </c>
      <c r="N75" s="5">
        <v>46023</v>
      </c>
      <c r="O75" s="5">
        <v>46064</v>
      </c>
      <c r="P75" s="3">
        <v>3</v>
      </c>
      <c r="Q75" s="3">
        <v>2819699</v>
      </c>
      <c r="R75" s="3">
        <v>0.31</v>
      </c>
      <c r="S75" s="3">
        <v>0.08</v>
      </c>
      <c r="T75" s="3">
        <v>2101239.69</v>
      </c>
      <c r="U75" s="3" t="s">
        <v>177</v>
      </c>
      <c r="V75" s="21" cm="1">
        <f t="array" ref="V75">T75 / _xlfn.SWITCH(U75, "USD", 1, "AED", 3.67, "QAR", 3.64, "SAR", 3.75, "EUR", 0.92, "Unknown", 1, 1)</f>
        <v>2101239.69</v>
      </c>
      <c r="W75" s="3">
        <v>1758373.57</v>
      </c>
      <c r="X75" s="3">
        <v>0.09</v>
      </c>
      <c r="Y75" s="3">
        <v>0.05</v>
      </c>
      <c r="Z75" s="3" t="s">
        <v>397</v>
      </c>
      <c r="AA75" s="3">
        <v>1448858.72</v>
      </c>
      <c r="AB75" s="3">
        <v>542672.89</v>
      </c>
      <c r="AC75" s="3">
        <v>45</v>
      </c>
      <c r="AD75" s="3">
        <v>155</v>
      </c>
      <c r="AE75" s="3" t="s">
        <v>38</v>
      </c>
      <c r="AF75" s="3" t="s">
        <v>24</v>
      </c>
      <c r="AG75" s="3">
        <v>0.56000000000000005</v>
      </c>
      <c r="AH75" s="3">
        <v>0.05</v>
      </c>
      <c r="AI75" s="3">
        <v>0.09</v>
      </c>
      <c r="AJ75" s="3">
        <v>13</v>
      </c>
      <c r="AK75" s="3">
        <v>4805</v>
      </c>
      <c r="AL75" s="3">
        <v>455222.43</v>
      </c>
      <c r="AM75" s="3">
        <v>517446.32</v>
      </c>
      <c r="AN75" s="3" t="s">
        <v>3297</v>
      </c>
      <c r="AO75" s="3" t="s">
        <v>103</v>
      </c>
      <c r="AP75" s="3">
        <v>90.2</v>
      </c>
      <c r="AQ75" s="3">
        <v>48</v>
      </c>
      <c r="AR75" s="3" t="s">
        <v>160</v>
      </c>
      <c r="AS75" s="3" t="s">
        <v>112</v>
      </c>
      <c r="AT75" s="3" t="s">
        <v>105</v>
      </c>
    </row>
    <row r="76" spans="1:46" x14ac:dyDescent="0.3">
      <c r="A76" s="3" t="s">
        <v>407</v>
      </c>
      <c r="B76" s="4">
        <v>16685</v>
      </c>
      <c r="C76" s="2" t="s">
        <v>42</v>
      </c>
      <c r="D76" s="2" t="s">
        <v>3249</v>
      </c>
      <c r="E76" s="2" t="s">
        <v>220</v>
      </c>
      <c r="F76" s="2" t="s">
        <v>33</v>
      </c>
      <c r="G76" s="2" t="s">
        <v>57</v>
      </c>
      <c r="H76" s="2" t="s">
        <v>3297</v>
      </c>
      <c r="I76" s="2" t="s">
        <v>139</v>
      </c>
      <c r="J76" s="2" t="s">
        <v>221</v>
      </c>
      <c r="K76" s="2" t="s">
        <v>21</v>
      </c>
      <c r="L76" s="2" t="s">
        <v>399</v>
      </c>
      <c r="M76" s="4">
        <v>45885</v>
      </c>
      <c r="N76" s="4">
        <v>45964</v>
      </c>
      <c r="O76" s="4">
        <v>45942</v>
      </c>
      <c r="P76" s="2">
        <v>41</v>
      </c>
      <c r="Q76" s="2">
        <v>17230729</v>
      </c>
      <c r="R76" s="2">
        <v>0.35</v>
      </c>
      <c r="S76" s="2">
        <v>0.09</v>
      </c>
      <c r="T76" s="2">
        <v>12207971.5</v>
      </c>
      <c r="U76" s="2" t="s">
        <v>177</v>
      </c>
      <c r="V76" s="20" cm="1">
        <f t="array" ref="V76">T76 / _xlfn.SWITCH(U76, "USD", 1, "AED", 3.67, "QAR", 3.64, "SAR", 3.75, "EUR", 0.92, "Unknown", 1, 1)</f>
        <v>12207971.5</v>
      </c>
      <c r="W76" s="2">
        <v>10158039.880000001</v>
      </c>
      <c r="X76" s="2">
        <v>0.22</v>
      </c>
      <c r="Y76" s="2">
        <v>0.05</v>
      </c>
      <c r="Z76" s="2" t="s">
        <v>400</v>
      </c>
      <c r="AA76" s="2">
        <v>8644041.1400000006</v>
      </c>
      <c r="AB76" s="2">
        <v>5346372.3</v>
      </c>
      <c r="AC76" s="2">
        <v>45</v>
      </c>
      <c r="AD76" s="2">
        <v>169</v>
      </c>
      <c r="AE76" s="2" t="s">
        <v>38</v>
      </c>
      <c r="AF76" s="2" t="s">
        <v>101</v>
      </c>
      <c r="AG76" s="2">
        <v>0.16</v>
      </c>
      <c r="AH76" s="2">
        <v>0.05</v>
      </c>
      <c r="AI76" s="2">
        <v>0.05</v>
      </c>
      <c r="AJ76" s="2">
        <v>5</v>
      </c>
      <c r="AK76" s="2">
        <v>4192</v>
      </c>
      <c r="AL76" s="2">
        <v>894652.94</v>
      </c>
      <c r="AM76" s="2">
        <v>1396890.46</v>
      </c>
      <c r="AN76" s="2" t="s">
        <v>3297</v>
      </c>
      <c r="AO76" s="2" t="s">
        <v>3297</v>
      </c>
      <c r="AP76" s="2">
        <v>90.2</v>
      </c>
      <c r="AQ76" s="2">
        <v>12</v>
      </c>
      <c r="AR76" s="2" t="s">
        <v>160</v>
      </c>
      <c r="AS76" s="2" t="s">
        <v>112</v>
      </c>
      <c r="AT76" s="2" t="s">
        <v>113</v>
      </c>
    </row>
    <row r="77" spans="1:46" x14ac:dyDescent="0.3">
      <c r="A77" s="2" t="s">
        <v>410</v>
      </c>
      <c r="B77" s="5">
        <v>45760</v>
      </c>
      <c r="C77" s="3" t="s">
        <v>173</v>
      </c>
      <c r="D77" s="3" t="s">
        <v>183</v>
      </c>
      <c r="E77" s="3" t="s">
        <v>16</v>
      </c>
      <c r="F77" s="3" t="s">
        <v>68</v>
      </c>
      <c r="G77" s="3" t="s">
        <v>162</v>
      </c>
      <c r="H77" s="3" t="s">
        <v>157</v>
      </c>
      <c r="I77" s="3" t="s">
        <v>124</v>
      </c>
      <c r="J77" s="3" t="s">
        <v>82</v>
      </c>
      <c r="K77" s="3" t="s">
        <v>97</v>
      </c>
      <c r="L77" s="3" t="s">
        <v>402</v>
      </c>
      <c r="M77" s="5">
        <v>45694</v>
      </c>
      <c r="N77" s="5">
        <v>45809</v>
      </c>
      <c r="O77" s="5">
        <v>45937</v>
      </c>
      <c r="P77" s="3">
        <v>58</v>
      </c>
      <c r="Q77" s="3">
        <v>34945124</v>
      </c>
      <c r="R77" s="3">
        <v>0.02</v>
      </c>
      <c r="S77" s="3">
        <v>0.13</v>
      </c>
      <c r="T77" s="3">
        <v>38698230.32</v>
      </c>
      <c r="U77" s="3" t="s">
        <v>242</v>
      </c>
      <c r="V77" s="21" cm="1">
        <f t="array" ref="V77">T77 / _xlfn.SWITCH(U77, "USD", 1, "AED", 3.67, "QAR", 3.64, "SAR", 3.75, "EUR", 0.92, "Unknown", 1, 1)</f>
        <v>42063293.826086953</v>
      </c>
      <c r="W77" s="3" t="s">
        <v>3297</v>
      </c>
      <c r="X77" s="3">
        <v>7.0000000000000007E-2</v>
      </c>
      <c r="Y77" s="3">
        <v>0.15</v>
      </c>
      <c r="Z77" s="3" t="s">
        <v>403</v>
      </c>
      <c r="AA77" s="3">
        <v>32169870.129999999</v>
      </c>
      <c r="AB77" s="3">
        <v>23795220.469999999</v>
      </c>
      <c r="AC77" s="3">
        <v>120</v>
      </c>
      <c r="AD77" s="3">
        <v>150</v>
      </c>
      <c r="AE77" s="3" t="s">
        <v>75</v>
      </c>
      <c r="AF77" s="3" t="s">
        <v>49</v>
      </c>
      <c r="AG77" s="3">
        <v>0.38</v>
      </c>
      <c r="AH77" s="3">
        <v>0.1</v>
      </c>
      <c r="AI77" s="3">
        <v>0.03</v>
      </c>
      <c r="AJ77" s="3">
        <v>6</v>
      </c>
      <c r="AK77" s="3">
        <v>89</v>
      </c>
      <c r="AL77" s="3">
        <v>3117933.02</v>
      </c>
      <c r="AM77" s="3">
        <v>10044986.890000001</v>
      </c>
      <c r="AN77" s="3" t="s">
        <v>102</v>
      </c>
      <c r="AO77" s="3" t="s">
        <v>25</v>
      </c>
      <c r="AP77" s="3">
        <v>61.5</v>
      </c>
      <c r="AQ77" s="3">
        <v>36</v>
      </c>
      <c r="AR77" s="3" t="s">
        <v>160</v>
      </c>
      <c r="AS77" s="3" t="s">
        <v>112</v>
      </c>
      <c r="AT77" s="3" t="s">
        <v>113</v>
      </c>
    </row>
    <row r="78" spans="1:46" x14ac:dyDescent="0.3">
      <c r="A78" s="3" t="s">
        <v>413</v>
      </c>
      <c r="B78" s="4">
        <v>45795</v>
      </c>
      <c r="C78" s="2" t="s">
        <v>130</v>
      </c>
      <c r="D78" s="2" t="s">
        <v>174</v>
      </c>
      <c r="E78" s="2" t="s">
        <v>3335</v>
      </c>
      <c r="F78" s="2" t="s">
        <v>108</v>
      </c>
      <c r="G78" s="2" t="s">
        <v>162</v>
      </c>
      <c r="H78" s="2" t="s">
        <v>44</v>
      </c>
      <c r="I78" s="2" t="s">
        <v>71</v>
      </c>
      <c r="J78" s="2" t="s">
        <v>72</v>
      </c>
      <c r="K78" s="2" t="s">
        <v>21</v>
      </c>
      <c r="L78" s="2" t="s">
        <v>405</v>
      </c>
      <c r="M78" s="4">
        <v>45811</v>
      </c>
      <c r="N78" s="4">
        <v>45784</v>
      </c>
      <c r="O78" s="4">
        <v>45898</v>
      </c>
      <c r="P78" s="2" t="s">
        <v>3297</v>
      </c>
      <c r="Q78" s="2" t="s">
        <v>3297</v>
      </c>
      <c r="R78" s="2">
        <v>0.33</v>
      </c>
      <c r="S78" s="2">
        <v>0.12</v>
      </c>
      <c r="T78" s="2">
        <v>9354828.5800000001</v>
      </c>
      <c r="U78" s="2" t="s">
        <v>76</v>
      </c>
      <c r="V78" s="20" cm="1">
        <f t="array" ref="V78">T78 / _xlfn.SWITCH(U78, "USD", 1, "AED", 3.67, "QAR", 3.64, "SAR", 3.75, "EUR", 0.92, "Unknown", 1, 1)</f>
        <v>9354828.5800000001</v>
      </c>
      <c r="W78" s="2">
        <v>6955277.8399999999</v>
      </c>
      <c r="X78" s="2">
        <v>0.23</v>
      </c>
      <c r="Y78" s="2">
        <v>0.11</v>
      </c>
      <c r="Z78" s="2" t="s">
        <v>406</v>
      </c>
      <c r="AA78" s="2">
        <v>7703124.5199999996</v>
      </c>
      <c r="AB78" s="2">
        <v>5386020.5999999996</v>
      </c>
      <c r="AC78" s="2">
        <v>45</v>
      </c>
      <c r="AD78" s="2">
        <v>61</v>
      </c>
      <c r="AE78" s="2" t="s">
        <v>100</v>
      </c>
      <c r="AF78" s="2" t="s">
        <v>24</v>
      </c>
      <c r="AG78" s="2">
        <v>0.74</v>
      </c>
      <c r="AH78" s="2">
        <v>0.1</v>
      </c>
      <c r="AI78" s="2">
        <v>0.03</v>
      </c>
      <c r="AJ78" s="2">
        <v>6</v>
      </c>
      <c r="AK78" s="2">
        <v>78</v>
      </c>
      <c r="AL78" s="2" t="s">
        <v>3297</v>
      </c>
      <c r="AM78" s="2">
        <v>3109575.77</v>
      </c>
      <c r="AN78" s="2" t="s">
        <v>165</v>
      </c>
      <c r="AO78" s="2" t="s">
        <v>103</v>
      </c>
      <c r="AP78" s="2">
        <v>72.900000000000006</v>
      </c>
      <c r="AQ78" s="2">
        <v>60</v>
      </c>
      <c r="AR78" s="2" t="s">
        <v>166</v>
      </c>
      <c r="AS78" s="2" t="s">
        <v>52</v>
      </c>
      <c r="AT78" s="2" t="s">
        <v>113</v>
      </c>
    </row>
    <row r="79" spans="1:46" x14ac:dyDescent="0.3">
      <c r="A79" s="2" t="s">
        <v>416</v>
      </c>
      <c r="B79" s="5">
        <v>45845</v>
      </c>
      <c r="C79" s="3" t="s">
        <v>384</v>
      </c>
      <c r="D79" s="3" t="s">
        <v>115</v>
      </c>
      <c r="E79" s="3" t="s">
        <v>3335</v>
      </c>
      <c r="F79" s="3" t="s">
        <v>116</v>
      </c>
      <c r="G79" s="3" t="s">
        <v>144</v>
      </c>
      <c r="H79" s="3" t="s">
        <v>3297</v>
      </c>
      <c r="I79" s="3" t="s">
        <v>19</v>
      </c>
      <c r="J79" s="3" t="s">
        <v>72</v>
      </c>
      <c r="K79" s="3" t="s">
        <v>21</v>
      </c>
      <c r="L79" s="3" t="s">
        <v>408</v>
      </c>
      <c r="M79" s="5">
        <v>45773</v>
      </c>
      <c r="N79" s="5" t="s">
        <v>3297</v>
      </c>
      <c r="O79" s="5">
        <v>45881</v>
      </c>
      <c r="P79" s="3" t="s">
        <v>3297</v>
      </c>
      <c r="Q79" s="3">
        <v>12542237</v>
      </c>
      <c r="R79" s="3">
        <v>0.18</v>
      </c>
      <c r="S79" s="3">
        <v>0</v>
      </c>
      <c r="T79" s="3">
        <v>10284634.34</v>
      </c>
      <c r="U79" s="3" t="s">
        <v>177</v>
      </c>
      <c r="V79" s="21" cm="1">
        <f t="array" ref="V79">T79 / _xlfn.SWITCH(U79, "USD", 1, "AED", 3.67, "QAR", 3.64, "SAR", 3.75, "EUR", 0.92, "Unknown", 1, 1)</f>
        <v>10284634.34</v>
      </c>
      <c r="W79" s="3">
        <v>6835581.4000000004</v>
      </c>
      <c r="X79" s="3">
        <v>0.34</v>
      </c>
      <c r="Y79" s="3">
        <v>0.06</v>
      </c>
      <c r="Z79" s="3" t="s">
        <v>409</v>
      </c>
      <c r="AA79" s="3">
        <v>6639818.8899999997</v>
      </c>
      <c r="AB79" s="3">
        <v>3969600.47</v>
      </c>
      <c r="AC79" s="3">
        <v>90</v>
      </c>
      <c r="AD79" s="3">
        <v>72</v>
      </c>
      <c r="AE79" s="3" t="s">
        <v>38</v>
      </c>
      <c r="AF79" s="3" t="s">
        <v>101</v>
      </c>
      <c r="AG79" s="3">
        <v>0.47</v>
      </c>
      <c r="AH79" s="3">
        <v>0.15</v>
      </c>
      <c r="AI79" s="3">
        <v>0.02</v>
      </c>
      <c r="AJ79" s="3">
        <v>7</v>
      </c>
      <c r="AK79" s="3">
        <v>172</v>
      </c>
      <c r="AL79" s="3">
        <v>1036185.27</v>
      </c>
      <c r="AM79" s="3">
        <v>3519714.66</v>
      </c>
      <c r="AN79" s="3" t="s">
        <v>3297</v>
      </c>
      <c r="AO79" s="3" t="s">
        <v>103</v>
      </c>
      <c r="AP79" s="3">
        <v>68</v>
      </c>
      <c r="AQ79" s="3">
        <v>60</v>
      </c>
      <c r="AR79" s="3" t="s">
        <v>51</v>
      </c>
      <c r="AS79" s="3" t="s">
        <v>104</v>
      </c>
      <c r="AT79" s="3" t="s">
        <v>113</v>
      </c>
    </row>
    <row r="80" spans="1:46" x14ac:dyDescent="0.3">
      <c r="A80" s="3" t="s">
        <v>420</v>
      </c>
      <c r="B80" s="4">
        <v>45698</v>
      </c>
      <c r="C80" s="2" t="s">
        <v>234</v>
      </c>
      <c r="D80" s="2" t="s">
        <v>219</v>
      </c>
      <c r="E80" s="2" t="s">
        <v>16</v>
      </c>
      <c r="F80" s="2" t="s">
        <v>56</v>
      </c>
      <c r="G80" s="2" t="s">
        <v>208</v>
      </c>
      <c r="H80" s="2" t="s">
        <v>44</v>
      </c>
      <c r="I80" s="2" t="s">
        <v>139</v>
      </c>
      <c r="J80" s="2" t="s">
        <v>82</v>
      </c>
      <c r="K80" s="2" t="s">
        <v>46</v>
      </c>
      <c r="L80" s="2" t="s">
        <v>411</v>
      </c>
      <c r="M80" s="4">
        <v>45577</v>
      </c>
      <c r="N80" s="4" t="s">
        <v>3297</v>
      </c>
      <c r="O80" s="4" t="s">
        <v>3297</v>
      </c>
      <c r="P80" s="2">
        <v>45</v>
      </c>
      <c r="Q80" s="2">
        <v>25773241</v>
      </c>
      <c r="R80" s="2">
        <v>0.22</v>
      </c>
      <c r="S80" s="2">
        <v>7.0000000000000007E-2</v>
      </c>
      <c r="T80" s="2">
        <v>21510346.940000001</v>
      </c>
      <c r="U80" s="2" t="s">
        <v>264</v>
      </c>
      <c r="V80" s="20" cm="1">
        <f t="array" ref="V80">T80 / _xlfn.SWITCH(U80, "USD", 1, "AED", 3.67, "QAR", 3.64, "SAR", 3.75, "EUR", 0.92, "Unknown", 1, 1)</f>
        <v>21510346.940000001</v>
      </c>
      <c r="W80" s="2">
        <v>17706513.190000001</v>
      </c>
      <c r="X80" s="2">
        <v>0.12</v>
      </c>
      <c r="Y80" s="2">
        <v>0.11</v>
      </c>
      <c r="Z80" s="2" t="s">
        <v>412</v>
      </c>
      <c r="AA80" s="2">
        <v>18565693.719999999</v>
      </c>
      <c r="AB80" s="2">
        <v>18465552.600000001</v>
      </c>
      <c r="AC80" s="2">
        <v>60</v>
      </c>
      <c r="AD80" s="2">
        <v>108</v>
      </c>
      <c r="AE80" s="2" t="s">
        <v>100</v>
      </c>
      <c r="AF80" s="2" t="s">
        <v>49</v>
      </c>
      <c r="AG80" s="2">
        <v>0.64</v>
      </c>
      <c r="AH80" s="2">
        <v>0.15</v>
      </c>
      <c r="AI80" s="2">
        <v>0.05</v>
      </c>
      <c r="AJ80" s="2">
        <v>2</v>
      </c>
      <c r="AK80" s="2" t="s">
        <v>3297</v>
      </c>
      <c r="AL80" s="2">
        <v>4214934.53</v>
      </c>
      <c r="AM80" s="2">
        <v>4409210.4000000004</v>
      </c>
      <c r="AN80" s="2" t="s">
        <v>3297</v>
      </c>
      <c r="AO80" s="2" t="s">
        <v>3297</v>
      </c>
      <c r="AP80" s="2" t="s">
        <v>3297</v>
      </c>
      <c r="AQ80" s="2">
        <v>48</v>
      </c>
      <c r="AR80" s="2" t="s">
        <v>160</v>
      </c>
      <c r="AS80" s="2" t="s">
        <v>112</v>
      </c>
      <c r="AT80" s="2" t="s">
        <v>64</v>
      </c>
    </row>
    <row r="81" spans="1:46" x14ac:dyDescent="0.3">
      <c r="A81" s="2" t="s">
        <v>423</v>
      </c>
      <c r="B81" s="5">
        <v>45745</v>
      </c>
      <c r="C81" s="3" t="s">
        <v>395</v>
      </c>
      <c r="D81" s="3" t="s">
        <v>320</v>
      </c>
      <c r="E81" s="3" t="s">
        <v>220</v>
      </c>
      <c r="F81" s="3" t="s">
        <v>123</v>
      </c>
      <c r="G81" s="3" t="s">
        <v>81</v>
      </c>
      <c r="H81" s="3" t="s">
        <v>3297</v>
      </c>
      <c r="I81" s="3" t="s">
        <v>3254</v>
      </c>
      <c r="J81" s="3" t="s">
        <v>20</v>
      </c>
      <c r="K81" s="3" t="s">
        <v>83</v>
      </c>
      <c r="L81" s="3" t="s">
        <v>414</v>
      </c>
      <c r="M81" s="5">
        <v>45902</v>
      </c>
      <c r="N81" s="5" t="s">
        <v>3297</v>
      </c>
      <c r="O81" s="5">
        <v>45792</v>
      </c>
      <c r="P81" s="3">
        <v>37</v>
      </c>
      <c r="Q81" s="3">
        <v>2117387</v>
      </c>
      <c r="R81" s="3">
        <v>0.02</v>
      </c>
      <c r="S81" s="3">
        <v>0.04</v>
      </c>
      <c r="T81" s="3">
        <v>2158040.83</v>
      </c>
      <c r="U81" s="3" t="s">
        <v>365</v>
      </c>
      <c r="V81" s="21" cm="1">
        <f t="array" ref="V81">T81 / _xlfn.SWITCH(U81, "USD", 1, "AED", 3.67, "QAR", 3.64, "SAR", 3.75, "EUR", 0.92, "Unknown", 1, 1)</f>
        <v>588022.02452316077</v>
      </c>
      <c r="W81" s="3" t="s">
        <v>3297</v>
      </c>
      <c r="X81" s="3">
        <v>0.38</v>
      </c>
      <c r="Y81" s="3">
        <v>0.12</v>
      </c>
      <c r="Z81" s="3" t="s">
        <v>415</v>
      </c>
      <c r="AA81" s="3">
        <v>1786817.95</v>
      </c>
      <c r="AB81" s="3">
        <v>1771438.65</v>
      </c>
      <c r="AC81" s="3">
        <v>90</v>
      </c>
      <c r="AD81" s="3">
        <v>139</v>
      </c>
      <c r="AE81" s="3" t="s">
        <v>62</v>
      </c>
      <c r="AF81" s="3" t="s">
        <v>24</v>
      </c>
      <c r="AG81" s="3">
        <v>0.93</v>
      </c>
      <c r="AH81" s="3">
        <v>0.15</v>
      </c>
      <c r="AI81" s="3">
        <v>0.05</v>
      </c>
      <c r="AJ81" s="3">
        <v>5</v>
      </c>
      <c r="AK81" s="3" t="s">
        <v>3297</v>
      </c>
      <c r="AL81" s="3">
        <v>247525.66</v>
      </c>
      <c r="AM81" s="3">
        <v>556560.53</v>
      </c>
      <c r="AN81" s="3" t="s">
        <v>3297</v>
      </c>
      <c r="AO81" s="3" t="s">
        <v>3297</v>
      </c>
      <c r="AP81" s="3">
        <v>89.9</v>
      </c>
      <c r="AQ81" s="3">
        <v>48</v>
      </c>
      <c r="AR81" s="3" t="s">
        <v>160</v>
      </c>
      <c r="AS81" s="3" t="s">
        <v>112</v>
      </c>
      <c r="AT81" s="3" t="s">
        <v>64</v>
      </c>
    </row>
    <row r="82" spans="1:46" x14ac:dyDescent="0.3">
      <c r="A82" s="3" t="s">
        <v>427</v>
      </c>
      <c r="B82" s="4">
        <v>46071</v>
      </c>
      <c r="C82" s="2" t="s">
        <v>54</v>
      </c>
      <c r="D82" s="2" t="s">
        <v>3297</v>
      </c>
      <c r="E82" s="2" t="s">
        <v>32</v>
      </c>
      <c r="F82" s="2" t="s">
        <v>417</v>
      </c>
      <c r="G82" s="2" t="s">
        <v>131</v>
      </c>
      <c r="H82" s="2" t="s">
        <v>70</v>
      </c>
      <c r="I82" s="2" t="s">
        <v>19</v>
      </c>
      <c r="J82" s="2" t="s">
        <v>215</v>
      </c>
      <c r="K82" s="2" t="s">
        <v>46</v>
      </c>
      <c r="L82" s="2" t="s">
        <v>418</v>
      </c>
      <c r="M82" s="4">
        <v>46060</v>
      </c>
      <c r="N82" s="4" t="s">
        <v>3297</v>
      </c>
      <c r="O82" s="4" t="s">
        <v>3297</v>
      </c>
      <c r="P82" s="2">
        <v>29</v>
      </c>
      <c r="Q82" s="2">
        <v>46768488</v>
      </c>
      <c r="R82" s="2">
        <v>0.24</v>
      </c>
      <c r="S82" s="2">
        <v>0.02</v>
      </c>
      <c r="T82" s="2">
        <v>36254931.899999999</v>
      </c>
      <c r="U82" s="2" t="s">
        <v>365</v>
      </c>
      <c r="V82" s="20" cm="1">
        <f t="array" ref="V82">T82 / _xlfn.SWITCH(U82, "USD", 1, "AED", 3.67, "QAR", 3.64, "SAR", 3.75, "EUR", 0.92, "Unknown", 1, 1)</f>
        <v>9878728.0381471384</v>
      </c>
      <c r="W82" s="2">
        <v>30448295.079999998</v>
      </c>
      <c r="X82" s="2">
        <v>0.21</v>
      </c>
      <c r="Y82" s="2">
        <v>0.17</v>
      </c>
      <c r="Z82" s="2" t="s">
        <v>419</v>
      </c>
      <c r="AA82" s="2">
        <v>24707295.890000001</v>
      </c>
      <c r="AB82" s="2">
        <v>23398968.460000001</v>
      </c>
      <c r="AC82" s="2">
        <v>90</v>
      </c>
      <c r="AD82" s="2">
        <v>49</v>
      </c>
      <c r="AE82" s="2" t="s">
        <v>75</v>
      </c>
      <c r="AF82" s="2" t="s">
        <v>49</v>
      </c>
      <c r="AG82" s="2">
        <v>0.85</v>
      </c>
      <c r="AH82" s="2">
        <v>0.05</v>
      </c>
      <c r="AI82" s="2">
        <v>0.02</v>
      </c>
      <c r="AJ82" s="2">
        <v>3</v>
      </c>
      <c r="AK82" s="2">
        <v>594</v>
      </c>
      <c r="AL82" s="2">
        <v>2239425.81</v>
      </c>
      <c r="AM82" s="2">
        <v>7252138.7999999998</v>
      </c>
      <c r="AN82" s="2" t="s">
        <v>102</v>
      </c>
      <c r="AO82" s="2" t="s">
        <v>89</v>
      </c>
      <c r="AP82" s="2" t="s">
        <v>3297</v>
      </c>
      <c r="AQ82" s="2">
        <v>12</v>
      </c>
      <c r="AR82" s="2" t="s">
        <v>160</v>
      </c>
      <c r="AS82" s="2" t="s">
        <v>40</v>
      </c>
      <c r="AT82" s="2" t="s">
        <v>3297</v>
      </c>
    </row>
    <row r="83" spans="1:46" x14ac:dyDescent="0.3">
      <c r="A83" s="2" t="s">
        <v>430</v>
      </c>
      <c r="B83" s="5">
        <v>45759</v>
      </c>
      <c r="C83" s="3" t="s">
        <v>191</v>
      </c>
      <c r="D83" s="3" t="s">
        <v>230</v>
      </c>
      <c r="E83" s="3" t="s">
        <v>16</v>
      </c>
      <c r="F83" s="3" t="s">
        <v>68</v>
      </c>
      <c r="G83" s="3" t="s">
        <v>156</v>
      </c>
      <c r="H83" s="3" t="s">
        <v>95</v>
      </c>
      <c r="I83" s="3" t="s">
        <v>124</v>
      </c>
      <c r="J83" s="3" t="s">
        <v>82</v>
      </c>
      <c r="K83" s="3" t="s">
        <v>35</v>
      </c>
      <c r="L83" s="3" t="s">
        <v>421</v>
      </c>
      <c r="M83" s="5">
        <v>45691</v>
      </c>
      <c r="N83" s="5">
        <v>45796</v>
      </c>
      <c r="O83" s="5">
        <v>45808</v>
      </c>
      <c r="P83" s="3">
        <v>18</v>
      </c>
      <c r="Q83" s="3">
        <v>31126088</v>
      </c>
      <c r="R83" s="3">
        <v>0.26</v>
      </c>
      <c r="S83" s="3">
        <v>-0.03</v>
      </c>
      <c r="T83" s="3">
        <v>22342305.969999999</v>
      </c>
      <c r="U83" s="3" t="s">
        <v>242</v>
      </c>
      <c r="V83" s="21" cm="1">
        <f t="array" ref="V83">T83 / _xlfn.SWITCH(U83, "USD", 1, "AED", 3.67, "QAR", 3.64, "SAR", 3.75, "EUR", 0.92, "Unknown", 1, 1)</f>
        <v>24285115.184782606</v>
      </c>
      <c r="W83" s="3">
        <v>14018020.02</v>
      </c>
      <c r="X83" s="3">
        <v>0.38</v>
      </c>
      <c r="Y83" s="3">
        <v>0.2</v>
      </c>
      <c r="Z83" s="3" t="s">
        <v>422</v>
      </c>
      <c r="AA83" s="3">
        <v>13765244.43</v>
      </c>
      <c r="AB83" s="3" t="s">
        <v>3297</v>
      </c>
      <c r="AC83" s="3">
        <v>90</v>
      </c>
      <c r="AD83" s="3">
        <v>175</v>
      </c>
      <c r="AE83" s="3" t="s">
        <v>3297</v>
      </c>
      <c r="AF83" s="3" t="s">
        <v>87</v>
      </c>
      <c r="AG83" s="3">
        <v>0.95</v>
      </c>
      <c r="AH83" s="3">
        <v>0.1</v>
      </c>
      <c r="AI83" s="3">
        <v>0.02</v>
      </c>
      <c r="AJ83" s="3">
        <v>1</v>
      </c>
      <c r="AK83" s="3">
        <v>889</v>
      </c>
      <c r="AL83" s="3">
        <v>1642498.31</v>
      </c>
      <c r="AM83" s="3">
        <v>9281546.4299999997</v>
      </c>
      <c r="AN83" s="3" t="s">
        <v>63</v>
      </c>
      <c r="AO83" s="3" t="s">
        <v>103</v>
      </c>
      <c r="AP83" s="3" t="s">
        <v>3297</v>
      </c>
      <c r="AQ83" s="3">
        <v>48</v>
      </c>
      <c r="AR83" s="3" t="s">
        <v>51</v>
      </c>
      <c r="AS83" s="3" t="s">
        <v>40</v>
      </c>
      <c r="AT83" s="3" t="s">
        <v>64</v>
      </c>
    </row>
    <row r="84" spans="1:46" x14ac:dyDescent="0.3">
      <c r="A84" s="3" t="s">
        <v>434</v>
      </c>
      <c r="B84" s="4">
        <v>45906</v>
      </c>
      <c r="C84" s="2" t="s">
        <v>424</v>
      </c>
      <c r="D84" s="2" t="s">
        <v>183</v>
      </c>
      <c r="E84" s="2" t="s">
        <v>32</v>
      </c>
      <c r="F84" s="2" t="s">
        <v>108</v>
      </c>
      <c r="G84" s="2" t="s">
        <v>131</v>
      </c>
      <c r="H84" s="2" t="s">
        <v>70</v>
      </c>
      <c r="I84" s="2" t="s">
        <v>3297</v>
      </c>
      <c r="J84" s="2" t="s">
        <v>215</v>
      </c>
      <c r="K84" s="2" t="s">
        <v>21</v>
      </c>
      <c r="L84" s="2" t="s">
        <v>425</v>
      </c>
      <c r="M84" s="4">
        <v>45888</v>
      </c>
      <c r="N84" s="4" t="s">
        <v>3297</v>
      </c>
      <c r="O84" s="4">
        <v>46006</v>
      </c>
      <c r="P84" s="2">
        <v>23</v>
      </c>
      <c r="Q84" s="2">
        <v>47620866</v>
      </c>
      <c r="R84" s="2">
        <v>0.16</v>
      </c>
      <c r="S84" s="2">
        <v>0.02</v>
      </c>
      <c r="T84" s="2">
        <v>40801557.990000002</v>
      </c>
      <c r="U84" s="2" t="s">
        <v>50</v>
      </c>
      <c r="V84" s="20" cm="1">
        <f t="array" ref="V84">T84 / _xlfn.SWITCH(U84, "USD", 1, "AED", 3.67, "QAR", 3.64, "SAR", 3.75, "EUR", 0.92, "Unknown", 1, 1)</f>
        <v>11209219.228021977</v>
      </c>
      <c r="W84" s="2">
        <v>28422659.75</v>
      </c>
      <c r="X84" s="2">
        <v>0.28000000000000003</v>
      </c>
      <c r="Y84" s="2">
        <v>0.06</v>
      </c>
      <c r="Z84" s="2" t="s">
        <v>426</v>
      </c>
      <c r="AA84" s="2">
        <v>26214271.02</v>
      </c>
      <c r="AB84" s="2">
        <v>11844149.470000001</v>
      </c>
      <c r="AC84" s="2">
        <v>45</v>
      </c>
      <c r="AD84" s="2">
        <v>140</v>
      </c>
      <c r="AE84" s="2" t="s">
        <v>100</v>
      </c>
      <c r="AF84" s="2" t="s">
        <v>128</v>
      </c>
      <c r="AG84" s="2">
        <v>0.38</v>
      </c>
      <c r="AH84" s="2">
        <v>0.15</v>
      </c>
      <c r="AI84" s="2">
        <v>0.05</v>
      </c>
      <c r="AJ84" s="2">
        <v>5</v>
      </c>
      <c r="AK84" s="2">
        <v>4687</v>
      </c>
      <c r="AL84" s="2">
        <v>4462781.7300000004</v>
      </c>
      <c r="AM84" s="2">
        <v>14263742.949999999</v>
      </c>
      <c r="AN84" s="2" t="s">
        <v>63</v>
      </c>
      <c r="AO84" s="2" t="s">
        <v>25</v>
      </c>
      <c r="AP84" s="2">
        <v>51.6</v>
      </c>
      <c r="AQ84" s="2">
        <v>12</v>
      </c>
      <c r="AR84" s="2" t="s">
        <v>26</v>
      </c>
      <c r="AS84" s="2" t="s">
        <v>40</v>
      </c>
      <c r="AT84" s="2" t="s">
        <v>105</v>
      </c>
    </row>
    <row r="85" spans="1:46" x14ac:dyDescent="0.3">
      <c r="A85" s="2" t="s">
        <v>437</v>
      </c>
      <c r="B85" s="5">
        <v>45897</v>
      </c>
      <c r="C85" s="3" t="s">
        <v>374</v>
      </c>
      <c r="D85" s="3" t="s">
        <v>183</v>
      </c>
      <c r="E85" s="3" t="s">
        <v>3335</v>
      </c>
      <c r="F85" s="3" t="s">
        <v>68</v>
      </c>
      <c r="G85" s="3" t="s">
        <v>208</v>
      </c>
      <c r="H85" s="3" t="s">
        <v>3252</v>
      </c>
      <c r="I85" s="3" t="s">
        <v>199</v>
      </c>
      <c r="J85" s="3" t="s">
        <v>72</v>
      </c>
      <c r="K85" s="3" t="s">
        <v>145</v>
      </c>
      <c r="L85" s="3" t="s">
        <v>428</v>
      </c>
      <c r="M85" s="5">
        <v>45814</v>
      </c>
      <c r="N85" s="5">
        <v>45941</v>
      </c>
      <c r="O85" s="5">
        <v>45948</v>
      </c>
      <c r="P85" s="3">
        <v>35</v>
      </c>
      <c r="Q85" s="3">
        <v>43076975</v>
      </c>
      <c r="R85" s="3">
        <v>0.03</v>
      </c>
      <c r="S85" s="3">
        <v>0.09</v>
      </c>
      <c r="T85" s="3">
        <v>45545285.670000002</v>
      </c>
      <c r="U85" s="3" t="s">
        <v>76</v>
      </c>
      <c r="V85" s="21" cm="1">
        <f t="array" ref="V85">T85 / _xlfn.SWITCH(U85, "USD", 1, "AED", 3.67, "QAR", 3.64, "SAR", 3.75, "EUR", 0.92, "Unknown", 1, 1)</f>
        <v>45545285.670000002</v>
      </c>
      <c r="W85" s="3">
        <v>29488428.960000001</v>
      </c>
      <c r="X85" s="3">
        <v>0.21</v>
      </c>
      <c r="Y85" s="3">
        <v>0.1</v>
      </c>
      <c r="Z85" s="3" t="s">
        <v>429</v>
      </c>
      <c r="AA85" s="3">
        <v>38599961.130000003</v>
      </c>
      <c r="AB85" s="3">
        <v>24424610.300000001</v>
      </c>
      <c r="AC85" s="3">
        <v>60</v>
      </c>
      <c r="AD85" s="3">
        <v>15</v>
      </c>
      <c r="AE85" s="3" t="s">
        <v>100</v>
      </c>
      <c r="AF85" s="3" t="s">
        <v>87</v>
      </c>
      <c r="AG85" s="3">
        <v>0.82</v>
      </c>
      <c r="AH85" s="3">
        <v>0.1</v>
      </c>
      <c r="AI85" s="3">
        <v>0.06</v>
      </c>
      <c r="AJ85" s="3">
        <v>2</v>
      </c>
      <c r="AK85" s="3">
        <v>2659</v>
      </c>
      <c r="AL85" s="3">
        <v>6810080.5800000001</v>
      </c>
      <c r="AM85" s="3">
        <v>18504288.41</v>
      </c>
      <c r="AN85" s="3" t="s">
        <v>3297</v>
      </c>
      <c r="AO85" s="3" t="s">
        <v>89</v>
      </c>
      <c r="AP85" s="3">
        <v>99.8</v>
      </c>
      <c r="AQ85" s="3">
        <v>36</v>
      </c>
      <c r="AR85" s="3" t="s">
        <v>160</v>
      </c>
      <c r="AS85" s="3" t="s">
        <v>112</v>
      </c>
      <c r="AT85" s="3" t="s">
        <v>3297</v>
      </c>
    </row>
    <row r="86" spans="1:46" x14ac:dyDescent="0.3">
      <c r="A86" s="3" t="s">
        <v>441</v>
      </c>
      <c r="B86" s="4">
        <v>45666</v>
      </c>
      <c r="C86" s="2" t="s">
        <v>431</v>
      </c>
      <c r="D86" s="2" t="s">
        <v>213</v>
      </c>
      <c r="E86" s="2" t="s">
        <v>275</v>
      </c>
      <c r="F86" s="2" t="s">
        <v>17</v>
      </c>
      <c r="G86" s="2" t="s">
        <v>3297</v>
      </c>
      <c r="H86" s="2" t="s">
        <v>44</v>
      </c>
      <c r="I86" s="2" t="s">
        <v>71</v>
      </c>
      <c r="J86" s="2" t="s">
        <v>59</v>
      </c>
      <c r="K86" s="2" t="s">
        <v>21</v>
      </c>
      <c r="L86" s="2" t="s">
        <v>432</v>
      </c>
      <c r="M86" s="4">
        <v>45595</v>
      </c>
      <c r="N86" s="4">
        <v>45841</v>
      </c>
      <c r="O86" s="4">
        <v>45734</v>
      </c>
      <c r="P86" s="2">
        <v>39</v>
      </c>
      <c r="Q86" s="2">
        <v>34936176</v>
      </c>
      <c r="R86" s="2">
        <v>0.06</v>
      </c>
      <c r="S86" s="2">
        <v>0.17</v>
      </c>
      <c r="T86" s="2">
        <v>38422806.359999999</v>
      </c>
      <c r="U86" s="2" t="s">
        <v>242</v>
      </c>
      <c r="V86" s="20" cm="1">
        <f t="array" ref="V86">T86 / _xlfn.SWITCH(U86, "USD", 1, "AED", 3.67, "QAR", 3.64, "SAR", 3.75, "EUR", 0.92, "Unknown", 1, 1)</f>
        <v>41763919.956521735</v>
      </c>
      <c r="W86" s="2">
        <v>32046025.719999999</v>
      </c>
      <c r="X86" s="2">
        <v>0.17</v>
      </c>
      <c r="Y86" s="2">
        <v>0.18</v>
      </c>
      <c r="Z86" s="2" t="s">
        <v>433</v>
      </c>
      <c r="AA86" s="2">
        <v>2135674.2400000002</v>
      </c>
      <c r="AB86" s="2">
        <v>2322578.92</v>
      </c>
      <c r="AC86" s="2">
        <v>45</v>
      </c>
      <c r="AD86" s="2">
        <v>81</v>
      </c>
      <c r="AE86" s="2" t="s">
        <v>148</v>
      </c>
      <c r="AF86" s="2" t="s">
        <v>49</v>
      </c>
      <c r="AG86" s="2">
        <v>7.0000000000000007E-2</v>
      </c>
      <c r="AH86" s="2">
        <v>0.15</v>
      </c>
      <c r="AI86" s="2">
        <v>0.08</v>
      </c>
      <c r="AJ86" s="2">
        <v>4</v>
      </c>
      <c r="AK86" s="2">
        <v>103</v>
      </c>
      <c r="AL86" s="2">
        <v>6355306.3300000001</v>
      </c>
      <c r="AM86" s="2" t="s">
        <v>3297</v>
      </c>
      <c r="AN86" s="2" t="s">
        <v>3297</v>
      </c>
      <c r="AO86" s="2" t="s">
        <v>39</v>
      </c>
      <c r="AP86" s="2">
        <v>93.4</v>
      </c>
      <c r="AQ86" s="2">
        <v>36</v>
      </c>
      <c r="AR86" s="2" t="s">
        <v>3297</v>
      </c>
      <c r="AS86" s="2" t="s">
        <v>40</v>
      </c>
      <c r="AT86" s="2" t="s">
        <v>64</v>
      </c>
    </row>
    <row r="87" spans="1:46" x14ac:dyDescent="0.3">
      <c r="A87" s="2" t="s">
        <v>444</v>
      </c>
      <c r="B87" s="5">
        <v>46002</v>
      </c>
      <c r="C87" s="3" t="s">
        <v>15</v>
      </c>
      <c r="D87" s="3" t="s">
        <v>115</v>
      </c>
      <c r="E87" s="3" t="s">
        <v>16</v>
      </c>
      <c r="F87" s="3" t="s">
        <v>56</v>
      </c>
      <c r="G87" s="3" t="s">
        <v>117</v>
      </c>
      <c r="H87" s="3" t="s">
        <v>157</v>
      </c>
      <c r="I87" s="3" t="s">
        <v>302</v>
      </c>
      <c r="J87" s="3" t="s">
        <v>82</v>
      </c>
      <c r="K87" s="3" t="s">
        <v>125</v>
      </c>
      <c r="L87" s="3" t="s">
        <v>435</v>
      </c>
      <c r="M87" s="5">
        <v>45961</v>
      </c>
      <c r="N87" s="5" t="s">
        <v>3297</v>
      </c>
      <c r="O87" s="5">
        <v>46207</v>
      </c>
      <c r="P87" s="3">
        <v>29</v>
      </c>
      <c r="Q87" s="3">
        <v>49295406</v>
      </c>
      <c r="R87" s="3">
        <v>0.35</v>
      </c>
      <c r="S87" s="3">
        <v>0.19</v>
      </c>
      <c r="T87" s="3">
        <v>38129996.539999999</v>
      </c>
      <c r="U87" s="3" t="s">
        <v>76</v>
      </c>
      <c r="V87" s="21" cm="1">
        <f t="array" ref="V87">T87 / _xlfn.SWITCH(U87, "USD", 1, "AED", 3.67, "QAR", 3.64, "SAR", 3.75, "EUR", 0.92, "Unknown", 1, 1)</f>
        <v>38129996.539999999</v>
      </c>
      <c r="W87" s="3">
        <v>26862291.140000001</v>
      </c>
      <c r="X87" s="3">
        <v>0.26</v>
      </c>
      <c r="Y87" s="3">
        <v>0.05</v>
      </c>
      <c r="Z87" s="3" t="s">
        <v>436</v>
      </c>
      <c r="AA87" s="3">
        <v>26306425.010000002</v>
      </c>
      <c r="AB87" s="3">
        <v>19998246.440000001</v>
      </c>
      <c r="AC87" s="3">
        <v>30</v>
      </c>
      <c r="AD87" s="3">
        <v>57</v>
      </c>
      <c r="AE87" s="3" t="s">
        <v>38</v>
      </c>
      <c r="AF87" s="3" t="s">
        <v>153</v>
      </c>
      <c r="AG87" s="3">
        <v>0.46</v>
      </c>
      <c r="AH87" s="3">
        <v>0.1</v>
      </c>
      <c r="AI87" s="3">
        <v>0.02</v>
      </c>
      <c r="AJ87" s="3">
        <v>10</v>
      </c>
      <c r="AK87" s="3">
        <v>1922</v>
      </c>
      <c r="AL87" s="3">
        <v>4040970.58</v>
      </c>
      <c r="AM87" s="3">
        <v>16819357.219999999</v>
      </c>
      <c r="AN87" s="3" t="s">
        <v>63</v>
      </c>
      <c r="AO87" s="3" t="s">
        <v>89</v>
      </c>
      <c r="AP87" s="3">
        <v>67.5</v>
      </c>
      <c r="AQ87" s="3">
        <v>12</v>
      </c>
      <c r="AR87" s="3" t="s">
        <v>51</v>
      </c>
      <c r="AS87" s="3" t="s">
        <v>40</v>
      </c>
      <c r="AT87" s="3" t="s">
        <v>3297</v>
      </c>
    </row>
    <row r="88" spans="1:46" x14ac:dyDescent="0.3">
      <c r="A88" s="3" t="s">
        <v>447</v>
      </c>
      <c r="B88" s="4">
        <v>16663</v>
      </c>
      <c r="C88" s="2" t="s">
        <v>438</v>
      </c>
      <c r="D88" s="2" t="s">
        <v>230</v>
      </c>
      <c r="E88" s="2" t="s">
        <v>16</v>
      </c>
      <c r="F88" s="2" t="s">
        <v>56</v>
      </c>
      <c r="G88" s="2" t="s">
        <v>18</v>
      </c>
      <c r="H88" s="2" t="s">
        <v>157</v>
      </c>
      <c r="I88" s="2" t="s">
        <v>71</v>
      </c>
      <c r="J88" s="2" t="s">
        <v>82</v>
      </c>
      <c r="K88" s="2" t="s">
        <v>97</v>
      </c>
      <c r="L88" s="2" t="s">
        <v>439</v>
      </c>
      <c r="M88" s="4">
        <v>45965</v>
      </c>
      <c r="N88" s="4" t="s">
        <v>3297</v>
      </c>
      <c r="O88" s="4">
        <v>45927</v>
      </c>
      <c r="P88" s="2">
        <v>27</v>
      </c>
      <c r="Q88" s="2">
        <v>30403120</v>
      </c>
      <c r="R88" s="2">
        <v>0.17</v>
      </c>
      <c r="S88" s="2">
        <v>0.03</v>
      </c>
      <c r="T88" s="2">
        <v>25991627.289999999</v>
      </c>
      <c r="U88" s="2" t="s">
        <v>264</v>
      </c>
      <c r="V88" s="20" cm="1">
        <f t="array" ref="V88">T88 / _xlfn.SWITCH(U88, "USD", 1, "AED", 3.67, "QAR", 3.64, "SAR", 3.75, "EUR", 0.92, "Unknown", 1, 1)</f>
        <v>25991627.289999999</v>
      </c>
      <c r="W88" s="2">
        <v>21128766.399999999</v>
      </c>
      <c r="X88" s="2">
        <v>0.22</v>
      </c>
      <c r="Y88" s="2">
        <v>0.14000000000000001</v>
      </c>
      <c r="Z88" s="2" t="s">
        <v>440</v>
      </c>
      <c r="AA88" s="2">
        <v>17648601.809999999</v>
      </c>
      <c r="AB88" s="2">
        <v>8286022.9800000004</v>
      </c>
      <c r="AC88" s="2">
        <v>120</v>
      </c>
      <c r="AD88" s="2">
        <v>134</v>
      </c>
      <c r="AE88" s="2" t="s">
        <v>3297</v>
      </c>
      <c r="AF88" s="2" t="s">
        <v>87</v>
      </c>
      <c r="AG88" s="2">
        <v>0.76</v>
      </c>
      <c r="AH88" s="2">
        <v>0.15</v>
      </c>
      <c r="AI88" s="2">
        <v>0.05</v>
      </c>
      <c r="AJ88" s="2">
        <v>4</v>
      </c>
      <c r="AK88" s="2" t="s">
        <v>3297</v>
      </c>
      <c r="AL88" s="2">
        <v>3684716.91</v>
      </c>
      <c r="AM88" s="2">
        <v>6689203.3099999996</v>
      </c>
      <c r="AN88" s="2" t="s">
        <v>88</v>
      </c>
      <c r="AO88" s="2" t="s">
        <v>3297</v>
      </c>
      <c r="AP88" s="2">
        <v>75</v>
      </c>
      <c r="AQ88" s="2">
        <v>36</v>
      </c>
      <c r="AR88" s="2" t="s">
        <v>51</v>
      </c>
      <c r="AS88" s="2" t="s">
        <v>40</v>
      </c>
      <c r="AT88" s="2" t="s">
        <v>105</v>
      </c>
    </row>
    <row r="89" spans="1:46" x14ac:dyDescent="0.3">
      <c r="A89" s="2" t="s">
        <v>450</v>
      </c>
      <c r="B89" s="5">
        <v>45978</v>
      </c>
      <c r="C89" s="3" t="s">
        <v>168</v>
      </c>
      <c r="D89" s="3" t="s">
        <v>187</v>
      </c>
      <c r="E89" s="3" t="s">
        <v>207</v>
      </c>
      <c r="F89" s="3" t="s">
        <v>80</v>
      </c>
      <c r="G89" s="3" t="s">
        <v>156</v>
      </c>
      <c r="H89" s="3" t="s">
        <v>192</v>
      </c>
      <c r="I89" s="3" t="s">
        <v>71</v>
      </c>
      <c r="J89" s="2" t="s">
        <v>45</v>
      </c>
      <c r="K89" s="3" t="s">
        <v>125</v>
      </c>
      <c r="L89" s="3" t="s">
        <v>442</v>
      </c>
      <c r="M89" s="5">
        <v>45951</v>
      </c>
      <c r="N89" s="5">
        <v>46035</v>
      </c>
      <c r="O89" s="5">
        <v>46113</v>
      </c>
      <c r="P89" s="3">
        <v>38</v>
      </c>
      <c r="Q89" s="3">
        <v>17492569</v>
      </c>
      <c r="R89" s="3">
        <v>0.31</v>
      </c>
      <c r="S89" s="3">
        <v>0.17</v>
      </c>
      <c r="T89" s="3">
        <v>14121750.949999999</v>
      </c>
      <c r="U89" s="3" t="s">
        <v>264</v>
      </c>
      <c r="V89" s="21" cm="1">
        <f t="array" ref="V89">T89 / _xlfn.SWITCH(U89, "USD", 1, "AED", 3.67, "QAR", 3.64, "SAR", 3.75, "EUR", 0.92, "Unknown", 1, 1)</f>
        <v>14121750.949999999</v>
      </c>
      <c r="W89" s="3">
        <v>11520978.460000001</v>
      </c>
      <c r="X89" s="3">
        <v>0.34</v>
      </c>
      <c r="Y89" s="3">
        <v>7.0000000000000007E-2</v>
      </c>
      <c r="Z89" s="3" t="s">
        <v>443</v>
      </c>
      <c r="AA89" s="3">
        <v>10487233.68</v>
      </c>
      <c r="AB89" s="3">
        <v>3393382.71</v>
      </c>
      <c r="AC89" s="3">
        <v>120</v>
      </c>
      <c r="AD89" s="3">
        <v>72</v>
      </c>
      <c r="AE89" s="3" t="s">
        <v>100</v>
      </c>
      <c r="AF89" s="3" t="s">
        <v>49</v>
      </c>
      <c r="AG89" s="3">
        <v>0.26</v>
      </c>
      <c r="AH89" s="3">
        <v>0.1</v>
      </c>
      <c r="AI89" s="3">
        <v>0.09</v>
      </c>
      <c r="AJ89" s="3">
        <v>4</v>
      </c>
      <c r="AK89" s="3">
        <v>2252</v>
      </c>
      <c r="AL89" s="3">
        <v>892843.87</v>
      </c>
      <c r="AM89" s="3">
        <v>1560161</v>
      </c>
      <c r="AN89" s="3" t="s">
        <v>102</v>
      </c>
      <c r="AO89" s="3" t="s">
        <v>3297</v>
      </c>
      <c r="AP89" s="3">
        <v>94</v>
      </c>
      <c r="AQ89" s="3">
        <v>60</v>
      </c>
      <c r="AR89" s="3" t="s">
        <v>166</v>
      </c>
      <c r="AS89" s="3" t="s">
        <v>40</v>
      </c>
      <c r="AT89" s="3" t="s">
        <v>28</v>
      </c>
    </row>
    <row r="90" spans="1:46" x14ac:dyDescent="0.3">
      <c r="A90" s="3" t="s">
        <v>453</v>
      </c>
      <c r="B90" s="4">
        <v>45841</v>
      </c>
      <c r="C90" s="2" t="s">
        <v>15</v>
      </c>
      <c r="D90" s="2" t="s">
        <v>230</v>
      </c>
      <c r="E90" s="2" t="s">
        <v>32</v>
      </c>
      <c r="F90" s="2" t="s">
        <v>138</v>
      </c>
      <c r="G90" s="2" t="s">
        <v>57</v>
      </c>
      <c r="H90" s="2" t="s">
        <v>3297</v>
      </c>
      <c r="I90" s="2" t="s">
        <v>302</v>
      </c>
      <c r="J90" s="2" t="s">
        <v>215</v>
      </c>
      <c r="K90" s="2" t="s">
        <v>21</v>
      </c>
      <c r="L90" s="2" t="s">
        <v>445</v>
      </c>
      <c r="M90" s="4">
        <v>45773</v>
      </c>
      <c r="N90" s="4">
        <v>45890</v>
      </c>
      <c r="O90" s="4">
        <v>45919</v>
      </c>
      <c r="P90" s="2">
        <v>50</v>
      </c>
      <c r="Q90" s="2">
        <v>5533505</v>
      </c>
      <c r="R90" s="2">
        <v>0.24</v>
      </c>
      <c r="S90" s="2">
        <v>7.0000000000000007E-2</v>
      </c>
      <c r="T90" s="2">
        <v>4499846.2699999996</v>
      </c>
      <c r="U90" s="2" t="s">
        <v>50</v>
      </c>
      <c r="V90" s="20" cm="1">
        <f t="array" ref="V90">T90 / _xlfn.SWITCH(U90, "USD", 1, "AED", 3.67, "QAR", 3.64, "SAR", 3.75, "EUR", 0.92, "Unknown", 1, 1)</f>
        <v>1236221.5027472526</v>
      </c>
      <c r="W90" s="2">
        <v>3423698.2</v>
      </c>
      <c r="X90" s="2">
        <v>0.3</v>
      </c>
      <c r="Y90" s="2">
        <v>0.06</v>
      </c>
      <c r="Z90" s="2" t="s">
        <v>446</v>
      </c>
      <c r="AA90" s="2">
        <v>2146318.2200000002</v>
      </c>
      <c r="AB90" s="2">
        <v>1682218.56</v>
      </c>
      <c r="AC90" s="2">
        <v>60</v>
      </c>
      <c r="AD90" s="2">
        <v>48</v>
      </c>
      <c r="AE90" s="2" t="s">
        <v>100</v>
      </c>
      <c r="AF90" s="2" t="s">
        <v>87</v>
      </c>
      <c r="AG90" s="2">
        <v>0.85</v>
      </c>
      <c r="AH90" s="2">
        <v>0.1</v>
      </c>
      <c r="AI90" s="2">
        <v>0.05</v>
      </c>
      <c r="AJ90" s="2">
        <v>5</v>
      </c>
      <c r="AK90" s="2">
        <v>331</v>
      </c>
      <c r="AL90" s="2">
        <v>624169.79</v>
      </c>
      <c r="AM90" s="2">
        <v>538713.4</v>
      </c>
      <c r="AN90" s="2" t="s">
        <v>135</v>
      </c>
      <c r="AO90" s="2" t="s">
        <v>3297</v>
      </c>
      <c r="AP90" s="2">
        <v>91.4</v>
      </c>
      <c r="AQ90" s="2">
        <v>48</v>
      </c>
      <c r="AR90" s="2" t="s">
        <v>160</v>
      </c>
      <c r="AS90" s="2" t="s">
        <v>112</v>
      </c>
      <c r="AT90" s="2" t="s">
        <v>105</v>
      </c>
    </row>
    <row r="91" spans="1:46" x14ac:dyDescent="0.3">
      <c r="A91" s="2" t="s">
        <v>456</v>
      </c>
      <c r="B91" s="5">
        <v>45685</v>
      </c>
      <c r="C91" s="3" t="s">
        <v>448</v>
      </c>
      <c r="D91" s="3" t="s">
        <v>385</v>
      </c>
      <c r="E91" s="3" t="s">
        <v>220</v>
      </c>
      <c r="F91" s="3" t="s">
        <v>33</v>
      </c>
      <c r="G91" s="3" t="s">
        <v>131</v>
      </c>
      <c r="H91" s="3" t="s">
        <v>157</v>
      </c>
      <c r="I91" s="3" t="s">
        <v>71</v>
      </c>
      <c r="J91" s="3" t="s">
        <v>20</v>
      </c>
      <c r="K91" s="3" t="s">
        <v>46</v>
      </c>
      <c r="L91" s="3" t="s">
        <v>449</v>
      </c>
      <c r="M91" s="5">
        <v>45363</v>
      </c>
      <c r="N91" s="5">
        <v>45709</v>
      </c>
      <c r="O91" s="5">
        <v>45763</v>
      </c>
      <c r="P91" s="3">
        <v>24</v>
      </c>
      <c r="Q91" s="3">
        <v>46501959</v>
      </c>
      <c r="R91" s="3">
        <v>0.19</v>
      </c>
      <c r="S91" s="3">
        <v>-0.01</v>
      </c>
      <c r="T91" s="3">
        <v>37289920.920000002</v>
      </c>
      <c r="U91" s="3" t="s">
        <v>242</v>
      </c>
      <c r="V91" s="21" cm="1">
        <f t="array" ref="V91">T91 / _xlfn.SWITCH(U91, "USD", 1, "AED", 3.67, "QAR", 3.64, "SAR", 3.75, "EUR", 0.92, "Unknown", 1, 1)</f>
        <v>40532522.739130437</v>
      </c>
      <c r="W91" s="3">
        <v>29752102.829999998</v>
      </c>
      <c r="X91" s="3">
        <v>0.35</v>
      </c>
      <c r="Y91" s="3">
        <v>0.08</v>
      </c>
      <c r="Z91" s="3" t="s">
        <v>3297</v>
      </c>
      <c r="AA91" s="3">
        <v>28169159.73</v>
      </c>
      <c r="AB91" s="3">
        <v>18629912.390000001</v>
      </c>
      <c r="AC91" s="3">
        <v>120</v>
      </c>
      <c r="AD91" s="3">
        <v>29</v>
      </c>
      <c r="AE91" s="3" t="s">
        <v>100</v>
      </c>
      <c r="AF91" s="3" t="s">
        <v>24</v>
      </c>
      <c r="AG91" s="3">
        <v>0.22</v>
      </c>
      <c r="AH91" s="3">
        <v>0.15</v>
      </c>
      <c r="AI91" s="3">
        <v>0.09</v>
      </c>
      <c r="AJ91" s="3">
        <v>4</v>
      </c>
      <c r="AK91" s="3">
        <v>3665</v>
      </c>
      <c r="AL91" s="3">
        <v>2295570.7400000002</v>
      </c>
      <c r="AM91" s="3">
        <v>18054793.460000001</v>
      </c>
      <c r="AN91" s="3" t="s">
        <v>88</v>
      </c>
      <c r="AO91" s="3" t="s">
        <v>103</v>
      </c>
      <c r="AP91" s="3" t="s">
        <v>3297</v>
      </c>
      <c r="AQ91" s="3" t="s">
        <v>3297</v>
      </c>
      <c r="AR91" s="3" t="s">
        <v>160</v>
      </c>
      <c r="AS91" s="3" t="s">
        <v>40</v>
      </c>
      <c r="AT91" s="3" t="s">
        <v>3297</v>
      </c>
    </row>
    <row r="92" spans="1:46" x14ac:dyDescent="0.3">
      <c r="A92" s="3" t="s">
        <v>459</v>
      </c>
      <c r="B92" s="4">
        <v>45969</v>
      </c>
      <c r="C92" s="2" t="s">
        <v>30</v>
      </c>
      <c r="D92" s="2" t="s">
        <v>3250</v>
      </c>
      <c r="E92" s="2" t="s">
        <v>275</v>
      </c>
      <c r="F92" s="2" t="s">
        <v>116</v>
      </c>
      <c r="G92" s="2" t="s">
        <v>94</v>
      </c>
      <c r="H92" s="2" t="s">
        <v>70</v>
      </c>
      <c r="I92" s="2" t="s">
        <v>19</v>
      </c>
      <c r="J92" s="2" t="s">
        <v>72</v>
      </c>
      <c r="K92" s="2" t="s">
        <v>203</v>
      </c>
      <c r="L92" s="2" t="s">
        <v>451</v>
      </c>
      <c r="M92" s="4">
        <v>45946</v>
      </c>
      <c r="N92" s="4">
        <v>45979</v>
      </c>
      <c r="O92" s="4">
        <v>46176</v>
      </c>
      <c r="P92" s="2">
        <v>50</v>
      </c>
      <c r="Q92" s="2">
        <v>33315996</v>
      </c>
      <c r="R92" s="2">
        <v>0.09</v>
      </c>
      <c r="S92" s="2">
        <v>0.1</v>
      </c>
      <c r="T92" s="2">
        <v>33349312</v>
      </c>
      <c r="U92" s="2" t="s">
        <v>365</v>
      </c>
      <c r="V92" s="20" cm="1">
        <f t="array" ref="V92">T92 / _xlfn.SWITCH(U92, "USD", 1, "AED", 3.67, "QAR", 3.64, "SAR", 3.75, "EUR", 0.92, "Unknown", 1, 1)</f>
        <v>9087005.9945504088</v>
      </c>
      <c r="W92" s="2">
        <v>29328850.539999999</v>
      </c>
      <c r="X92" s="2">
        <v>0.15</v>
      </c>
      <c r="Y92" s="2">
        <v>0.11</v>
      </c>
      <c r="Z92" s="2" t="s">
        <v>452</v>
      </c>
      <c r="AA92" s="2">
        <v>15152433.029999999</v>
      </c>
      <c r="AB92" s="2">
        <v>9517562.7899999991</v>
      </c>
      <c r="AC92" s="2">
        <v>30</v>
      </c>
      <c r="AD92" s="2">
        <v>154</v>
      </c>
      <c r="AE92" s="2" t="s">
        <v>75</v>
      </c>
      <c r="AF92" s="2" t="s">
        <v>153</v>
      </c>
      <c r="AG92" s="2">
        <v>0.61</v>
      </c>
      <c r="AH92" s="2">
        <v>0.05</v>
      </c>
      <c r="AI92" s="2">
        <v>0.09</v>
      </c>
      <c r="AJ92" s="2">
        <v>8</v>
      </c>
      <c r="AK92" s="2">
        <v>1009</v>
      </c>
      <c r="AL92" s="2">
        <v>2771870.25</v>
      </c>
      <c r="AM92" s="2">
        <v>10333567.25</v>
      </c>
      <c r="AN92" s="2" t="s">
        <v>102</v>
      </c>
      <c r="AO92" s="2" t="s">
        <v>39</v>
      </c>
      <c r="AP92" s="2">
        <v>87.9</v>
      </c>
      <c r="AQ92" s="2">
        <v>60</v>
      </c>
      <c r="AR92" s="2" t="s">
        <v>3297</v>
      </c>
      <c r="AS92" s="2" t="s">
        <v>112</v>
      </c>
      <c r="AT92" s="2" t="s">
        <v>3297</v>
      </c>
    </row>
    <row r="93" spans="1:46" x14ac:dyDescent="0.3">
      <c r="A93" s="2" t="s">
        <v>462</v>
      </c>
      <c r="B93" s="5">
        <v>46061</v>
      </c>
      <c r="C93" s="3" t="s">
        <v>290</v>
      </c>
      <c r="D93" s="3" t="s">
        <v>3297</v>
      </c>
      <c r="E93" s="3" t="s">
        <v>275</v>
      </c>
      <c r="F93" s="3" t="s">
        <v>3297</v>
      </c>
      <c r="G93" s="3" t="s">
        <v>34</v>
      </c>
      <c r="H93" s="3" t="s">
        <v>95</v>
      </c>
      <c r="I93" s="3" t="s">
        <v>19</v>
      </c>
      <c r="J93" s="2" t="s">
        <v>72</v>
      </c>
      <c r="K93" s="3" t="s">
        <v>35</v>
      </c>
      <c r="L93" s="3" t="s">
        <v>454</v>
      </c>
      <c r="M93" s="5">
        <v>45881</v>
      </c>
      <c r="N93" s="5">
        <v>46096</v>
      </c>
      <c r="O93" s="5" t="s">
        <v>3297</v>
      </c>
      <c r="P93" s="3">
        <v>21</v>
      </c>
      <c r="Q93" s="3">
        <v>47632923</v>
      </c>
      <c r="R93" s="3">
        <v>0.11</v>
      </c>
      <c r="S93" s="3">
        <v>0.1</v>
      </c>
      <c r="T93" s="3">
        <v>46632631.619999997</v>
      </c>
      <c r="U93" s="3" t="s">
        <v>3297</v>
      </c>
      <c r="V93" s="21" cm="1">
        <f t="array" ref="V93">T93 / _xlfn.SWITCH(U93, "USD", 1, "AED", 3.67, "QAR", 3.64, "SAR", 3.75, "EUR", 0.92, "Unknown", 1, 1)</f>
        <v>46632631.619999997</v>
      </c>
      <c r="W93" s="3">
        <v>28928591.219999999</v>
      </c>
      <c r="X93" s="3">
        <v>0.24</v>
      </c>
      <c r="Y93" s="3">
        <v>0.17</v>
      </c>
      <c r="Z93" s="3" t="s">
        <v>455</v>
      </c>
      <c r="AA93" s="3">
        <v>14876521.789999999</v>
      </c>
      <c r="AB93" s="3">
        <v>10715751.75</v>
      </c>
      <c r="AC93" s="3">
        <v>120</v>
      </c>
      <c r="AD93" s="3">
        <v>91</v>
      </c>
      <c r="AE93" s="3" t="s">
        <v>3297</v>
      </c>
      <c r="AF93" s="3" t="s">
        <v>87</v>
      </c>
      <c r="AG93" s="3">
        <v>0.92</v>
      </c>
      <c r="AH93" s="3">
        <v>0.15</v>
      </c>
      <c r="AI93" s="3">
        <v>0.06</v>
      </c>
      <c r="AJ93" s="3">
        <v>15</v>
      </c>
      <c r="AK93" s="3">
        <v>1448</v>
      </c>
      <c r="AL93" s="3">
        <v>9875850.2899999991</v>
      </c>
      <c r="AM93" s="3">
        <v>13600095.01</v>
      </c>
      <c r="AN93" s="3" t="s">
        <v>135</v>
      </c>
      <c r="AO93" s="3" t="s">
        <v>3297</v>
      </c>
      <c r="AP93" s="3">
        <v>67.099999999999994</v>
      </c>
      <c r="AQ93" s="3">
        <v>12</v>
      </c>
      <c r="AR93" s="3" t="s">
        <v>3297</v>
      </c>
      <c r="AS93" s="3" t="s">
        <v>104</v>
      </c>
      <c r="AT93" s="3" t="s">
        <v>149</v>
      </c>
    </row>
    <row r="94" spans="1:46" x14ac:dyDescent="0.3">
      <c r="A94" s="3" t="s">
        <v>465</v>
      </c>
      <c r="B94" s="4">
        <v>46059</v>
      </c>
      <c r="C94" s="2" t="s">
        <v>313</v>
      </c>
      <c r="D94" s="2" t="s">
        <v>219</v>
      </c>
      <c r="E94" s="2" t="s">
        <v>3335</v>
      </c>
      <c r="F94" s="2" t="s">
        <v>17</v>
      </c>
      <c r="G94" s="2" t="s">
        <v>135</v>
      </c>
      <c r="H94" s="2" t="s">
        <v>44</v>
      </c>
      <c r="I94" s="2" t="s">
        <v>199</v>
      </c>
      <c r="J94" s="2" t="s">
        <v>215</v>
      </c>
      <c r="K94" s="2" t="s">
        <v>97</v>
      </c>
      <c r="L94" s="2" t="s">
        <v>457</v>
      </c>
      <c r="M94" s="4">
        <v>46009</v>
      </c>
      <c r="N94" s="4" t="s">
        <v>3297</v>
      </c>
      <c r="O94" s="4" t="s">
        <v>3297</v>
      </c>
      <c r="P94" s="2">
        <v>26</v>
      </c>
      <c r="Q94" s="2">
        <v>27979919</v>
      </c>
      <c r="R94" s="2">
        <v>0.33</v>
      </c>
      <c r="S94" s="2">
        <v>-0.04</v>
      </c>
      <c r="T94" s="2">
        <v>17996683.899999999</v>
      </c>
      <c r="U94" s="2" t="s">
        <v>242</v>
      </c>
      <c r="V94" s="20" cm="1">
        <f t="array" ref="V94">T94 / _xlfn.SWITCH(U94, "USD", 1, "AED", 3.67, "QAR", 3.64, "SAR", 3.75, "EUR", 0.92, "Unknown", 1, 1)</f>
        <v>19561612.934782606</v>
      </c>
      <c r="W94" s="2">
        <v>15930988.98</v>
      </c>
      <c r="X94" s="2">
        <v>0.16</v>
      </c>
      <c r="Y94" s="2">
        <v>7.0000000000000007E-2</v>
      </c>
      <c r="Z94" s="2" t="s">
        <v>458</v>
      </c>
      <c r="AA94" s="2">
        <v>8870785.7899999991</v>
      </c>
      <c r="AB94" s="2">
        <v>6670423.8600000003</v>
      </c>
      <c r="AC94" s="2">
        <v>60</v>
      </c>
      <c r="AD94" s="2">
        <v>143</v>
      </c>
      <c r="AE94" s="2" t="s">
        <v>100</v>
      </c>
      <c r="AF94" s="2" t="s">
        <v>49</v>
      </c>
      <c r="AG94" s="2">
        <v>0.55000000000000004</v>
      </c>
      <c r="AH94" s="2">
        <v>0.05</v>
      </c>
      <c r="AI94" s="2">
        <v>0.06</v>
      </c>
      <c r="AJ94" s="2">
        <v>10</v>
      </c>
      <c r="AK94" s="2">
        <v>3963</v>
      </c>
      <c r="AL94" s="2">
        <v>997698.16</v>
      </c>
      <c r="AM94" s="2">
        <v>5280025.08</v>
      </c>
      <c r="AN94" s="2" t="s">
        <v>165</v>
      </c>
      <c r="AO94" s="2" t="s">
        <v>3297</v>
      </c>
      <c r="AP94" s="2" t="s">
        <v>3297</v>
      </c>
      <c r="AQ94" s="2">
        <v>36</v>
      </c>
      <c r="AR94" s="2" t="s">
        <v>3297</v>
      </c>
      <c r="AS94" s="2" t="s">
        <v>40</v>
      </c>
      <c r="AT94" s="2" t="s">
        <v>64</v>
      </c>
    </row>
    <row r="95" spans="1:46" x14ac:dyDescent="0.3">
      <c r="A95" s="2" t="s">
        <v>468</v>
      </c>
      <c r="B95" s="5">
        <v>45893</v>
      </c>
      <c r="C95" s="3" t="s">
        <v>309</v>
      </c>
      <c r="D95" s="3" t="s">
        <v>385</v>
      </c>
      <c r="E95" s="3" t="s">
        <v>207</v>
      </c>
      <c r="F95" s="3" t="s">
        <v>80</v>
      </c>
      <c r="G95" s="3" t="s">
        <v>144</v>
      </c>
      <c r="H95" s="3" t="s">
        <v>192</v>
      </c>
      <c r="I95" s="3" t="s">
        <v>19</v>
      </c>
      <c r="J95" s="3" t="s">
        <v>45</v>
      </c>
      <c r="K95" s="3" t="s">
        <v>145</v>
      </c>
      <c r="L95" s="3" t="s">
        <v>460</v>
      </c>
      <c r="M95" s="5">
        <v>45857</v>
      </c>
      <c r="N95" s="5">
        <v>45939</v>
      </c>
      <c r="O95" s="5">
        <v>45959</v>
      </c>
      <c r="P95" s="3">
        <v>22</v>
      </c>
      <c r="Q95" s="3">
        <v>26210604</v>
      </c>
      <c r="R95" s="3">
        <v>0.25</v>
      </c>
      <c r="S95" s="3">
        <v>0.08</v>
      </c>
      <c r="T95" s="3">
        <v>21230589.239999998</v>
      </c>
      <c r="U95" s="3" t="s">
        <v>365</v>
      </c>
      <c r="V95" s="21" cm="1">
        <f t="array" ref="V95">T95 / _xlfn.SWITCH(U95, "USD", 1, "AED", 3.67, "QAR", 3.64, "SAR", 3.75, "EUR", 0.92, "Unknown", 1, 1)</f>
        <v>5784901.7002724791</v>
      </c>
      <c r="W95" s="3">
        <v>14895841.43</v>
      </c>
      <c r="X95" s="3">
        <v>0.1</v>
      </c>
      <c r="Y95" s="3">
        <v>0.12</v>
      </c>
      <c r="Z95" s="3" t="s">
        <v>461</v>
      </c>
      <c r="AA95" s="3">
        <v>1135696.17</v>
      </c>
      <c r="AB95" s="3">
        <v>1187790.4099999999</v>
      </c>
      <c r="AC95" s="3">
        <v>120</v>
      </c>
      <c r="AD95" s="3">
        <v>23</v>
      </c>
      <c r="AE95" s="3" t="s">
        <v>100</v>
      </c>
      <c r="AF95" s="3" t="s">
        <v>263</v>
      </c>
      <c r="AG95" s="3">
        <v>0.36</v>
      </c>
      <c r="AH95" s="3">
        <v>0.05</v>
      </c>
      <c r="AI95" s="3">
        <v>0.02</v>
      </c>
      <c r="AJ95" s="3">
        <v>9</v>
      </c>
      <c r="AK95" s="3">
        <v>1476</v>
      </c>
      <c r="AL95" s="3">
        <v>4776743.6399999997</v>
      </c>
      <c r="AM95" s="3">
        <v>7983762.21</v>
      </c>
      <c r="AN95" s="3" t="s">
        <v>3297</v>
      </c>
      <c r="AO95" s="3" t="s">
        <v>103</v>
      </c>
      <c r="AP95" s="3" t="s">
        <v>3297</v>
      </c>
      <c r="AQ95" s="3">
        <v>36</v>
      </c>
      <c r="AR95" s="3" t="s">
        <v>3297</v>
      </c>
      <c r="AS95" s="3" t="s">
        <v>104</v>
      </c>
      <c r="AT95" s="3" t="s">
        <v>3297</v>
      </c>
    </row>
    <row r="96" spans="1:46" x14ac:dyDescent="0.3">
      <c r="A96" s="3" t="s">
        <v>472</v>
      </c>
      <c r="B96" s="4">
        <v>45948</v>
      </c>
      <c r="C96" s="2" t="s">
        <v>155</v>
      </c>
      <c r="D96" s="2" t="s">
        <v>385</v>
      </c>
      <c r="E96" s="2" t="s">
        <v>220</v>
      </c>
      <c r="F96" s="2" t="s">
        <v>3297</v>
      </c>
      <c r="G96" s="2" t="s">
        <v>162</v>
      </c>
      <c r="H96" s="2" t="s">
        <v>70</v>
      </c>
      <c r="I96" s="2" t="s">
        <v>139</v>
      </c>
      <c r="J96" s="2" t="s">
        <v>20</v>
      </c>
      <c r="K96" s="2" t="s">
        <v>97</v>
      </c>
      <c r="L96" s="2" t="s">
        <v>463</v>
      </c>
      <c r="M96" s="4">
        <v>45894</v>
      </c>
      <c r="N96" s="4">
        <v>46002</v>
      </c>
      <c r="O96" s="4">
        <v>46236</v>
      </c>
      <c r="P96" s="2">
        <v>37</v>
      </c>
      <c r="Q96" s="2">
        <v>9044631</v>
      </c>
      <c r="R96" s="2">
        <v>0.04</v>
      </c>
      <c r="S96" s="2">
        <v>0.15</v>
      </c>
      <c r="T96" s="2">
        <v>9985272.6199999992</v>
      </c>
      <c r="U96" s="2" t="s">
        <v>76</v>
      </c>
      <c r="V96" s="20" cm="1">
        <f t="array" ref="V96">T96 / _xlfn.SWITCH(U96, "USD", 1, "AED", 3.67, "QAR", 3.64, "SAR", 3.75, "EUR", 0.92, "Unknown", 1, 1)</f>
        <v>9985272.6199999992</v>
      </c>
      <c r="W96" s="2">
        <v>7760162.3300000001</v>
      </c>
      <c r="X96" s="2">
        <v>0.14000000000000001</v>
      </c>
      <c r="Y96" s="2">
        <v>7.0000000000000007E-2</v>
      </c>
      <c r="Z96" s="2" t="s">
        <v>464</v>
      </c>
      <c r="AA96" s="2">
        <v>6428613.3499999996</v>
      </c>
      <c r="AB96" s="2">
        <v>2428796.9700000002</v>
      </c>
      <c r="AC96" s="2">
        <v>60</v>
      </c>
      <c r="AD96" s="2">
        <v>176</v>
      </c>
      <c r="AE96" s="2" t="s">
        <v>62</v>
      </c>
      <c r="AF96" s="2" t="s">
        <v>263</v>
      </c>
      <c r="AG96" s="2">
        <v>0.66</v>
      </c>
      <c r="AH96" s="2">
        <v>0.1</v>
      </c>
      <c r="AI96" s="2">
        <v>0.05</v>
      </c>
      <c r="AJ96" s="2">
        <v>7</v>
      </c>
      <c r="AK96" s="2">
        <v>3576</v>
      </c>
      <c r="AL96" s="2">
        <v>985608.24</v>
      </c>
      <c r="AM96" s="2">
        <v>1689849.45</v>
      </c>
      <c r="AN96" s="2" t="s">
        <v>165</v>
      </c>
      <c r="AO96" s="2" t="s">
        <v>39</v>
      </c>
      <c r="AP96" s="2">
        <v>67</v>
      </c>
      <c r="AQ96" s="2">
        <v>60</v>
      </c>
      <c r="AR96" s="2" t="s">
        <v>160</v>
      </c>
      <c r="AS96" s="2" t="s">
        <v>104</v>
      </c>
      <c r="AT96" s="2" t="s">
        <v>113</v>
      </c>
    </row>
    <row r="97" spans="1:46" x14ac:dyDescent="0.3">
      <c r="A97" s="2" t="s">
        <v>476</v>
      </c>
      <c r="B97" s="5">
        <v>45748</v>
      </c>
      <c r="C97" s="3" t="s">
        <v>424</v>
      </c>
      <c r="D97" s="3" t="s">
        <v>320</v>
      </c>
      <c r="E97" s="3" t="s">
        <v>3335</v>
      </c>
      <c r="F97" s="3" t="s">
        <v>33</v>
      </c>
      <c r="G97" s="3" t="s">
        <v>162</v>
      </c>
      <c r="H97" s="3" t="s">
        <v>3297</v>
      </c>
      <c r="I97" s="3" t="s">
        <v>3254</v>
      </c>
      <c r="J97" s="3" t="s">
        <v>215</v>
      </c>
      <c r="K97" s="3" t="s">
        <v>97</v>
      </c>
      <c r="L97" s="3" t="s">
        <v>466</v>
      </c>
      <c r="M97" s="5">
        <v>45683</v>
      </c>
      <c r="N97" s="5">
        <v>45874</v>
      </c>
      <c r="O97" s="5">
        <v>45843</v>
      </c>
      <c r="P97" s="3">
        <v>57</v>
      </c>
      <c r="Q97" s="3">
        <v>20871927</v>
      </c>
      <c r="R97" s="3">
        <v>0.34</v>
      </c>
      <c r="S97" s="3">
        <v>-0.03</v>
      </c>
      <c r="T97" s="3">
        <v>13362207.67</v>
      </c>
      <c r="U97" s="3" t="s">
        <v>365</v>
      </c>
      <c r="V97" s="21" cm="1">
        <f t="array" ref="V97">T97 / _xlfn.SWITCH(U97, "USD", 1, "AED", 3.67, "QAR", 3.64, "SAR", 3.75, "EUR", 0.92, "Unknown", 1, 1)</f>
        <v>3640928.5204359675</v>
      </c>
      <c r="W97" s="3">
        <v>9497414.5</v>
      </c>
      <c r="X97" s="3">
        <v>7.0000000000000007E-2</v>
      </c>
      <c r="Y97" s="3">
        <v>0.16</v>
      </c>
      <c r="Z97" s="3" t="s">
        <v>467</v>
      </c>
      <c r="AA97" s="3">
        <v>1903218.51</v>
      </c>
      <c r="AB97" s="3">
        <v>1810443.03</v>
      </c>
      <c r="AC97" s="3">
        <v>90</v>
      </c>
      <c r="AD97" s="3">
        <v>84</v>
      </c>
      <c r="AE97" s="3" t="s">
        <v>62</v>
      </c>
      <c r="AF97" s="3" t="s">
        <v>128</v>
      </c>
      <c r="AG97" s="3">
        <v>0.51</v>
      </c>
      <c r="AH97" s="3">
        <v>0.15</v>
      </c>
      <c r="AI97" s="3">
        <v>0.02</v>
      </c>
      <c r="AJ97" s="3">
        <v>6</v>
      </c>
      <c r="AK97" s="3">
        <v>4844</v>
      </c>
      <c r="AL97" s="3">
        <v>1244947.28</v>
      </c>
      <c r="AM97" s="3">
        <v>3375641.32</v>
      </c>
      <c r="AN97" s="3" t="s">
        <v>63</v>
      </c>
      <c r="AO97" s="3" t="s">
        <v>3297</v>
      </c>
      <c r="AP97" s="3">
        <v>55.5</v>
      </c>
      <c r="AQ97" s="3">
        <v>24</v>
      </c>
      <c r="AR97" s="3" t="s">
        <v>160</v>
      </c>
      <c r="AS97" s="3" t="s">
        <v>104</v>
      </c>
      <c r="AT97" s="3" t="s">
        <v>3297</v>
      </c>
    </row>
    <row r="98" spans="1:46" x14ac:dyDescent="0.3">
      <c r="A98" s="3" t="s">
        <v>478</v>
      </c>
      <c r="B98" s="4">
        <v>45736</v>
      </c>
      <c r="C98" s="2" t="s">
        <v>253</v>
      </c>
      <c r="D98" s="2" t="s">
        <v>187</v>
      </c>
      <c r="E98" s="2" t="s">
        <v>220</v>
      </c>
      <c r="F98" s="2" t="s">
        <v>33</v>
      </c>
      <c r="G98" s="2" t="s">
        <v>135</v>
      </c>
      <c r="H98" s="2" t="s">
        <v>157</v>
      </c>
      <c r="I98" s="2" t="s">
        <v>3297</v>
      </c>
      <c r="J98" s="2" t="s">
        <v>20</v>
      </c>
      <c r="K98" s="2" t="s">
        <v>46</v>
      </c>
      <c r="L98" s="2" t="s">
        <v>469</v>
      </c>
      <c r="M98" s="4">
        <v>45871</v>
      </c>
      <c r="N98" s="4">
        <v>45770</v>
      </c>
      <c r="O98" s="4" t="s">
        <v>3297</v>
      </c>
      <c r="P98" s="2" t="s">
        <v>3297</v>
      </c>
      <c r="Q98" s="2">
        <v>19558952</v>
      </c>
      <c r="R98" s="2">
        <v>0.35</v>
      </c>
      <c r="S98" s="2">
        <v>0.12</v>
      </c>
      <c r="T98" s="2">
        <v>14238917.060000001</v>
      </c>
      <c r="U98" s="2" t="s">
        <v>242</v>
      </c>
      <c r="V98" s="20" cm="1">
        <f t="array" ref="V98">T98 / _xlfn.SWITCH(U98, "USD", 1, "AED", 3.67, "QAR", 3.64, "SAR", 3.75, "EUR", 0.92, "Unknown", 1, 1)</f>
        <v>15477083.760869564</v>
      </c>
      <c r="W98" s="2">
        <v>10117798.27</v>
      </c>
      <c r="X98" s="2">
        <v>0.39</v>
      </c>
      <c r="Y98" s="2">
        <v>0.06</v>
      </c>
      <c r="Z98" s="2" t="s">
        <v>470</v>
      </c>
      <c r="AA98" s="2">
        <v>2337116.48</v>
      </c>
      <c r="AB98" s="2">
        <v>835277.94</v>
      </c>
      <c r="AC98" s="2">
        <v>30</v>
      </c>
      <c r="AD98" s="2">
        <v>37</v>
      </c>
      <c r="AE98" s="2" t="s">
        <v>148</v>
      </c>
      <c r="AF98" s="2" t="s">
        <v>101</v>
      </c>
      <c r="AG98" s="2" t="s">
        <v>471</v>
      </c>
      <c r="AH98" s="2">
        <v>0.1</v>
      </c>
      <c r="AI98" s="2">
        <v>7.0000000000000007E-2</v>
      </c>
      <c r="AJ98" s="2">
        <v>4</v>
      </c>
      <c r="AK98" s="2">
        <v>734</v>
      </c>
      <c r="AL98" s="2">
        <v>2350168.2200000002</v>
      </c>
      <c r="AM98" s="2">
        <v>5232614.8600000003</v>
      </c>
      <c r="AN98" s="2" t="s">
        <v>135</v>
      </c>
      <c r="AO98" s="2" t="s">
        <v>103</v>
      </c>
      <c r="AP98" s="2">
        <v>99.2</v>
      </c>
      <c r="AQ98" s="2">
        <v>60</v>
      </c>
      <c r="AR98" s="2" t="s">
        <v>51</v>
      </c>
      <c r="AS98" s="2" t="s">
        <v>104</v>
      </c>
      <c r="AT98" s="2" t="s">
        <v>28</v>
      </c>
    </row>
    <row r="99" spans="1:46" x14ac:dyDescent="0.3">
      <c r="A99" s="2" t="s">
        <v>481</v>
      </c>
      <c r="B99" s="5">
        <v>16700</v>
      </c>
      <c r="C99" s="3" t="s">
        <v>473</v>
      </c>
      <c r="D99" s="3" t="s">
        <v>320</v>
      </c>
      <c r="E99" s="3" t="s">
        <v>275</v>
      </c>
      <c r="F99" s="3" t="s">
        <v>116</v>
      </c>
      <c r="G99" s="3" t="s">
        <v>144</v>
      </c>
      <c r="H99" s="3" t="s">
        <v>157</v>
      </c>
      <c r="I99" s="3" t="s">
        <v>3254</v>
      </c>
      <c r="J99" s="2" t="s">
        <v>72</v>
      </c>
      <c r="K99" s="3" t="s">
        <v>97</v>
      </c>
      <c r="L99" s="3" t="s">
        <v>474</v>
      </c>
      <c r="M99" s="5">
        <v>45908</v>
      </c>
      <c r="N99" s="5">
        <v>45848</v>
      </c>
      <c r="O99" s="5" t="s">
        <v>3297</v>
      </c>
      <c r="P99" s="3">
        <v>14</v>
      </c>
      <c r="Q99" s="3">
        <v>31689652</v>
      </c>
      <c r="R99" s="3">
        <v>0.21</v>
      </c>
      <c r="S99" s="3">
        <v>0.03</v>
      </c>
      <c r="T99" s="3">
        <v>25785869.829999998</v>
      </c>
      <c r="U99" s="3" t="s">
        <v>242</v>
      </c>
      <c r="V99" s="21" cm="1">
        <f t="array" ref="V99">T99 / _xlfn.SWITCH(U99, "USD", 1, "AED", 3.67, "QAR", 3.64, "SAR", 3.75, "EUR", 0.92, "Unknown", 1, 1)</f>
        <v>28028119.380434778</v>
      </c>
      <c r="W99" s="3">
        <v>21187995.77</v>
      </c>
      <c r="X99" s="3">
        <v>0.18</v>
      </c>
      <c r="Y99" s="3">
        <v>0.08</v>
      </c>
      <c r="Z99" s="3" t="s">
        <v>475</v>
      </c>
      <c r="AA99" s="3">
        <v>9024470.6600000001</v>
      </c>
      <c r="AB99" s="3">
        <v>9766358.0600000005</v>
      </c>
      <c r="AC99" s="3">
        <v>60</v>
      </c>
      <c r="AD99" s="3">
        <v>75</v>
      </c>
      <c r="AE99" s="3" t="s">
        <v>38</v>
      </c>
      <c r="AF99" s="3" t="s">
        <v>153</v>
      </c>
      <c r="AG99" s="3">
        <v>0.21</v>
      </c>
      <c r="AH99" s="3">
        <v>0.15</v>
      </c>
      <c r="AI99" s="3">
        <v>0.09</v>
      </c>
      <c r="AJ99" s="3">
        <v>9</v>
      </c>
      <c r="AK99" s="3">
        <v>1198</v>
      </c>
      <c r="AL99" s="3">
        <v>5389155.6799999997</v>
      </c>
      <c r="AM99" s="3">
        <v>10342828.91</v>
      </c>
      <c r="AN99" s="3" t="s">
        <v>102</v>
      </c>
      <c r="AO99" s="3" t="s">
        <v>3297</v>
      </c>
      <c r="AP99" s="3">
        <v>74.2</v>
      </c>
      <c r="AQ99" s="3">
        <v>48</v>
      </c>
      <c r="AR99" s="3" t="s">
        <v>166</v>
      </c>
      <c r="AS99" s="3" t="s">
        <v>52</v>
      </c>
      <c r="AT99" s="3" t="s">
        <v>105</v>
      </c>
    </row>
    <row r="100" spans="1:46" x14ac:dyDescent="0.3">
      <c r="A100" s="3" t="s">
        <v>484</v>
      </c>
      <c r="B100" s="4">
        <v>45685</v>
      </c>
      <c r="C100" s="2" t="s">
        <v>249</v>
      </c>
      <c r="D100" s="2" t="s">
        <v>385</v>
      </c>
      <c r="E100" s="2" t="s">
        <v>32</v>
      </c>
      <c r="F100" s="2" t="s">
        <v>138</v>
      </c>
      <c r="G100" s="2" t="s">
        <v>156</v>
      </c>
      <c r="H100" s="2" t="s">
        <v>70</v>
      </c>
      <c r="I100" s="2" t="s">
        <v>193</v>
      </c>
      <c r="J100" s="2" t="s">
        <v>215</v>
      </c>
      <c r="K100" s="2" t="s">
        <v>35</v>
      </c>
      <c r="L100" s="2" t="s">
        <v>477</v>
      </c>
      <c r="M100" s="4">
        <v>45302</v>
      </c>
      <c r="N100" s="4">
        <v>45702</v>
      </c>
      <c r="O100" s="4">
        <v>45789</v>
      </c>
      <c r="P100" s="2">
        <v>46</v>
      </c>
      <c r="Q100" s="2">
        <v>43301412</v>
      </c>
      <c r="R100" s="2">
        <v>0.1</v>
      </c>
      <c r="S100" s="2">
        <v>0.15</v>
      </c>
      <c r="T100" s="2">
        <v>44816961.420000002</v>
      </c>
      <c r="U100" s="2" t="s">
        <v>365</v>
      </c>
      <c r="V100" s="20" cm="1">
        <f t="array" ref="V100">T100 / _xlfn.SWITCH(U100, "USD", 1, "AED", 3.67, "QAR", 3.64, "SAR", 3.75, "EUR", 0.92, "Unknown", 1, 1)</f>
        <v>12211706.108991826</v>
      </c>
      <c r="W100" s="2">
        <v>36763086.200000003</v>
      </c>
      <c r="X100" s="2">
        <v>0.12</v>
      </c>
      <c r="Y100" s="2">
        <v>0.1</v>
      </c>
      <c r="Z100" s="2" t="s">
        <v>3297</v>
      </c>
      <c r="AA100" s="2">
        <v>4241688.6500000004</v>
      </c>
      <c r="AB100" s="2">
        <v>2847072.08</v>
      </c>
      <c r="AC100" s="2">
        <v>90</v>
      </c>
      <c r="AD100" s="2">
        <v>78</v>
      </c>
      <c r="AE100" s="2" t="s">
        <v>38</v>
      </c>
      <c r="AF100" s="2" t="s">
        <v>24</v>
      </c>
      <c r="AG100" s="2">
        <v>0.5</v>
      </c>
      <c r="AH100" s="2">
        <v>0.15</v>
      </c>
      <c r="AI100" s="2">
        <v>0.03</v>
      </c>
      <c r="AJ100" s="2">
        <v>12</v>
      </c>
      <c r="AK100" s="2">
        <v>107</v>
      </c>
      <c r="AL100" s="2">
        <v>6310711.3300000001</v>
      </c>
      <c r="AM100" s="2">
        <v>10783255.27</v>
      </c>
      <c r="AN100" s="2" t="s">
        <v>3297</v>
      </c>
      <c r="AO100" s="2" t="s">
        <v>103</v>
      </c>
      <c r="AP100" s="2">
        <v>65.7</v>
      </c>
      <c r="AQ100" s="2">
        <v>36</v>
      </c>
      <c r="AR100" s="2" t="s">
        <v>3297</v>
      </c>
      <c r="AS100" s="2" t="s">
        <v>27</v>
      </c>
      <c r="AT100" s="2" t="s">
        <v>3297</v>
      </c>
    </row>
    <row r="101" spans="1:46" x14ac:dyDescent="0.3">
      <c r="A101" s="2" t="s">
        <v>487</v>
      </c>
      <c r="B101" s="5">
        <v>45964</v>
      </c>
      <c r="C101" s="3" t="s">
        <v>309</v>
      </c>
      <c r="D101" s="3" t="s">
        <v>79</v>
      </c>
      <c r="E101" s="3" t="s">
        <v>275</v>
      </c>
      <c r="F101" s="3" t="s">
        <v>93</v>
      </c>
      <c r="G101" s="3" t="s">
        <v>144</v>
      </c>
      <c r="H101" s="3" t="s">
        <v>70</v>
      </c>
      <c r="I101" s="3" t="s">
        <v>58</v>
      </c>
      <c r="J101" s="2" t="s">
        <v>59</v>
      </c>
      <c r="K101" s="3" t="s">
        <v>145</v>
      </c>
      <c r="L101" s="3" t="s">
        <v>479</v>
      </c>
      <c r="M101" s="5">
        <v>45919</v>
      </c>
      <c r="N101" s="5">
        <v>45985</v>
      </c>
      <c r="O101" s="5">
        <v>46143</v>
      </c>
      <c r="P101" s="3">
        <v>34</v>
      </c>
      <c r="Q101" s="3">
        <v>43021017</v>
      </c>
      <c r="R101" s="3">
        <v>0.05</v>
      </c>
      <c r="S101" s="3">
        <v>0.19</v>
      </c>
      <c r="T101" s="3">
        <v>48635259.719999999</v>
      </c>
      <c r="U101" s="3" t="s">
        <v>264</v>
      </c>
      <c r="V101" s="21" cm="1">
        <f t="array" ref="V101">T101 / _xlfn.SWITCH(U101, "USD", 1, "AED", 3.67, "QAR", 3.64, "SAR", 3.75, "EUR", 0.92, "Unknown", 1, 1)</f>
        <v>48635259.719999999</v>
      </c>
      <c r="W101" s="3">
        <v>32109034.18</v>
      </c>
      <c r="X101" s="3">
        <v>0.28000000000000003</v>
      </c>
      <c r="Y101" s="3">
        <v>7.0000000000000007E-2</v>
      </c>
      <c r="Z101" s="3" t="s">
        <v>480</v>
      </c>
      <c r="AA101" s="3">
        <v>6002973.1600000001</v>
      </c>
      <c r="AB101" s="3">
        <v>4704821.97</v>
      </c>
      <c r="AC101" s="3">
        <v>90</v>
      </c>
      <c r="AD101" s="3">
        <v>169</v>
      </c>
      <c r="AE101" s="3" t="s">
        <v>75</v>
      </c>
      <c r="AF101" s="3" t="s">
        <v>263</v>
      </c>
      <c r="AG101" s="3">
        <v>0.77</v>
      </c>
      <c r="AH101" s="3">
        <v>0.15</v>
      </c>
      <c r="AI101" s="3">
        <v>0.06</v>
      </c>
      <c r="AJ101" s="3">
        <v>5</v>
      </c>
      <c r="AK101" s="3">
        <v>856</v>
      </c>
      <c r="AL101" s="3" t="s">
        <v>3297</v>
      </c>
      <c r="AM101" s="3" t="s">
        <v>3297</v>
      </c>
      <c r="AN101" s="3" t="s">
        <v>165</v>
      </c>
      <c r="AO101" s="3" t="s">
        <v>77</v>
      </c>
      <c r="AP101" s="3">
        <v>60.9</v>
      </c>
      <c r="AQ101" s="3">
        <v>48</v>
      </c>
      <c r="AR101" s="3" t="s">
        <v>3297</v>
      </c>
      <c r="AS101" s="3" t="s">
        <v>104</v>
      </c>
      <c r="AT101" s="3" t="s">
        <v>64</v>
      </c>
    </row>
    <row r="102" spans="1:46" x14ac:dyDescent="0.3">
      <c r="A102" s="3" t="s">
        <v>490</v>
      </c>
      <c r="B102" s="4">
        <v>45794</v>
      </c>
      <c r="C102" s="2" t="s">
        <v>91</v>
      </c>
      <c r="D102" s="2" t="s">
        <v>122</v>
      </c>
      <c r="E102" s="2" t="s">
        <v>16</v>
      </c>
      <c r="F102" s="2" t="s">
        <v>56</v>
      </c>
      <c r="G102" s="2" t="s">
        <v>57</v>
      </c>
      <c r="H102" s="2" t="s">
        <v>3297</v>
      </c>
      <c r="I102" s="2" t="s">
        <v>3297</v>
      </c>
      <c r="J102" s="2" t="s">
        <v>82</v>
      </c>
      <c r="K102" s="2" t="s">
        <v>21</v>
      </c>
      <c r="L102" s="2" t="s">
        <v>482</v>
      </c>
      <c r="M102" s="4">
        <v>45774</v>
      </c>
      <c r="N102" s="4">
        <v>45812</v>
      </c>
      <c r="O102" s="4" t="s">
        <v>3297</v>
      </c>
      <c r="P102" s="2" t="s">
        <v>3297</v>
      </c>
      <c r="Q102" s="2">
        <v>10374205</v>
      </c>
      <c r="R102" s="2">
        <v>0.25</v>
      </c>
      <c r="S102" s="2">
        <v>0.18</v>
      </c>
      <c r="T102" s="2">
        <v>9181171.4199999999</v>
      </c>
      <c r="U102" s="2" t="s">
        <v>242</v>
      </c>
      <c r="V102" s="20" cm="1">
        <f t="array" ref="V102">T102 / _xlfn.SWITCH(U102, "USD", 1, "AED", 3.67, "QAR", 3.64, "SAR", 3.75, "EUR", 0.92, "Unknown", 1, 1)</f>
        <v>9979534.1521739122</v>
      </c>
      <c r="W102" s="2">
        <v>6034792.6799999997</v>
      </c>
      <c r="X102" s="2">
        <v>0.36</v>
      </c>
      <c r="Y102" s="2">
        <v>0.14000000000000001</v>
      </c>
      <c r="Z102" s="2" t="s">
        <v>483</v>
      </c>
      <c r="AA102" s="2">
        <v>4943548.63</v>
      </c>
      <c r="AB102" s="2">
        <v>3521321.34</v>
      </c>
      <c r="AC102" s="2">
        <v>90</v>
      </c>
      <c r="AD102" s="2">
        <v>123</v>
      </c>
      <c r="AE102" s="2" t="s">
        <v>3297</v>
      </c>
      <c r="AF102" s="2" t="s">
        <v>87</v>
      </c>
      <c r="AG102" s="2">
        <v>0.46</v>
      </c>
      <c r="AH102" s="2">
        <v>0.15</v>
      </c>
      <c r="AI102" s="2">
        <v>0.08</v>
      </c>
      <c r="AJ102" s="2">
        <v>2</v>
      </c>
      <c r="AK102" s="2" t="s">
        <v>3297</v>
      </c>
      <c r="AL102" s="2" t="s">
        <v>3297</v>
      </c>
      <c r="AM102" s="2">
        <v>1793946.29</v>
      </c>
      <c r="AN102" s="2" t="s">
        <v>63</v>
      </c>
      <c r="AO102" s="2" t="s">
        <v>89</v>
      </c>
      <c r="AP102" s="2">
        <v>94.3</v>
      </c>
      <c r="AQ102" s="2">
        <v>60</v>
      </c>
      <c r="AR102" s="2" t="s">
        <v>160</v>
      </c>
      <c r="AS102" s="2" t="s">
        <v>40</v>
      </c>
      <c r="AT102" s="2" t="s">
        <v>3297</v>
      </c>
    </row>
    <row r="103" spans="1:46" x14ac:dyDescent="0.3">
      <c r="A103" s="2" t="s">
        <v>493</v>
      </c>
      <c r="B103" s="5">
        <v>16679</v>
      </c>
      <c r="C103" s="3" t="s">
        <v>343</v>
      </c>
      <c r="D103" s="3" t="s">
        <v>3250</v>
      </c>
      <c r="E103" s="3" t="s">
        <v>275</v>
      </c>
      <c r="F103" s="3" t="s">
        <v>93</v>
      </c>
      <c r="G103" s="3" t="s">
        <v>3297</v>
      </c>
      <c r="H103" s="3" t="s">
        <v>245</v>
      </c>
      <c r="I103" s="3" t="s">
        <v>58</v>
      </c>
      <c r="J103" s="2" t="s">
        <v>72</v>
      </c>
      <c r="K103" s="3" t="s">
        <v>145</v>
      </c>
      <c r="L103" s="3" t="s">
        <v>485</v>
      </c>
      <c r="M103" s="5">
        <v>45762</v>
      </c>
      <c r="N103" s="5">
        <v>45834</v>
      </c>
      <c r="O103" s="5" t="s">
        <v>3297</v>
      </c>
      <c r="P103" s="3">
        <v>42</v>
      </c>
      <c r="Q103" s="3">
        <v>48586295</v>
      </c>
      <c r="R103" s="3">
        <v>0.02</v>
      </c>
      <c r="S103" s="3">
        <v>-0.02</v>
      </c>
      <c r="T103" s="3">
        <v>46662277.719999999</v>
      </c>
      <c r="U103" s="3" t="s">
        <v>264</v>
      </c>
      <c r="V103" s="21" cm="1">
        <f t="array" ref="V103">T103 / _xlfn.SWITCH(U103, "USD", 1, "AED", 3.67, "QAR", 3.64, "SAR", 3.75, "EUR", 0.92, "Unknown", 1, 1)</f>
        <v>46662277.719999999</v>
      </c>
      <c r="W103" s="3">
        <v>39258656.850000001</v>
      </c>
      <c r="X103" s="3">
        <v>0.33</v>
      </c>
      <c r="Y103" s="3">
        <v>0.2</v>
      </c>
      <c r="Z103" s="3" t="s">
        <v>486</v>
      </c>
      <c r="AA103" s="3">
        <v>34345216.560000002</v>
      </c>
      <c r="AB103" s="3">
        <v>28638866.489999998</v>
      </c>
      <c r="AC103" s="3">
        <v>90</v>
      </c>
      <c r="AD103" s="3">
        <v>174</v>
      </c>
      <c r="AE103" s="3" t="s">
        <v>38</v>
      </c>
      <c r="AF103" s="3" t="s">
        <v>24</v>
      </c>
      <c r="AG103" s="3">
        <v>0.87</v>
      </c>
      <c r="AH103" s="3">
        <v>0.15</v>
      </c>
      <c r="AI103" s="3">
        <v>0.02</v>
      </c>
      <c r="AJ103" s="3">
        <v>7</v>
      </c>
      <c r="AK103" s="3">
        <v>1756</v>
      </c>
      <c r="AL103" s="3">
        <v>7298428.5800000001</v>
      </c>
      <c r="AM103" s="3">
        <v>6919931.5999999996</v>
      </c>
      <c r="AN103" s="3" t="s">
        <v>135</v>
      </c>
      <c r="AO103" s="3" t="s">
        <v>103</v>
      </c>
      <c r="AP103" s="3">
        <v>56</v>
      </c>
      <c r="AQ103" s="3">
        <v>48</v>
      </c>
      <c r="AR103" s="3" t="s">
        <v>166</v>
      </c>
      <c r="AS103" s="3" t="s">
        <v>40</v>
      </c>
      <c r="AT103" s="3" t="s">
        <v>149</v>
      </c>
    </row>
    <row r="104" spans="1:46" x14ac:dyDescent="0.3">
      <c r="A104" s="3" t="s">
        <v>496</v>
      </c>
      <c r="B104" s="4">
        <v>16644</v>
      </c>
      <c r="C104" s="2" t="s">
        <v>212</v>
      </c>
      <c r="D104" s="2" t="s">
        <v>183</v>
      </c>
      <c r="E104" s="2" t="s">
        <v>220</v>
      </c>
      <c r="F104" s="2" t="s">
        <v>33</v>
      </c>
      <c r="G104" s="2" t="s">
        <v>135</v>
      </c>
      <c r="H104" s="2" t="s">
        <v>3297</v>
      </c>
      <c r="I104" s="2" t="s">
        <v>58</v>
      </c>
      <c r="J104" s="2" t="s">
        <v>221</v>
      </c>
      <c r="K104" s="2" t="s">
        <v>46</v>
      </c>
      <c r="L104" s="2" t="s">
        <v>488</v>
      </c>
      <c r="M104" s="4">
        <v>45638</v>
      </c>
      <c r="N104" s="4">
        <v>45776</v>
      </c>
      <c r="O104" s="4">
        <v>45756</v>
      </c>
      <c r="P104" s="2">
        <v>36</v>
      </c>
      <c r="Q104" s="2">
        <v>6908728</v>
      </c>
      <c r="R104" s="2">
        <v>0.28000000000000003</v>
      </c>
      <c r="S104" s="2">
        <v>0.11</v>
      </c>
      <c r="T104" s="2">
        <v>5521455.4199999999</v>
      </c>
      <c r="U104" s="2" t="s">
        <v>3297</v>
      </c>
      <c r="V104" s="20" cm="1">
        <f t="array" ref="V104">T104 / _xlfn.SWITCH(U104, "USD", 1, "AED", 3.67, "QAR", 3.64, "SAR", 3.75, "EUR", 0.92, "Unknown", 1, 1)</f>
        <v>5521455.4199999999</v>
      </c>
      <c r="W104" s="2">
        <v>4338076.57</v>
      </c>
      <c r="X104" s="2">
        <v>0.4</v>
      </c>
      <c r="Y104" s="2">
        <v>0.13</v>
      </c>
      <c r="Z104" s="2" t="s">
        <v>489</v>
      </c>
      <c r="AA104" s="2">
        <v>2041345</v>
      </c>
      <c r="AB104" s="2">
        <v>870027.22</v>
      </c>
      <c r="AC104" s="2">
        <v>90</v>
      </c>
      <c r="AD104" s="2">
        <v>21</v>
      </c>
      <c r="AE104" s="2" t="s">
        <v>75</v>
      </c>
      <c r="AF104" s="2" t="s">
        <v>87</v>
      </c>
      <c r="AG104" s="2">
        <v>0.06</v>
      </c>
      <c r="AH104" s="2">
        <v>0.05</v>
      </c>
      <c r="AI104" s="2">
        <v>0.09</v>
      </c>
      <c r="AJ104" s="2">
        <v>9</v>
      </c>
      <c r="AK104" s="2">
        <v>1232</v>
      </c>
      <c r="AL104" s="2">
        <v>1340454.68</v>
      </c>
      <c r="AM104" s="2">
        <v>941571.18</v>
      </c>
      <c r="AN104" s="2" t="s">
        <v>63</v>
      </c>
      <c r="AO104" s="2" t="s">
        <v>39</v>
      </c>
      <c r="AP104" s="2">
        <v>83</v>
      </c>
      <c r="AQ104" s="2">
        <v>12</v>
      </c>
      <c r="AR104" s="2" t="s">
        <v>166</v>
      </c>
      <c r="AS104" s="2" t="s">
        <v>112</v>
      </c>
      <c r="AT104" s="2" t="s">
        <v>149</v>
      </c>
    </row>
    <row r="105" spans="1:46" x14ac:dyDescent="0.3">
      <c r="A105" s="2" t="s">
        <v>499</v>
      </c>
      <c r="B105" s="5">
        <v>46070</v>
      </c>
      <c r="C105" s="3" t="s">
        <v>179</v>
      </c>
      <c r="D105" s="3" t="s">
        <v>213</v>
      </c>
      <c r="E105" s="3" t="s">
        <v>32</v>
      </c>
      <c r="F105" s="3" t="s">
        <v>417</v>
      </c>
      <c r="G105" s="3" t="s">
        <v>57</v>
      </c>
      <c r="H105" s="3" t="s">
        <v>109</v>
      </c>
      <c r="I105" s="3" t="s">
        <v>19</v>
      </c>
      <c r="J105" s="3" t="s">
        <v>215</v>
      </c>
      <c r="K105" s="3" t="s">
        <v>46</v>
      </c>
      <c r="L105" s="3" t="s">
        <v>491</v>
      </c>
      <c r="M105" s="5">
        <v>46054</v>
      </c>
      <c r="N105" s="5" t="s">
        <v>3297</v>
      </c>
      <c r="O105" s="5">
        <v>46158</v>
      </c>
      <c r="P105" s="3">
        <v>11</v>
      </c>
      <c r="Q105" s="3">
        <v>30610222</v>
      </c>
      <c r="R105" s="3">
        <v>0.02</v>
      </c>
      <c r="S105" s="3">
        <v>0.14000000000000001</v>
      </c>
      <c r="T105" s="3">
        <v>34197740.020000003</v>
      </c>
      <c r="U105" s="3" t="s">
        <v>264</v>
      </c>
      <c r="V105" s="21" cm="1">
        <f t="array" ref="V105">T105 / _xlfn.SWITCH(U105, "USD", 1, "AED", 3.67, "QAR", 3.64, "SAR", 3.75, "EUR", 0.92, "Unknown", 1, 1)</f>
        <v>34197740.020000003</v>
      </c>
      <c r="W105" s="3">
        <v>22510541.890000001</v>
      </c>
      <c r="X105" s="3">
        <v>0.14000000000000001</v>
      </c>
      <c r="Y105" s="3">
        <v>0.1</v>
      </c>
      <c r="Z105" s="3" t="s">
        <v>492</v>
      </c>
      <c r="AA105" s="3">
        <v>28593829.68</v>
      </c>
      <c r="AB105" s="3">
        <v>12601589.15</v>
      </c>
      <c r="AC105" s="3">
        <v>30</v>
      </c>
      <c r="AD105" s="3">
        <v>125</v>
      </c>
      <c r="AE105" s="3" t="s">
        <v>38</v>
      </c>
      <c r="AF105" s="3" t="s">
        <v>128</v>
      </c>
      <c r="AG105" s="3">
        <v>0.53</v>
      </c>
      <c r="AH105" s="3">
        <v>0.05</v>
      </c>
      <c r="AI105" s="3">
        <v>0.09</v>
      </c>
      <c r="AJ105" s="3">
        <v>14</v>
      </c>
      <c r="AK105" s="3">
        <v>3436</v>
      </c>
      <c r="AL105" s="3">
        <v>3386345.09</v>
      </c>
      <c r="AM105" s="3">
        <v>11676968.57</v>
      </c>
      <c r="AN105" s="3" t="s">
        <v>3297</v>
      </c>
      <c r="AO105" s="3" t="s">
        <v>3297</v>
      </c>
      <c r="AP105" s="3">
        <v>53</v>
      </c>
      <c r="AQ105" s="3">
        <v>60</v>
      </c>
      <c r="AR105" s="3" t="s">
        <v>166</v>
      </c>
      <c r="AS105" s="3" t="s">
        <v>112</v>
      </c>
      <c r="AT105" s="3" t="s">
        <v>3297</v>
      </c>
    </row>
    <row r="106" spans="1:46" x14ac:dyDescent="0.3">
      <c r="A106" s="3" t="s">
        <v>502</v>
      </c>
      <c r="B106" s="4">
        <v>16688</v>
      </c>
      <c r="C106" s="2" t="s">
        <v>212</v>
      </c>
      <c r="D106" s="2" t="s">
        <v>55</v>
      </c>
      <c r="E106" s="2" t="s">
        <v>207</v>
      </c>
      <c r="F106" s="2" t="s">
        <v>80</v>
      </c>
      <c r="G106" s="2" t="s">
        <v>57</v>
      </c>
      <c r="H106" s="2" t="s">
        <v>157</v>
      </c>
      <c r="I106" s="2" t="s">
        <v>302</v>
      </c>
      <c r="J106" s="2" t="s">
        <v>132</v>
      </c>
      <c r="K106" s="2" t="s">
        <v>125</v>
      </c>
      <c r="L106" s="2" t="s">
        <v>494</v>
      </c>
      <c r="M106" s="4">
        <v>45882</v>
      </c>
      <c r="N106" s="4" t="s">
        <v>3297</v>
      </c>
      <c r="O106" s="4">
        <v>45949</v>
      </c>
      <c r="P106" s="2">
        <v>22</v>
      </c>
      <c r="Q106" s="2">
        <v>14725217</v>
      </c>
      <c r="R106" s="2">
        <v>0.21</v>
      </c>
      <c r="S106" s="2">
        <v>0.16</v>
      </c>
      <c r="T106" s="2">
        <v>13494188.859999999</v>
      </c>
      <c r="U106" s="2" t="s">
        <v>242</v>
      </c>
      <c r="V106" s="20" cm="1">
        <f t="array" ref="V106">T106 / _xlfn.SWITCH(U106, "USD", 1, "AED", 3.67, "QAR", 3.64, "SAR", 3.75, "EUR", 0.92, "Unknown", 1, 1)</f>
        <v>14667596.58695652</v>
      </c>
      <c r="W106" s="2">
        <v>9955808.1199999992</v>
      </c>
      <c r="X106" s="2">
        <v>0.25</v>
      </c>
      <c r="Y106" s="2">
        <v>0.2</v>
      </c>
      <c r="Z106" s="2" t="s">
        <v>495</v>
      </c>
      <c r="AA106" s="2">
        <v>3876816.32</v>
      </c>
      <c r="AB106" s="2">
        <v>3427160.69</v>
      </c>
      <c r="AC106" s="2">
        <v>45</v>
      </c>
      <c r="AD106" s="2">
        <v>64</v>
      </c>
      <c r="AE106" s="2" t="s">
        <v>75</v>
      </c>
      <c r="AF106" s="2" t="s">
        <v>24</v>
      </c>
      <c r="AG106" s="2">
        <v>0.36</v>
      </c>
      <c r="AH106" s="2">
        <v>0.15</v>
      </c>
      <c r="AI106" s="2">
        <v>0.03</v>
      </c>
      <c r="AJ106" s="2">
        <v>4</v>
      </c>
      <c r="AK106" s="2">
        <v>3813</v>
      </c>
      <c r="AL106" s="2">
        <v>274116.08</v>
      </c>
      <c r="AM106" s="2">
        <v>3426872.3</v>
      </c>
      <c r="AN106" s="2" t="s">
        <v>3297</v>
      </c>
      <c r="AO106" s="2" t="s">
        <v>39</v>
      </c>
      <c r="AP106" s="2">
        <v>93.7</v>
      </c>
      <c r="AQ106" s="2">
        <v>60</v>
      </c>
      <c r="AR106" s="2" t="s">
        <v>3297</v>
      </c>
      <c r="AS106" s="2" t="s">
        <v>27</v>
      </c>
      <c r="AT106" s="2" t="s">
        <v>28</v>
      </c>
    </row>
    <row r="107" spans="1:46" x14ac:dyDescent="0.3">
      <c r="A107" s="2" t="s">
        <v>505</v>
      </c>
      <c r="B107" s="5">
        <v>46236</v>
      </c>
      <c r="C107" s="3" t="s">
        <v>191</v>
      </c>
      <c r="D107" s="3" t="s">
        <v>92</v>
      </c>
      <c r="E107" s="3" t="s">
        <v>275</v>
      </c>
      <c r="F107" s="3" t="s">
        <v>93</v>
      </c>
      <c r="G107" s="3" t="s">
        <v>81</v>
      </c>
      <c r="H107" s="3" t="s">
        <v>3252</v>
      </c>
      <c r="I107" s="3" t="s">
        <v>19</v>
      </c>
      <c r="J107" s="2" t="s">
        <v>59</v>
      </c>
      <c r="K107" s="3" t="s">
        <v>125</v>
      </c>
      <c r="L107" s="3" t="s">
        <v>497</v>
      </c>
      <c r="M107" s="5">
        <v>46010</v>
      </c>
      <c r="N107" s="5">
        <v>46093</v>
      </c>
      <c r="O107" s="5">
        <v>46099</v>
      </c>
      <c r="P107" s="3">
        <v>34</v>
      </c>
      <c r="Q107" s="3">
        <v>46147102</v>
      </c>
      <c r="R107" s="3">
        <v>0.04</v>
      </c>
      <c r="S107" s="3">
        <v>0.17</v>
      </c>
      <c r="T107" s="3">
        <v>51832424.969999999</v>
      </c>
      <c r="U107" s="3" t="s">
        <v>76</v>
      </c>
      <c r="V107" s="21" cm="1">
        <f t="array" ref="V107">T107 / _xlfn.SWITCH(U107, "USD", 1, "AED", 3.67, "QAR", 3.64, "SAR", 3.75, "EUR", 0.92, "Unknown", 1, 1)</f>
        <v>51832424.969999999</v>
      </c>
      <c r="W107" s="3">
        <v>43998884.219999999</v>
      </c>
      <c r="X107" s="3">
        <v>0.24</v>
      </c>
      <c r="Y107" s="3">
        <v>0.17</v>
      </c>
      <c r="Z107" s="3" t="s">
        <v>498</v>
      </c>
      <c r="AA107" s="3">
        <v>35007447.090000004</v>
      </c>
      <c r="AB107" s="3">
        <v>12037287.58</v>
      </c>
      <c r="AC107" s="3">
        <v>60</v>
      </c>
      <c r="AD107" s="3">
        <v>14</v>
      </c>
      <c r="AE107" s="3" t="s">
        <v>38</v>
      </c>
      <c r="AF107" s="3" t="s">
        <v>24</v>
      </c>
      <c r="AG107" s="3">
        <v>0.15</v>
      </c>
      <c r="AH107" s="3">
        <v>0.1</v>
      </c>
      <c r="AI107" s="3">
        <v>0.05</v>
      </c>
      <c r="AJ107" s="3">
        <v>1</v>
      </c>
      <c r="AK107" s="3">
        <v>3760</v>
      </c>
      <c r="AL107" s="3">
        <v>5694153.4500000002</v>
      </c>
      <c r="AM107" s="3">
        <v>25050745.859999999</v>
      </c>
      <c r="AN107" s="3" t="s">
        <v>63</v>
      </c>
      <c r="AO107" s="3" t="s">
        <v>89</v>
      </c>
      <c r="AP107" s="3">
        <v>68.400000000000006</v>
      </c>
      <c r="AQ107" s="3" t="s">
        <v>3297</v>
      </c>
      <c r="AR107" s="3" t="s">
        <v>160</v>
      </c>
      <c r="AS107" s="3" t="s">
        <v>40</v>
      </c>
      <c r="AT107" s="3" t="s">
        <v>105</v>
      </c>
    </row>
    <row r="108" spans="1:46" x14ac:dyDescent="0.3">
      <c r="A108" s="3" t="s">
        <v>508</v>
      </c>
      <c r="B108" s="4">
        <v>45808</v>
      </c>
      <c r="C108" s="2" t="s">
        <v>327</v>
      </c>
      <c r="D108" s="2" t="s">
        <v>174</v>
      </c>
      <c r="E108" s="2" t="s">
        <v>3335</v>
      </c>
      <c r="F108" s="2" t="s">
        <v>93</v>
      </c>
      <c r="G108" s="2" t="s">
        <v>81</v>
      </c>
      <c r="H108" s="2" t="s">
        <v>44</v>
      </c>
      <c r="I108" s="2" t="s">
        <v>193</v>
      </c>
      <c r="J108" s="2" t="s">
        <v>59</v>
      </c>
      <c r="K108" s="2" t="s">
        <v>97</v>
      </c>
      <c r="L108" s="2" t="s">
        <v>500</v>
      </c>
      <c r="M108" s="4">
        <v>45777</v>
      </c>
      <c r="N108" s="4" t="s">
        <v>3297</v>
      </c>
      <c r="O108" s="4">
        <v>45785</v>
      </c>
      <c r="P108" s="2">
        <v>21</v>
      </c>
      <c r="Q108" s="2">
        <v>28153301</v>
      </c>
      <c r="R108" s="2">
        <v>0.34</v>
      </c>
      <c r="S108" s="2">
        <v>0.09</v>
      </c>
      <c r="T108" s="2">
        <v>20253484.739999998</v>
      </c>
      <c r="U108" s="2" t="s">
        <v>365</v>
      </c>
      <c r="V108" s="20" cm="1">
        <f t="array" ref="V108">T108 / _xlfn.SWITCH(U108, "USD", 1, "AED", 3.67, "QAR", 3.64, "SAR", 3.75, "EUR", 0.92, "Unknown", 1, 1)</f>
        <v>5518660.6920980923</v>
      </c>
      <c r="W108" s="2">
        <v>13162920.43</v>
      </c>
      <c r="X108" s="2">
        <v>0.3</v>
      </c>
      <c r="Y108" s="2">
        <v>0.09</v>
      </c>
      <c r="Z108" s="2" t="s">
        <v>501</v>
      </c>
      <c r="AA108" s="2">
        <v>3285586.39</v>
      </c>
      <c r="AB108" s="2">
        <v>1896966.81</v>
      </c>
      <c r="AC108" s="2">
        <v>90</v>
      </c>
      <c r="AD108" s="2">
        <v>166</v>
      </c>
      <c r="AE108" s="2" t="s">
        <v>3297</v>
      </c>
      <c r="AF108" s="2" t="s">
        <v>24</v>
      </c>
      <c r="AG108" s="2">
        <v>7.0000000000000007E-2</v>
      </c>
      <c r="AH108" s="2">
        <v>0.05</v>
      </c>
      <c r="AI108" s="2">
        <v>0.02</v>
      </c>
      <c r="AJ108" s="2">
        <v>7</v>
      </c>
      <c r="AK108" s="2">
        <v>347</v>
      </c>
      <c r="AL108" s="2">
        <v>3081381.15</v>
      </c>
      <c r="AM108" s="2">
        <v>5020208.12</v>
      </c>
      <c r="AN108" s="2" t="s">
        <v>63</v>
      </c>
      <c r="AO108" s="2" t="s">
        <v>25</v>
      </c>
      <c r="AP108" s="2">
        <v>84.6</v>
      </c>
      <c r="AQ108" s="2">
        <v>12</v>
      </c>
      <c r="AR108" s="2" t="s">
        <v>166</v>
      </c>
      <c r="AS108" s="2" t="s">
        <v>27</v>
      </c>
      <c r="AT108" s="2" t="s">
        <v>113</v>
      </c>
    </row>
    <row r="109" spans="1:46" x14ac:dyDescent="0.3">
      <c r="A109" s="2" t="s">
        <v>511</v>
      </c>
      <c r="B109" s="5">
        <v>45931</v>
      </c>
      <c r="C109" s="3" t="s">
        <v>91</v>
      </c>
      <c r="D109" s="3" t="s">
        <v>31</v>
      </c>
      <c r="E109" s="3" t="s">
        <v>32</v>
      </c>
      <c r="F109" s="3" t="s">
        <v>108</v>
      </c>
      <c r="G109" s="3" t="s">
        <v>131</v>
      </c>
      <c r="H109" s="3" t="s">
        <v>70</v>
      </c>
      <c r="I109" s="3" t="s">
        <v>96</v>
      </c>
      <c r="J109" s="3" t="s">
        <v>215</v>
      </c>
      <c r="K109" s="3" t="s">
        <v>97</v>
      </c>
      <c r="L109" s="3" t="s">
        <v>503</v>
      </c>
      <c r="M109" s="5">
        <v>45918</v>
      </c>
      <c r="N109" s="5">
        <v>45945</v>
      </c>
      <c r="O109" s="5">
        <v>45973</v>
      </c>
      <c r="P109" s="3">
        <v>15</v>
      </c>
      <c r="Q109" s="3">
        <v>20437333</v>
      </c>
      <c r="R109" s="3">
        <v>0.05</v>
      </c>
      <c r="S109" s="3">
        <v>-0.04</v>
      </c>
      <c r="T109" s="3">
        <v>18638847.699999999</v>
      </c>
      <c r="U109" s="3" t="s">
        <v>365</v>
      </c>
      <c r="V109" s="21" cm="1">
        <f t="array" ref="V109">T109 / _xlfn.SWITCH(U109, "USD", 1, "AED", 3.67, "QAR", 3.64, "SAR", 3.75, "EUR", 0.92, "Unknown", 1, 1)</f>
        <v>5078705.095367847</v>
      </c>
      <c r="W109" s="3">
        <v>12425460.279999999</v>
      </c>
      <c r="X109" s="3">
        <v>0.15</v>
      </c>
      <c r="Y109" s="3">
        <v>0.05</v>
      </c>
      <c r="Z109" s="3" t="s">
        <v>504</v>
      </c>
      <c r="AA109" s="3">
        <v>15682886.35</v>
      </c>
      <c r="AB109" s="3">
        <v>14346932.35</v>
      </c>
      <c r="AC109" s="3">
        <v>90</v>
      </c>
      <c r="AD109" s="3">
        <v>82</v>
      </c>
      <c r="AE109" s="3" t="s">
        <v>38</v>
      </c>
      <c r="AF109" s="3" t="s">
        <v>263</v>
      </c>
      <c r="AG109" s="3">
        <v>0.2</v>
      </c>
      <c r="AH109" s="3">
        <v>0.15</v>
      </c>
      <c r="AI109" s="3">
        <v>0.06</v>
      </c>
      <c r="AJ109" s="3">
        <v>10</v>
      </c>
      <c r="AK109" s="3">
        <v>2613</v>
      </c>
      <c r="AL109" s="3">
        <v>2565783.59</v>
      </c>
      <c r="AM109" s="3" t="s">
        <v>3297</v>
      </c>
      <c r="AN109" s="3" t="s">
        <v>165</v>
      </c>
      <c r="AO109" s="3" t="s">
        <v>77</v>
      </c>
      <c r="AP109" s="3">
        <v>83.9</v>
      </c>
      <c r="AQ109" s="3">
        <v>48</v>
      </c>
      <c r="AR109" s="3" t="s">
        <v>51</v>
      </c>
      <c r="AS109" s="3" t="s">
        <v>52</v>
      </c>
      <c r="AT109" s="3" t="s">
        <v>149</v>
      </c>
    </row>
    <row r="110" spans="1:46" x14ac:dyDescent="0.3">
      <c r="A110" s="3" t="s">
        <v>514</v>
      </c>
      <c r="B110" s="4">
        <v>45834</v>
      </c>
      <c r="C110" s="2" t="s">
        <v>91</v>
      </c>
      <c r="D110" s="2" t="s">
        <v>183</v>
      </c>
      <c r="E110" s="2" t="s">
        <v>32</v>
      </c>
      <c r="F110" s="2" t="s">
        <v>138</v>
      </c>
      <c r="G110" s="2" t="s">
        <v>214</v>
      </c>
      <c r="H110" s="2" t="s">
        <v>70</v>
      </c>
      <c r="I110" s="2" t="s">
        <v>71</v>
      </c>
      <c r="J110" s="2" t="s">
        <v>215</v>
      </c>
      <c r="K110" s="2" t="s">
        <v>97</v>
      </c>
      <c r="L110" s="2" t="s">
        <v>506</v>
      </c>
      <c r="M110" s="4">
        <v>45771</v>
      </c>
      <c r="N110" s="4">
        <v>45938</v>
      </c>
      <c r="O110" s="4" t="s">
        <v>3297</v>
      </c>
      <c r="P110" s="2">
        <v>21</v>
      </c>
      <c r="Q110" s="2">
        <v>23779037</v>
      </c>
      <c r="R110" s="2">
        <v>0.11</v>
      </c>
      <c r="S110" s="2">
        <v>0.06</v>
      </c>
      <c r="T110" s="2">
        <v>22433143.510000002</v>
      </c>
      <c r="U110" s="2" t="s">
        <v>365</v>
      </c>
      <c r="V110" s="20" cm="1">
        <f t="array" ref="V110">T110 / _xlfn.SWITCH(U110, "USD", 1, "AED", 3.67, "QAR", 3.64, "SAR", 3.75, "EUR", 0.92, "Unknown", 1, 1)</f>
        <v>6112573.1634877389</v>
      </c>
      <c r="W110" s="2">
        <v>13744111.220000001</v>
      </c>
      <c r="X110" s="2">
        <v>0.34</v>
      </c>
      <c r="Y110" s="2">
        <v>0.1</v>
      </c>
      <c r="Z110" s="2" t="s">
        <v>507</v>
      </c>
      <c r="AA110" s="2">
        <v>11819531.119999999</v>
      </c>
      <c r="AB110" s="2">
        <v>5585391.8200000003</v>
      </c>
      <c r="AC110" s="2">
        <v>90</v>
      </c>
      <c r="AD110" s="2">
        <v>107</v>
      </c>
      <c r="AE110" s="2" t="s">
        <v>75</v>
      </c>
      <c r="AF110" s="2" t="s">
        <v>153</v>
      </c>
      <c r="AG110" s="2">
        <v>0.81</v>
      </c>
      <c r="AH110" s="2">
        <v>0.1</v>
      </c>
      <c r="AI110" s="2">
        <v>0.02</v>
      </c>
      <c r="AJ110" s="2">
        <v>13</v>
      </c>
      <c r="AK110" s="2">
        <v>3881</v>
      </c>
      <c r="AL110" s="2">
        <v>3884525.29</v>
      </c>
      <c r="AM110" s="2">
        <v>3852868.23</v>
      </c>
      <c r="AN110" s="2" t="s">
        <v>102</v>
      </c>
      <c r="AO110" s="2" t="s">
        <v>77</v>
      </c>
      <c r="AP110" s="2">
        <v>61.2</v>
      </c>
      <c r="AQ110" s="2">
        <v>24</v>
      </c>
      <c r="AR110" s="2" t="s">
        <v>160</v>
      </c>
      <c r="AS110" s="2" t="s">
        <v>52</v>
      </c>
      <c r="AT110" s="2" t="s">
        <v>3297</v>
      </c>
    </row>
    <row r="111" spans="1:46" x14ac:dyDescent="0.3">
      <c r="A111" s="2" t="s">
        <v>517</v>
      </c>
      <c r="B111" s="5">
        <v>45955</v>
      </c>
      <c r="C111" s="3" t="s">
        <v>239</v>
      </c>
      <c r="D111" s="3" t="s">
        <v>122</v>
      </c>
      <c r="E111" s="3" t="s">
        <v>32</v>
      </c>
      <c r="F111" s="3" t="s">
        <v>138</v>
      </c>
      <c r="G111" s="3" t="s">
        <v>214</v>
      </c>
      <c r="H111" s="3" t="s">
        <v>44</v>
      </c>
      <c r="I111" s="3" t="s">
        <v>58</v>
      </c>
      <c r="J111" s="3" t="s">
        <v>215</v>
      </c>
      <c r="K111" s="3" t="s">
        <v>145</v>
      </c>
      <c r="L111" s="3" t="s">
        <v>509</v>
      </c>
      <c r="M111" s="5">
        <v>45880</v>
      </c>
      <c r="N111" s="5">
        <v>45788</v>
      </c>
      <c r="O111" s="5">
        <v>46006</v>
      </c>
      <c r="P111" s="3">
        <v>55</v>
      </c>
      <c r="Q111" s="3">
        <v>32444863</v>
      </c>
      <c r="R111" s="3">
        <v>0.2</v>
      </c>
      <c r="S111" s="3">
        <v>0.17</v>
      </c>
      <c r="T111" s="3">
        <v>30368391.77</v>
      </c>
      <c r="U111" s="3" t="s">
        <v>3297</v>
      </c>
      <c r="V111" s="21" cm="1">
        <f t="array" ref="V111">T111 / _xlfn.SWITCH(U111, "USD", 1, "AED", 3.67, "QAR", 3.64, "SAR", 3.75, "EUR", 0.92, "Unknown", 1, 1)</f>
        <v>30368391.77</v>
      </c>
      <c r="W111" s="3">
        <v>25508330.370000001</v>
      </c>
      <c r="X111" s="3">
        <v>0.28999999999999998</v>
      </c>
      <c r="Y111" s="3">
        <v>0.1</v>
      </c>
      <c r="Z111" s="3" t="s">
        <v>510</v>
      </c>
      <c r="AA111" s="3">
        <v>17728965.09</v>
      </c>
      <c r="AB111" s="3">
        <v>12070456.880000001</v>
      </c>
      <c r="AC111" s="3">
        <v>30</v>
      </c>
      <c r="AD111" s="3">
        <v>96</v>
      </c>
      <c r="AE111" s="3" t="s">
        <v>148</v>
      </c>
      <c r="AF111" s="3" t="s">
        <v>153</v>
      </c>
      <c r="AG111" s="3">
        <v>0.53</v>
      </c>
      <c r="AH111" s="3">
        <v>0.15</v>
      </c>
      <c r="AI111" s="3">
        <v>0.01</v>
      </c>
      <c r="AJ111" s="3">
        <v>8</v>
      </c>
      <c r="AK111" s="3">
        <v>3982</v>
      </c>
      <c r="AL111" s="3">
        <v>7039657.3200000003</v>
      </c>
      <c r="AM111" s="3">
        <v>5683459.2400000002</v>
      </c>
      <c r="AN111" s="3" t="s">
        <v>135</v>
      </c>
      <c r="AO111" s="3" t="s">
        <v>77</v>
      </c>
      <c r="AP111" s="3">
        <v>91.2</v>
      </c>
      <c r="AQ111" s="3">
        <v>24</v>
      </c>
      <c r="AR111" s="3" t="s">
        <v>3297</v>
      </c>
      <c r="AS111" s="3" t="s">
        <v>40</v>
      </c>
      <c r="AT111" s="3" t="s">
        <v>64</v>
      </c>
    </row>
    <row r="112" spans="1:46" x14ac:dyDescent="0.3">
      <c r="A112" s="3" t="s">
        <v>520</v>
      </c>
      <c r="B112" s="4">
        <v>45696</v>
      </c>
      <c r="C112" s="2" t="s">
        <v>168</v>
      </c>
      <c r="D112" s="2" t="s">
        <v>213</v>
      </c>
      <c r="E112" s="2" t="s">
        <v>220</v>
      </c>
      <c r="F112" s="2" t="s">
        <v>123</v>
      </c>
      <c r="G112" s="2" t="s">
        <v>18</v>
      </c>
      <c r="H112" s="2" t="s">
        <v>3297</v>
      </c>
      <c r="I112" s="2" t="s">
        <v>3297</v>
      </c>
      <c r="J112" s="2" t="s">
        <v>20</v>
      </c>
      <c r="K112" s="2" t="s">
        <v>145</v>
      </c>
      <c r="L112" s="2" t="s">
        <v>512</v>
      </c>
      <c r="M112" s="4">
        <v>45859</v>
      </c>
      <c r="N112" s="4">
        <v>45873</v>
      </c>
      <c r="O112" s="4" t="s">
        <v>3297</v>
      </c>
      <c r="P112" s="2">
        <v>35</v>
      </c>
      <c r="Q112" s="2">
        <v>31103051</v>
      </c>
      <c r="R112" s="2">
        <v>0.32</v>
      </c>
      <c r="S112" s="2">
        <v>-0.02</v>
      </c>
      <c r="T112" s="2">
        <v>20727073.190000001</v>
      </c>
      <c r="U112" s="2" t="s">
        <v>76</v>
      </c>
      <c r="V112" s="20" cm="1">
        <f t="array" ref="V112">T112 / _xlfn.SWITCH(U112, "USD", 1, "AED", 3.67, "QAR", 3.64, "SAR", 3.75, "EUR", 0.92, "Unknown", 1, 1)</f>
        <v>20727073.190000001</v>
      </c>
      <c r="W112" s="2">
        <v>15353055.119999999</v>
      </c>
      <c r="X112" s="2">
        <v>7.0000000000000007E-2</v>
      </c>
      <c r="Y112" s="2">
        <v>0.1</v>
      </c>
      <c r="Z112" s="2" t="s">
        <v>513</v>
      </c>
      <c r="AA112" s="2">
        <v>3348403.4</v>
      </c>
      <c r="AB112" s="2">
        <v>1051075.6100000001</v>
      </c>
      <c r="AC112" s="2">
        <v>60</v>
      </c>
      <c r="AD112" s="2">
        <v>80</v>
      </c>
      <c r="AE112" s="2" t="s">
        <v>100</v>
      </c>
      <c r="AF112" s="2" t="s">
        <v>24</v>
      </c>
      <c r="AG112" s="2">
        <v>0.7</v>
      </c>
      <c r="AH112" s="2">
        <v>0.05</v>
      </c>
      <c r="AI112" s="2">
        <v>0.08</v>
      </c>
      <c r="AJ112" s="2">
        <v>10</v>
      </c>
      <c r="AK112" s="2">
        <v>1523</v>
      </c>
      <c r="AL112" s="2">
        <v>554026.31000000006</v>
      </c>
      <c r="AM112" s="2">
        <v>8259307.6500000004</v>
      </c>
      <c r="AN112" s="2" t="s">
        <v>135</v>
      </c>
      <c r="AO112" s="2" t="s">
        <v>3297</v>
      </c>
      <c r="AP112" s="2">
        <v>89.1</v>
      </c>
      <c r="AQ112" s="2">
        <v>60</v>
      </c>
      <c r="AR112" s="2" t="s">
        <v>3297</v>
      </c>
      <c r="AS112" s="2" t="s">
        <v>112</v>
      </c>
      <c r="AT112" s="2" t="s">
        <v>28</v>
      </c>
    </row>
    <row r="113" spans="1:46" x14ac:dyDescent="0.3">
      <c r="A113" s="2" t="s">
        <v>523</v>
      </c>
      <c r="B113" s="5">
        <v>45692</v>
      </c>
      <c r="C113" s="3" t="s">
        <v>395</v>
      </c>
      <c r="D113" s="3" t="s">
        <v>198</v>
      </c>
      <c r="E113" s="3" t="s">
        <v>16</v>
      </c>
      <c r="F113" s="3" t="s">
        <v>56</v>
      </c>
      <c r="G113" s="3" t="s">
        <v>94</v>
      </c>
      <c r="H113" s="3" t="s">
        <v>3297</v>
      </c>
      <c r="I113" s="3" t="s">
        <v>58</v>
      </c>
      <c r="J113" s="3" t="s">
        <v>82</v>
      </c>
      <c r="K113" s="3" t="s">
        <v>21</v>
      </c>
      <c r="L113" s="3" t="s">
        <v>515</v>
      </c>
      <c r="M113" s="5">
        <v>45931</v>
      </c>
      <c r="N113" s="5" t="s">
        <v>3297</v>
      </c>
      <c r="O113" s="5" t="s">
        <v>3297</v>
      </c>
      <c r="P113" s="3">
        <v>48</v>
      </c>
      <c r="Q113" s="3">
        <v>6850869</v>
      </c>
      <c r="R113" s="3">
        <v>0.28999999999999998</v>
      </c>
      <c r="S113" s="3">
        <v>0.14000000000000001</v>
      </c>
      <c r="T113" s="3">
        <v>5545093.3700000001</v>
      </c>
      <c r="U113" s="3" t="s">
        <v>365</v>
      </c>
      <c r="V113" s="21" cm="1">
        <f t="array" ref="V113">T113 / _xlfn.SWITCH(U113, "USD", 1, "AED", 3.67, "QAR", 3.64, "SAR", 3.75, "EUR", 0.92, "Unknown", 1, 1)</f>
        <v>1510924.6239782018</v>
      </c>
      <c r="W113" s="3">
        <v>4528350.4400000004</v>
      </c>
      <c r="X113" s="3">
        <v>0.22</v>
      </c>
      <c r="Y113" s="3">
        <v>0.11</v>
      </c>
      <c r="Z113" s="3" t="s">
        <v>516</v>
      </c>
      <c r="AA113" s="3">
        <v>2769845.83</v>
      </c>
      <c r="AB113" s="3">
        <v>2417104.04</v>
      </c>
      <c r="AC113" s="3">
        <v>60</v>
      </c>
      <c r="AD113" s="3">
        <v>44</v>
      </c>
      <c r="AE113" s="3" t="s">
        <v>75</v>
      </c>
      <c r="AF113" s="3" t="s">
        <v>101</v>
      </c>
      <c r="AG113" s="3">
        <v>0.9</v>
      </c>
      <c r="AH113" s="3">
        <v>0.15</v>
      </c>
      <c r="AI113" s="3">
        <v>0.01</v>
      </c>
      <c r="AJ113" s="3">
        <v>3</v>
      </c>
      <c r="AK113" s="3">
        <v>3515</v>
      </c>
      <c r="AL113" s="3">
        <v>199679.4</v>
      </c>
      <c r="AM113" s="3">
        <v>1609578.24</v>
      </c>
      <c r="AN113" s="3" t="s">
        <v>135</v>
      </c>
      <c r="AO113" s="3" t="s">
        <v>39</v>
      </c>
      <c r="AP113" s="3">
        <v>65.599999999999994</v>
      </c>
      <c r="AQ113" s="3">
        <v>24</v>
      </c>
      <c r="AR113" s="3" t="s">
        <v>3297</v>
      </c>
      <c r="AS113" s="3" t="s">
        <v>112</v>
      </c>
      <c r="AT113" s="3" t="s">
        <v>3297</v>
      </c>
    </row>
    <row r="114" spans="1:46" x14ac:dyDescent="0.3">
      <c r="A114" s="3" t="s">
        <v>526</v>
      </c>
      <c r="B114" s="4">
        <v>45995</v>
      </c>
      <c r="C114" s="2" t="s">
        <v>395</v>
      </c>
      <c r="D114" s="2" t="s">
        <v>219</v>
      </c>
      <c r="E114" s="2" t="s">
        <v>220</v>
      </c>
      <c r="F114" s="2" t="s">
        <v>123</v>
      </c>
      <c r="G114" s="2" t="s">
        <v>57</v>
      </c>
      <c r="H114" s="2" t="s">
        <v>3297</v>
      </c>
      <c r="I114" s="2" t="s">
        <v>58</v>
      </c>
      <c r="J114" s="2" t="s">
        <v>20</v>
      </c>
      <c r="K114" s="2" t="s">
        <v>46</v>
      </c>
      <c r="L114" s="2" t="s">
        <v>518</v>
      </c>
      <c r="M114" s="4">
        <v>45972</v>
      </c>
      <c r="N114" s="4" t="s">
        <v>3297</v>
      </c>
      <c r="O114" s="4">
        <v>46105</v>
      </c>
      <c r="P114" s="2" t="s">
        <v>3297</v>
      </c>
      <c r="Q114" s="2">
        <v>45600399</v>
      </c>
      <c r="R114" s="2">
        <v>0.04</v>
      </c>
      <c r="S114" s="2">
        <v>-0.01</v>
      </c>
      <c r="T114" s="2">
        <v>43338619.210000001</v>
      </c>
      <c r="U114" s="2" t="s">
        <v>50</v>
      </c>
      <c r="V114" s="20" cm="1">
        <f t="array" ref="V114">T114 / _xlfn.SWITCH(U114, "USD", 1, "AED", 3.67, "QAR", 3.64, "SAR", 3.75, "EUR", 0.92, "Unknown", 1, 1)</f>
        <v>11906214.068681318</v>
      </c>
      <c r="W114" s="2">
        <v>36798550.299999997</v>
      </c>
      <c r="X114" s="2">
        <v>0.06</v>
      </c>
      <c r="Y114" s="2">
        <v>0.08</v>
      </c>
      <c r="Z114" s="2" t="s">
        <v>519</v>
      </c>
      <c r="AA114" s="2">
        <v>16925058.899999999</v>
      </c>
      <c r="AB114" s="2">
        <v>13073690.42</v>
      </c>
      <c r="AC114" s="2">
        <v>30</v>
      </c>
      <c r="AD114" s="2">
        <v>44</v>
      </c>
      <c r="AE114" s="2" t="s">
        <v>148</v>
      </c>
      <c r="AF114" s="2" t="s">
        <v>101</v>
      </c>
      <c r="AG114" s="2">
        <v>0.11</v>
      </c>
      <c r="AH114" s="2">
        <v>0.05</v>
      </c>
      <c r="AI114" s="2">
        <v>0.04</v>
      </c>
      <c r="AJ114" s="2">
        <v>12</v>
      </c>
      <c r="AK114" s="2">
        <v>4269</v>
      </c>
      <c r="AL114" s="2">
        <v>8768625.9199999999</v>
      </c>
      <c r="AM114" s="2">
        <v>15811544.529999999</v>
      </c>
      <c r="AN114" s="2" t="s">
        <v>3297</v>
      </c>
      <c r="AO114" s="2" t="s">
        <v>77</v>
      </c>
      <c r="AP114" s="2">
        <v>57.6</v>
      </c>
      <c r="AQ114" s="2">
        <v>36</v>
      </c>
      <c r="AR114" s="2" t="s">
        <v>3297</v>
      </c>
      <c r="AS114" s="2" t="s">
        <v>40</v>
      </c>
      <c r="AT114" s="2" t="s">
        <v>3297</v>
      </c>
    </row>
    <row r="115" spans="1:46" x14ac:dyDescent="0.3">
      <c r="A115" s="2" t="s">
        <v>529</v>
      </c>
      <c r="B115" s="5">
        <v>45854</v>
      </c>
      <c r="C115" s="3" t="s">
        <v>370</v>
      </c>
      <c r="D115" s="3" t="s">
        <v>92</v>
      </c>
      <c r="E115" s="3" t="s">
        <v>16</v>
      </c>
      <c r="F115" s="3" t="s">
        <v>68</v>
      </c>
      <c r="G115" s="3" t="s">
        <v>144</v>
      </c>
      <c r="H115" s="3" t="s">
        <v>3297</v>
      </c>
      <c r="I115" s="3" t="s">
        <v>193</v>
      </c>
      <c r="J115" s="3" t="s">
        <v>82</v>
      </c>
      <c r="K115" s="3" t="s">
        <v>97</v>
      </c>
      <c r="L115" s="3" t="s">
        <v>521</v>
      </c>
      <c r="M115" s="5">
        <v>45781</v>
      </c>
      <c r="N115" s="5">
        <v>45846</v>
      </c>
      <c r="O115" s="5">
        <v>45887</v>
      </c>
      <c r="P115" s="3">
        <v>26</v>
      </c>
      <c r="Q115" s="3">
        <v>30406741</v>
      </c>
      <c r="R115" s="3">
        <v>0.12</v>
      </c>
      <c r="S115" s="3">
        <v>0.04</v>
      </c>
      <c r="T115" s="3">
        <v>27828249.359999999</v>
      </c>
      <c r="U115" s="3" t="s">
        <v>242</v>
      </c>
      <c r="V115" s="21" cm="1">
        <f t="array" ref="V115">T115 / _xlfn.SWITCH(U115, "USD", 1, "AED", 3.67, "QAR", 3.64, "SAR", 3.75, "EUR", 0.92, "Unknown", 1, 1)</f>
        <v>30248097.130434781</v>
      </c>
      <c r="W115" s="3">
        <v>22891994.91</v>
      </c>
      <c r="X115" s="3" t="s">
        <v>287</v>
      </c>
      <c r="Y115" s="3">
        <v>0.18</v>
      </c>
      <c r="Z115" s="3" t="s">
        <v>522</v>
      </c>
      <c r="AA115" s="3">
        <v>12264126.640000001</v>
      </c>
      <c r="AB115" s="3">
        <v>4001635.35</v>
      </c>
      <c r="AC115" s="3">
        <v>120</v>
      </c>
      <c r="AD115" s="3">
        <v>169</v>
      </c>
      <c r="AE115" s="3" t="s">
        <v>100</v>
      </c>
      <c r="AF115" s="3" t="s">
        <v>263</v>
      </c>
      <c r="AG115" s="3">
        <v>0.86</v>
      </c>
      <c r="AH115" s="3">
        <v>0.1</v>
      </c>
      <c r="AI115" s="3">
        <v>0.09</v>
      </c>
      <c r="AJ115" s="3">
        <v>5</v>
      </c>
      <c r="AK115" s="3">
        <v>2010</v>
      </c>
      <c r="AL115" s="3">
        <v>4704617.3899999997</v>
      </c>
      <c r="AM115" s="3">
        <v>12916637.99</v>
      </c>
      <c r="AN115" s="3" t="s">
        <v>102</v>
      </c>
      <c r="AO115" s="3" t="s">
        <v>89</v>
      </c>
      <c r="AP115" s="3">
        <v>71.400000000000006</v>
      </c>
      <c r="AQ115" s="3" t="s">
        <v>3297</v>
      </c>
      <c r="AR115" s="3" t="s">
        <v>26</v>
      </c>
      <c r="AS115" s="3" t="s">
        <v>104</v>
      </c>
      <c r="AT115" s="3" t="s">
        <v>28</v>
      </c>
    </row>
    <row r="116" spans="1:46" x14ac:dyDescent="0.3">
      <c r="A116" s="3" t="s">
        <v>532</v>
      </c>
      <c r="B116" s="4">
        <v>16646</v>
      </c>
      <c r="C116" s="2" t="s">
        <v>78</v>
      </c>
      <c r="D116" s="2" t="s">
        <v>385</v>
      </c>
      <c r="E116" s="2" t="s">
        <v>275</v>
      </c>
      <c r="F116" s="2" t="s">
        <v>116</v>
      </c>
      <c r="G116" s="2" t="s">
        <v>131</v>
      </c>
      <c r="H116" s="2" t="s">
        <v>95</v>
      </c>
      <c r="I116" s="2" t="s">
        <v>19</v>
      </c>
      <c r="J116" s="2" t="s">
        <v>59</v>
      </c>
      <c r="K116" s="2" t="s">
        <v>145</v>
      </c>
      <c r="L116" s="2" t="s">
        <v>524</v>
      </c>
      <c r="M116" s="4">
        <v>45916</v>
      </c>
      <c r="N116" s="4" t="s">
        <v>3297</v>
      </c>
      <c r="O116" s="4" t="s">
        <v>3297</v>
      </c>
      <c r="P116" s="2">
        <v>28</v>
      </c>
      <c r="Q116" s="2">
        <v>28551685</v>
      </c>
      <c r="R116" s="2">
        <v>0.2</v>
      </c>
      <c r="S116" s="2">
        <v>0.18</v>
      </c>
      <c r="T116" s="2">
        <v>26952790.640000001</v>
      </c>
      <c r="U116" s="2" t="s">
        <v>264</v>
      </c>
      <c r="V116" s="20" cm="1">
        <f t="array" ref="V116">T116 / _xlfn.SWITCH(U116, "USD", 1, "AED", 3.67, "QAR", 3.64, "SAR", 3.75, "EUR", 0.92, "Unknown", 1, 1)</f>
        <v>26952790.640000001</v>
      </c>
      <c r="W116" s="2">
        <v>21221864.239999998</v>
      </c>
      <c r="X116" s="2">
        <v>0.3</v>
      </c>
      <c r="Y116" s="2">
        <v>0.14000000000000001</v>
      </c>
      <c r="Z116" s="2" t="s">
        <v>525</v>
      </c>
      <c r="AA116" s="2">
        <v>7455844.0800000001</v>
      </c>
      <c r="AB116" s="2">
        <v>6387919.5300000003</v>
      </c>
      <c r="AC116" s="2">
        <v>120</v>
      </c>
      <c r="AD116" s="2">
        <v>6</v>
      </c>
      <c r="AE116" s="2" t="s">
        <v>62</v>
      </c>
      <c r="AF116" s="2" t="s">
        <v>49</v>
      </c>
      <c r="AG116" s="2">
        <v>0.98</v>
      </c>
      <c r="AH116" s="2">
        <v>0.1</v>
      </c>
      <c r="AI116" s="2">
        <v>0.06</v>
      </c>
      <c r="AJ116" s="2">
        <v>10</v>
      </c>
      <c r="AK116" s="2">
        <v>638</v>
      </c>
      <c r="AL116" s="2">
        <v>2410248.27</v>
      </c>
      <c r="AM116" s="2">
        <v>7362537.3300000001</v>
      </c>
      <c r="AN116" s="2" t="s">
        <v>165</v>
      </c>
      <c r="AO116" s="2" t="s">
        <v>77</v>
      </c>
      <c r="AP116" s="2">
        <v>53.4</v>
      </c>
      <c r="AQ116" s="2">
        <v>24</v>
      </c>
      <c r="AR116" s="2" t="s">
        <v>3297</v>
      </c>
      <c r="AS116" s="2" t="s">
        <v>40</v>
      </c>
      <c r="AT116" s="2" t="s">
        <v>149</v>
      </c>
    </row>
    <row r="117" spans="1:46" x14ac:dyDescent="0.3">
      <c r="A117" s="3" t="s">
        <v>537</v>
      </c>
      <c r="B117" s="5">
        <v>45979</v>
      </c>
      <c r="C117" s="3" t="s">
        <v>294</v>
      </c>
      <c r="D117" s="3" t="s">
        <v>320</v>
      </c>
      <c r="E117" s="3" t="s">
        <v>275</v>
      </c>
      <c r="F117" s="3" t="s">
        <v>17</v>
      </c>
      <c r="G117" s="3" t="s">
        <v>18</v>
      </c>
      <c r="H117" s="3" t="s">
        <v>3252</v>
      </c>
      <c r="I117" s="3" t="s">
        <v>19</v>
      </c>
      <c r="J117" s="3" t="s">
        <v>72</v>
      </c>
      <c r="K117" s="3" t="s">
        <v>97</v>
      </c>
      <c r="L117" s="3" t="s">
        <v>527</v>
      </c>
      <c r="M117" s="5">
        <v>45726</v>
      </c>
      <c r="N117" s="5" t="s">
        <v>3297</v>
      </c>
      <c r="O117" s="5">
        <v>46060</v>
      </c>
      <c r="P117" s="3">
        <v>15</v>
      </c>
      <c r="Q117" s="3">
        <v>47399787</v>
      </c>
      <c r="R117" s="3">
        <v>0.19</v>
      </c>
      <c r="S117" s="3">
        <v>0</v>
      </c>
      <c r="T117" s="3">
        <v>38393827.469999999</v>
      </c>
      <c r="U117" s="3" t="s">
        <v>365</v>
      </c>
      <c r="V117" s="21" cm="1">
        <f t="array" ref="V117">T117 / _xlfn.SWITCH(U117, "USD", 1, "AED", 3.67, "QAR", 3.64, "SAR", 3.75, "EUR", 0.92, "Unknown", 1, 1)</f>
        <v>10461533.370572207</v>
      </c>
      <c r="W117" s="3" t="s">
        <v>3297</v>
      </c>
      <c r="X117" s="3">
        <v>0.16</v>
      </c>
      <c r="Y117" s="3">
        <v>0.12</v>
      </c>
      <c r="Z117" s="3" t="s">
        <v>528</v>
      </c>
      <c r="AA117" s="3">
        <v>18211078.75</v>
      </c>
      <c r="AB117" s="3">
        <v>15090518.859999999</v>
      </c>
      <c r="AC117" s="3">
        <v>90</v>
      </c>
      <c r="AD117" s="3">
        <v>69</v>
      </c>
      <c r="AE117" s="3" t="s">
        <v>3297</v>
      </c>
      <c r="AF117" s="3" t="s">
        <v>87</v>
      </c>
      <c r="AG117" s="3">
        <v>0.93</v>
      </c>
      <c r="AH117" s="3">
        <v>0.15</v>
      </c>
      <c r="AI117" s="3">
        <v>0.08</v>
      </c>
      <c r="AJ117" s="3">
        <v>13</v>
      </c>
      <c r="AK117" s="3">
        <v>2126</v>
      </c>
      <c r="AL117" s="3">
        <v>3220764.43</v>
      </c>
      <c r="AM117" s="3">
        <v>13734145.07</v>
      </c>
      <c r="AN117" s="3" t="s">
        <v>102</v>
      </c>
      <c r="AO117" s="3" t="s">
        <v>39</v>
      </c>
      <c r="AP117" s="3">
        <v>95.3</v>
      </c>
      <c r="AQ117" s="3" t="s">
        <v>3297</v>
      </c>
      <c r="AR117" s="3" t="s">
        <v>26</v>
      </c>
      <c r="AS117" s="3" t="s">
        <v>112</v>
      </c>
      <c r="AT117" s="3" t="s">
        <v>3297</v>
      </c>
    </row>
    <row r="118" spans="1:46" x14ac:dyDescent="0.3">
      <c r="A118" s="2" t="s">
        <v>540</v>
      </c>
      <c r="B118" s="4">
        <v>16659</v>
      </c>
      <c r="C118" s="2" t="s">
        <v>191</v>
      </c>
      <c r="D118" s="2" t="s">
        <v>107</v>
      </c>
      <c r="E118" s="2" t="s">
        <v>275</v>
      </c>
      <c r="F118" s="2" t="s">
        <v>93</v>
      </c>
      <c r="G118" s="2" t="s">
        <v>156</v>
      </c>
      <c r="H118" s="2" t="s">
        <v>95</v>
      </c>
      <c r="I118" s="2" t="s">
        <v>302</v>
      </c>
      <c r="J118" s="2" t="s">
        <v>72</v>
      </c>
      <c r="K118" s="2" t="s">
        <v>125</v>
      </c>
      <c r="L118" s="2" t="s">
        <v>530</v>
      </c>
      <c r="M118" s="4">
        <v>45746</v>
      </c>
      <c r="N118" s="4" t="s">
        <v>3297</v>
      </c>
      <c r="O118" s="4" t="s">
        <v>3297</v>
      </c>
      <c r="P118" s="2">
        <v>31</v>
      </c>
      <c r="Q118" s="2">
        <v>4466895</v>
      </c>
      <c r="R118" s="2">
        <v>0.32</v>
      </c>
      <c r="S118" s="2">
        <v>0.05</v>
      </c>
      <c r="T118" s="2">
        <v>3189363.03</v>
      </c>
      <c r="U118" s="2" t="s">
        <v>264</v>
      </c>
      <c r="V118" s="20" cm="1">
        <f t="array" ref="V118">T118 / _xlfn.SWITCH(U118, "USD", 1, "AED", 3.67, "QAR", 3.64, "SAR", 3.75, "EUR", 0.92, "Unknown", 1, 1)</f>
        <v>3189363.03</v>
      </c>
      <c r="W118" s="2">
        <v>2739248.16</v>
      </c>
      <c r="X118" s="2">
        <v>0.24</v>
      </c>
      <c r="Y118" s="2">
        <v>0.15</v>
      </c>
      <c r="Z118" s="2" t="s">
        <v>531</v>
      </c>
      <c r="AA118" s="2">
        <v>1144723.3400000001</v>
      </c>
      <c r="AB118" s="2">
        <v>945477.93</v>
      </c>
      <c r="AC118" s="2">
        <v>30</v>
      </c>
      <c r="AD118" s="2">
        <v>102</v>
      </c>
      <c r="AE118" s="2" t="s">
        <v>75</v>
      </c>
      <c r="AF118" s="2" t="s">
        <v>87</v>
      </c>
      <c r="AG118" s="2">
        <v>0.94</v>
      </c>
      <c r="AH118" s="2">
        <v>0.15</v>
      </c>
      <c r="AI118" s="2">
        <v>0.09</v>
      </c>
      <c r="AJ118" s="2">
        <v>7</v>
      </c>
      <c r="AK118" s="2">
        <v>1197</v>
      </c>
      <c r="AL118" s="2">
        <v>588770.39</v>
      </c>
      <c r="AM118" s="2">
        <v>345821.63</v>
      </c>
      <c r="AN118" s="2" t="s">
        <v>102</v>
      </c>
      <c r="AO118" s="2" t="s">
        <v>3297</v>
      </c>
      <c r="AP118" s="2">
        <v>71.2</v>
      </c>
      <c r="AQ118" s="2">
        <v>60</v>
      </c>
      <c r="AR118" s="2" t="s">
        <v>26</v>
      </c>
      <c r="AS118" s="2" t="s">
        <v>112</v>
      </c>
      <c r="AT118" s="2" t="s">
        <v>64</v>
      </c>
    </row>
    <row r="119" spans="1:46" x14ac:dyDescent="0.3">
      <c r="A119" s="3" t="s">
        <v>544</v>
      </c>
      <c r="B119" s="5">
        <v>45854</v>
      </c>
      <c r="C119" s="3" t="s">
        <v>313</v>
      </c>
      <c r="D119" s="3" t="s">
        <v>31</v>
      </c>
      <c r="E119" s="3" t="s">
        <v>32</v>
      </c>
      <c r="F119" s="3" t="s">
        <v>138</v>
      </c>
      <c r="G119" s="3" t="s">
        <v>34</v>
      </c>
      <c r="H119" s="3" t="s">
        <v>70</v>
      </c>
      <c r="I119" s="3" t="s">
        <v>96</v>
      </c>
      <c r="J119" s="3" t="s">
        <v>215</v>
      </c>
      <c r="K119" s="3" t="s">
        <v>145</v>
      </c>
      <c r="L119" s="3" t="s">
        <v>533</v>
      </c>
      <c r="M119" s="5">
        <v>45782</v>
      </c>
      <c r="N119" s="5">
        <v>45913</v>
      </c>
      <c r="O119" s="5">
        <v>45896</v>
      </c>
      <c r="P119" s="3">
        <v>35</v>
      </c>
      <c r="Q119" s="3">
        <v>20954657</v>
      </c>
      <c r="R119" s="3">
        <v>0.23</v>
      </c>
      <c r="S119" s="3">
        <v>0.13</v>
      </c>
      <c r="T119" s="3">
        <v>18232647.059999999</v>
      </c>
      <c r="U119" s="3" t="s">
        <v>278</v>
      </c>
      <c r="V119" s="21" cm="1">
        <f t="array" ref="V119">T119 / _xlfn.SWITCH(U119, "USD", 1, "AED", 3.67, "QAR", 3.64, "SAR", 3.75, "EUR", 0.92, "Unknown", 1, 1)</f>
        <v>4862039.216</v>
      </c>
      <c r="W119" s="3">
        <v>13241663.4</v>
      </c>
      <c r="X119" s="3">
        <v>0.24</v>
      </c>
      <c r="Y119" s="3">
        <v>0.1</v>
      </c>
      <c r="Z119" s="3" t="s">
        <v>534</v>
      </c>
      <c r="AA119" s="3">
        <v>14908535.279999999</v>
      </c>
      <c r="AB119" s="3">
        <v>12645399.810000001</v>
      </c>
      <c r="AC119" s="3">
        <v>120</v>
      </c>
      <c r="AD119" s="3">
        <v>61</v>
      </c>
      <c r="AE119" s="3" t="s">
        <v>75</v>
      </c>
      <c r="AF119" s="3" t="s">
        <v>128</v>
      </c>
      <c r="AG119" s="3">
        <v>0.86</v>
      </c>
      <c r="AH119" s="3">
        <v>0.1</v>
      </c>
      <c r="AI119" s="3">
        <v>0.01</v>
      </c>
      <c r="AJ119" s="3">
        <v>12</v>
      </c>
      <c r="AK119" s="3">
        <v>3642</v>
      </c>
      <c r="AL119" s="3">
        <v>935356.88</v>
      </c>
      <c r="AM119" s="3">
        <v>6405466.3899999997</v>
      </c>
      <c r="AN119" s="3" t="s">
        <v>88</v>
      </c>
      <c r="AO119" s="3" t="s">
        <v>103</v>
      </c>
      <c r="AP119" s="3" t="s">
        <v>3297</v>
      </c>
      <c r="AQ119" s="3">
        <v>12</v>
      </c>
      <c r="AR119" s="3" t="s">
        <v>3297</v>
      </c>
      <c r="AS119" s="3" t="s">
        <v>112</v>
      </c>
      <c r="AT119" s="3" t="s">
        <v>3297</v>
      </c>
    </row>
    <row r="120" spans="1:46" x14ac:dyDescent="0.3">
      <c r="A120" s="2" t="s">
        <v>547</v>
      </c>
      <c r="B120" s="4">
        <v>46009</v>
      </c>
      <c r="C120" s="2" t="s">
        <v>313</v>
      </c>
      <c r="D120" s="2" t="s">
        <v>107</v>
      </c>
      <c r="E120" s="2" t="s">
        <v>220</v>
      </c>
      <c r="F120" s="2" t="s">
        <v>33</v>
      </c>
      <c r="G120" s="2" t="s">
        <v>214</v>
      </c>
      <c r="H120" s="2" t="s">
        <v>157</v>
      </c>
      <c r="I120" s="2" t="s">
        <v>193</v>
      </c>
      <c r="J120" s="2" t="s">
        <v>20</v>
      </c>
      <c r="K120" s="2" t="s">
        <v>203</v>
      </c>
      <c r="L120" s="2" t="s">
        <v>535</v>
      </c>
      <c r="M120" s="4">
        <v>45948</v>
      </c>
      <c r="N120" s="4">
        <v>46018</v>
      </c>
      <c r="O120" s="4">
        <v>46205</v>
      </c>
      <c r="P120" s="2" t="s">
        <v>3297</v>
      </c>
      <c r="Q120" s="2">
        <v>27735854</v>
      </c>
      <c r="R120" s="2">
        <v>0.28000000000000003</v>
      </c>
      <c r="S120" s="2">
        <v>0.03</v>
      </c>
      <c r="T120" s="2">
        <v>20568909.329999998</v>
      </c>
      <c r="U120" s="2" t="s">
        <v>365</v>
      </c>
      <c r="V120" s="20" cm="1">
        <f t="array" ref="V120">T120 / _xlfn.SWITCH(U120, "USD", 1, "AED", 3.67, "QAR", 3.64, "SAR", 3.75, "EUR", 0.92, "Unknown", 1, 1)</f>
        <v>5604607.4468664844</v>
      </c>
      <c r="W120" s="2">
        <v>17113492.920000002</v>
      </c>
      <c r="X120" s="2">
        <v>0.34</v>
      </c>
      <c r="Y120" s="2">
        <v>0.12</v>
      </c>
      <c r="Z120" s="2" t="s">
        <v>536</v>
      </c>
      <c r="AA120" s="2">
        <v>9391983.2200000007</v>
      </c>
      <c r="AB120" s="2">
        <v>8341374.25</v>
      </c>
      <c r="AC120" s="2">
        <v>60</v>
      </c>
      <c r="AD120" s="2">
        <v>45</v>
      </c>
      <c r="AE120" s="2" t="s">
        <v>62</v>
      </c>
      <c r="AF120" s="2" t="s">
        <v>49</v>
      </c>
      <c r="AG120" s="2">
        <v>0.7</v>
      </c>
      <c r="AH120" s="2">
        <v>0.1</v>
      </c>
      <c r="AI120" s="2">
        <v>0.08</v>
      </c>
      <c r="AJ120" s="2">
        <v>6</v>
      </c>
      <c r="AK120" s="2">
        <v>1076</v>
      </c>
      <c r="AL120" s="2">
        <v>1388799.78</v>
      </c>
      <c r="AM120" s="2">
        <v>8837134.7799999993</v>
      </c>
      <c r="AN120" s="2" t="s">
        <v>88</v>
      </c>
      <c r="AO120" s="2" t="s">
        <v>25</v>
      </c>
      <c r="AP120" s="2">
        <v>59.5</v>
      </c>
      <c r="AQ120" s="2">
        <v>24</v>
      </c>
      <c r="AR120" s="2" t="s">
        <v>26</v>
      </c>
      <c r="AS120" s="2" t="s">
        <v>112</v>
      </c>
      <c r="AT120" s="2" t="s">
        <v>113</v>
      </c>
    </row>
    <row r="121" spans="1:46" x14ac:dyDescent="0.3">
      <c r="A121" s="3" t="s">
        <v>550</v>
      </c>
      <c r="B121" s="5">
        <v>45888</v>
      </c>
      <c r="C121" s="3" t="s">
        <v>395</v>
      </c>
      <c r="D121" s="3" t="s">
        <v>174</v>
      </c>
      <c r="E121" s="3" t="s">
        <v>275</v>
      </c>
      <c r="F121" s="3" t="s">
        <v>116</v>
      </c>
      <c r="G121" s="3" t="s">
        <v>162</v>
      </c>
      <c r="H121" s="3" t="s">
        <v>70</v>
      </c>
      <c r="I121" s="3" t="s">
        <v>199</v>
      </c>
      <c r="J121" s="2" t="s">
        <v>59</v>
      </c>
      <c r="K121" s="3" t="s">
        <v>203</v>
      </c>
      <c r="L121" s="3" t="s">
        <v>538</v>
      </c>
      <c r="M121" s="5">
        <v>45908</v>
      </c>
      <c r="N121" s="5">
        <v>46000</v>
      </c>
      <c r="O121" s="5">
        <v>46003</v>
      </c>
      <c r="P121" s="3">
        <v>60</v>
      </c>
      <c r="Q121" s="3">
        <v>16864336</v>
      </c>
      <c r="R121" s="3">
        <v>0.14000000000000001</v>
      </c>
      <c r="S121" s="3">
        <v>0.12</v>
      </c>
      <c r="T121" s="3">
        <v>16243728.439999999</v>
      </c>
      <c r="U121" s="3" t="s">
        <v>76</v>
      </c>
      <c r="V121" s="21" cm="1">
        <f t="array" ref="V121">T121 / _xlfn.SWITCH(U121, "USD", 1, "AED", 3.67, "QAR", 3.64, "SAR", 3.75, "EUR", 0.92, "Unknown", 1, 1)</f>
        <v>16243728.439999999</v>
      </c>
      <c r="W121" s="3">
        <v>12575018.58</v>
      </c>
      <c r="X121" s="3">
        <v>0.23</v>
      </c>
      <c r="Y121" s="3">
        <v>0.19</v>
      </c>
      <c r="Z121" s="3" t="s">
        <v>539</v>
      </c>
      <c r="AA121" s="3">
        <v>7138135.8200000003</v>
      </c>
      <c r="AB121" s="3">
        <v>2200374.58</v>
      </c>
      <c r="AC121" s="3">
        <v>45</v>
      </c>
      <c r="AD121" s="3">
        <v>83</v>
      </c>
      <c r="AE121" s="3" t="s">
        <v>62</v>
      </c>
      <c r="AF121" s="3" t="s">
        <v>24</v>
      </c>
      <c r="AG121" s="3">
        <v>0.97</v>
      </c>
      <c r="AH121" s="3">
        <v>0.1</v>
      </c>
      <c r="AI121" s="3">
        <v>7.0000000000000007E-2</v>
      </c>
      <c r="AJ121" s="3">
        <v>12</v>
      </c>
      <c r="AK121" s="3">
        <v>2576</v>
      </c>
      <c r="AL121" s="3" t="s">
        <v>3297</v>
      </c>
      <c r="AM121" s="3">
        <v>7288103.2599999998</v>
      </c>
      <c r="AN121" s="3" t="s">
        <v>63</v>
      </c>
      <c r="AO121" s="3" t="s">
        <v>39</v>
      </c>
      <c r="AP121" s="3">
        <v>65.900000000000006</v>
      </c>
      <c r="AQ121" s="3">
        <v>36</v>
      </c>
      <c r="AR121" s="3" t="s">
        <v>3297</v>
      </c>
      <c r="AS121" s="3" t="s">
        <v>52</v>
      </c>
      <c r="AT121" s="3" t="s">
        <v>3297</v>
      </c>
    </row>
    <row r="122" spans="1:46" x14ac:dyDescent="0.3">
      <c r="A122" s="2" t="s">
        <v>553</v>
      </c>
      <c r="B122" s="4">
        <v>45881</v>
      </c>
      <c r="C122" s="2" t="s">
        <v>541</v>
      </c>
      <c r="D122" s="2" t="s">
        <v>92</v>
      </c>
      <c r="E122" s="2" t="s">
        <v>16</v>
      </c>
      <c r="F122" s="2" t="s">
        <v>68</v>
      </c>
      <c r="G122" s="2" t="s">
        <v>117</v>
      </c>
      <c r="H122" s="2" t="s">
        <v>157</v>
      </c>
      <c r="I122" s="2" t="s">
        <v>193</v>
      </c>
      <c r="J122" s="2" t="s">
        <v>82</v>
      </c>
      <c r="K122" s="2" t="s">
        <v>125</v>
      </c>
      <c r="L122" s="2" t="s">
        <v>542</v>
      </c>
      <c r="M122" s="4">
        <v>45835</v>
      </c>
      <c r="N122" s="4">
        <v>45928</v>
      </c>
      <c r="O122" s="4">
        <v>45995</v>
      </c>
      <c r="P122" s="2">
        <v>3</v>
      </c>
      <c r="Q122" s="2">
        <v>11271876</v>
      </c>
      <c r="R122" s="2">
        <v>0.12</v>
      </c>
      <c r="S122" s="2">
        <v>0.2</v>
      </c>
      <c r="T122" s="2">
        <v>11903101.060000001</v>
      </c>
      <c r="U122" s="2" t="s">
        <v>76</v>
      </c>
      <c r="V122" s="20" cm="1">
        <f t="array" ref="V122">T122 / _xlfn.SWITCH(U122, "USD", 1, "AED", 3.67, "QAR", 3.64, "SAR", 3.75, "EUR", 0.92, "Unknown", 1, 1)</f>
        <v>11903101.060000001</v>
      </c>
      <c r="W122" s="2">
        <v>9180104.1400000006</v>
      </c>
      <c r="X122" s="2">
        <v>0.08</v>
      </c>
      <c r="Y122" s="2">
        <v>0.17</v>
      </c>
      <c r="Z122" s="2" t="s">
        <v>543</v>
      </c>
      <c r="AA122" s="2">
        <v>8321744.8300000001</v>
      </c>
      <c r="AB122" s="2">
        <v>3503552.74</v>
      </c>
      <c r="AC122" s="2">
        <v>90</v>
      </c>
      <c r="AD122" s="2">
        <v>14</v>
      </c>
      <c r="AE122" s="2" t="s">
        <v>62</v>
      </c>
      <c r="AF122" s="2" t="s">
        <v>24</v>
      </c>
      <c r="AG122" s="2">
        <v>0.23</v>
      </c>
      <c r="AH122" s="2">
        <v>0.05</v>
      </c>
      <c r="AI122" s="2">
        <v>0.03</v>
      </c>
      <c r="AJ122" s="2">
        <v>1</v>
      </c>
      <c r="AK122" s="2">
        <v>1009</v>
      </c>
      <c r="AL122" s="2">
        <v>1854239.55</v>
      </c>
      <c r="AM122" s="2">
        <v>5175359.83</v>
      </c>
      <c r="AN122" s="2" t="s">
        <v>102</v>
      </c>
      <c r="AO122" s="2" t="s">
        <v>103</v>
      </c>
      <c r="AP122" s="2" t="s">
        <v>3297</v>
      </c>
      <c r="AQ122" s="2">
        <v>12</v>
      </c>
      <c r="AR122" s="2" t="s">
        <v>160</v>
      </c>
      <c r="AS122" s="2" t="s">
        <v>40</v>
      </c>
      <c r="AT122" s="2" t="s">
        <v>149</v>
      </c>
    </row>
    <row r="123" spans="1:46" x14ac:dyDescent="0.3">
      <c r="A123" s="3" t="s">
        <v>556</v>
      </c>
      <c r="B123" s="5">
        <v>45826</v>
      </c>
      <c r="C123" s="3" t="s">
        <v>309</v>
      </c>
      <c r="D123" s="3" t="s">
        <v>213</v>
      </c>
      <c r="E123" s="3" t="s">
        <v>207</v>
      </c>
      <c r="F123" s="3" t="s">
        <v>80</v>
      </c>
      <c r="G123" s="3" t="s">
        <v>117</v>
      </c>
      <c r="H123" s="3" t="s">
        <v>95</v>
      </c>
      <c r="I123" s="3" t="s">
        <v>302</v>
      </c>
      <c r="J123" s="3" t="s">
        <v>45</v>
      </c>
      <c r="K123" s="3" t="s">
        <v>97</v>
      </c>
      <c r="L123" s="3" t="s">
        <v>545</v>
      </c>
      <c r="M123" s="5">
        <v>45797</v>
      </c>
      <c r="N123" s="5" t="s">
        <v>3297</v>
      </c>
      <c r="O123" s="5">
        <v>45895</v>
      </c>
      <c r="P123" s="3">
        <v>9</v>
      </c>
      <c r="Q123" s="3">
        <v>3142522</v>
      </c>
      <c r="R123" s="3">
        <v>0.23</v>
      </c>
      <c r="S123" s="3">
        <v>0.19</v>
      </c>
      <c r="T123" s="3">
        <v>2879492.91</v>
      </c>
      <c r="U123" s="3" t="s">
        <v>365</v>
      </c>
      <c r="V123" s="21" cm="1">
        <f t="array" ref="V123">T123 / _xlfn.SWITCH(U123, "USD", 1, "AED", 3.67, "QAR", 3.64, "SAR", 3.75, "EUR", 0.92, "Unknown", 1, 1)</f>
        <v>784602.97275204363</v>
      </c>
      <c r="W123" s="3">
        <v>2170550.14</v>
      </c>
      <c r="X123" s="3">
        <v>0.36</v>
      </c>
      <c r="Y123" s="3">
        <v>0.12</v>
      </c>
      <c r="Z123" s="3" t="s">
        <v>546</v>
      </c>
      <c r="AA123" s="3">
        <v>939227.66</v>
      </c>
      <c r="AB123" s="3">
        <v>831438.3</v>
      </c>
      <c r="AC123" s="3">
        <v>120</v>
      </c>
      <c r="AD123" s="3">
        <v>34</v>
      </c>
      <c r="AE123" s="3" t="s">
        <v>62</v>
      </c>
      <c r="AF123" s="3" t="s">
        <v>101</v>
      </c>
      <c r="AG123" s="3">
        <v>0.25</v>
      </c>
      <c r="AH123" s="3">
        <v>0.05</v>
      </c>
      <c r="AI123" s="3">
        <v>0.08</v>
      </c>
      <c r="AJ123" s="3">
        <v>9</v>
      </c>
      <c r="AK123" s="3">
        <v>3499</v>
      </c>
      <c r="AL123" s="3">
        <v>397567.37</v>
      </c>
      <c r="AM123" s="3">
        <v>1067071</v>
      </c>
      <c r="AN123" s="3" t="s">
        <v>135</v>
      </c>
      <c r="AO123" s="3" t="s">
        <v>77</v>
      </c>
      <c r="AP123" s="3">
        <v>54.5</v>
      </c>
      <c r="AQ123" s="3">
        <v>24</v>
      </c>
      <c r="AR123" s="3" t="s">
        <v>3297</v>
      </c>
      <c r="AS123" s="3" t="s">
        <v>104</v>
      </c>
      <c r="AT123" s="3" t="s">
        <v>3297</v>
      </c>
    </row>
    <row r="124" spans="1:46" x14ac:dyDescent="0.3">
      <c r="A124" s="2" t="s">
        <v>559</v>
      </c>
      <c r="B124" s="4">
        <v>45698</v>
      </c>
      <c r="C124" s="2" t="s">
        <v>395</v>
      </c>
      <c r="D124" s="2" t="s">
        <v>79</v>
      </c>
      <c r="E124" s="2" t="s">
        <v>32</v>
      </c>
      <c r="F124" s="2" t="s">
        <v>108</v>
      </c>
      <c r="G124" s="2" t="s">
        <v>156</v>
      </c>
      <c r="H124" s="2" t="s">
        <v>157</v>
      </c>
      <c r="I124" s="2" t="s">
        <v>193</v>
      </c>
      <c r="J124" s="2" t="s">
        <v>215</v>
      </c>
      <c r="K124" s="2" t="s">
        <v>83</v>
      </c>
      <c r="L124" s="2" t="s">
        <v>548</v>
      </c>
      <c r="M124" s="4">
        <v>45665</v>
      </c>
      <c r="N124" s="4" t="s">
        <v>3297</v>
      </c>
      <c r="O124" s="4">
        <v>45936</v>
      </c>
      <c r="P124" s="2">
        <v>49</v>
      </c>
      <c r="Q124" s="2">
        <v>32251956</v>
      </c>
      <c r="R124" s="2">
        <v>0.11</v>
      </c>
      <c r="S124" s="2">
        <v>0.2</v>
      </c>
      <c r="T124" s="2">
        <v>34445089.009999998</v>
      </c>
      <c r="U124" s="2" t="s">
        <v>76</v>
      </c>
      <c r="V124" s="20" cm="1">
        <f t="array" ref="V124">T124 / _xlfn.SWITCH(U124, "USD", 1, "AED", 3.67, "QAR", 3.64, "SAR", 3.75, "EUR", 0.92, "Unknown", 1, 1)</f>
        <v>34445089.009999998</v>
      </c>
      <c r="W124" s="2">
        <v>27593201.629999999</v>
      </c>
      <c r="X124" s="2">
        <v>0.14000000000000001</v>
      </c>
      <c r="Y124" s="2">
        <v>0.2</v>
      </c>
      <c r="Z124" s="2" t="s">
        <v>549</v>
      </c>
      <c r="AA124" s="2">
        <v>21757820.760000002</v>
      </c>
      <c r="AB124" s="2">
        <v>11756336.32</v>
      </c>
      <c r="AC124" s="2">
        <v>45</v>
      </c>
      <c r="AD124" s="2">
        <v>134</v>
      </c>
      <c r="AE124" s="2" t="s">
        <v>3297</v>
      </c>
      <c r="AF124" s="2" t="s">
        <v>87</v>
      </c>
      <c r="AG124" s="2">
        <v>0.45</v>
      </c>
      <c r="AH124" s="2">
        <v>0.15</v>
      </c>
      <c r="AI124" s="2">
        <v>0.01</v>
      </c>
      <c r="AJ124" s="2">
        <v>2</v>
      </c>
      <c r="AK124" s="2">
        <v>881</v>
      </c>
      <c r="AL124" s="2">
        <v>830832.78</v>
      </c>
      <c r="AM124" s="2">
        <v>3627820.15</v>
      </c>
      <c r="AN124" s="2" t="s">
        <v>102</v>
      </c>
      <c r="AO124" s="2" t="s">
        <v>3297</v>
      </c>
      <c r="AP124" s="2">
        <v>60.6</v>
      </c>
      <c r="AQ124" s="2">
        <v>48</v>
      </c>
      <c r="AR124" s="2" t="s">
        <v>3297</v>
      </c>
      <c r="AS124" s="2" t="s">
        <v>112</v>
      </c>
      <c r="AT124" s="2" t="s">
        <v>28</v>
      </c>
    </row>
    <row r="125" spans="1:46" x14ac:dyDescent="0.3">
      <c r="A125" s="3" t="s">
        <v>562</v>
      </c>
      <c r="B125" s="5">
        <v>46074</v>
      </c>
      <c r="C125" s="3" t="s">
        <v>347</v>
      </c>
      <c r="D125" s="3" t="s">
        <v>92</v>
      </c>
      <c r="E125" s="3" t="s">
        <v>220</v>
      </c>
      <c r="F125" s="3" t="s">
        <v>123</v>
      </c>
      <c r="G125" s="3" t="s">
        <v>94</v>
      </c>
      <c r="H125" s="3" t="s">
        <v>157</v>
      </c>
      <c r="I125" s="3" t="s">
        <v>19</v>
      </c>
      <c r="J125" s="3" t="s">
        <v>221</v>
      </c>
      <c r="K125" s="3" t="s">
        <v>83</v>
      </c>
      <c r="L125" s="3" t="s">
        <v>551</v>
      </c>
      <c r="M125" s="5">
        <v>46008</v>
      </c>
      <c r="N125" s="5">
        <v>46129</v>
      </c>
      <c r="O125" s="5">
        <v>46129</v>
      </c>
      <c r="P125" s="3">
        <v>56</v>
      </c>
      <c r="Q125" s="3">
        <v>41589044</v>
      </c>
      <c r="R125" s="3">
        <v>0.13</v>
      </c>
      <c r="S125" s="3">
        <v>0.12</v>
      </c>
      <c r="T125" s="3">
        <v>40524364.469999999</v>
      </c>
      <c r="U125" s="3" t="s">
        <v>242</v>
      </c>
      <c r="V125" s="21" cm="1">
        <f t="array" ref="V125">T125 / _xlfn.SWITCH(U125, "USD", 1, "AED", 3.67, "QAR", 3.64, "SAR", 3.75, "EUR", 0.92, "Unknown", 1, 1)</f>
        <v>44048222.25</v>
      </c>
      <c r="W125" s="3">
        <v>28373337.09</v>
      </c>
      <c r="X125" s="3">
        <v>0.35</v>
      </c>
      <c r="Y125" s="3">
        <v>0.11</v>
      </c>
      <c r="Z125" s="3" t="s">
        <v>552</v>
      </c>
      <c r="AA125" s="3">
        <v>25803862.780000001</v>
      </c>
      <c r="AB125" s="3">
        <v>15895122.449999999</v>
      </c>
      <c r="AC125" s="3">
        <v>60</v>
      </c>
      <c r="AD125" s="3">
        <v>23</v>
      </c>
      <c r="AE125" s="3" t="s">
        <v>38</v>
      </c>
      <c r="AF125" s="3" t="s">
        <v>87</v>
      </c>
      <c r="AG125" s="3">
        <v>0.17</v>
      </c>
      <c r="AH125" s="3">
        <v>0.05</v>
      </c>
      <c r="AI125" s="3">
        <v>0.03</v>
      </c>
      <c r="AJ125" s="3">
        <v>0</v>
      </c>
      <c r="AK125" s="3" t="s">
        <v>3297</v>
      </c>
      <c r="AL125" s="3">
        <v>5595272.5899999999</v>
      </c>
      <c r="AM125" s="3">
        <v>19213102.949999999</v>
      </c>
      <c r="AN125" s="3" t="s">
        <v>102</v>
      </c>
      <c r="AO125" s="3" t="s">
        <v>39</v>
      </c>
      <c r="AP125" s="3">
        <v>86.9</v>
      </c>
      <c r="AQ125" s="3">
        <v>48</v>
      </c>
      <c r="AR125" s="3" t="s">
        <v>26</v>
      </c>
      <c r="AS125" s="3" t="s">
        <v>112</v>
      </c>
      <c r="AT125" s="3" t="s">
        <v>149</v>
      </c>
    </row>
    <row r="126" spans="1:46" x14ac:dyDescent="0.3">
      <c r="A126" s="2" t="s">
        <v>565</v>
      </c>
      <c r="B126" s="4">
        <v>45690</v>
      </c>
      <c r="C126" s="2" t="s">
        <v>257</v>
      </c>
      <c r="D126" s="2" t="s">
        <v>31</v>
      </c>
      <c r="E126" s="2" t="s">
        <v>32</v>
      </c>
      <c r="F126" s="2" t="s">
        <v>138</v>
      </c>
      <c r="G126" s="2" t="s">
        <v>208</v>
      </c>
      <c r="H126" s="2" t="s">
        <v>3252</v>
      </c>
      <c r="I126" s="2" t="s">
        <v>19</v>
      </c>
      <c r="J126" s="2" t="s">
        <v>215</v>
      </c>
      <c r="K126" s="2" t="s">
        <v>21</v>
      </c>
      <c r="L126" s="2" t="s">
        <v>554</v>
      </c>
      <c r="M126" s="4">
        <v>45620</v>
      </c>
      <c r="N126" s="4">
        <v>45708</v>
      </c>
      <c r="O126" s="4">
        <v>45736</v>
      </c>
      <c r="P126" s="2">
        <v>41</v>
      </c>
      <c r="Q126" s="2">
        <v>18175033</v>
      </c>
      <c r="R126" s="2">
        <v>0.31</v>
      </c>
      <c r="S126" s="2">
        <v>0.05</v>
      </c>
      <c r="T126" s="2">
        <v>13167811.41</v>
      </c>
      <c r="U126" s="2" t="s">
        <v>365</v>
      </c>
      <c r="V126" s="20" cm="1">
        <f t="array" ref="V126">T126 / _xlfn.SWITCH(U126, "USD", 1, "AED", 3.67, "QAR", 3.64, "SAR", 3.75, "EUR", 0.92, "Unknown", 1, 1)</f>
        <v>3587959.5122615807</v>
      </c>
      <c r="W126" s="2">
        <v>11035215.050000001</v>
      </c>
      <c r="X126" s="2">
        <v>0.22</v>
      </c>
      <c r="Y126" s="2">
        <v>0.09</v>
      </c>
      <c r="Z126" s="2" t="s">
        <v>555</v>
      </c>
      <c r="AA126" s="2">
        <v>5956291.9400000004</v>
      </c>
      <c r="AB126" s="2">
        <v>4144572.82</v>
      </c>
      <c r="AC126" s="2">
        <v>60</v>
      </c>
      <c r="AD126" s="2">
        <v>115</v>
      </c>
      <c r="AE126" s="2" t="s">
        <v>148</v>
      </c>
      <c r="AF126" s="2" t="s">
        <v>87</v>
      </c>
      <c r="AG126" s="2">
        <v>0.71</v>
      </c>
      <c r="AH126" s="2">
        <v>0.05</v>
      </c>
      <c r="AI126" s="2">
        <v>0.02</v>
      </c>
      <c r="AJ126" s="2">
        <v>6</v>
      </c>
      <c r="AK126" s="2">
        <v>1309</v>
      </c>
      <c r="AL126" s="2">
        <v>2866318.95</v>
      </c>
      <c r="AM126" s="2">
        <v>5566379.0999999996</v>
      </c>
      <c r="AN126" s="2" t="s">
        <v>102</v>
      </c>
      <c r="AO126" s="2" t="s">
        <v>77</v>
      </c>
      <c r="AP126" s="2" t="s">
        <v>3297</v>
      </c>
      <c r="AQ126" s="2">
        <v>12</v>
      </c>
      <c r="AR126" s="2" t="s">
        <v>166</v>
      </c>
      <c r="AS126" s="2" t="s">
        <v>52</v>
      </c>
      <c r="AT126" s="2" t="s">
        <v>149</v>
      </c>
    </row>
    <row r="127" spans="1:46" x14ac:dyDescent="0.3">
      <c r="A127" s="3" t="s">
        <v>568</v>
      </c>
      <c r="B127" s="5">
        <v>46051</v>
      </c>
      <c r="C127" s="3" t="s">
        <v>78</v>
      </c>
      <c r="D127" s="3" t="s">
        <v>55</v>
      </c>
      <c r="E127" s="3" t="s">
        <v>3335</v>
      </c>
      <c r="F127" s="3" t="s">
        <v>33</v>
      </c>
      <c r="G127" s="3" t="s">
        <v>94</v>
      </c>
      <c r="H127" s="3" t="s">
        <v>3297</v>
      </c>
      <c r="I127" s="3" t="s">
        <v>199</v>
      </c>
      <c r="J127" s="3" t="s">
        <v>59</v>
      </c>
      <c r="K127" s="3" t="s">
        <v>46</v>
      </c>
      <c r="L127" s="3" t="s">
        <v>557</v>
      </c>
      <c r="M127" s="5">
        <v>45977</v>
      </c>
      <c r="N127" s="5">
        <v>46114</v>
      </c>
      <c r="O127" s="5">
        <v>46330</v>
      </c>
      <c r="P127" s="3">
        <v>15</v>
      </c>
      <c r="Q127" s="3">
        <v>3332397</v>
      </c>
      <c r="R127" s="3">
        <v>0.27</v>
      </c>
      <c r="S127" s="3">
        <v>0.09</v>
      </c>
      <c r="T127" s="3">
        <v>2651588.29</v>
      </c>
      <c r="U127" s="3" t="s">
        <v>76</v>
      </c>
      <c r="V127" s="21" cm="1">
        <f t="array" ref="V127">T127 / _xlfn.SWITCH(U127, "USD", 1, "AED", 3.67, "QAR", 3.64, "SAR", 3.75, "EUR", 0.92, "Unknown", 1, 1)</f>
        <v>2651588.29</v>
      </c>
      <c r="W127" s="3">
        <v>1921672.2</v>
      </c>
      <c r="X127" s="3">
        <v>0.14000000000000001</v>
      </c>
      <c r="Y127" s="3">
        <v>0.17</v>
      </c>
      <c r="Z127" s="3" t="s">
        <v>558</v>
      </c>
      <c r="AA127" s="3">
        <v>2152745.1</v>
      </c>
      <c r="AB127" s="3">
        <v>2115559.7000000002</v>
      </c>
      <c r="AC127" s="3">
        <v>120</v>
      </c>
      <c r="AD127" s="3">
        <v>155</v>
      </c>
      <c r="AE127" s="3" t="s">
        <v>62</v>
      </c>
      <c r="AF127" s="3" t="s">
        <v>128</v>
      </c>
      <c r="AG127" s="3">
        <v>0.68</v>
      </c>
      <c r="AH127" s="3">
        <v>0.15</v>
      </c>
      <c r="AI127" s="3">
        <v>0.01</v>
      </c>
      <c r="AJ127" s="3">
        <v>14</v>
      </c>
      <c r="AK127" s="3">
        <v>2964</v>
      </c>
      <c r="AL127" s="3">
        <v>202723.99</v>
      </c>
      <c r="AM127" s="3">
        <v>826924.61</v>
      </c>
      <c r="AN127" s="3" t="s">
        <v>88</v>
      </c>
      <c r="AO127" s="3" t="s">
        <v>89</v>
      </c>
      <c r="AP127" s="3">
        <v>58.6</v>
      </c>
      <c r="AQ127" s="3">
        <v>24</v>
      </c>
      <c r="AR127" s="3" t="s">
        <v>160</v>
      </c>
      <c r="AS127" s="3" t="s">
        <v>52</v>
      </c>
      <c r="AT127" s="3" t="s">
        <v>3297</v>
      </c>
    </row>
    <row r="128" spans="1:46" x14ac:dyDescent="0.3">
      <c r="A128" s="2" t="s">
        <v>572</v>
      </c>
      <c r="B128" s="4">
        <v>45673</v>
      </c>
      <c r="C128" s="2" t="s">
        <v>173</v>
      </c>
      <c r="D128" s="2" t="s">
        <v>183</v>
      </c>
      <c r="E128" s="2" t="s">
        <v>3335</v>
      </c>
      <c r="F128" s="2" t="s">
        <v>108</v>
      </c>
      <c r="G128" s="2" t="s">
        <v>3297</v>
      </c>
      <c r="H128" s="2" t="s">
        <v>192</v>
      </c>
      <c r="I128" s="2" t="s">
        <v>71</v>
      </c>
      <c r="J128" s="2" t="s">
        <v>59</v>
      </c>
      <c r="K128" s="2" t="s">
        <v>21</v>
      </c>
      <c r="L128" s="2" t="s">
        <v>560</v>
      </c>
      <c r="M128" s="4">
        <v>45619</v>
      </c>
      <c r="N128" s="4">
        <v>45730</v>
      </c>
      <c r="O128" s="4">
        <v>45760</v>
      </c>
      <c r="P128" s="2">
        <v>42</v>
      </c>
      <c r="Q128" s="2">
        <v>29900953</v>
      </c>
      <c r="R128" s="2">
        <v>0.06</v>
      </c>
      <c r="S128" s="2">
        <v>-0.05</v>
      </c>
      <c r="T128" s="2">
        <v>26701551.030000001</v>
      </c>
      <c r="U128" s="2" t="s">
        <v>365</v>
      </c>
      <c r="V128" s="20" cm="1">
        <f t="array" ref="V128">T128 / _xlfn.SWITCH(U128, "USD", 1, "AED", 3.67, "QAR", 3.64, "SAR", 3.75, "EUR", 0.92, "Unknown", 1, 1)</f>
        <v>7275626.9836512264</v>
      </c>
      <c r="W128" s="2">
        <v>21244051.09</v>
      </c>
      <c r="X128" s="2">
        <v>0.36</v>
      </c>
      <c r="Y128" s="2">
        <v>0.17</v>
      </c>
      <c r="Z128" s="2" t="s">
        <v>561</v>
      </c>
      <c r="AA128" s="2">
        <v>19633913.100000001</v>
      </c>
      <c r="AB128" s="2">
        <v>20712095.149999999</v>
      </c>
      <c r="AC128" s="2">
        <v>30</v>
      </c>
      <c r="AD128" s="2">
        <v>87</v>
      </c>
      <c r="AE128" s="2" t="s">
        <v>3297</v>
      </c>
      <c r="AF128" s="2" t="s">
        <v>49</v>
      </c>
      <c r="AG128" s="2">
        <v>0.35</v>
      </c>
      <c r="AH128" s="2">
        <v>0.05</v>
      </c>
      <c r="AI128" s="2">
        <v>0.05</v>
      </c>
      <c r="AJ128" s="2">
        <v>12</v>
      </c>
      <c r="AK128" s="2">
        <v>1042</v>
      </c>
      <c r="AL128" s="2">
        <v>3855216.71</v>
      </c>
      <c r="AM128" s="2">
        <v>8135125.3099999996</v>
      </c>
      <c r="AN128" s="2" t="s">
        <v>135</v>
      </c>
      <c r="AO128" s="2" t="s">
        <v>39</v>
      </c>
      <c r="AP128" s="2">
        <v>94</v>
      </c>
      <c r="AQ128" s="2">
        <v>36</v>
      </c>
      <c r="AR128" s="2" t="s">
        <v>3297</v>
      </c>
      <c r="AS128" s="2" t="s">
        <v>52</v>
      </c>
      <c r="AT128" s="2" t="s">
        <v>28</v>
      </c>
    </row>
    <row r="129" spans="1:46" x14ac:dyDescent="0.3">
      <c r="A129" s="3" t="s">
        <v>575</v>
      </c>
      <c r="B129" s="5">
        <v>16837</v>
      </c>
      <c r="C129" s="3" t="s">
        <v>370</v>
      </c>
      <c r="D129" s="3" t="s">
        <v>169</v>
      </c>
      <c r="E129" s="3" t="s">
        <v>207</v>
      </c>
      <c r="F129" s="3" t="s">
        <v>80</v>
      </c>
      <c r="G129" s="3" t="s">
        <v>18</v>
      </c>
      <c r="H129" s="3" t="s">
        <v>157</v>
      </c>
      <c r="I129" s="3" t="s">
        <v>139</v>
      </c>
      <c r="J129" s="2" t="s">
        <v>45</v>
      </c>
      <c r="K129" s="3" t="s">
        <v>125</v>
      </c>
      <c r="L129" s="3" t="s">
        <v>563</v>
      </c>
      <c r="M129" s="5">
        <v>46002</v>
      </c>
      <c r="N129" s="5" t="s">
        <v>3297</v>
      </c>
      <c r="O129" s="5">
        <v>46111</v>
      </c>
      <c r="P129" s="3" t="s">
        <v>3297</v>
      </c>
      <c r="Q129" s="3">
        <v>28569995</v>
      </c>
      <c r="R129" s="3">
        <v>0.35</v>
      </c>
      <c r="S129" s="3">
        <v>-0.02</v>
      </c>
      <c r="T129" s="3">
        <v>18199086.82</v>
      </c>
      <c r="U129" s="3" t="s">
        <v>278</v>
      </c>
      <c r="V129" s="21" cm="1">
        <f t="array" ref="V129">T129 / _xlfn.SWITCH(U129, "USD", 1, "AED", 3.67, "QAR", 3.64, "SAR", 3.75, "EUR", 0.92, "Unknown", 1, 1)</f>
        <v>4853089.8186666667</v>
      </c>
      <c r="W129" s="3">
        <v>11629562.189999999</v>
      </c>
      <c r="X129" s="3">
        <v>0.08</v>
      </c>
      <c r="Y129" s="3">
        <v>0.15</v>
      </c>
      <c r="Z129" s="3" t="s">
        <v>564</v>
      </c>
      <c r="AA129" s="3">
        <v>1837268.39</v>
      </c>
      <c r="AB129" s="3">
        <v>1099390.3400000001</v>
      </c>
      <c r="AC129" s="3">
        <v>120</v>
      </c>
      <c r="AD129" s="3">
        <v>91</v>
      </c>
      <c r="AE129" s="3" t="s">
        <v>38</v>
      </c>
      <c r="AF129" s="3" t="s">
        <v>153</v>
      </c>
      <c r="AG129" s="3">
        <v>0.17</v>
      </c>
      <c r="AH129" s="3">
        <v>0.15</v>
      </c>
      <c r="AI129" s="3">
        <v>0.09</v>
      </c>
      <c r="AJ129" s="3">
        <v>14</v>
      </c>
      <c r="AK129" s="3">
        <v>3478</v>
      </c>
      <c r="AL129" s="3">
        <v>3248065.79</v>
      </c>
      <c r="AM129" s="3">
        <v>7146540.8799999999</v>
      </c>
      <c r="AN129" s="3" t="s">
        <v>135</v>
      </c>
      <c r="AO129" s="3" t="s">
        <v>39</v>
      </c>
      <c r="AP129" s="3">
        <v>75.900000000000006</v>
      </c>
      <c r="AQ129" s="3">
        <v>24</v>
      </c>
      <c r="AR129" s="3" t="s">
        <v>3297</v>
      </c>
      <c r="AS129" s="3" t="s">
        <v>112</v>
      </c>
      <c r="AT129" s="3" t="s">
        <v>149</v>
      </c>
    </row>
    <row r="130" spans="1:46" x14ac:dyDescent="0.3">
      <c r="A130" s="2" t="s">
        <v>578</v>
      </c>
      <c r="B130" s="4">
        <v>16708</v>
      </c>
      <c r="C130" s="2" t="s">
        <v>168</v>
      </c>
      <c r="D130" s="2" t="s">
        <v>122</v>
      </c>
      <c r="E130" s="2" t="s">
        <v>220</v>
      </c>
      <c r="F130" s="2" t="s">
        <v>123</v>
      </c>
      <c r="G130" s="2" t="s">
        <v>162</v>
      </c>
      <c r="H130" s="2" t="s">
        <v>70</v>
      </c>
      <c r="I130" s="2" t="s">
        <v>302</v>
      </c>
      <c r="J130" s="2" t="s">
        <v>118</v>
      </c>
      <c r="K130" s="2" t="s">
        <v>97</v>
      </c>
      <c r="L130" s="2" t="s">
        <v>566</v>
      </c>
      <c r="M130" s="4">
        <v>45882</v>
      </c>
      <c r="N130" s="4" t="s">
        <v>3297</v>
      </c>
      <c r="O130" s="4">
        <v>45958</v>
      </c>
      <c r="P130" s="2">
        <v>7</v>
      </c>
      <c r="Q130" s="2">
        <v>8122748</v>
      </c>
      <c r="R130" s="2">
        <v>0.25</v>
      </c>
      <c r="S130" s="2">
        <v>0.06</v>
      </c>
      <c r="T130" s="2">
        <v>6457584.6600000001</v>
      </c>
      <c r="U130" s="2" t="s">
        <v>177</v>
      </c>
      <c r="V130" s="20" cm="1">
        <f t="array" ref="V130">T130 / _xlfn.SWITCH(U130, "USD", 1, "AED", 3.67, "QAR", 3.64, "SAR", 3.75, "EUR", 0.92, "Unknown", 1, 1)</f>
        <v>6457584.6600000001</v>
      </c>
      <c r="W130" s="2">
        <v>4683508.87</v>
      </c>
      <c r="X130" s="2">
        <v>0.25</v>
      </c>
      <c r="Y130" s="2">
        <v>0.19</v>
      </c>
      <c r="Z130" s="2" t="s">
        <v>567</v>
      </c>
      <c r="AA130" s="2">
        <v>501859.46</v>
      </c>
      <c r="AB130" s="2">
        <v>213527.03</v>
      </c>
      <c r="AC130" s="2">
        <v>120</v>
      </c>
      <c r="AD130" s="2">
        <v>95</v>
      </c>
      <c r="AE130" s="2" t="s">
        <v>148</v>
      </c>
      <c r="AF130" s="2" t="s">
        <v>87</v>
      </c>
      <c r="AG130" s="2">
        <v>0.92</v>
      </c>
      <c r="AH130" s="2">
        <v>0.05</v>
      </c>
      <c r="AI130" s="2">
        <v>0.06</v>
      </c>
      <c r="AJ130" s="2">
        <v>13</v>
      </c>
      <c r="AK130" s="2">
        <v>3785</v>
      </c>
      <c r="AL130" s="2">
        <v>1120137.6200000001</v>
      </c>
      <c r="AM130" s="2">
        <v>2525856.23</v>
      </c>
      <c r="AN130" s="2" t="s">
        <v>3297</v>
      </c>
      <c r="AO130" s="2" t="s">
        <v>3297</v>
      </c>
      <c r="AP130" s="2">
        <v>91.7</v>
      </c>
      <c r="AQ130" s="2" t="s">
        <v>3297</v>
      </c>
      <c r="AR130" s="2" t="s">
        <v>160</v>
      </c>
      <c r="AS130" s="2" t="s">
        <v>112</v>
      </c>
      <c r="AT130" s="2" t="s">
        <v>105</v>
      </c>
    </row>
    <row r="131" spans="1:46" x14ac:dyDescent="0.3">
      <c r="A131" s="3" t="s">
        <v>581</v>
      </c>
      <c r="B131" s="5">
        <v>45681</v>
      </c>
      <c r="C131" s="3" t="s">
        <v>569</v>
      </c>
      <c r="D131" s="3" t="s">
        <v>174</v>
      </c>
      <c r="E131" s="3" t="s">
        <v>32</v>
      </c>
      <c r="F131" s="3" t="s">
        <v>108</v>
      </c>
      <c r="G131" s="3" t="s">
        <v>208</v>
      </c>
      <c r="H131" s="3" t="s">
        <v>95</v>
      </c>
      <c r="I131" s="3" t="s">
        <v>302</v>
      </c>
      <c r="J131" s="3" t="s">
        <v>215</v>
      </c>
      <c r="K131" s="3" t="s">
        <v>125</v>
      </c>
      <c r="L131" s="3" t="s">
        <v>570</v>
      </c>
      <c r="M131" s="5">
        <v>45640</v>
      </c>
      <c r="N131" s="5" t="s">
        <v>3297</v>
      </c>
      <c r="O131" s="5">
        <v>45752</v>
      </c>
      <c r="P131" s="3">
        <v>34</v>
      </c>
      <c r="Q131" s="3">
        <v>45192724</v>
      </c>
      <c r="R131" s="3">
        <v>0.31</v>
      </c>
      <c r="S131" s="3">
        <v>0.13</v>
      </c>
      <c r="T131" s="3">
        <v>35236766.899999999</v>
      </c>
      <c r="U131" s="3" t="s">
        <v>365</v>
      </c>
      <c r="V131" s="21" cm="1">
        <f t="array" ref="V131">T131 / _xlfn.SWITCH(U131, "USD", 1, "AED", 3.67, "QAR", 3.64, "SAR", 3.75, "EUR", 0.92, "Unknown", 1, 1)</f>
        <v>9601298.8828337882</v>
      </c>
      <c r="W131" s="3">
        <v>21387976.640000001</v>
      </c>
      <c r="X131" s="3">
        <v>0.2</v>
      </c>
      <c r="Y131" s="3">
        <v>0.18</v>
      </c>
      <c r="Z131" s="3" t="s">
        <v>571</v>
      </c>
      <c r="AA131" s="3">
        <v>21107847.010000002</v>
      </c>
      <c r="AB131" s="3">
        <v>20955086.539999999</v>
      </c>
      <c r="AC131" s="3">
        <v>30</v>
      </c>
      <c r="AD131" s="3">
        <v>147</v>
      </c>
      <c r="AE131" s="3" t="s">
        <v>100</v>
      </c>
      <c r="AF131" s="3" t="s">
        <v>87</v>
      </c>
      <c r="AG131" s="3">
        <v>0.64</v>
      </c>
      <c r="AH131" s="3">
        <v>0.15</v>
      </c>
      <c r="AI131" s="3">
        <v>0.04</v>
      </c>
      <c r="AJ131" s="3">
        <v>3</v>
      </c>
      <c r="AK131" s="3">
        <v>1506</v>
      </c>
      <c r="AL131" s="3">
        <v>1431126.12</v>
      </c>
      <c r="AM131" s="3">
        <v>9264118.5999999996</v>
      </c>
      <c r="AN131" s="3" t="s">
        <v>63</v>
      </c>
      <c r="AO131" s="3" t="s">
        <v>89</v>
      </c>
      <c r="AP131" s="3">
        <v>54.6</v>
      </c>
      <c r="AQ131" s="3">
        <v>60</v>
      </c>
      <c r="AR131" s="3" t="s">
        <v>51</v>
      </c>
      <c r="AS131" s="3" t="s">
        <v>27</v>
      </c>
      <c r="AT131" s="3" t="s">
        <v>149</v>
      </c>
    </row>
    <row r="132" spans="1:46" x14ac:dyDescent="0.3">
      <c r="A132" s="2" t="s">
        <v>584</v>
      </c>
      <c r="B132" s="4">
        <v>45869</v>
      </c>
      <c r="C132" s="2" t="s">
        <v>290</v>
      </c>
      <c r="D132" s="2" t="s">
        <v>213</v>
      </c>
      <c r="E132" s="2" t="s">
        <v>220</v>
      </c>
      <c r="F132" s="2" t="s">
        <v>123</v>
      </c>
      <c r="G132" s="2" t="s">
        <v>235</v>
      </c>
      <c r="H132" s="2" t="s">
        <v>157</v>
      </c>
      <c r="I132" s="2" t="s">
        <v>302</v>
      </c>
      <c r="J132" s="2" t="s">
        <v>20</v>
      </c>
      <c r="K132" s="2" t="s">
        <v>83</v>
      </c>
      <c r="L132" s="2" t="s">
        <v>573</v>
      </c>
      <c r="M132" s="4">
        <v>45821</v>
      </c>
      <c r="N132" s="4">
        <v>45923</v>
      </c>
      <c r="O132" s="4">
        <v>45917</v>
      </c>
      <c r="P132" s="2">
        <v>13</v>
      </c>
      <c r="Q132" s="2">
        <v>21957887</v>
      </c>
      <c r="R132" s="2">
        <v>0.1</v>
      </c>
      <c r="S132" s="2">
        <v>0.19</v>
      </c>
      <c r="T132" s="2">
        <v>23516896.98</v>
      </c>
      <c r="U132" s="2" t="s">
        <v>76</v>
      </c>
      <c r="V132" s="20" cm="1">
        <f t="array" ref="V132">T132 / _xlfn.SWITCH(U132, "USD", 1, "AED", 3.67, "QAR", 3.64, "SAR", 3.75, "EUR", 0.92, "Unknown", 1, 1)</f>
        <v>23516896.98</v>
      </c>
      <c r="W132" s="2">
        <v>17902489.199999999</v>
      </c>
      <c r="X132" s="2">
        <v>0.37</v>
      </c>
      <c r="Y132" s="2">
        <v>0.12</v>
      </c>
      <c r="Z132" s="2" t="s">
        <v>574</v>
      </c>
      <c r="AA132" s="2">
        <v>19156306.41</v>
      </c>
      <c r="AB132" s="2">
        <v>6541926.4299999997</v>
      </c>
      <c r="AC132" s="2">
        <v>45</v>
      </c>
      <c r="AD132" s="2">
        <v>153</v>
      </c>
      <c r="AE132" s="2" t="s">
        <v>100</v>
      </c>
      <c r="AF132" s="2" t="s">
        <v>87</v>
      </c>
      <c r="AG132" s="2">
        <v>0.6</v>
      </c>
      <c r="AH132" s="2">
        <v>0.1</v>
      </c>
      <c r="AI132" s="2">
        <v>0.06</v>
      </c>
      <c r="AJ132" s="2">
        <v>12</v>
      </c>
      <c r="AK132" s="2">
        <v>14</v>
      </c>
      <c r="AL132" s="2" t="s">
        <v>3297</v>
      </c>
      <c r="AM132" s="2">
        <v>4922584.53</v>
      </c>
      <c r="AN132" s="2" t="s">
        <v>88</v>
      </c>
      <c r="AO132" s="2" t="s">
        <v>3297</v>
      </c>
      <c r="AP132" s="2">
        <v>98.1</v>
      </c>
      <c r="AQ132" s="2">
        <v>48</v>
      </c>
      <c r="AR132" s="2" t="s">
        <v>3297</v>
      </c>
      <c r="AS132" s="2" t="s">
        <v>40</v>
      </c>
      <c r="AT132" s="2" t="s">
        <v>3297</v>
      </c>
    </row>
    <row r="133" spans="1:46" x14ac:dyDescent="0.3">
      <c r="A133" s="3" t="s">
        <v>587</v>
      </c>
      <c r="B133" s="5">
        <v>45740</v>
      </c>
      <c r="C133" s="3" t="s">
        <v>91</v>
      </c>
      <c r="D133" s="3" t="s">
        <v>385</v>
      </c>
      <c r="E133" s="3" t="s">
        <v>275</v>
      </c>
      <c r="F133" s="3" t="s">
        <v>93</v>
      </c>
      <c r="G133" s="3" t="s">
        <v>81</v>
      </c>
      <c r="H133" s="3" t="s">
        <v>70</v>
      </c>
      <c r="I133" s="3" t="s">
        <v>96</v>
      </c>
      <c r="J133" s="2" t="s">
        <v>72</v>
      </c>
      <c r="K133" s="3" t="s">
        <v>203</v>
      </c>
      <c r="L133" s="3" t="s">
        <v>576</v>
      </c>
      <c r="M133" s="5">
        <v>45653</v>
      </c>
      <c r="N133" s="5" t="s">
        <v>3297</v>
      </c>
      <c r="O133" s="5" t="s">
        <v>3297</v>
      </c>
      <c r="P133" s="3">
        <v>38</v>
      </c>
      <c r="Q133" s="3">
        <v>49805727</v>
      </c>
      <c r="R133" s="3">
        <v>0.19</v>
      </c>
      <c r="S133" s="3">
        <v>-0.03</v>
      </c>
      <c r="T133" s="3">
        <v>39132359.700000003</v>
      </c>
      <c r="U133" s="3" t="s">
        <v>3297</v>
      </c>
      <c r="V133" s="21" cm="1">
        <f t="array" ref="V133">T133 / _xlfn.SWITCH(U133, "USD", 1, "AED", 3.67, "QAR", 3.64, "SAR", 3.75, "EUR", 0.92, "Unknown", 1, 1)</f>
        <v>39132359.700000003</v>
      </c>
      <c r="W133" s="3">
        <v>31735948.579999998</v>
      </c>
      <c r="X133" s="3">
        <v>0.24</v>
      </c>
      <c r="Y133" s="3">
        <v>0.17</v>
      </c>
      <c r="Z133" s="3" t="s">
        <v>577</v>
      </c>
      <c r="AA133" s="3">
        <v>4940767.1399999997</v>
      </c>
      <c r="AB133" s="3">
        <v>4242851.41</v>
      </c>
      <c r="AC133" s="3">
        <v>45</v>
      </c>
      <c r="AD133" s="3">
        <v>143</v>
      </c>
      <c r="AE133" s="3" t="s">
        <v>75</v>
      </c>
      <c r="AF133" s="3" t="s">
        <v>153</v>
      </c>
      <c r="AG133" s="3">
        <v>0.99</v>
      </c>
      <c r="AH133" s="3">
        <v>0.1</v>
      </c>
      <c r="AI133" s="3">
        <v>0.03</v>
      </c>
      <c r="AJ133" s="3">
        <v>10</v>
      </c>
      <c r="AK133" s="3">
        <v>3093</v>
      </c>
      <c r="AL133" s="3">
        <v>4004497.34</v>
      </c>
      <c r="AM133" s="3">
        <v>15934162.23</v>
      </c>
      <c r="AN133" s="3" t="s">
        <v>88</v>
      </c>
      <c r="AO133" s="3" t="s">
        <v>103</v>
      </c>
      <c r="AP133" s="3">
        <v>76.900000000000006</v>
      </c>
      <c r="AQ133" s="3">
        <v>12</v>
      </c>
      <c r="AR133" s="3" t="s">
        <v>160</v>
      </c>
      <c r="AS133" s="3" t="s">
        <v>40</v>
      </c>
      <c r="AT133" s="3" t="s">
        <v>3297</v>
      </c>
    </row>
    <row r="134" spans="1:46" x14ac:dyDescent="0.3">
      <c r="A134" s="2" t="s">
        <v>590</v>
      </c>
      <c r="B134" s="4">
        <v>46046</v>
      </c>
      <c r="C134" s="2" t="s">
        <v>191</v>
      </c>
      <c r="D134" s="2" t="s">
        <v>219</v>
      </c>
      <c r="E134" s="2" t="s">
        <v>207</v>
      </c>
      <c r="F134" s="2" t="s">
        <v>80</v>
      </c>
      <c r="G134" s="2" t="s">
        <v>117</v>
      </c>
      <c r="H134" s="2" t="s">
        <v>3297</v>
      </c>
      <c r="I134" s="2" t="s">
        <v>71</v>
      </c>
      <c r="J134" s="2" t="s">
        <v>45</v>
      </c>
      <c r="K134" s="2" t="s">
        <v>83</v>
      </c>
      <c r="L134" s="2" t="s">
        <v>579</v>
      </c>
      <c r="M134" s="4">
        <v>46174</v>
      </c>
      <c r="N134" s="4">
        <v>46024</v>
      </c>
      <c r="O134" s="4">
        <v>46105</v>
      </c>
      <c r="P134" s="2">
        <v>46</v>
      </c>
      <c r="Q134" s="2">
        <v>19066615</v>
      </c>
      <c r="R134" s="2">
        <v>0.24</v>
      </c>
      <c r="S134" s="2">
        <v>0.13</v>
      </c>
      <c r="T134" s="2">
        <v>16374408.960000001</v>
      </c>
      <c r="U134" s="2" t="s">
        <v>278</v>
      </c>
      <c r="V134" s="20" cm="1">
        <f t="array" ref="V134">T134 / _xlfn.SWITCH(U134, "USD", 1, "AED", 3.67, "QAR", 3.64, "SAR", 3.75, "EUR", 0.92, "Unknown", 1, 1)</f>
        <v>4366509.0559999999</v>
      </c>
      <c r="W134" s="2" t="s">
        <v>3297</v>
      </c>
      <c r="X134" s="2">
        <v>0.28999999999999998</v>
      </c>
      <c r="Y134" s="2">
        <v>0.14000000000000001</v>
      </c>
      <c r="Z134" s="2" t="s">
        <v>580</v>
      </c>
      <c r="AA134" s="2">
        <v>3484227.38</v>
      </c>
      <c r="AB134" s="2">
        <v>3320554.61</v>
      </c>
      <c r="AC134" s="2">
        <v>60</v>
      </c>
      <c r="AD134" s="2">
        <v>57</v>
      </c>
      <c r="AE134" s="2" t="s">
        <v>62</v>
      </c>
      <c r="AF134" s="2" t="s">
        <v>263</v>
      </c>
      <c r="AG134" s="2">
        <v>0.27</v>
      </c>
      <c r="AH134" s="2">
        <v>0.1</v>
      </c>
      <c r="AI134" s="2">
        <v>0.1</v>
      </c>
      <c r="AJ134" s="2">
        <v>1</v>
      </c>
      <c r="AK134" s="2">
        <v>434</v>
      </c>
      <c r="AL134" s="2">
        <v>1543940.25</v>
      </c>
      <c r="AM134" s="2">
        <v>4302381.82</v>
      </c>
      <c r="AN134" s="2" t="s">
        <v>88</v>
      </c>
      <c r="AO134" s="2" t="s">
        <v>103</v>
      </c>
      <c r="AP134" s="2">
        <v>72.7</v>
      </c>
      <c r="AQ134" s="2">
        <v>60</v>
      </c>
      <c r="AR134" s="2" t="s">
        <v>26</v>
      </c>
      <c r="AS134" s="2" t="s">
        <v>52</v>
      </c>
      <c r="AT134" s="2" t="s">
        <v>64</v>
      </c>
    </row>
    <row r="135" spans="1:46" x14ac:dyDescent="0.3">
      <c r="A135" s="3" t="s">
        <v>593</v>
      </c>
      <c r="B135" s="5">
        <v>45873</v>
      </c>
      <c r="C135" s="3" t="s">
        <v>294</v>
      </c>
      <c r="D135" s="3" t="s">
        <v>174</v>
      </c>
      <c r="E135" s="3" t="s">
        <v>275</v>
      </c>
      <c r="F135" s="3" t="s">
        <v>3297</v>
      </c>
      <c r="G135" s="3" t="s">
        <v>208</v>
      </c>
      <c r="H135" s="3" t="s">
        <v>245</v>
      </c>
      <c r="I135" s="3" t="s">
        <v>139</v>
      </c>
      <c r="J135" s="2" t="s">
        <v>59</v>
      </c>
      <c r="K135" s="3" t="s">
        <v>145</v>
      </c>
      <c r="L135" s="3" t="s">
        <v>582</v>
      </c>
      <c r="M135" s="5">
        <v>45803</v>
      </c>
      <c r="N135" s="5">
        <v>45926</v>
      </c>
      <c r="O135" s="5">
        <v>45969</v>
      </c>
      <c r="P135" s="3">
        <v>52</v>
      </c>
      <c r="Q135" s="3">
        <v>35929449</v>
      </c>
      <c r="R135" s="3">
        <v>0.16</v>
      </c>
      <c r="S135" s="3">
        <v>-0.05</v>
      </c>
      <c r="T135" s="3">
        <v>28671700.300000001</v>
      </c>
      <c r="U135" s="3" t="s">
        <v>50</v>
      </c>
      <c r="V135" s="21" cm="1">
        <f t="array" ref="V135">T135 / _xlfn.SWITCH(U135, "USD", 1, "AED", 3.67, "QAR", 3.64, "SAR", 3.75, "EUR", 0.92, "Unknown", 1, 1)</f>
        <v>7876840.7417582413</v>
      </c>
      <c r="W135" s="3">
        <v>20975035.949999999</v>
      </c>
      <c r="X135" s="3">
        <v>0.21</v>
      </c>
      <c r="Y135" s="3">
        <v>7.0000000000000007E-2</v>
      </c>
      <c r="Z135" s="3" t="s">
        <v>583</v>
      </c>
      <c r="AA135" s="3">
        <v>6176369.3300000001</v>
      </c>
      <c r="AB135" s="3">
        <v>2257136.39</v>
      </c>
      <c r="AC135" s="3">
        <v>120</v>
      </c>
      <c r="AD135" s="3">
        <v>7</v>
      </c>
      <c r="AE135" s="3" t="s">
        <v>148</v>
      </c>
      <c r="AF135" s="3" t="s">
        <v>128</v>
      </c>
      <c r="AG135" s="3">
        <v>0.98</v>
      </c>
      <c r="AH135" s="3">
        <v>0.05</v>
      </c>
      <c r="AI135" s="3">
        <v>0.1</v>
      </c>
      <c r="AJ135" s="3">
        <v>13</v>
      </c>
      <c r="AK135" s="3">
        <v>3630</v>
      </c>
      <c r="AL135" s="3" t="s">
        <v>3297</v>
      </c>
      <c r="AM135" s="3">
        <v>7819793.2699999996</v>
      </c>
      <c r="AN135" s="3" t="s">
        <v>3297</v>
      </c>
      <c r="AO135" s="3" t="s">
        <v>3297</v>
      </c>
      <c r="AP135" s="3">
        <v>68.900000000000006</v>
      </c>
      <c r="AQ135" s="3">
        <v>12</v>
      </c>
      <c r="AR135" s="3" t="s">
        <v>160</v>
      </c>
      <c r="AS135" s="3" t="s">
        <v>104</v>
      </c>
      <c r="AT135" s="3" t="s">
        <v>3297</v>
      </c>
    </row>
    <row r="136" spans="1:46" x14ac:dyDescent="0.3">
      <c r="A136" s="2" t="s">
        <v>596</v>
      </c>
      <c r="B136" s="4">
        <v>45777</v>
      </c>
      <c r="C136" s="2" t="s">
        <v>66</v>
      </c>
      <c r="D136" s="2" t="s">
        <v>230</v>
      </c>
      <c r="E136" s="2" t="s">
        <v>32</v>
      </c>
      <c r="F136" s="2" t="s">
        <v>417</v>
      </c>
      <c r="G136" s="2" t="s">
        <v>162</v>
      </c>
      <c r="H136" s="2" t="s">
        <v>109</v>
      </c>
      <c r="I136" s="2" t="s">
        <v>199</v>
      </c>
      <c r="J136" s="2" t="s">
        <v>215</v>
      </c>
      <c r="K136" s="2" t="s">
        <v>83</v>
      </c>
      <c r="L136" s="2" t="s">
        <v>585</v>
      </c>
      <c r="M136" s="4">
        <v>45736</v>
      </c>
      <c r="N136" s="4">
        <v>45721</v>
      </c>
      <c r="O136" s="4">
        <v>45862</v>
      </c>
      <c r="P136" s="2">
        <v>59</v>
      </c>
      <c r="Q136" s="2">
        <v>40436854</v>
      </c>
      <c r="R136" s="2">
        <v>0.28000000000000003</v>
      </c>
      <c r="S136" s="2">
        <v>0.11</v>
      </c>
      <c r="T136" s="2">
        <v>32317133.719999999</v>
      </c>
      <c r="U136" s="2" t="s">
        <v>76</v>
      </c>
      <c r="V136" s="20" cm="1">
        <f t="array" ref="V136">T136 / _xlfn.SWITCH(U136, "USD", 1, "AED", 3.67, "QAR", 3.64, "SAR", 3.75, "EUR", 0.92, "Unknown", 1, 1)</f>
        <v>32317133.719999999</v>
      </c>
      <c r="W136" s="2">
        <v>20802131.940000001</v>
      </c>
      <c r="X136" s="2">
        <v>0.26</v>
      </c>
      <c r="Y136" s="2">
        <v>0.09</v>
      </c>
      <c r="Z136" s="2" t="s">
        <v>586</v>
      </c>
      <c r="AA136" s="2">
        <v>14070865.789999999</v>
      </c>
      <c r="AB136" s="2">
        <v>9446718.8200000003</v>
      </c>
      <c r="AC136" s="2">
        <v>90</v>
      </c>
      <c r="AD136" s="2">
        <v>159</v>
      </c>
      <c r="AE136" s="2" t="s">
        <v>100</v>
      </c>
      <c r="AF136" s="2" t="s">
        <v>24</v>
      </c>
      <c r="AG136" s="2">
        <v>0.63</v>
      </c>
      <c r="AH136" s="2">
        <v>0.1</v>
      </c>
      <c r="AI136" s="2">
        <v>7.0000000000000007E-2</v>
      </c>
      <c r="AJ136" s="2">
        <v>0</v>
      </c>
      <c r="AK136" s="2">
        <v>4593</v>
      </c>
      <c r="AL136" s="2">
        <v>3783498.13</v>
      </c>
      <c r="AM136" s="2">
        <v>5821891.6100000003</v>
      </c>
      <c r="AN136" s="2" t="s">
        <v>63</v>
      </c>
      <c r="AO136" s="2" t="s">
        <v>3297</v>
      </c>
      <c r="AP136" s="2">
        <v>82.9</v>
      </c>
      <c r="AQ136" s="2">
        <v>12</v>
      </c>
      <c r="AR136" s="2" t="s">
        <v>3297</v>
      </c>
      <c r="AS136" s="2" t="s">
        <v>52</v>
      </c>
      <c r="AT136" s="2" t="s">
        <v>64</v>
      </c>
    </row>
    <row r="137" spans="1:46" x14ac:dyDescent="0.3">
      <c r="A137" s="3" t="s">
        <v>599</v>
      </c>
      <c r="B137" s="5">
        <v>45954</v>
      </c>
      <c r="C137" s="3" t="s">
        <v>218</v>
      </c>
      <c r="D137" s="3" t="s">
        <v>3249</v>
      </c>
      <c r="E137" s="3" t="s">
        <v>275</v>
      </c>
      <c r="F137" s="3" t="s">
        <v>93</v>
      </c>
      <c r="G137" s="3" t="s">
        <v>208</v>
      </c>
      <c r="H137" s="3" t="s">
        <v>157</v>
      </c>
      <c r="I137" s="3" t="s">
        <v>19</v>
      </c>
      <c r="J137" s="3" t="s">
        <v>72</v>
      </c>
      <c r="K137" s="3" t="s">
        <v>21</v>
      </c>
      <c r="L137" s="3" t="s">
        <v>588</v>
      </c>
      <c r="M137" s="5">
        <v>45910</v>
      </c>
      <c r="N137" s="5" t="s">
        <v>3297</v>
      </c>
      <c r="O137" s="5">
        <v>46012</v>
      </c>
      <c r="P137" s="3">
        <v>24</v>
      </c>
      <c r="Q137" s="3" t="s">
        <v>3297</v>
      </c>
      <c r="R137" s="3">
        <v>0.34</v>
      </c>
      <c r="S137" s="3">
        <v>0.1</v>
      </c>
      <c r="T137" s="3">
        <v>27726027.120000001</v>
      </c>
      <c r="U137" s="3" t="s">
        <v>365</v>
      </c>
      <c r="V137" s="21" cm="1">
        <f t="array" ref="V137">T137 / _xlfn.SWITCH(U137, "USD", 1, "AED", 3.67, "QAR", 3.64, "SAR", 3.75, "EUR", 0.92, "Unknown", 1, 1)</f>
        <v>7554775.782016349</v>
      </c>
      <c r="W137" s="3">
        <v>18681499.800000001</v>
      </c>
      <c r="X137" s="3">
        <v>0.11</v>
      </c>
      <c r="Y137" s="3">
        <v>0.09</v>
      </c>
      <c r="Z137" s="3" t="s">
        <v>589</v>
      </c>
      <c r="AA137" s="3">
        <v>11253744.74</v>
      </c>
      <c r="AB137" s="3">
        <v>4837129.46</v>
      </c>
      <c r="AC137" s="3">
        <v>90</v>
      </c>
      <c r="AD137" s="3">
        <v>11</v>
      </c>
      <c r="AE137" s="3" t="s">
        <v>148</v>
      </c>
      <c r="AF137" s="3" t="s">
        <v>263</v>
      </c>
      <c r="AG137" s="3">
        <v>0.52</v>
      </c>
      <c r="AH137" s="3">
        <v>0.05</v>
      </c>
      <c r="AI137" s="3">
        <v>7.0000000000000007E-2</v>
      </c>
      <c r="AJ137" s="3">
        <v>7</v>
      </c>
      <c r="AK137" s="3">
        <v>919</v>
      </c>
      <c r="AL137" s="3">
        <v>1895201.41</v>
      </c>
      <c r="AM137" s="3">
        <v>6872069.4400000004</v>
      </c>
      <c r="AN137" s="3" t="s">
        <v>165</v>
      </c>
      <c r="AO137" s="3" t="s">
        <v>3297</v>
      </c>
      <c r="AP137" s="3" t="s">
        <v>3297</v>
      </c>
      <c r="AQ137" s="3">
        <v>24</v>
      </c>
      <c r="AR137" s="3" t="s">
        <v>160</v>
      </c>
      <c r="AS137" s="3" t="s">
        <v>27</v>
      </c>
      <c r="AT137" s="3" t="s">
        <v>64</v>
      </c>
    </row>
    <row r="138" spans="1:46" x14ac:dyDescent="0.3">
      <c r="A138" s="2" t="s">
        <v>602</v>
      </c>
      <c r="B138" s="4">
        <v>16642</v>
      </c>
      <c r="C138" s="2" t="s">
        <v>298</v>
      </c>
      <c r="D138" s="2" t="s">
        <v>174</v>
      </c>
      <c r="E138" s="2" t="s">
        <v>3335</v>
      </c>
      <c r="F138" s="2" t="s">
        <v>17</v>
      </c>
      <c r="G138" s="2" t="s">
        <v>208</v>
      </c>
      <c r="H138" s="2" t="s">
        <v>157</v>
      </c>
      <c r="I138" s="2" t="s">
        <v>3254</v>
      </c>
      <c r="J138" s="2" t="s">
        <v>59</v>
      </c>
      <c r="K138" s="2" t="s">
        <v>35</v>
      </c>
      <c r="L138" s="2" t="s">
        <v>591</v>
      </c>
      <c r="M138" s="4">
        <v>45649</v>
      </c>
      <c r="N138" s="4">
        <v>45812</v>
      </c>
      <c r="O138" s="4">
        <v>45801</v>
      </c>
      <c r="P138" s="2">
        <v>34</v>
      </c>
      <c r="Q138" s="2">
        <v>12926600</v>
      </c>
      <c r="R138" s="2">
        <v>0.08</v>
      </c>
      <c r="S138" s="2">
        <v>0.04</v>
      </c>
      <c r="T138" s="2">
        <v>12368170.880000001</v>
      </c>
      <c r="U138" s="2" t="s">
        <v>50</v>
      </c>
      <c r="V138" s="20" cm="1">
        <f t="array" ref="V138">T138 / _xlfn.SWITCH(U138, "USD", 1, "AED", 3.67, "QAR", 3.64, "SAR", 3.75, "EUR", 0.92, "Unknown", 1, 1)</f>
        <v>3397849.1428571432</v>
      </c>
      <c r="W138" s="2">
        <v>9577367.4000000004</v>
      </c>
      <c r="X138" s="2">
        <v>0.33</v>
      </c>
      <c r="Y138" s="2">
        <v>0.15</v>
      </c>
      <c r="Z138" s="2" t="s">
        <v>592</v>
      </c>
      <c r="AA138" s="2">
        <v>4552934.04</v>
      </c>
      <c r="AB138" s="2">
        <v>3549646.44</v>
      </c>
      <c r="AC138" s="2">
        <v>45</v>
      </c>
      <c r="AD138" s="2">
        <v>12</v>
      </c>
      <c r="AE138" s="2" t="s">
        <v>100</v>
      </c>
      <c r="AF138" s="2" t="s">
        <v>101</v>
      </c>
      <c r="AG138" s="2">
        <v>0.77</v>
      </c>
      <c r="AH138" s="2">
        <v>0.15</v>
      </c>
      <c r="AI138" s="2">
        <v>0.03</v>
      </c>
      <c r="AJ138" s="2">
        <v>9</v>
      </c>
      <c r="AK138" s="2">
        <v>3099</v>
      </c>
      <c r="AL138" s="2">
        <v>2908557.8</v>
      </c>
      <c r="AM138" s="2">
        <v>3960545.44</v>
      </c>
      <c r="AN138" s="2" t="s">
        <v>63</v>
      </c>
      <c r="AO138" s="2" t="s">
        <v>25</v>
      </c>
      <c r="AP138" s="2">
        <v>60.2</v>
      </c>
      <c r="AQ138" s="2">
        <v>12</v>
      </c>
      <c r="AR138" s="2" t="s">
        <v>166</v>
      </c>
      <c r="AS138" s="2" t="s">
        <v>112</v>
      </c>
      <c r="AT138" s="2" t="s">
        <v>28</v>
      </c>
    </row>
    <row r="139" spans="1:46" x14ac:dyDescent="0.3">
      <c r="A139" s="3" t="s">
        <v>606</v>
      </c>
      <c r="B139" s="5">
        <v>45976</v>
      </c>
      <c r="C139" s="3" t="s">
        <v>191</v>
      </c>
      <c r="D139" s="3" t="s">
        <v>55</v>
      </c>
      <c r="E139" s="3" t="s">
        <v>32</v>
      </c>
      <c r="F139" s="3" t="s">
        <v>417</v>
      </c>
      <c r="G139" s="3" t="s">
        <v>34</v>
      </c>
      <c r="H139" s="3" t="s">
        <v>95</v>
      </c>
      <c r="I139" s="3" t="s">
        <v>124</v>
      </c>
      <c r="J139" s="3" t="s">
        <v>215</v>
      </c>
      <c r="K139" s="3" t="s">
        <v>97</v>
      </c>
      <c r="L139" s="3" t="s">
        <v>594</v>
      </c>
      <c r="M139" s="5">
        <v>45931</v>
      </c>
      <c r="N139" s="5">
        <v>45984</v>
      </c>
      <c r="O139" s="5" t="s">
        <v>3297</v>
      </c>
      <c r="P139" s="3">
        <v>55</v>
      </c>
      <c r="Q139" s="3">
        <v>22773675</v>
      </c>
      <c r="R139" s="3">
        <v>0.15</v>
      </c>
      <c r="S139" s="3">
        <v>7.0000000000000007E-2</v>
      </c>
      <c r="T139" s="3">
        <v>20712657.41</v>
      </c>
      <c r="U139" s="3" t="s">
        <v>177</v>
      </c>
      <c r="V139" s="21" cm="1">
        <f t="array" ref="V139">T139 / _xlfn.SWITCH(U139, "USD", 1, "AED", 3.67, "QAR", 3.64, "SAR", 3.75, "EUR", 0.92, "Unknown", 1, 1)</f>
        <v>20712657.41</v>
      </c>
      <c r="W139" s="3">
        <v>18621770.579999998</v>
      </c>
      <c r="X139" s="3">
        <v>0.34</v>
      </c>
      <c r="Y139" s="3">
        <v>0.16</v>
      </c>
      <c r="Z139" s="3" t="s">
        <v>595</v>
      </c>
      <c r="AA139" s="3">
        <v>8235556.79</v>
      </c>
      <c r="AB139" s="3">
        <v>7771100.8099999996</v>
      </c>
      <c r="AC139" s="3">
        <v>60</v>
      </c>
      <c r="AD139" s="3">
        <v>70</v>
      </c>
      <c r="AE139" s="3" t="s">
        <v>100</v>
      </c>
      <c r="AF139" s="3" t="s">
        <v>49</v>
      </c>
      <c r="AG139" s="3">
        <v>0.41</v>
      </c>
      <c r="AH139" s="3">
        <v>0.05</v>
      </c>
      <c r="AI139" s="3">
        <v>0.05</v>
      </c>
      <c r="AJ139" s="3">
        <v>8</v>
      </c>
      <c r="AK139" s="3">
        <v>1729</v>
      </c>
      <c r="AL139" s="3">
        <v>2871599.31</v>
      </c>
      <c r="AM139" s="3">
        <v>8348205.9100000001</v>
      </c>
      <c r="AN139" s="3" t="s">
        <v>63</v>
      </c>
      <c r="AO139" s="3" t="s">
        <v>3297</v>
      </c>
      <c r="AP139" s="3">
        <v>75.599999999999994</v>
      </c>
      <c r="AQ139" s="3">
        <v>48</v>
      </c>
      <c r="AR139" s="3" t="s">
        <v>166</v>
      </c>
      <c r="AS139" s="3" t="s">
        <v>104</v>
      </c>
      <c r="AT139" s="3" t="s">
        <v>149</v>
      </c>
    </row>
    <row r="140" spans="1:46" x14ac:dyDescent="0.3">
      <c r="A140" s="2" t="s">
        <v>609</v>
      </c>
      <c r="B140" s="4">
        <v>45888</v>
      </c>
      <c r="C140" s="2" t="s">
        <v>438</v>
      </c>
      <c r="D140" s="2" t="s">
        <v>3297</v>
      </c>
      <c r="E140" s="2" t="s">
        <v>67</v>
      </c>
      <c r="F140" s="2" t="s">
        <v>3297</v>
      </c>
      <c r="G140" s="2" t="s">
        <v>57</v>
      </c>
      <c r="H140" s="2" t="s">
        <v>3297</v>
      </c>
      <c r="I140" s="2" t="s">
        <v>96</v>
      </c>
      <c r="J140" s="2" t="s">
        <v>140</v>
      </c>
      <c r="K140" s="2" t="s">
        <v>35</v>
      </c>
      <c r="L140" s="2" t="s">
        <v>597</v>
      </c>
      <c r="M140" s="4">
        <v>45830</v>
      </c>
      <c r="N140" s="4">
        <v>45892</v>
      </c>
      <c r="O140" s="4" t="s">
        <v>3297</v>
      </c>
      <c r="P140" s="2">
        <v>39</v>
      </c>
      <c r="Q140" s="2">
        <v>37676731</v>
      </c>
      <c r="R140" s="2">
        <v>0.02</v>
      </c>
      <c r="S140" s="2">
        <v>-0.02</v>
      </c>
      <c r="T140" s="2">
        <v>36184732.450000003</v>
      </c>
      <c r="U140" s="2" t="s">
        <v>3297</v>
      </c>
      <c r="V140" s="20" cm="1">
        <f t="array" ref="V140">T140 / _xlfn.SWITCH(U140, "USD", 1, "AED", 3.67, "QAR", 3.64, "SAR", 3.75, "EUR", 0.92, "Unknown", 1, 1)</f>
        <v>36184732.450000003</v>
      </c>
      <c r="W140" s="2">
        <v>28647488.57</v>
      </c>
      <c r="X140" s="2">
        <v>0.11</v>
      </c>
      <c r="Y140" s="2">
        <v>0.15</v>
      </c>
      <c r="Z140" s="2" t="s">
        <v>598</v>
      </c>
      <c r="AA140" s="2">
        <v>28683191.59</v>
      </c>
      <c r="AB140" s="2">
        <v>15616780.18</v>
      </c>
      <c r="AC140" s="2">
        <v>30</v>
      </c>
      <c r="AD140" s="2">
        <v>128</v>
      </c>
      <c r="AE140" s="2" t="s">
        <v>75</v>
      </c>
      <c r="AF140" s="2" t="s">
        <v>87</v>
      </c>
      <c r="AG140" s="2">
        <v>0.81</v>
      </c>
      <c r="AH140" s="2">
        <v>0.1</v>
      </c>
      <c r="AI140" s="2">
        <v>0.04</v>
      </c>
      <c r="AJ140" s="2">
        <v>13</v>
      </c>
      <c r="AK140" s="2" t="s">
        <v>3297</v>
      </c>
      <c r="AL140" s="2">
        <v>8308355.4800000004</v>
      </c>
      <c r="AM140" s="2">
        <v>6598536.3099999996</v>
      </c>
      <c r="AN140" s="2" t="s">
        <v>165</v>
      </c>
      <c r="AO140" s="2" t="s">
        <v>25</v>
      </c>
      <c r="AP140" s="2" t="s">
        <v>3297</v>
      </c>
      <c r="AQ140" s="2">
        <v>60</v>
      </c>
      <c r="AR140" s="2" t="s">
        <v>3297</v>
      </c>
      <c r="AS140" s="2" t="s">
        <v>104</v>
      </c>
      <c r="AT140" s="2" t="s">
        <v>3297</v>
      </c>
    </row>
    <row r="141" spans="1:46" x14ac:dyDescent="0.3">
      <c r="A141" s="3" t="s">
        <v>612</v>
      </c>
      <c r="B141" s="5">
        <v>45858</v>
      </c>
      <c r="C141" s="3" t="s">
        <v>30</v>
      </c>
      <c r="D141" s="3" t="s">
        <v>3297</v>
      </c>
      <c r="E141" s="3" t="s">
        <v>16</v>
      </c>
      <c r="F141" s="3" t="s">
        <v>56</v>
      </c>
      <c r="G141" s="3" t="s">
        <v>144</v>
      </c>
      <c r="H141" s="3" t="s">
        <v>95</v>
      </c>
      <c r="I141" s="3" t="s">
        <v>19</v>
      </c>
      <c r="J141" s="3" t="s">
        <v>82</v>
      </c>
      <c r="K141" s="3" t="s">
        <v>46</v>
      </c>
      <c r="L141" s="3" t="s">
        <v>600</v>
      </c>
      <c r="M141" s="5">
        <v>45790</v>
      </c>
      <c r="N141" s="5">
        <v>45786</v>
      </c>
      <c r="O141" s="5">
        <v>45946</v>
      </c>
      <c r="P141" s="3">
        <v>48</v>
      </c>
      <c r="Q141" s="3">
        <v>10738470</v>
      </c>
      <c r="R141" s="3">
        <v>0.35</v>
      </c>
      <c r="S141" s="3">
        <v>-0.02</v>
      </c>
      <c r="T141" s="3">
        <v>6840405.3899999997</v>
      </c>
      <c r="U141" s="3" t="s">
        <v>177</v>
      </c>
      <c r="V141" s="21" cm="1">
        <f t="array" ref="V141">T141 / _xlfn.SWITCH(U141, "USD", 1, "AED", 3.67, "QAR", 3.64, "SAR", 3.75, "EUR", 0.92, "Unknown", 1, 1)</f>
        <v>6840405.3899999997</v>
      </c>
      <c r="W141" s="3">
        <v>4906808.2300000004</v>
      </c>
      <c r="X141" s="3">
        <v>0.35</v>
      </c>
      <c r="Y141" s="3">
        <v>0.11</v>
      </c>
      <c r="Z141" s="3" t="s">
        <v>601</v>
      </c>
      <c r="AA141" s="3">
        <v>2774818.81</v>
      </c>
      <c r="AB141" s="3">
        <v>2482114.84</v>
      </c>
      <c r="AC141" s="3">
        <v>90</v>
      </c>
      <c r="AD141" s="3">
        <v>53</v>
      </c>
      <c r="AE141" s="3" t="s">
        <v>100</v>
      </c>
      <c r="AF141" s="3" t="s">
        <v>153</v>
      </c>
      <c r="AG141" s="3">
        <v>0.17</v>
      </c>
      <c r="AH141" s="3">
        <v>0.05</v>
      </c>
      <c r="AI141" s="3">
        <v>0.04</v>
      </c>
      <c r="AJ141" s="3">
        <v>15</v>
      </c>
      <c r="AK141" s="3">
        <v>4668</v>
      </c>
      <c r="AL141" s="3">
        <v>1235981.18</v>
      </c>
      <c r="AM141" s="3" t="s">
        <v>3297</v>
      </c>
      <c r="AN141" s="3" t="s">
        <v>88</v>
      </c>
      <c r="AO141" s="3" t="s">
        <v>25</v>
      </c>
      <c r="AP141" s="3">
        <v>86.7</v>
      </c>
      <c r="AQ141" s="3">
        <v>24</v>
      </c>
      <c r="AR141" s="3" t="s">
        <v>51</v>
      </c>
      <c r="AS141" s="3" t="s">
        <v>27</v>
      </c>
      <c r="AT141" s="3" t="s">
        <v>64</v>
      </c>
    </row>
    <row r="142" spans="1:46" x14ac:dyDescent="0.3">
      <c r="A142" s="2" t="s">
        <v>615</v>
      </c>
      <c r="B142" s="4">
        <v>16690</v>
      </c>
      <c r="C142" s="2" t="s">
        <v>603</v>
      </c>
      <c r="D142" s="2" t="s">
        <v>230</v>
      </c>
      <c r="E142" s="2" t="s">
        <v>32</v>
      </c>
      <c r="F142" s="2" t="s">
        <v>108</v>
      </c>
      <c r="G142" s="2" t="s">
        <v>18</v>
      </c>
      <c r="H142" s="2" t="s">
        <v>157</v>
      </c>
      <c r="I142" s="2" t="s">
        <v>302</v>
      </c>
      <c r="J142" s="2" t="s">
        <v>215</v>
      </c>
      <c r="K142" s="2" t="s">
        <v>46</v>
      </c>
      <c r="L142" s="2" t="s">
        <v>604</v>
      </c>
      <c r="M142" s="4">
        <v>45838</v>
      </c>
      <c r="N142" s="4" t="s">
        <v>3297</v>
      </c>
      <c r="O142" s="4">
        <v>45941</v>
      </c>
      <c r="P142" s="2">
        <v>55</v>
      </c>
      <c r="Q142" s="2">
        <v>27800409</v>
      </c>
      <c r="R142" s="2">
        <v>0.35</v>
      </c>
      <c r="S142" s="2">
        <v>0.09</v>
      </c>
      <c r="T142" s="2">
        <v>19696589.780000001</v>
      </c>
      <c r="U142" s="2" t="s">
        <v>76</v>
      </c>
      <c r="V142" s="20" cm="1">
        <f t="array" ref="V142">T142 / _xlfn.SWITCH(U142, "USD", 1, "AED", 3.67, "QAR", 3.64, "SAR", 3.75, "EUR", 0.92, "Unknown", 1, 1)</f>
        <v>19696589.780000001</v>
      </c>
      <c r="W142" s="2">
        <v>12771464.98</v>
      </c>
      <c r="X142" s="2">
        <v>0.26</v>
      </c>
      <c r="Y142" s="2">
        <v>0.08</v>
      </c>
      <c r="Z142" s="2" t="s">
        <v>605</v>
      </c>
      <c r="AA142" s="2">
        <v>17648517.190000001</v>
      </c>
      <c r="AB142" s="2">
        <v>6375119.3099999996</v>
      </c>
      <c r="AC142" s="2">
        <v>30</v>
      </c>
      <c r="AD142" s="2">
        <v>130</v>
      </c>
      <c r="AE142" s="2" t="s">
        <v>38</v>
      </c>
      <c r="AF142" s="2" t="s">
        <v>153</v>
      </c>
      <c r="AG142" s="2">
        <v>0.77</v>
      </c>
      <c r="AH142" s="2">
        <v>0.1</v>
      </c>
      <c r="AI142" s="2">
        <v>0.05</v>
      </c>
      <c r="AJ142" s="2">
        <v>5</v>
      </c>
      <c r="AK142" s="2" t="s">
        <v>3297</v>
      </c>
      <c r="AL142" s="2">
        <v>2390207.52</v>
      </c>
      <c r="AM142" s="2">
        <v>7598253.1600000001</v>
      </c>
      <c r="AN142" s="2" t="s">
        <v>3297</v>
      </c>
      <c r="AO142" s="2" t="s">
        <v>3297</v>
      </c>
      <c r="AP142" s="2">
        <v>69.5</v>
      </c>
      <c r="AQ142" s="2">
        <v>60</v>
      </c>
      <c r="AR142" s="2" t="s">
        <v>3297</v>
      </c>
      <c r="AS142" s="2" t="s">
        <v>40</v>
      </c>
      <c r="AT142" s="2" t="s">
        <v>3297</v>
      </c>
    </row>
    <row r="143" spans="1:46" x14ac:dyDescent="0.3">
      <c r="A143" s="3" t="s">
        <v>618</v>
      </c>
      <c r="B143" s="5">
        <v>45857</v>
      </c>
      <c r="C143" s="3" t="s">
        <v>137</v>
      </c>
      <c r="D143" s="3" t="s">
        <v>198</v>
      </c>
      <c r="E143" s="3" t="s">
        <v>220</v>
      </c>
      <c r="F143" s="3" t="s">
        <v>33</v>
      </c>
      <c r="G143" s="3" t="s">
        <v>3297</v>
      </c>
      <c r="H143" s="3" t="s">
        <v>157</v>
      </c>
      <c r="I143" s="3" t="s">
        <v>139</v>
      </c>
      <c r="J143" s="3" t="s">
        <v>118</v>
      </c>
      <c r="K143" s="3" t="s">
        <v>125</v>
      </c>
      <c r="L143" s="3" t="s">
        <v>607</v>
      </c>
      <c r="M143" s="5">
        <v>45768</v>
      </c>
      <c r="N143" s="5">
        <v>45882</v>
      </c>
      <c r="O143" s="5" t="s">
        <v>3297</v>
      </c>
      <c r="P143" s="3">
        <v>25</v>
      </c>
      <c r="Q143" s="3">
        <v>46528383</v>
      </c>
      <c r="R143" s="3">
        <v>0.11</v>
      </c>
      <c r="S143" s="3">
        <v>-0.04</v>
      </c>
      <c r="T143" s="3">
        <v>39753850.439999998</v>
      </c>
      <c r="U143" s="3" t="s">
        <v>278</v>
      </c>
      <c r="V143" s="21" cm="1">
        <f t="array" ref="V143">T143 / _xlfn.SWITCH(U143, "USD", 1, "AED", 3.67, "QAR", 3.64, "SAR", 3.75, "EUR", 0.92, "Unknown", 1, 1)</f>
        <v>10601026.784</v>
      </c>
      <c r="W143" s="3">
        <v>24031137.859999999</v>
      </c>
      <c r="X143" s="3">
        <v>0.05</v>
      </c>
      <c r="Y143" s="3">
        <v>0.08</v>
      </c>
      <c r="Z143" s="3" t="s">
        <v>608</v>
      </c>
      <c r="AA143" s="3">
        <v>2145351.2400000002</v>
      </c>
      <c r="AB143" s="3">
        <v>1969277.45</v>
      </c>
      <c r="AC143" s="3">
        <v>45</v>
      </c>
      <c r="AD143" s="3">
        <v>64</v>
      </c>
      <c r="AE143" s="3" t="s">
        <v>148</v>
      </c>
      <c r="AF143" s="3" t="s">
        <v>153</v>
      </c>
      <c r="AG143" s="3">
        <v>0.4</v>
      </c>
      <c r="AH143" s="3">
        <v>0.05</v>
      </c>
      <c r="AI143" s="3">
        <v>0.03</v>
      </c>
      <c r="AJ143" s="3">
        <v>0</v>
      </c>
      <c r="AK143" s="3">
        <v>561</v>
      </c>
      <c r="AL143" s="3">
        <v>4553893.9000000004</v>
      </c>
      <c r="AM143" s="3">
        <v>11919413.27</v>
      </c>
      <c r="AN143" s="3" t="s">
        <v>135</v>
      </c>
      <c r="AO143" s="3" t="s">
        <v>25</v>
      </c>
      <c r="AP143" s="3" t="s">
        <v>3297</v>
      </c>
      <c r="AQ143" s="3">
        <v>60</v>
      </c>
      <c r="AR143" s="3" t="s">
        <v>3297</v>
      </c>
      <c r="AS143" s="3" t="s">
        <v>27</v>
      </c>
      <c r="AT143" s="3" t="s">
        <v>113</v>
      </c>
    </row>
    <row r="144" spans="1:46" x14ac:dyDescent="0.3">
      <c r="A144" s="2" t="s">
        <v>621</v>
      </c>
      <c r="B144" s="4">
        <v>16677</v>
      </c>
      <c r="C144" s="2" t="s">
        <v>168</v>
      </c>
      <c r="D144" s="2" t="s">
        <v>55</v>
      </c>
      <c r="E144" s="2" t="s">
        <v>207</v>
      </c>
      <c r="F144" s="2" t="s">
        <v>80</v>
      </c>
      <c r="G144" s="2" t="s">
        <v>117</v>
      </c>
      <c r="H144" s="2" t="s">
        <v>109</v>
      </c>
      <c r="I144" s="2" t="s">
        <v>302</v>
      </c>
      <c r="J144" s="2" t="s">
        <v>45</v>
      </c>
      <c r="K144" s="2" t="s">
        <v>46</v>
      </c>
      <c r="L144" s="2" t="s">
        <v>610</v>
      </c>
      <c r="M144" s="4">
        <v>45781</v>
      </c>
      <c r="N144" s="4" t="s">
        <v>3297</v>
      </c>
      <c r="O144" s="4">
        <v>45862</v>
      </c>
      <c r="P144" s="2">
        <v>41</v>
      </c>
      <c r="Q144" s="2">
        <v>11966267</v>
      </c>
      <c r="R144" s="2">
        <v>0.23</v>
      </c>
      <c r="S144" s="2">
        <v>0.17</v>
      </c>
      <c r="T144" s="2">
        <v>10780409.939999999</v>
      </c>
      <c r="U144" s="2" t="s">
        <v>365</v>
      </c>
      <c r="V144" s="20" cm="1">
        <f t="array" ref="V144">T144 / _xlfn.SWITCH(U144, "USD", 1, "AED", 3.67, "QAR", 3.64, "SAR", 3.75, "EUR", 0.92, "Unknown", 1, 1)</f>
        <v>2937441.4005449591</v>
      </c>
      <c r="W144" s="2">
        <v>7903311.0700000003</v>
      </c>
      <c r="X144" s="2">
        <v>0.1</v>
      </c>
      <c r="Y144" s="2">
        <v>0.1</v>
      </c>
      <c r="Z144" s="2" t="s">
        <v>611</v>
      </c>
      <c r="AA144" s="2">
        <v>3452662.69</v>
      </c>
      <c r="AB144" s="2">
        <v>3387902.37</v>
      </c>
      <c r="AC144" s="2">
        <v>90</v>
      </c>
      <c r="AD144" s="2">
        <v>18</v>
      </c>
      <c r="AE144" s="2" t="s">
        <v>3297</v>
      </c>
      <c r="AF144" s="2" t="s">
        <v>24</v>
      </c>
      <c r="AG144" s="2">
        <v>0.36</v>
      </c>
      <c r="AH144" s="2">
        <v>0.15</v>
      </c>
      <c r="AI144" s="2">
        <v>0.09</v>
      </c>
      <c r="AJ144" s="2">
        <v>14</v>
      </c>
      <c r="AK144" s="2">
        <v>204</v>
      </c>
      <c r="AL144" s="2">
        <v>2032762.94</v>
      </c>
      <c r="AM144" s="2">
        <v>1965559.52</v>
      </c>
      <c r="AN144" s="2" t="s">
        <v>3297</v>
      </c>
      <c r="AO144" s="2" t="s">
        <v>3297</v>
      </c>
      <c r="AP144" s="2">
        <v>76</v>
      </c>
      <c r="AQ144" s="2" t="s">
        <v>3297</v>
      </c>
      <c r="AR144" s="2" t="s">
        <v>3297</v>
      </c>
      <c r="AS144" s="2" t="s">
        <v>52</v>
      </c>
      <c r="AT144" s="2" t="s">
        <v>3297</v>
      </c>
    </row>
    <row r="145" spans="1:46" x14ac:dyDescent="0.3">
      <c r="A145" s="3" t="s">
        <v>624</v>
      </c>
      <c r="B145" s="5">
        <v>45751</v>
      </c>
      <c r="C145" s="3" t="s">
        <v>137</v>
      </c>
      <c r="D145" s="3" t="s">
        <v>198</v>
      </c>
      <c r="E145" s="3" t="s">
        <v>207</v>
      </c>
      <c r="F145" s="3" t="s">
        <v>80</v>
      </c>
      <c r="G145" s="3" t="s">
        <v>135</v>
      </c>
      <c r="H145" s="3" t="s">
        <v>109</v>
      </c>
      <c r="I145" s="3" t="s">
        <v>19</v>
      </c>
      <c r="J145" s="2" t="s">
        <v>132</v>
      </c>
      <c r="K145" s="3" t="s">
        <v>125</v>
      </c>
      <c r="L145" s="3" t="s">
        <v>613</v>
      </c>
      <c r="M145" s="5">
        <v>45707</v>
      </c>
      <c r="N145" s="5" t="s">
        <v>3297</v>
      </c>
      <c r="O145" s="5">
        <v>45831</v>
      </c>
      <c r="P145" s="3">
        <v>31</v>
      </c>
      <c r="Q145" s="3">
        <v>29886336</v>
      </c>
      <c r="R145" s="3">
        <v>0.22</v>
      </c>
      <c r="S145" s="3">
        <v>-0.03</v>
      </c>
      <c r="T145" s="3">
        <v>22612001.82</v>
      </c>
      <c r="U145" s="3" t="s">
        <v>177</v>
      </c>
      <c r="V145" s="21" cm="1">
        <f t="array" ref="V145">T145 / _xlfn.SWITCH(U145, "USD", 1, "AED", 3.67, "QAR", 3.64, "SAR", 3.75, "EUR", 0.92, "Unknown", 1, 1)</f>
        <v>22612001.82</v>
      </c>
      <c r="W145" s="3">
        <v>17701088.059999999</v>
      </c>
      <c r="X145" s="3">
        <v>0.1</v>
      </c>
      <c r="Y145" s="3">
        <v>0.19</v>
      </c>
      <c r="Z145" s="3" t="s">
        <v>614</v>
      </c>
      <c r="AA145" s="3">
        <v>10580063.98</v>
      </c>
      <c r="AB145" s="3">
        <v>11245856.32</v>
      </c>
      <c r="AC145" s="3">
        <v>30</v>
      </c>
      <c r="AD145" s="3">
        <v>163</v>
      </c>
      <c r="AE145" s="3" t="s">
        <v>100</v>
      </c>
      <c r="AF145" s="3" t="s">
        <v>49</v>
      </c>
      <c r="AG145" s="3">
        <v>0.98</v>
      </c>
      <c r="AH145" s="3">
        <v>0.05</v>
      </c>
      <c r="AI145" s="3">
        <v>0.02</v>
      </c>
      <c r="AJ145" s="3">
        <v>5</v>
      </c>
      <c r="AK145" s="3">
        <v>2469</v>
      </c>
      <c r="AL145" s="3">
        <v>1246909.51</v>
      </c>
      <c r="AM145" s="3">
        <v>4588352.54</v>
      </c>
      <c r="AN145" s="3" t="s">
        <v>3297</v>
      </c>
      <c r="AO145" s="3" t="s">
        <v>39</v>
      </c>
      <c r="AP145" s="3" t="s">
        <v>3297</v>
      </c>
      <c r="AQ145" s="3">
        <v>48</v>
      </c>
      <c r="AR145" s="3" t="s">
        <v>160</v>
      </c>
      <c r="AS145" s="3" t="s">
        <v>104</v>
      </c>
      <c r="AT145" s="3" t="s">
        <v>3297</v>
      </c>
    </row>
    <row r="146" spans="1:46" x14ac:dyDescent="0.3">
      <c r="A146" s="2" t="s">
        <v>627</v>
      </c>
      <c r="B146" s="4">
        <v>45758</v>
      </c>
      <c r="C146" s="2" t="s">
        <v>78</v>
      </c>
      <c r="D146" s="2" t="s">
        <v>169</v>
      </c>
      <c r="E146" s="2" t="s">
        <v>32</v>
      </c>
      <c r="F146" s="2" t="s">
        <v>417</v>
      </c>
      <c r="G146" s="2" t="s">
        <v>81</v>
      </c>
      <c r="H146" s="2" t="s">
        <v>95</v>
      </c>
      <c r="I146" s="2" t="s">
        <v>199</v>
      </c>
      <c r="J146" s="2" t="s">
        <v>215</v>
      </c>
      <c r="K146" s="2" t="s">
        <v>46</v>
      </c>
      <c r="L146" s="2" t="s">
        <v>616</v>
      </c>
      <c r="M146" s="4">
        <v>45701</v>
      </c>
      <c r="N146" s="4">
        <v>45817</v>
      </c>
      <c r="O146" s="4">
        <v>45967</v>
      </c>
      <c r="P146" s="2" t="s">
        <v>3297</v>
      </c>
      <c r="Q146" s="2">
        <v>10583382</v>
      </c>
      <c r="R146" s="2">
        <v>0.32</v>
      </c>
      <c r="S146" s="2">
        <v>-0.05</v>
      </c>
      <c r="T146" s="2">
        <v>6836864.7699999996</v>
      </c>
      <c r="U146" s="2" t="s">
        <v>76</v>
      </c>
      <c r="V146" s="20" cm="1">
        <f t="array" ref="V146">T146 / _xlfn.SWITCH(U146, "USD", 1, "AED", 3.67, "QAR", 3.64, "SAR", 3.75, "EUR", 0.92, "Unknown", 1, 1)</f>
        <v>6836864.7699999996</v>
      </c>
      <c r="W146" s="2">
        <v>5396240.3799999999</v>
      </c>
      <c r="X146" s="2">
        <v>0.28999999999999998</v>
      </c>
      <c r="Y146" s="2">
        <v>0.15</v>
      </c>
      <c r="Z146" s="2" t="s">
        <v>617</v>
      </c>
      <c r="AA146" s="2">
        <v>5349209.88</v>
      </c>
      <c r="AB146" s="2">
        <v>4730279.09</v>
      </c>
      <c r="AC146" s="2">
        <v>60</v>
      </c>
      <c r="AD146" s="2">
        <v>126</v>
      </c>
      <c r="AE146" s="2" t="s">
        <v>3297</v>
      </c>
      <c r="AF146" s="2" t="s">
        <v>49</v>
      </c>
      <c r="AG146" s="2">
        <v>0.43</v>
      </c>
      <c r="AH146" s="2">
        <v>0.1</v>
      </c>
      <c r="AI146" s="2">
        <v>0.09</v>
      </c>
      <c r="AJ146" s="2">
        <v>11</v>
      </c>
      <c r="AK146" s="2">
        <v>1332</v>
      </c>
      <c r="AL146" s="2" t="s">
        <v>3297</v>
      </c>
      <c r="AM146" s="2">
        <v>2445949.6</v>
      </c>
      <c r="AN146" s="2" t="s">
        <v>63</v>
      </c>
      <c r="AO146" s="2" t="s">
        <v>89</v>
      </c>
      <c r="AP146" s="2">
        <v>97.2</v>
      </c>
      <c r="AQ146" s="2">
        <v>48</v>
      </c>
      <c r="AR146" s="2" t="s">
        <v>3297</v>
      </c>
      <c r="AS146" s="2" t="s">
        <v>104</v>
      </c>
      <c r="AT146" s="2" t="s">
        <v>105</v>
      </c>
    </row>
    <row r="147" spans="1:46" x14ac:dyDescent="0.3">
      <c r="A147" s="3" t="s">
        <v>630</v>
      </c>
      <c r="B147" s="5">
        <v>45787</v>
      </c>
      <c r="C147" s="3" t="s">
        <v>448</v>
      </c>
      <c r="D147" s="3" t="s">
        <v>219</v>
      </c>
      <c r="E147" s="3" t="s">
        <v>32</v>
      </c>
      <c r="F147" s="3" t="s">
        <v>417</v>
      </c>
      <c r="G147" s="3" t="s">
        <v>135</v>
      </c>
      <c r="H147" s="3" t="s">
        <v>44</v>
      </c>
      <c r="I147" s="3" t="s">
        <v>3297</v>
      </c>
      <c r="J147" s="3" t="s">
        <v>215</v>
      </c>
      <c r="K147" s="3" t="s">
        <v>35</v>
      </c>
      <c r="L147" s="3" t="s">
        <v>619</v>
      </c>
      <c r="M147" s="5">
        <v>45710</v>
      </c>
      <c r="N147" s="5">
        <v>45833</v>
      </c>
      <c r="O147" s="5" t="s">
        <v>3297</v>
      </c>
      <c r="P147" s="3">
        <v>48</v>
      </c>
      <c r="Q147" s="3">
        <v>46628381</v>
      </c>
      <c r="R147" s="3" t="s">
        <v>85</v>
      </c>
      <c r="S147" s="3">
        <v>0.19</v>
      </c>
      <c r="T147" s="3">
        <v>49384118.32</v>
      </c>
      <c r="U147" s="3" t="s">
        <v>242</v>
      </c>
      <c r="V147" s="21" cm="1">
        <f t="array" ref="V147">T147 / _xlfn.SWITCH(U147, "USD", 1, "AED", 3.67, "QAR", 3.64, "SAR", 3.75, "EUR", 0.92, "Unknown", 1, 1)</f>
        <v>53678389.478260867</v>
      </c>
      <c r="W147" s="3">
        <v>36837657.259999998</v>
      </c>
      <c r="X147" s="3">
        <v>0.09</v>
      </c>
      <c r="Y147" s="3">
        <v>0.14000000000000001</v>
      </c>
      <c r="Z147" s="3" t="s">
        <v>620</v>
      </c>
      <c r="AA147" s="3">
        <v>30110146.390000001</v>
      </c>
      <c r="AB147" s="3">
        <v>18253700.789999999</v>
      </c>
      <c r="AC147" s="3">
        <v>60</v>
      </c>
      <c r="AD147" s="3">
        <v>106</v>
      </c>
      <c r="AE147" s="3" t="s">
        <v>75</v>
      </c>
      <c r="AF147" s="3" t="s">
        <v>24</v>
      </c>
      <c r="AG147" s="3">
        <v>0.76</v>
      </c>
      <c r="AH147" s="3">
        <v>0.15</v>
      </c>
      <c r="AI147" s="3">
        <v>0.09</v>
      </c>
      <c r="AJ147" s="3">
        <v>3</v>
      </c>
      <c r="AK147" s="3">
        <v>3358</v>
      </c>
      <c r="AL147" s="3">
        <v>11357528.57</v>
      </c>
      <c r="AM147" s="3">
        <v>17510297.5</v>
      </c>
      <c r="AN147" s="3" t="s">
        <v>102</v>
      </c>
      <c r="AO147" s="3" t="s">
        <v>25</v>
      </c>
      <c r="AP147" s="3">
        <v>52.9</v>
      </c>
      <c r="AQ147" s="3" t="s">
        <v>3297</v>
      </c>
      <c r="AR147" s="3" t="s">
        <v>26</v>
      </c>
      <c r="AS147" s="3" t="s">
        <v>27</v>
      </c>
      <c r="AT147" s="3" t="s">
        <v>113</v>
      </c>
    </row>
    <row r="148" spans="1:46" x14ac:dyDescent="0.3">
      <c r="A148" s="2" t="s">
        <v>633</v>
      </c>
      <c r="B148" s="4">
        <v>45902</v>
      </c>
      <c r="C148" s="2" t="s">
        <v>226</v>
      </c>
      <c r="D148" s="2" t="s">
        <v>385</v>
      </c>
      <c r="E148" s="2" t="s">
        <v>16</v>
      </c>
      <c r="F148" s="2" t="s">
        <v>56</v>
      </c>
      <c r="G148" s="2" t="s">
        <v>135</v>
      </c>
      <c r="H148" s="2" t="s">
        <v>70</v>
      </c>
      <c r="I148" s="2" t="s">
        <v>58</v>
      </c>
      <c r="J148" s="2" t="s">
        <v>82</v>
      </c>
      <c r="K148" s="2" t="s">
        <v>21</v>
      </c>
      <c r="L148" s="2" t="s">
        <v>622</v>
      </c>
      <c r="M148" s="4">
        <v>45998</v>
      </c>
      <c r="N148" s="4" t="s">
        <v>3297</v>
      </c>
      <c r="O148" s="4">
        <v>45983</v>
      </c>
      <c r="P148" s="2" t="s">
        <v>3297</v>
      </c>
      <c r="Q148" s="2">
        <v>32760841</v>
      </c>
      <c r="R148" s="2">
        <v>0.24</v>
      </c>
      <c r="S148" s="2">
        <v>-0.02</v>
      </c>
      <c r="T148" s="2">
        <v>24400274.379999999</v>
      </c>
      <c r="U148" s="2" t="s">
        <v>242</v>
      </c>
      <c r="V148" s="20" cm="1">
        <f t="array" ref="V148">T148 / _xlfn.SWITCH(U148, "USD", 1, "AED", 3.67, "QAR", 3.64, "SAR", 3.75, "EUR", 0.92, "Unknown", 1, 1)</f>
        <v>26522037.369565215</v>
      </c>
      <c r="W148" s="2">
        <v>18524415.07</v>
      </c>
      <c r="X148" s="2">
        <v>0.31</v>
      </c>
      <c r="Y148" s="2">
        <v>0.09</v>
      </c>
      <c r="Z148" s="2" t="s">
        <v>623</v>
      </c>
      <c r="AA148" s="2">
        <v>2486339.08</v>
      </c>
      <c r="AB148" s="2">
        <v>2241282.91</v>
      </c>
      <c r="AC148" s="2">
        <v>30</v>
      </c>
      <c r="AD148" s="2">
        <v>171</v>
      </c>
      <c r="AE148" s="2" t="s">
        <v>3297</v>
      </c>
      <c r="AF148" s="2" t="s">
        <v>101</v>
      </c>
      <c r="AG148" s="2">
        <v>0.6</v>
      </c>
      <c r="AH148" s="2">
        <v>0.05</v>
      </c>
      <c r="AI148" s="2">
        <v>0.02</v>
      </c>
      <c r="AJ148" s="2">
        <v>0</v>
      </c>
      <c r="AK148" s="2">
        <v>35</v>
      </c>
      <c r="AL148" s="2">
        <v>5861820.4800000004</v>
      </c>
      <c r="AM148" s="2">
        <v>2602341.0299999998</v>
      </c>
      <c r="AN148" s="2" t="s">
        <v>165</v>
      </c>
      <c r="AO148" s="2" t="s">
        <v>39</v>
      </c>
      <c r="AP148" s="2">
        <v>82.9</v>
      </c>
      <c r="AQ148" s="2">
        <v>12</v>
      </c>
      <c r="AR148" s="2" t="s">
        <v>166</v>
      </c>
      <c r="AS148" s="2" t="s">
        <v>112</v>
      </c>
      <c r="AT148" s="2" t="s">
        <v>28</v>
      </c>
    </row>
    <row r="149" spans="1:46" x14ac:dyDescent="0.3">
      <c r="A149" s="3" t="s">
        <v>636</v>
      </c>
      <c r="B149" s="5">
        <v>46064</v>
      </c>
      <c r="C149" s="3" t="s">
        <v>384</v>
      </c>
      <c r="D149" s="3" t="s">
        <v>55</v>
      </c>
      <c r="E149" s="3" t="s">
        <v>220</v>
      </c>
      <c r="F149" s="3" t="s">
        <v>3297</v>
      </c>
      <c r="G149" s="3" t="s">
        <v>69</v>
      </c>
      <c r="H149" s="3" t="s">
        <v>70</v>
      </c>
      <c r="I149" s="3" t="s">
        <v>3297</v>
      </c>
      <c r="J149" s="3" t="s">
        <v>221</v>
      </c>
      <c r="K149" s="3" t="s">
        <v>145</v>
      </c>
      <c r="L149" s="3" t="s">
        <v>625</v>
      </c>
      <c r="M149" s="5">
        <v>46041</v>
      </c>
      <c r="N149" s="5">
        <v>46358</v>
      </c>
      <c r="O149" s="5">
        <v>46135</v>
      </c>
      <c r="P149" s="3">
        <v>17</v>
      </c>
      <c r="Q149" s="3">
        <v>5660596</v>
      </c>
      <c r="R149" s="3">
        <v>0.13</v>
      </c>
      <c r="S149" s="3">
        <v>0.18</v>
      </c>
      <c r="T149" s="3">
        <v>5811167.8499999996</v>
      </c>
      <c r="U149" s="3" t="s">
        <v>264</v>
      </c>
      <c r="V149" s="21" cm="1">
        <f t="array" ref="V149">T149 / _xlfn.SWITCH(U149, "USD", 1, "AED", 3.67, "QAR", 3.64, "SAR", 3.75, "EUR", 0.92, "Unknown", 1, 1)</f>
        <v>5811167.8499999996</v>
      </c>
      <c r="W149" s="3">
        <v>4647654.6900000004</v>
      </c>
      <c r="X149" s="3">
        <v>0.28000000000000003</v>
      </c>
      <c r="Y149" s="3">
        <v>0.15</v>
      </c>
      <c r="Z149" s="3" t="s">
        <v>626</v>
      </c>
      <c r="AA149" s="3">
        <v>4940980.1500000004</v>
      </c>
      <c r="AB149" s="3">
        <v>3364301.2</v>
      </c>
      <c r="AC149" s="3">
        <v>30</v>
      </c>
      <c r="AD149" s="3">
        <v>99</v>
      </c>
      <c r="AE149" s="3" t="s">
        <v>3297</v>
      </c>
      <c r="AF149" s="3" t="s">
        <v>49</v>
      </c>
      <c r="AG149" s="3">
        <v>0.33</v>
      </c>
      <c r="AH149" s="3">
        <v>0.05</v>
      </c>
      <c r="AI149" s="3">
        <v>7.0000000000000007E-2</v>
      </c>
      <c r="AJ149" s="3">
        <v>1</v>
      </c>
      <c r="AK149" s="3">
        <v>4728</v>
      </c>
      <c r="AL149" s="3">
        <v>919072.61</v>
      </c>
      <c r="AM149" s="3">
        <v>1457464.89</v>
      </c>
      <c r="AN149" s="3" t="s">
        <v>3297</v>
      </c>
      <c r="AO149" s="3" t="s">
        <v>77</v>
      </c>
      <c r="AP149" s="3">
        <v>74.599999999999994</v>
      </c>
      <c r="AQ149" s="3">
        <v>48</v>
      </c>
      <c r="AR149" s="3" t="s">
        <v>160</v>
      </c>
      <c r="AS149" s="3" t="s">
        <v>52</v>
      </c>
      <c r="AT149" s="3" t="s">
        <v>3297</v>
      </c>
    </row>
    <row r="150" spans="1:46" x14ac:dyDescent="0.3">
      <c r="A150" s="2" t="s">
        <v>639</v>
      </c>
      <c r="B150" s="4">
        <v>45717</v>
      </c>
      <c r="C150" s="2" t="s">
        <v>249</v>
      </c>
      <c r="D150" s="2" t="s">
        <v>115</v>
      </c>
      <c r="E150" s="2" t="s">
        <v>32</v>
      </c>
      <c r="F150" s="2" t="s">
        <v>3297</v>
      </c>
      <c r="G150" s="2" t="s">
        <v>156</v>
      </c>
      <c r="H150" s="2" t="s">
        <v>109</v>
      </c>
      <c r="I150" s="2" t="s">
        <v>3297</v>
      </c>
      <c r="J150" s="2" t="s">
        <v>215</v>
      </c>
      <c r="K150" s="2" t="s">
        <v>21</v>
      </c>
      <c r="L150" s="2" t="s">
        <v>628</v>
      </c>
      <c r="M150" s="4">
        <v>45659</v>
      </c>
      <c r="N150" s="4">
        <v>45661</v>
      </c>
      <c r="O150" s="4" t="s">
        <v>3297</v>
      </c>
      <c r="P150" s="2">
        <v>50</v>
      </c>
      <c r="Q150" s="2">
        <v>19727102</v>
      </c>
      <c r="R150" s="2" t="s">
        <v>85</v>
      </c>
      <c r="S150" s="2">
        <v>-0.03</v>
      </c>
      <c r="T150" s="2">
        <v>18369877.379999999</v>
      </c>
      <c r="U150" s="2" t="s">
        <v>76</v>
      </c>
      <c r="V150" s="20" cm="1">
        <f t="array" ref="V150">T150 / _xlfn.SWITCH(U150, "USD", 1, "AED", 3.67, "QAR", 3.64, "SAR", 3.75, "EUR", 0.92, "Unknown", 1, 1)</f>
        <v>18369877.379999999</v>
      </c>
      <c r="W150" s="2">
        <v>15437815.810000001</v>
      </c>
      <c r="X150" s="2">
        <v>0.26</v>
      </c>
      <c r="Y150" s="2">
        <v>0.1</v>
      </c>
      <c r="Z150" s="2" t="s">
        <v>629</v>
      </c>
      <c r="AA150" s="2">
        <v>12482222.119999999</v>
      </c>
      <c r="AB150" s="2">
        <v>13103443.85</v>
      </c>
      <c r="AC150" s="2">
        <v>30</v>
      </c>
      <c r="AD150" s="2">
        <v>147</v>
      </c>
      <c r="AE150" s="2" t="s">
        <v>3297</v>
      </c>
      <c r="AF150" s="2" t="s">
        <v>128</v>
      </c>
      <c r="AG150" s="2">
        <v>0.4</v>
      </c>
      <c r="AH150" s="2">
        <v>0.1</v>
      </c>
      <c r="AI150" s="2">
        <v>0.1</v>
      </c>
      <c r="AJ150" s="2">
        <v>0</v>
      </c>
      <c r="AK150" s="2">
        <v>1777</v>
      </c>
      <c r="AL150" s="2">
        <v>3342441.62</v>
      </c>
      <c r="AM150" s="2">
        <v>9046376.8699999992</v>
      </c>
      <c r="AN150" s="2" t="s">
        <v>165</v>
      </c>
      <c r="AO150" s="2" t="s">
        <v>103</v>
      </c>
      <c r="AP150" s="2">
        <v>99.8</v>
      </c>
      <c r="AQ150" s="2">
        <v>24</v>
      </c>
      <c r="AR150" s="2" t="s">
        <v>3297</v>
      </c>
      <c r="AS150" s="2" t="s">
        <v>27</v>
      </c>
      <c r="AT150" s="2" t="s">
        <v>64</v>
      </c>
    </row>
    <row r="151" spans="1:46" x14ac:dyDescent="0.3">
      <c r="A151" s="3" t="s">
        <v>642</v>
      </c>
      <c r="B151" s="5">
        <v>16687</v>
      </c>
      <c r="C151" s="3" t="s">
        <v>603</v>
      </c>
      <c r="D151" s="3" t="s">
        <v>92</v>
      </c>
      <c r="E151" s="3" t="s">
        <v>3335</v>
      </c>
      <c r="F151" s="3" t="s">
        <v>80</v>
      </c>
      <c r="G151" s="3" t="s">
        <v>69</v>
      </c>
      <c r="H151" s="3" t="s">
        <v>3252</v>
      </c>
      <c r="I151" s="3" t="s">
        <v>19</v>
      </c>
      <c r="J151" s="3" t="s">
        <v>59</v>
      </c>
      <c r="K151" s="3" t="s">
        <v>97</v>
      </c>
      <c r="L151" s="3" t="s">
        <v>631</v>
      </c>
      <c r="M151" s="5">
        <v>45664</v>
      </c>
      <c r="N151" s="5">
        <v>45787</v>
      </c>
      <c r="O151" s="5">
        <v>45955</v>
      </c>
      <c r="P151" s="3">
        <v>50</v>
      </c>
      <c r="Q151" s="3">
        <v>49014683</v>
      </c>
      <c r="R151" s="3">
        <v>0.14000000000000001</v>
      </c>
      <c r="S151" s="3">
        <v>0.2</v>
      </c>
      <c r="T151" s="3">
        <v>50583152.859999999</v>
      </c>
      <c r="U151" s="3" t="s">
        <v>50</v>
      </c>
      <c r="V151" s="21" cm="1">
        <f t="array" ref="V151">T151 / _xlfn.SWITCH(U151, "USD", 1, "AED", 3.67, "QAR", 3.64, "SAR", 3.75, "EUR", 0.92, "Unknown", 1, 1)</f>
        <v>13896470.565934066</v>
      </c>
      <c r="W151" s="3">
        <v>40232393.020000003</v>
      </c>
      <c r="X151" s="3">
        <v>0.35</v>
      </c>
      <c r="Y151" s="3">
        <v>7.0000000000000007E-2</v>
      </c>
      <c r="Z151" s="3" t="s">
        <v>632</v>
      </c>
      <c r="AA151" s="3">
        <v>30874073</v>
      </c>
      <c r="AB151" s="3">
        <v>30219993.32</v>
      </c>
      <c r="AC151" s="3">
        <v>30</v>
      </c>
      <c r="AD151" s="3">
        <v>141</v>
      </c>
      <c r="AE151" s="3" t="s">
        <v>148</v>
      </c>
      <c r="AF151" s="3" t="s">
        <v>49</v>
      </c>
      <c r="AG151" s="3">
        <v>0.42</v>
      </c>
      <c r="AH151" s="3">
        <v>0.1</v>
      </c>
      <c r="AI151" s="3">
        <v>7.0000000000000007E-2</v>
      </c>
      <c r="AJ151" s="3">
        <v>11</v>
      </c>
      <c r="AK151" s="3">
        <v>471</v>
      </c>
      <c r="AL151" s="3">
        <v>12345147.99</v>
      </c>
      <c r="AM151" s="3">
        <v>6119997.2999999998</v>
      </c>
      <c r="AN151" s="3" t="s">
        <v>3297</v>
      </c>
      <c r="AO151" s="3" t="s">
        <v>3297</v>
      </c>
      <c r="AP151" s="3">
        <v>57.4</v>
      </c>
      <c r="AQ151" s="3">
        <v>36</v>
      </c>
      <c r="AR151" s="3" t="s">
        <v>3297</v>
      </c>
      <c r="AS151" s="3" t="s">
        <v>40</v>
      </c>
      <c r="AT151" s="3" t="s">
        <v>64</v>
      </c>
    </row>
    <row r="152" spans="1:46" x14ac:dyDescent="0.3">
      <c r="A152" s="2" t="s">
        <v>645</v>
      </c>
      <c r="B152" s="4">
        <v>16636</v>
      </c>
      <c r="C152" s="2" t="s">
        <v>191</v>
      </c>
      <c r="D152" s="2" t="s">
        <v>43</v>
      </c>
      <c r="E152" s="2" t="s">
        <v>3335</v>
      </c>
      <c r="F152" s="2" t="s">
        <v>116</v>
      </c>
      <c r="G152" s="2" t="s">
        <v>57</v>
      </c>
      <c r="H152" s="2" t="s">
        <v>70</v>
      </c>
      <c r="I152" s="2" t="s">
        <v>3254</v>
      </c>
      <c r="J152" s="2" t="s">
        <v>59</v>
      </c>
      <c r="K152" s="2" t="s">
        <v>46</v>
      </c>
      <c r="L152" s="2" t="s">
        <v>634</v>
      </c>
      <c r="M152" s="4">
        <v>45673</v>
      </c>
      <c r="N152" s="4">
        <v>45729</v>
      </c>
      <c r="O152" s="4">
        <v>45830</v>
      </c>
      <c r="P152" s="2">
        <v>11</v>
      </c>
      <c r="Q152" s="2">
        <v>16363533</v>
      </c>
      <c r="R152" s="2">
        <v>0.14000000000000001</v>
      </c>
      <c r="S152" s="2">
        <v>0.03</v>
      </c>
      <c r="T152" s="2">
        <v>14494817.529999999</v>
      </c>
      <c r="U152" s="2" t="s">
        <v>264</v>
      </c>
      <c r="V152" s="20" cm="1">
        <f t="array" ref="V152">T152 / _xlfn.SWITCH(U152, "USD", 1, "AED", 3.67, "QAR", 3.64, "SAR", 3.75, "EUR", 0.92, "Unknown", 1, 1)</f>
        <v>14494817.529999999</v>
      </c>
      <c r="W152" s="2">
        <v>8973009.4000000004</v>
      </c>
      <c r="X152" s="2">
        <v>0.33</v>
      </c>
      <c r="Y152" s="2">
        <v>0.08</v>
      </c>
      <c r="Z152" s="2" t="s">
        <v>635</v>
      </c>
      <c r="AA152" s="2">
        <v>8069731.0300000003</v>
      </c>
      <c r="AB152" s="2">
        <v>3534458.29</v>
      </c>
      <c r="AC152" s="2">
        <v>90</v>
      </c>
      <c r="AD152" s="2">
        <v>178</v>
      </c>
      <c r="AE152" s="2" t="s">
        <v>38</v>
      </c>
      <c r="AF152" s="2" t="s">
        <v>128</v>
      </c>
      <c r="AG152" s="2">
        <v>0.98</v>
      </c>
      <c r="AH152" s="2">
        <v>0.15</v>
      </c>
      <c r="AI152" s="2">
        <v>7.0000000000000007E-2</v>
      </c>
      <c r="AJ152" s="2">
        <v>14</v>
      </c>
      <c r="AK152" s="2">
        <v>4800</v>
      </c>
      <c r="AL152" s="2">
        <v>3019710.4</v>
      </c>
      <c r="AM152" s="2">
        <v>5818267.3899999997</v>
      </c>
      <c r="AN152" s="2" t="s">
        <v>165</v>
      </c>
      <c r="AO152" s="2" t="s">
        <v>3297</v>
      </c>
      <c r="AP152" s="2">
        <v>69.7</v>
      </c>
      <c r="AQ152" s="2">
        <v>12</v>
      </c>
      <c r="AR152" s="2" t="s">
        <v>26</v>
      </c>
      <c r="AS152" s="2" t="s">
        <v>52</v>
      </c>
      <c r="AT152" s="2" t="s">
        <v>28</v>
      </c>
    </row>
    <row r="153" spans="1:46" x14ac:dyDescent="0.3">
      <c r="A153" s="3" t="s">
        <v>648</v>
      </c>
      <c r="B153" s="5">
        <v>16638</v>
      </c>
      <c r="C153" s="3" t="s">
        <v>374</v>
      </c>
      <c r="D153" s="3" t="s">
        <v>320</v>
      </c>
      <c r="E153" s="3" t="s">
        <v>220</v>
      </c>
      <c r="F153" s="3" t="s">
        <v>33</v>
      </c>
      <c r="G153" s="3" t="s">
        <v>81</v>
      </c>
      <c r="H153" s="3" t="s">
        <v>157</v>
      </c>
      <c r="I153" s="3" t="s">
        <v>19</v>
      </c>
      <c r="J153" s="3" t="s">
        <v>221</v>
      </c>
      <c r="K153" s="3" t="s">
        <v>21</v>
      </c>
      <c r="L153" s="3" t="s">
        <v>637</v>
      </c>
      <c r="M153" s="5">
        <v>45633</v>
      </c>
      <c r="N153" s="5">
        <v>45762</v>
      </c>
      <c r="O153" s="5">
        <v>45774</v>
      </c>
      <c r="P153" s="3">
        <v>56</v>
      </c>
      <c r="Q153" s="3">
        <v>2826853</v>
      </c>
      <c r="R153" s="3">
        <v>0.05</v>
      </c>
      <c r="S153" s="3">
        <v>0</v>
      </c>
      <c r="T153" s="3">
        <v>2685510.35</v>
      </c>
      <c r="U153" s="3" t="s">
        <v>50</v>
      </c>
      <c r="V153" s="21" cm="1">
        <f t="array" ref="V153">T153 / _xlfn.SWITCH(U153, "USD", 1, "AED", 3.67, "QAR", 3.64, "SAR", 3.75, "EUR", 0.92, "Unknown", 1, 1)</f>
        <v>737777.56868131866</v>
      </c>
      <c r="W153" s="3">
        <v>1719431.31</v>
      </c>
      <c r="X153" s="3">
        <v>0.26</v>
      </c>
      <c r="Y153" s="3">
        <v>0.09</v>
      </c>
      <c r="Z153" s="3" t="s">
        <v>638</v>
      </c>
      <c r="AA153" s="3">
        <v>502267.57</v>
      </c>
      <c r="AB153" s="3">
        <v>376699.15</v>
      </c>
      <c r="AC153" s="3">
        <v>30</v>
      </c>
      <c r="AD153" s="3">
        <v>22</v>
      </c>
      <c r="AE153" s="3" t="s">
        <v>38</v>
      </c>
      <c r="AF153" s="3" t="s">
        <v>153</v>
      </c>
      <c r="AG153" s="3">
        <v>0.97</v>
      </c>
      <c r="AH153" s="3">
        <v>0.15</v>
      </c>
      <c r="AI153" s="3">
        <v>0.04</v>
      </c>
      <c r="AJ153" s="3">
        <v>5</v>
      </c>
      <c r="AK153" s="3">
        <v>1347</v>
      </c>
      <c r="AL153" s="3">
        <v>105133.53</v>
      </c>
      <c r="AM153" s="3">
        <v>725456.64</v>
      </c>
      <c r="AN153" s="3" t="s">
        <v>165</v>
      </c>
      <c r="AO153" s="3" t="s">
        <v>103</v>
      </c>
      <c r="AP153" s="3">
        <v>53.7</v>
      </c>
      <c r="AQ153" s="3">
        <v>60</v>
      </c>
      <c r="AR153" s="3" t="s">
        <v>3297</v>
      </c>
      <c r="AS153" s="3" t="s">
        <v>52</v>
      </c>
      <c r="AT153" s="3" t="s">
        <v>64</v>
      </c>
    </row>
    <row r="154" spans="1:46" x14ac:dyDescent="0.3">
      <c r="A154" s="2" t="s">
        <v>651</v>
      </c>
      <c r="B154" s="4">
        <v>45946</v>
      </c>
      <c r="C154" s="2" t="s">
        <v>309</v>
      </c>
      <c r="D154" s="2" t="s">
        <v>385</v>
      </c>
      <c r="E154" s="2" t="s">
        <v>207</v>
      </c>
      <c r="F154" s="2" t="s">
        <v>80</v>
      </c>
      <c r="G154" s="2" t="s">
        <v>81</v>
      </c>
      <c r="H154" s="2" t="s">
        <v>3252</v>
      </c>
      <c r="I154" s="2" t="s">
        <v>193</v>
      </c>
      <c r="J154" s="2" t="s">
        <v>45</v>
      </c>
      <c r="K154" s="2" t="s">
        <v>125</v>
      </c>
      <c r="L154" s="2" t="s">
        <v>640</v>
      </c>
      <c r="M154" s="4">
        <v>45888</v>
      </c>
      <c r="N154" s="4">
        <v>45953</v>
      </c>
      <c r="O154" s="4">
        <v>46015</v>
      </c>
      <c r="P154" s="2" t="s">
        <v>3297</v>
      </c>
      <c r="Q154" s="2">
        <v>44311867</v>
      </c>
      <c r="R154" s="2" t="s">
        <v>85</v>
      </c>
      <c r="S154" s="2">
        <v>0.08</v>
      </c>
      <c r="T154" s="2">
        <v>36849748.600000001</v>
      </c>
      <c r="U154" s="2" t="s">
        <v>76</v>
      </c>
      <c r="V154" s="20" cm="1">
        <f t="array" ref="V154">T154 / _xlfn.SWITCH(U154, "USD", 1, "AED", 3.67, "QAR", 3.64, "SAR", 3.75, "EUR", 0.92, "Unknown", 1, 1)</f>
        <v>36849748.600000001</v>
      </c>
      <c r="W154" s="2">
        <v>28435013.530000001</v>
      </c>
      <c r="X154" s="2">
        <v>0.14000000000000001</v>
      </c>
      <c r="Y154" s="2">
        <v>0.06</v>
      </c>
      <c r="Z154" s="2" t="s">
        <v>641</v>
      </c>
      <c r="AA154" s="2">
        <v>6980691.5</v>
      </c>
      <c r="AB154" s="2">
        <v>6682296.5599999996</v>
      </c>
      <c r="AC154" s="2">
        <v>60</v>
      </c>
      <c r="AD154" s="2">
        <v>112</v>
      </c>
      <c r="AE154" s="2" t="s">
        <v>3297</v>
      </c>
      <c r="AF154" s="2" t="s">
        <v>153</v>
      </c>
      <c r="AG154" s="2">
        <v>0.41</v>
      </c>
      <c r="AH154" s="2">
        <v>0.15</v>
      </c>
      <c r="AI154" s="2">
        <v>0.03</v>
      </c>
      <c r="AJ154" s="2">
        <v>8</v>
      </c>
      <c r="AK154" s="2">
        <v>4365</v>
      </c>
      <c r="AL154" s="2">
        <v>8212514.1699999999</v>
      </c>
      <c r="AM154" s="2">
        <v>12415566.529999999</v>
      </c>
      <c r="AN154" s="2" t="s">
        <v>102</v>
      </c>
      <c r="AO154" s="2" t="s">
        <v>3297</v>
      </c>
      <c r="AP154" s="2">
        <v>97.3</v>
      </c>
      <c r="AQ154" s="2">
        <v>60</v>
      </c>
      <c r="AR154" s="2" t="s">
        <v>166</v>
      </c>
      <c r="AS154" s="2" t="s">
        <v>52</v>
      </c>
      <c r="AT154" s="2" t="s">
        <v>149</v>
      </c>
    </row>
    <row r="155" spans="1:46" x14ac:dyDescent="0.3">
      <c r="A155" s="3" t="s">
        <v>654</v>
      </c>
      <c r="B155" s="5">
        <v>45685</v>
      </c>
      <c r="C155" s="3" t="s">
        <v>239</v>
      </c>
      <c r="D155" s="3" t="s">
        <v>320</v>
      </c>
      <c r="E155" s="3" t="s">
        <v>207</v>
      </c>
      <c r="F155" s="3" t="s">
        <v>80</v>
      </c>
      <c r="G155" s="3" t="s">
        <v>156</v>
      </c>
      <c r="H155" s="3" t="s">
        <v>3297</v>
      </c>
      <c r="I155" s="3" t="s">
        <v>3297</v>
      </c>
      <c r="J155" s="3" t="s">
        <v>45</v>
      </c>
      <c r="K155" s="3" t="s">
        <v>145</v>
      </c>
      <c r="L155" s="3" t="s">
        <v>643</v>
      </c>
      <c r="M155" s="5">
        <v>45654</v>
      </c>
      <c r="N155" s="5" t="s">
        <v>3297</v>
      </c>
      <c r="O155" s="5">
        <v>45662</v>
      </c>
      <c r="P155" s="3">
        <v>30</v>
      </c>
      <c r="Q155" s="3">
        <v>48882063</v>
      </c>
      <c r="R155" s="3">
        <v>0.23</v>
      </c>
      <c r="S155" s="3">
        <v>0.04</v>
      </c>
      <c r="T155" s="3">
        <v>39144756.049999997</v>
      </c>
      <c r="U155" s="3" t="s">
        <v>278</v>
      </c>
      <c r="V155" s="21" cm="1">
        <f t="array" ref="V155">T155 / _xlfn.SWITCH(U155, "USD", 1, "AED", 3.67, "QAR", 3.64, "SAR", 3.75, "EUR", 0.92, "Unknown", 1, 1)</f>
        <v>10438601.613333333</v>
      </c>
      <c r="W155" s="3">
        <v>34436911.189999998</v>
      </c>
      <c r="X155" s="3">
        <v>0.22</v>
      </c>
      <c r="Y155" s="3">
        <v>0.15</v>
      </c>
      <c r="Z155" s="3" t="s">
        <v>644</v>
      </c>
      <c r="AA155" s="3">
        <v>27827965.469999999</v>
      </c>
      <c r="AB155" s="3">
        <v>23447069.530000001</v>
      </c>
      <c r="AC155" s="3">
        <v>90</v>
      </c>
      <c r="AD155" s="3">
        <v>118</v>
      </c>
      <c r="AE155" s="3" t="s">
        <v>3297</v>
      </c>
      <c r="AF155" s="3" t="s">
        <v>49</v>
      </c>
      <c r="AG155" s="3">
        <v>0.22</v>
      </c>
      <c r="AH155" s="3">
        <v>0.1</v>
      </c>
      <c r="AI155" s="3">
        <v>0.08</v>
      </c>
      <c r="AJ155" s="3">
        <v>9</v>
      </c>
      <c r="AK155" s="3">
        <v>69</v>
      </c>
      <c r="AL155" s="3">
        <v>7108534.8099999996</v>
      </c>
      <c r="AM155" s="3">
        <v>7738546.3499999996</v>
      </c>
      <c r="AN155" s="3" t="s">
        <v>135</v>
      </c>
      <c r="AO155" s="3" t="s">
        <v>103</v>
      </c>
      <c r="AP155" s="3">
        <v>84.9</v>
      </c>
      <c r="AQ155" s="3">
        <v>60</v>
      </c>
      <c r="AR155" s="3" t="s">
        <v>160</v>
      </c>
      <c r="AS155" s="3" t="s">
        <v>27</v>
      </c>
      <c r="AT155" s="3" t="s">
        <v>105</v>
      </c>
    </row>
    <row r="156" spans="1:46" x14ac:dyDescent="0.3">
      <c r="A156" s="2" t="s">
        <v>658</v>
      </c>
      <c r="B156" s="4">
        <v>45696</v>
      </c>
      <c r="C156" s="2" t="s">
        <v>473</v>
      </c>
      <c r="D156" s="2" t="s">
        <v>3249</v>
      </c>
      <c r="E156" s="2" t="s">
        <v>3335</v>
      </c>
      <c r="F156" s="2" t="s">
        <v>116</v>
      </c>
      <c r="G156" s="2" t="s">
        <v>135</v>
      </c>
      <c r="H156" s="2" t="s">
        <v>70</v>
      </c>
      <c r="I156" s="2" t="s">
        <v>199</v>
      </c>
      <c r="J156" s="2" t="s">
        <v>59</v>
      </c>
      <c r="K156" s="2" t="s">
        <v>203</v>
      </c>
      <c r="L156" s="2" t="s">
        <v>646</v>
      </c>
      <c r="M156" s="4">
        <v>45303</v>
      </c>
      <c r="N156" s="4" t="s">
        <v>3297</v>
      </c>
      <c r="O156" s="4" t="s">
        <v>3297</v>
      </c>
      <c r="P156" s="2">
        <v>22</v>
      </c>
      <c r="Q156" s="2">
        <v>24832371</v>
      </c>
      <c r="R156" s="2">
        <v>0.3</v>
      </c>
      <c r="S156" s="2">
        <v>0.08</v>
      </c>
      <c r="T156" s="2">
        <v>18773272.48</v>
      </c>
      <c r="U156" s="2" t="s">
        <v>50</v>
      </c>
      <c r="V156" s="20" cm="1">
        <f t="array" ref="V156">T156 / _xlfn.SWITCH(U156, "USD", 1, "AED", 3.67, "QAR", 3.64, "SAR", 3.75, "EUR", 0.92, "Unknown", 1, 1)</f>
        <v>5157492.4395604394</v>
      </c>
      <c r="W156" s="2">
        <v>11292993.039999999</v>
      </c>
      <c r="X156" s="2">
        <v>0.12</v>
      </c>
      <c r="Y156" s="2">
        <v>0.1</v>
      </c>
      <c r="Z156" s="2" t="s">
        <v>647</v>
      </c>
      <c r="AA156" s="2">
        <v>16137712.689999999</v>
      </c>
      <c r="AB156" s="2">
        <v>10298730.220000001</v>
      </c>
      <c r="AC156" s="2">
        <v>90</v>
      </c>
      <c r="AD156" s="2">
        <v>44</v>
      </c>
      <c r="AE156" s="2" t="s">
        <v>100</v>
      </c>
      <c r="AF156" s="2" t="s">
        <v>263</v>
      </c>
      <c r="AG156" s="2">
        <v>0.4</v>
      </c>
      <c r="AH156" s="2">
        <v>0.05</v>
      </c>
      <c r="AI156" s="2">
        <v>0.04</v>
      </c>
      <c r="AJ156" s="2">
        <v>7</v>
      </c>
      <c r="AK156" s="2">
        <v>4002</v>
      </c>
      <c r="AL156" s="2" t="s">
        <v>3297</v>
      </c>
      <c r="AM156" s="2">
        <v>3755666.4</v>
      </c>
      <c r="AN156" s="2" t="s">
        <v>63</v>
      </c>
      <c r="AO156" s="2" t="s">
        <v>3297</v>
      </c>
      <c r="AP156" s="2">
        <v>59.9</v>
      </c>
      <c r="AQ156" s="2">
        <v>36</v>
      </c>
      <c r="AR156" s="2" t="s">
        <v>3297</v>
      </c>
      <c r="AS156" s="2" t="s">
        <v>104</v>
      </c>
      <c r="AT156" s="2" t="s">
        <v>3297</v>
      </c>
    </row>
    <row r="157" spans="1:46" x14ac:dyDescent="0.3">
      <c r="A157" s="3" t="s">
        <v>661</v>
      </c>
      <c r="B157" s="5">
        <v>45994</v>
      </c>
      <c r="C157" s="3" t="s">
        <v>239</v>
      </c>
      <c r="D157" s="3" t="s">
        <v>55</v>
      </c>
      <c r="E157" s="3" t="s">
        <v>207</v>
      </c>
      <c r="F157" s="3" t="s">
        <v>80</v>
      </c>
      <c r="G157" s="3" t="s">
        <v>18</v>
      </c>
      <c r="H157" s="3" t="s">
        <v>245</v>
      </c>
      <c r="I157" s="3" t="s">
        <v>3254</v>
      </c>
      <c r="J157" s="2" t="s">
        <v>132</v>
      </c>
      <c r="K157" s="3" t="s">
        <v>35</v>
      </c>
      <c r="L157" s="3" t="s">
        <v>649</v>
      </c>
      <c r="M157" s="5">
        <v>45920</v>
      </c>
      <c r="N157" s="5" t="s">
        <v>3297</v>
      </c>
      <c r="O157" s="5">
        <v>46113</v>
      </c>
      <c r="P157" s="3">
        <v>35</v>
      </c>
      <c r="Q157" s="3">
        <v>29684729</v>
      </c>
      <c r="R157" s="3">
        <v>7.0000000000000007E-2</v>
      </c>
      <c r="S157" s="3">
        <v>0.04</v>
      </c>
      <c r="T157" s="3">
        <v>28711069.890000001</v>
      </c>
      <c r="U157" s="3" t="s">
        <v>278</v>
      </c>
      <c r="V157" s="21" cm="1">
        <f t="array" ref="V157">T157 / _xlfn.SWITCH(U157, "USD", 1, "AED", 3.67, "QAR", 3.64, "SAR", 3.75, "EUR", 0.92, "Unknown", 1, 1)</f>
        <v>7656285.3040000005</v>
      </c>
      <c r="W157" s="3" t="s">
        <v>3297</v>
      </c>
      <c r="X157" s="3">
        <v>7.0000000000000007E-2</v>
      </c>
      <c r="Y157" s="3">
        <v>0.17</v>
      </c>
      <c r="Z157" s="3" t="s">
        <v>650</v>
      </c>
      <c r="AA157" s="3">
        <v>12026094.779999999</v>
      </c>
      <c r="AB157" s="3">
        <v>7064000.5599999996</v>
      </c>
      <c r="AC157" s="3">
        <v>45</v>
      </c>
      <c r="AD157" s="3">
        <v>29</v>
      </c>
      <c r="AE157" s="3" t="s">
        <v>100</v>
      </c>
      <c r="AF157" s="3" t="s">
        <v>49</v>
      </c>
      <c r="AG157" s="3">
        <v>0.23</v>
      </c>
      <c r="AH157" s="3">
        <v>0.05</v>
      </c>
      <c r="AI157" s="3">
        <v>0.02</v>
      </c>
      <c r="AJ157" s="3">
        <v>13</v>
      </c>
      <c r="AK157" s="3">
        <v>686</v>
      </c>
      <c r="AL157" s="3">
        <v>2210232.1</v>
      </c>
      <c r="AM157" s="3">
        <v>8742404.0500000007</v>
      </c>
      <c r="AN157" s="3" t="s">
        <v>102</v>
      </c>
      <c r="AO157" s="3" t="s">
        <v>39</v>
      </c>
      <c r="AP157" s="3">
        <v>86.9</v>
      </c>
      <c r="AQ157" s="3">
        <v>12</v>
      </c>
      <c r="AR157" s="3" t="s">
        <v>3297</v>
      </c>
      <c r="AS157" s="3" t="s">
        <v>104</v>
      </c>
      <c r="AT157" s="3" t="s">
        <v>3297</v>
      </c>
    </row>
    <row r="158" spans="1:46" x14ac:dyDescent="0.3">
      <c r="A158" s="2" t="s">
        <v>664</v>
      </c>
      <c r="B158" s="4">
        <v>46019</v>
      </c>
      <c r="C158" s="2" t="s">
        <v>249</v>
      </c>
      <c r="D158" s="2" t="s">
        <v>187</v>
      </c>
      <c r="E158" s="2" t="s">
        <v>220</v>
      </c>
      <c r="F158" s="2" t="s">
        <v>33</v>
      </c>
      <c r="G158" s="2" t="s">
        <v>208</v>
      </c>
      <c r="H158" s="2" t="s">
        <v>245</v>
      </c>
      <c r="I158" s="2" t="s">
        <v>193</v>
      </c>
      <c r="J158" s="2" t="s">
        <v>118</v>
      </c>
      <c r="K158" s="2" t="s">
        <v>35</v>
      </c>
      <c r="L158" s="2" t="s">
        <v>652</v>
      </c>
      <c r="M158" s="4">
        <v>46003</v>
      </c>
      <c r="N158" s="4" t="s">
        <v>3297</v>
      </c>
      <c r="O158" s="4">
        <v>46093</v>
      </c>
      <c r="P158" s="2">
        <v>60</v>
      </c>
      <c r="Q158" s="2">
        <v>7116567</v>
      </c>
      <c r="R158" s="2">
        <v>0.25</v>
      </c>
      <c r="S158" s="2">
        <v>0.08</v>
      </c>
      <c r="T158" s="2">
        <v>5764419.2699999996</v>
      </c>
      <c r="U158" s="2" t="s">
        <v>365</v>
      </c>
      <c r="V158" s="20" cm="1">
        <f t="array" ref="V158">T158 / _xlfn.SWITCH(U158, "USD", 1, "AED", 3.67, "QAR", 3.64, "SAR", 3.75, "EUR", 0.92, "Unknown", 1, 1)</f>
        <v>1570686.4495912807</v>
      </c>
      <c r="W158" s="2" t="s">
        <v>3297</v>
      </c>
      <c r="X158" s="2" t="s">
        <v>287</v>
      </c>
      <c r="Y158" s="2">
        <v>0.06</v>
      </c>
      <c r="Z158" s="2" t="s">
        <v>653</v>
      </c>
      <c r="AA158" s="2">
        <v>1175999.24</v>
      </c>
      <c r="AB158" s="2">
        <v>1286591.78</v>
      </c>
      <c r="AC158" s="2">
        <v>120</v>
      </c>
      <c r="AD158" s="2">
        <v>162</v>
      </c>
      <c r="AE158" s="2" t="s">
        <v>148</v>
      </c>
      <c r="AF158" s="2" t="s">
        <v>153</v>
      </c>
      <c r="AG158" s="2">
        <v>0.65</v>
      </c>
      <c r="AH158" s="2">
        <v>0.05</v>
      </c>
      <c r="AI158" s="2">
        <v>0.02</v>
      </c>
      <c r="AJ158" s="2">
        <v>12</v>
      </c>
      <c r="AK158" s="2">
        <v>2076</v>
      </c>
      <c r="AL158" s="2">
        <v>597330.37</v>
      </c>
      <c r="AM158" s="2">
        <v>799841.35</v>
      </c>
      <c r="AN158" s="2" t="s">
        <v>3297</v>
      </c>
      <c r="AO158" s="2" t="s">
        <v>103</v>
      </c>
      <c r="AP158" s="2">
        <v>64.3</v>
      </c>
      <c r="AQ158" s="2" t="s">
        <v>3297</v>
      </c>
      <c r="AR158" s="2" t="s">
        <v>51</v>
      </c>
      <c r="AS158" s="2" t="s">
        <v>112</v>
      </c>
      <c r="AT158" s="2" t="s">
        <v>113</v>
      </c>
    </row>
    <row r="159" spans="1:46" x14ac:dyDescent="0.3">
      <c r="A159" s="3" t="s">
        <v>667</v>
      </c>
      <c r="B159" s="5">
        <v>45928</v>
      </c>
      <c r="C159" s="3" t="s">
        <v>655</v>
      </c>
      <c r="D159" s="3" t="s">
        <v>230</v>
      </c>
      <c r="E159" s="3" t="s">
        <v>16</v>
      </c>
      <c r="F159" s="3" t="s">
        <v>3297</v>
      </c>
      <c r="G159" s="3" t="s">
        <v>34</v>
      </c>
      <c r="H159" s="3" t="s">
        <v>95</v>
      </c>
      <c r="I159" s="3" t="s">
        <v>199</v>
      </c>
      <c r="J159" s="3" t="s">
        <v>82</v>
      </c>
      <c r="K159" s="3" t="s">
        <v>21</v>
      </c>
      <c r="L159" s="3" t="s">
        <v>656</v>
      </c>
      <c r="M159" s="5">
        <v>45724</v>
      </c>
      <c r="N159" s="5">
        <v>45935</v>
      </c>
      <c r="O159" s="5" t="s">
        <v>3297</v>
      </c>
      <c r="P159" s="3">
        <v>35</v>
      </c>
      <c r="Q159" s="3">
        <v>40781656</v>
      </c>
      <c r="R159" s="3">
        <v>0.14000000000000001</v>
      </c>
      <c r="S159" s="3">
        <v>0.11</v>
      </c>
      <c r="T159" s="3">
        <v>38930168.82</v>
      </c>
      <c r="U159" s="3" t="s">
        <v>177</v>
      </c>
      <c r="V159" s="21" cm="1">
        <f t="array" ref="V159">T159 / _xlfn.SWITCH(U159, "USD", 1, "AED", 3.67, "QAR", 3.64, "SAR", 3.75, "EUR", 0.92, "Unknown", 1, 1)</f>
        <v>38930168.82</v>
      </c>
      <c r="W159" s="3">
        <v>25307745.109999999</v>
      </c>
      <c r="X159" s="3">
        <v>0.39</v>
      </c>
      <c r="Y159" s="3">
        <v>0.09</v>
      </c>
      <c r="Z159" s="3" t="s">
        <v>657</v>
      </c>
      <c r="AA159" s="3">
        <v>8896645.5600000005</v>
      </c>
      <c r="AB159" s="3">
        <v>5402394.4699999997</v>
      </c>
      <c r="AC159" s="3">
        <v>30</v>
      </c>
      <c r="AD159" s="3">
        <v>34</v>
      </c>
      <c r="AE159" s="3" t="s">
        <v>148</v>
      </c>
      <c r="AF159" s="3" t="s">
        <v>49</v>
      </c>
      <c r="AG159" s="3">
        <v>0.64</v>
      </c>
      <c r="AH159" s="3">
        <v>0.15</v>
      </c>
      <c r="AI159" s="3">
        <v>0.02</v>
      </c>
      <c r="AJ159" s="3">
        <v>6</v>
      </c>
      <c r="AK159" s="3">
        <v>4065</v>
      </c>
      <c r="AL159" s="3">
        <v>8570819.8599999994</v>
      </c>
      <c r="AM159" s="3">
        <v>6470477.7800000003</v>
      </c>
      <c r="AN159" s="3" t="s">
        <v>88</v>
      </c>
      <c r="AO159" s="3" t="s">
        <v>77</v>
      </c>
      <c r="AP159" s="3" t="s">
        <v>3297</v>
      </c>
      <c r="AQ159" s="3">
        <v>48</v>
      </c>
      <c r="AR159" s="3" t="s">
        <v>3297</v>
      </c>
      <c r="AS159" s="3" t="s">
        <v>40</v>
      </c>
      <c r="AT159" s="3" t="s">
        <v>113</v>
      </c>
    </row>
    <row r="160" spans="1:46" x14ac:dyDescent="0.3">
      <c r="A160" s="2" t="s">
        <v>671</v>
      </c>
      <c r="B160" s="4">
        <v>45739</v>
      </c>
      <c r="C160" s="2" t="s">
        <v>234</v>
      </c>
      <c r="D160" s="2" t="s">
        <v>115</v>
      </c>
      <c r="E160" s="2" t="s">
        <v>16</v>
      </c>
      <c r="F160" s="2" t="s">
        <v>68</v>
      </c>
      <c r="G160" s="2" t="s">
        <v>156</v>
      </c>
      <c r="H160" s="2" t="s">
        <v>95</v>
      </c>
      <c r="I160" s="2" t="s">
        <v>71</v>
      </c>
      <c r="J160" s="2" t="s">
        <v>82</v>
      </c>
      <c r="K160" s="2" t="s">
        <v>125</v>
      </c>
      <c r="L160" s="2" t="s">
        <v>659</v>
      </c>
      <c r="M160" s="4">
        <v>45748</v>
      </c>
      <c r="N160" s="4" t="s">
        <v>3297</v>
      </c>
      <c r="O160" s="4">
        <v>45846</v>
      </c>
      <c r="P160" s="2">
        <v>48</v>
      </c>
      <c r="Q160" s="2">
        <v>38579423</v>
      </c>
      <c r="R160" s="2">
        <v>0.08</v>
      </c>
      <c r="S160" s="2">
        <v>0.12</v>
      </c>
      <c r="T160" s="2">
        <v>39752237.460000001</v>
      </c>
      <c r="U160" s="2" t="s">
        <v>278</v>
      </c>
      <c r="V160" s="20" cm="1">
        <f t="array" ref="V160">T160 / _xlfn.SWITCH(U160, "USD", 1, "AED", 3.67, "QAR", 3.64, "SAR", 3.75, "EUR", 0.92, "Unknown", 1, 1)</f>
        <v>10600596.655999999</v>
      </c>
      <c r="W160" s="2">
        <v>27000175.010000002</v>
      </c>
      <c r="X160" s="2">
        <v>0.36</v>
      </c>
      <c r="Y160" s="2">
        <v>0.09</v>
      </c>
      <c r="Z160" s="2" t="s">
        <v>660</v>
      </c>
      <c r="AA160" s="2">
        <v>31693734.02</v>
      </c>
      <c r="AB160" s="2">
        <v>29554961.670000002</v>
      </c>
      <c r="AC160" s="2">
        <v>90</v>
      </c>
      <c r="AD160" s="2">
        <v>129</v>
      </c>
      <c r="AE160" s="2" t="s">
        <v>75</v>
      </c>
      <c r="AF160" s="2" t="s">
        <v>24</v>
      </c>
      <c r="AG160" s="2">
        <v>0.72</v>
      </c>
      <c r="AH160" s="2">
        <v>0.15</v>
      </c>
      <c r="AI160" s="2">
        <v>0.03</v>
      </c>
      <c r="AJ160" s="2">
        <v>7</v>
      </c>
      <c r="AK160" s="2">
        <v>1457</v>
      </c>
      <c r="AL160" s="2">
        <v>938027.69</v>
      </c>
      <c r="AM160" s="2">
        <v>17776913.399999999</v>
      </c>
      <c r="AN160" s="2" t="s">
        <v>88</v>
      </c>
      <c r="AO160" s="2" t="s">
        <v>3297</v>
      </c>
      <c r="AP160" s="2">
        <v>50.5</v>
      </c>
      <c r="AQ160" s="2">
        <v>60</v>
      </c>
      <c r="AR160" s="2" t="s">
        <v>3297</v>
      </c>
      <c r="AS160" s="2" t="s">
        <v>27</v>
      </c>
      <c r="AT160" s="2" t="s">
        <v>113</v>
      </c>
    </row>
    <row r="161" spans="1:46" x14ac:dyDescent="0.3">
      <c r="A161" s="3" t="s">
        <v>674</v>
      </c>
      <c r="B161" s="5">
        <v>46076</v>
      </c>
      <c r="C161" s="3" t="s">
        <v>541</v>
      </c>
      <c r="D161" s="3" t="s">
        <v>169</v>
      </c>
      <c r="E161" s="3" t="s">
        <v>207</v>
      </c>
      <c r="F161" s="3" t="s">
        <v>80</v>
      </c>
      <c r="G161" s="3" t="s">
        <v>69</v>
      </c>
      <c r="H161" s="3" t="s">
        <v>157</v>
      </c>
      <c r="I161" s="3" t="s">
        <v>71</v>
      </c>
      <c r="J161" s="2" t="s">
        <v>45</v>
      </c>
      <c r="K161" s="3" t="s">
        <v>35</v>
      </c>
      <c r="L161" s="3" t="s">
        <v>662</v>
      </c>
      <c r="M161" s="5">
        <v>45989</v>
      </c>
      <c r="N161" s="5" t="s">
        <v>3297</v>
      </c>
      <c r="O161" s="5" t="s">
        <v>3297</v>
      </c>
      <c r="P161" s="3">
        <v>44</v>
      </c>
      <c r="Q161" s="3">
        <v>29874525</v>
      </c>
      <c r="R161" s="3">
        <v>0.09</v>
      </c>
      <c r="S161" s="3">
        <v>0.02</v>
      </c>
      <c r="T161" s="3">
        <v>27729534.109999999</v>
      </c>
      <c r="U161" s="3" t="s">
        <v>242</v>
      </c>
      <c r="V161" s="21" cm="1">
        <f t="array" ref="V161">T161 / _xlfn.SWITCH(U161, "USD", 1, "AED", 3.67, "QAR", 3.64, "SAR", 3.75, "EUR", 0.92, "Unknown", 1, 1)</f>
        <v>30140797.945652172</v>
      </c>
      <c r="W161" s="3">
        <v>17471551.43</v>
      </c>
      <c r="X161" s="3">
        <v>0.3</v>
      </c>
      <c r="Y161" s="3">
        <v>0.17</v>
      </c>
      <c r="Z161" s="3" t="s">
        <v>663</v>
      </c>
      <c r="AA161" s="3">
        <v>15096352.949999999</v>
      </c>
      <c r="AB161" s="3">
        <v>14283963.380000001</v>
      </c>
      <c r="AC161" s="3">
        <v>90</v>
      </c>
      <c r="AD161" s="3">
        <v>40</v>
      </c>
      <c r="AE161" s="3" t="s">
        <v>75</v>
      </c>
      <c r="AF161" s="3" t="s">
        <v>49</v>
      </c>
      <c r="AG161" s="3">
        <v>0.47</v>
      </c>
      <c r="AH161" s="3">
        <v>0.15</v>
      </c>
      <c r="AI161" s="3">
        <v>0.08</v>
      </c>
      <c r="AJ161" s="3">
        <v>11</v>
      </c>
      <c r="AK161" s="3">
        <v>368</v>
      </c>
      <c r="AL161" s="3">
        <v>5466241.3700000001</v>
      </c>
      <c r="AM161" s="3">
        <v>13183711.859999999</v>
      </c>
      <c r="AN161" s="3" t="s">
        <v>3297</v>
      </c>
      <c r="AO161" s="3" t="s">
        <v>77</v>
      </c>
      <c r="AP161" s="3" t="s">
        <v>3297</v>
      </c>
      <c r="AQ161" s="3">
        <v>12</v>
      </c>
      <c r="AR161" s="3" t="s">
        <v>3297</v>
      </c>
      <c r="AS161" s="3" t="s">
        <v>104</v>
      </c>
      <c r="AT161" s="3" t="s">
        <v>3297</v>
      </c>
    </row>
    <row r="162" spans="1:46" x14ac:dyDescent="0.3">
      <c r="A162" s="2" t="s">
        <v>677</v>
      </c>
      <c r="B162" s="4">
        <v>46046</v>
      </c>
      <c r="C162" s="2" t="s">
        <v>121</v>
      </c>
      <c r="D162" s="2" t="s">
        <v>3249</v>
      </c>
      <c r="E162" s="2" t="s">
        <v>275</v>
      </c>
      <c r="F162" s="2" t="s">
        <v>116</v>
      </c>
      <c r="G162" s="2" t="s">
        <v>69</v>
      </c>
      <c r="H162" s="2" t="s">
        <v>3252</v>
      </c>
      <c r="I162" s="2" t="s">
        <v>124</v>
      </c>
      <c r="J162" s="2" t="s">
        <v>72</v>
      </c>
      <c r="K162" s="2" t="s">
        <v>35</v>
      </c>
      <c r="L162" s="2" t="s">
        <v>665</v>
      </c>
      <c r="M162" s="4">
        <v>46022</v>
      </c>
      <c r="N162" s="4" t="s">
        <v>3297</v>
      </c>
      <c r="O162" s="4" t="s">
        <v>3297</v>
      </c>
      <c r="P162" s="2">
        <v>21</v>
      </c>
      <c r="Q162" s="2">
        <v>37972306</v>
      </c>
      <c r="R162" s="2">
        <v>0.31</v>
      </c>
      <c r="S162" s="2">
        <v>0.15</v>
      </c>
      <c r="T162" s="2">
        <v>30131024.809999999</v>
      </c>
      <c r="U162" s="2" t="s">
        <v>76</v>
      </c>
      <c r="V162" s="20" cm="1">
        <f t="array" ref="V162">T162 / _xlfn.SWITCH(U162, "USD", 1, "AED", 3.67, "QAR", 3.64, "SAR", 3.75, "EUR", 0.92, "Unknown", 1, 1)</f>
        <v>30131024.809999999</v>
      </c>
      <c r="W162" s="2">
        <v>23644087.260000002</v>
      </c>
      <c r="X162" s="2">
        <v>0.37</v>
      </c>
      <c r="Y162" s="2">
        <v>0.19</v>
      </c>
      <c r="Z162" s="2" t="s">
        <v>666</v>
      </c>
      <c r="AA162" s="2">
        <v>9379102.3499999996</v>
      </c>
      <c r="AB162" s="2">
        <v>6407115.2999999998</v>
      </c>
      <c r="AC162" s="2">
        <v>45</v>
      </c>
      <c r="AD162" s="2">
        <v>15</v>
      </c>
      <c r="AE162" s="2" t="s">
        <v>100</v>
      </c>
      <c r="AF162" s="2" t="s">
        <v>128</v>
      </c>
      <c r="AG162" s="2">
        <v>0.56000000000000005</v>
      </c>
      <c r="AH162" s="2">
        <v>0.1</v>
      </c>
      <c r="AI162" s="2">
        <v>7.0000000000000007E-2</v>
      </c>
      <c r="AJ162" s="2">
        <v>3</v>
      </c>
      <c r="AK162" s="2">
        <v>3493</v>
      </c>
      <c r="AL162" s="2">
        <v>5226915.6100000003</v>
      </c>
      <c r="AM162" s="2">
        <v>12866701.41</v>
      </c>
      <c r="AN162" s="2" t="s">
        <v>135</v>
      </c>
      <c r="AO162" s="2" t="s">
        <v>3297</v>
      </c>
      <c r="AP162" s="2">
        <v>58.9</v>
      </c>
      <c r="AQ162" s="2">
        <v>12</v>
      </c>
      <c r="AR162" s="2" t="s">
        <v>51</v>
      </c>
      <c r="AS162" s="2" t="s">
        <v>40</v>
      </c>
      <c r="AT162" s="2" t="s">
        <v>113</v>
      </c>
    </row>
    <row r="163" spans="1:46" x14ac:dyDescent="0.3">
      <c r="A163" s="3" t="s">
        <v>680</v>
      </c>
      <c r="B163" s="5">
        <v>45734</v>
      </c>
      <c r="C163" s="3" t="s">
        <v>668</v>
      </c>
      <c r="D163" s="3" t="s">
        <v>187</v>
      </c>
      <c r="E163" s="3" t="s">
        <v>275</v>
      </c>
      <c r="F163" s="3" t="s">
        <v>116</v>
      </c>
      <c r="G163" s="3" t="s">
        <v>214</v>
      </c>
      <c r="H163" s="3" t="s">
        <v>245</v>
      </c>
      <c r="I163" s="3" t="s">
        <v>96</v>
      </c>
      <c r="J163" s="2" t="s">
        <v>59</v>
      </c>
      <c r="K163" s="3" t="s">
        <v>35</v>
      </c>
      <c r="L163" s="3" t="s">
        <v>669</v>
      </c>
      <c r="M163" s="5">
        <v>45654</v>
      </c>
      <c r="N163" s="5">
        <v>45765</v>
      </c>
      <c r="O163" s="5">
        <v>45838</v>
      </c>
      <c r="P163" s="3">
        <v>52</v>
      </c>
      <c r="Q163" s="3">
        <v>44213625</v>
      </c>
      <c r="R163" s="3">
        <v>0.06</v>
      </c>
      <c r="S163" s="3">
        <v>-0.01</v>
      </c>
      <c r="T163" s="3">
        <v>41145199.420000002</v>
      </c>
      <c r="U163" s="3" t="s">
        <v>76</v>
      </c>
      <c r="V163" s="21" cm="1">
        <f t="array" ref="V163">T163 / _xlfn.SWITCH(U163, "USD", 1, "AED", 3.67, "QAR", 3.64, "SAR", 3.75, "EUR", 0.92, "Unknown", 1, 1)</f>
        <v>41145199.420000002</v>
      </c>
      <c r="W163" s="3">
        <v>33923601.799999997</v>
      </c>
      <c r="X163" s="3">
        <v>0.13</v>
      </c>
      <c r="Y163" s="3">
        <v>0.05</v>
      </c>
      <c r="Z163" s="3" t="s">
        <v>670</v>
      </c>
      <c r="AA163" s="3">
        <v>17679725.329999998</v>
      </c>
      <c r="AB163" s="3">
        <v>16574399.359999999</v>
      </c>
      <c r="AC163" s="3">
        <v>90</v>
      </c>
      <c r="AD163" s="3">
        <v>18</v>
      </c>
      <c r="AE163" s="3" t="s">
        <v>38</v>
      </c>
      <c r="AF163" s="3" t="s">
        <v>128</v>
      </c>
      <c r="AG163" s="3">
        <v>0.16</v>
      </c>
      <c r="AH163" s="3">
        <v>0.1</v>
      </c>
      <c r="AI163" s="3">
        <v>0.1</v>
      </c>
      <c r="AJ163" s="3">
        <v>8</v>
      </c>
      <c r="AK163" s="3">
        <v>498</v>
      </c>
      <c r="AL163" s="3">
        <v>4237851.17</v>
      </c>
      <c r="AM163" s="3">
        <v>16929552.359999999</v>
      </c>
      <c r="AN163" s="3" t="s">
        <v>63</v>
      </c>
      <c r="AO163" s="3" t="s">
        <v>3297</v>
      </c>
      <c r="AP163" s="3" t="s">
        <v>3297</v>
      </c>
      <c r="AQ163" s="3">
        <v>48</v>
      </c>
      <c r="AR163" s="3" t="s">
        <v>160</v>
      </c>
      <c r="AS163" s="3" t="s">
        <v>27</v>
      </c>
      <c r="AT163" s="3" t="s">
        <v>105</v>
      </c>
    </row>
    <row r="164" spans="1:46" x14ac:dyDescent="0.3">
      <c r="A164" s="2" t="s">
        <v>683</v>
      </c>
      <c r="B164" s="4">
        <v>45686</v>
      </c>
      <c r="C164" s="2" t="s">
        <v>66</v>
      </c>
      <c r="D164" s="2" t="s">
        <v>3249</v>
      </c>
      <c r="E164" s="2" t="s">
        <v>220</v>
      </c>
      <c r="F164" s="2" t="s">
        <v>123</v>
      </c>
      <c r="G164" s="2" t="s">
        <v>94</v>
      </c>
      <c r="H164" s="2" t="s">
        <v>245</v>
      </c>
      <c r="I164" s="2" t="s">
        <v>302</v>
      </c>
      <c r="J164" s="2" t="s">
        <v>221</v>
      </c>
      <c r="K164" s="2" t="s">
        <v>97</v>
      </c>
      <c r="L164" s="2" t="s">
        <v>672</v>
      </c>
      <c r="M164" s="4">
        <v>45616</v>
      </c>
      <c r="N164" s="4">
        <v>45714</v>
      </c>
      <c r="O164" s="4">
        <v>45735</v>
      </c>
      <c r="P164" s="2">
        <v>5</v>
      </c>
      <c r="Q164" s="2">
        <v>9447689</v>
      </c>
      <c r="R164" s="2">
        <v>0.05</v>
      </c>
      <c r="S164" s="2">
        <v>0.12</v>
      </c>
      <c r="T164" s="2">
        <v>10052341.1</v>
      </c>
      <c r="U164" s="2" t="s">
        <v>242</v>
      </c>
      <c r="V164" s="20" cm="1">
        <f t="array" ref="V164">T164 / _xlfn.SWITCH(U164, "USD", 1, "AED", 3.67, "QAR", 3.64, "SAR", 3.75, "EUR", 0.92, "Unknown", 1, 1)</f>
        <v>10926457.717391303</v>
      </c>
      <c r="W164" s="2">
        <v>6554870.8799999999</v>
      </c>
      <c r="X164" s="2">
        <v>0.19</v>
      </c>
      <c r="Y164" s="2">
        <v>0.11</v>
      </c>
      <c r="Z164" s="2" t="s">
        <v>673</v>
      </c>
      <c r="AA164" s="2">
        <v>1725133.45</v>
      </c>
      <c r="AB164" s="2">
        <v>1529270.8</v>
      </c>
      <c r="AC164" s="2">
        <v>90</v>
      </c>
      <c r="AD164" s="2">
        <v>96</v>
      </c>
      <c r="AE164" s="2" t="s">
        <v>62</v>
      </c>
      <c r="AF164" s="2" t="s">
        <v>24</v>
      </c>
      <c r="AG164" s="2">
        <v>0.1</v>
      </c>
      <c r="AH164" s="2">
        <v>0.05</v>
      </c>
      <c r="AI164" s="2">
        <v>7.0000000000000007E-2</v>
      </c>
      <c r="AJ164" s="2">
        <v>2</v>
      </c>
      <c r="AK164" s="2">
        <v>3480</v>
      </c>
      <c r="AL164" s="2">
        <v>829522.7</v>
      </c>
      <c r="AM164" s="2">
        <v>2523380</v>
      </c>
      <c r="AN164" s="2" t="s">
        <v>102</v>
      </c>
      <c r="AO164" s="2" t="s">
        <v>39</v>
      </c>
      <c r="AP164" s="2">
        <v>91.5</v>
      </c>
      <c r="AQ164" s="2">
        <v>24</v>
      </c>
      <c r="AR164" s="2" t="s">
        <v>160</v>
      </c>
      <c r="AS164" s="2" t="s">
        <v>40</v>
      </c>
      <c r="AT164" s="2" t="s">
        <v>105</v>
      </c>
    </row>
    <row r="165" spans="1:46" x14ac:dyDescent="0.3">
      <c r="A165" s="3" t="s">
        <v>686</v>
      </c>
      <c r="B165" s="5">
        <v>46076</v>
      </c>
      <c r="C165" s="3" t="s">
        <v>197</v>
      </c>
      <c r="D165" s="3" t="s">
        <v>55</v>
      </c>
      <c r="E165" s="3" t="s">
        <v>16</v>
      </c>
      <c r="F165" s="3" t="s">
        <v>68</v>
      </c>
      <c r="G165" s="3" t="s">
        <v>235</v>
      </c>
      <c r="H165" s="3" t="s">
        <v>95</v>
      </c>
      <c r="I165" s="3" t="s">
        <v>96</v>
      </c>
      <c r="J165" s="3" t="s">
        <v>82</v>
      </c>
      <c r="K165" s="3" t="s">
        <v>203</v>
      </c>
      <c r="L165" s="3" t="s">
        <v>675</v>
      </c>
      <c r="M165" s="5">
        <v>46036</v>
      </c>
      <c r="N165" s="5" t="s">
        <v>3297</v>
      </c>
      <c r="O165" s="5">
        <v>46111</v>
      </c>
      <c r="P165" s="3" t="s">
        <v>3297</v>
      </c>
      <c r="Q165" s="3">
        <v>46667962</v>
      </c>
      <c r="R165" s="3">
        <v>0.17</v>
      </c>
      <c r="S165" s="3">
        <v>0.03</v>
      </c>
      <c r="T165" s="3">
        <v>39896440.710000001</v>
      </c>
      <c r="U165" s="3" t="s">
        <v>365</v>
      </c>
      <c r="V165" s="21" cm="1">
        <f t="array" ref="V165">T165 / _xlfn.SWITCH(U165, "USD", 1, "AED", 3.67, "QAR", 3.64, "SAR", 3.75, "EUR", 0.92, "Unknown", 1, 1)</f>
        <v>10870964.771117168</v>
      </c>
      <c r="W165" s="3">
        <v>35230661.380000003</v>
      </c>
      <c r="X165" s="3" t="s">
        <v>287</v>
      </c>
      <c r="Y165" s="3">
        <v>0.1</v>
      </c>
      <c r="Z165" s="3" t="s">
        <v>676</v>
      </c>
      <c r="AA165" s="3" t="s">
        <v>224</v>
      </c>
      <c r="AB165" s="3">
        <v>22854946.050000001</v>
      </c>
      <c r="AC165" s="3">
        <v>45</v>
      </c>
      <c r="AD165" s="3">
        <v>14</v>
      </c>
      <c r="AE165" s="3" t="s">
        <v>75</v>
      </c>
      <c r="AF165" s="3" t="s">
        <v>87</v>
      </c>
      <c r="AG165" s="3">
        <v>0.81</v>
      </c>
      <c r="AH165" s="3">
        <v>0.15</v>
      </c>
      <c r="AI165" s="3">
        <v>0.05</v>
      </c>
      <c r="AJ165" s="3">
        <v>8</v>
      </c>
      <c r="AK165" s="3">
        <v>1071</v>
      </c>
      <c r="AL165" s="3">
        <v>1691503.85</v>
      </c>
      <c r="AM165" s="3">
        <v>15822151.869999999</v>
      </c>
      <c r="AN165" s="3" t="s">
        <v>88</v>
      </c>
      <c r="AO165" s="3" t="s">
        <v>89</v>
      </c>
      <c r="AP165" s="3">
        <v>75</v>
      </c>
      <c r="AQ165" s="3">
        <v>24</v>
      </c>
      <c r="AR165" s="3" t="s">
        <v>160</v>
      </c>
      <c r="AS165" s="3" t="s">
        <v>27</v>
      </c>
      <c r="AT165" s="3" t="s">
        <v>28</v>
      </c>
    </row>
    <row r="166" spans="1:46" x14ac:dyDescent="0.3">
      <c r="A166" s="2" t="s">
        <v>689</v>
      </c>
      <c r="B166" s="4">
        <v>45735</v>
      </c>
      <c r="C166" s="2" t="s">
        <v>343</v>
      </c>
      <c r="D166" s="2" t="s">
        <v>219</v>
      </c>
      <c r="E166" s="2" t="s">
        <v>275</v>
      </c>
      <c r="F166" s="2" t="s">
        <v>3297</v>
      </c>
      <c r="G166" s="2" t="s">
        <v>235</v>
      </c>
      <c r="H166" s="2" t="s">
        <v>70</v>
      </c>
      <c r="I166" s="2" t="s">
        <v>139</v>
      </c>
      <c r="J166" s="2" t="s">
        <v>59</v>
      </c>
      <c r="K166" s="2" t="s">
        <v>46</v>
      </c>
      <c r="L166" s="2" t="s">
        <v>678</v>
      </c>
      <c r="M166" s="4">
        <v>45713</v>
      </c>
      <c r="N166" s="4" t="s">
        <v>3297</v>
      </c>
      <c r="O166" s="4">
        <v>45835</v>
      </c>
      <c r="P166" s="2">
        <v>32</v>
      </c>
      <c r="Q166" s="2">
        <v>45993342</v>
      </c>
      <c r="R166" s="2">
        <v>0.17</v>
      </c>
      <c r="S166" s="2">
        <v>0.17</v>
      </c>
      <c r="T166" s="2">
        <v>44664134.420000002</v>
      </c>
      <c r="U166" s="2" t="s">
        <v>365</v>
      </c>
      <c r="V166" s="20" cm="1">
        <f t="array" ref="V166">T166 / _xlfn.SWITCH(U166, "USD", 1, "AED", 3.67, "QAR", 3.64, "SAR", 3.75, "EUR", 0.92, "Unknown", 1, 1)</f>
        <v>12170063.8746594</v>
      </c>
      <c r="W166" s="2">
        <v>39314121.090000004</v>
      </c>
      <c r="X166" s="2">
        <v>0.15</v>
      </c>
      <c r="Y166" s="2">
        <v>0.1</v>
      </c>
      <c r="Z166" s="2" t="s">
        <v>679</v>
      </c>
      <c r="AA166" s="2">
        <v>5774949.0999999996</v>
      </c>
      <c r="AB166" s="2">
        <v>5051753.18</v>
      </c>
      <c r="AC166" s="2">
        <v>45</v>
      </c>
      <c r="AD166" s="2">
        <v>175</v>
      </c>
      <c r="AE166" s="2" t="s">
        <v>75</v>
      </c>
      <c r="AF166" s="2" t="s">
        <v>153</v>
      </c>
      <c r="AG166" s="2">
        <v>0.66</v>
      </c>
      <c r="AH166" s="2">
        <v>0.15</v>
      </c>
      <c r="AI166" s="2">
        <v>0.02</v>
      </c>
      <c r="AJ166" s="2">
        <v>10</v>
      </c>
      <c r="AK166" s="2">
        <v>2107</v>
      </c>
      <c r="AL166" s="2">
        <v>5434304.8499999996</v>
      </c>
      <c r="AM166" s="2">
        <v>21257081.350000001</v>
      </c>
      <c r="AN166" s="2" t="s">
        <v>102</v>
      </c>
      <c r="AO166" s="2" t="s">
        <v>3297</v>
      </c>
      <c r="AP166" s="2" t="s">
        <v>3297</v>
      </c>
      <c r="AQ166" s="2">
        <v>48</v>
      </c>
      <c r="AR166" s="2" t="s">
        <v>160</v>
      </c>
      <c r="AS166" s="2" t="s">
        <v>27</v>
      </c>
      <c r="AT166" s="2" t="s">
        <v>149</v>
      </c>
    </row>
    <row r="167" spans="1:46" x14ac:dyDescent="0.3">
      <c r="A167" s="3" t="s">
        <v>692</v>
      </c>
      <c r="B167" s="5">
        <v>45883</v>
      </c>
      <c r="C167" s="3" t="s">
        <v>66</v>
      </c>
      <c r="D167" s="3" t="s">
        <v>198</v>
      </c>
      <c r="E167" s="3" t="s">
        <v>32</v>
      </c>
      <c r="F167" s="3" t="s">
        <v>108</v>
      </c>
      <c r="G167" s="3" t="s">
        <v>117</v>
      </c>
      <c r="H167" s="3" t="s">
        <v>70</v>
      </c>
      <c r="I167" s="3" t="s">
        <v>302</v>
      </c>
      <c r="J167" s="3" t="s">
        <v>215</v>
      </c>
      <c r="K167" s="3" t="s">
        <v>46</v>
      </c>
      <c r="L167" s="3" t="s">
        <v>681</v>
      </c>
      <c r="M167" s="5">
        <v>45814</v>
      </c>
      <c r="N167" s="5" t="s">
        <v>3297</v>
      </c>
      <c r="O167" s="5" t="s">
        <v>3297</v>
      </c>
      <c r="P167" s="3">
        <v>28</v>
      </c>
      <c r="Q167" s="3">
        <v>24810985</v>
      </c>
      <c r="R167" s="3">
        <v>0.18</v>
      </c>
      <c r="S167" s="3">
        <v>0.11</v>
      </c>
      <c r="T167" s="3">
        <v>22582958.550000001</v>
      </c>
      <c r="U167" s="3" t="s">
        <v>365</v>
      </c>
      <c r="V167" s="21" cm="1">
        <f t="array" ref="V167">T167 / _xlfn.SWITCH(U167, "USD", 1, "AED", 3.67, "QAR", 3.64, "SAR", 3.75, "EUR", 0.92, "Unknown", 1, 1)</f>
        <v>6153394.70027248</v>
      </c>
      <c r="W167" s="3">
        <v>14901168.73</v>
      </c>
      <c r="X167" s="3">
        <v>0.16</v>
      </c>
      <c r="Y167" s="3">
        <v>0.2</v>
      </c>
      <c r="Z167" s="3" t="s">
        <v>682</v>
      </c>
      <c r="AA167" s="3">
        <v>7149733.0300000003</v>
      </c>
      <c r="AB167" s="3">
        <v>2622468.0099999998</v>
      </c>
      <c r="AC167" s="3">
        <v>90</v>
      </c>
      <c r="AD167" s="3">
        <v>130</v>
      </c>
      <c r="AE167" s="3" t="s">
        <v>148</v>
      </c>
      <c r="AF167" s="3" t="s">
        <v>101</v>
      </c>
      <c r="AG167" s="3">
        <v>0.47</v>
      </c>
      <c r="AH167" s="3">
        <v>0.15</v>
      </c>
      <c r="AI167" s="3">
        <v>0.01</v>
      </c>
      <c r="AJ167" s="3">
        <v>1</v>
      </c>
      <c r="AK167" s="3" t="s">
        <v>3297</v>
      </c>
      <c r="AL167" s="3">
        <v>2892708.42</v>
      </c>
      <c r="AM167" s="3">
        <v>5150600.32</v>
      </c>
      <c r="AN167" s="3" t="s">
        <v>165</v>
      </c>
      <c r="AO167" s="3" t="s">
        <v>39</v>
      </c>
      <c r="AP167" s="3">
        <v>87.1</v>
      </c>
      <c r="AQ167" s="3" t="s">
        <v>3297</v>
      </c>
      <c r="AR167" s="3" t="s">
        <v>51</v>
      </c>
      <c r="AS167" s="3" t="s">
        <v>27</v>
      </c>
      <c r="AT167" s="3" t="s">
        <v>3297</v>
      </c>
    </row>
    <row r="168" spans="1:46" x14ac:dyDescent="0.3">
      <c r="A168" s="2" t="s">
        <v>695</v>
      </c>
      <c r="B168" s="4">
        <v>45685</v>
      </c>
      <c r="C168" s="2" t="s">
        <v>91</v>
      </c>
      <c r="D168" s="2" t="s">
        <v>187</v>
      </c>
      <c r="E168" s="2" t="s">
        <v>3335</v>
      </c>
      <c r="F168" s="2" t="s">
        <v>138</v>
      </c>
      <c r="G168" s="2" t="s">
        <v>94</v>
      </c>
      <c r="H168" s="2" t="s">
        <v>157</v>
      </c>
      <c r="I168" s="2" t="s">
        <v>302</v>
      </c>
      <c r="J168" s="2" t="s">
        <v>59</v>
      </c>
      <c r="K168" s="2" t="s">
        <v>83</v>
      </c>
      <c r="L168" s="2" t="s">
        <v>684</v>
      </c>
      <c r="M168" s="4">
        <v>45620</v>
      </c>
      <c r="N168" s="4">
        <v>45721</v>
      </c>
      <c r="O168" s="4">
        <v>45786</v>
      </c>
      <c r="P168" s="2" t="s">
        <v>3297</v>
      </c>
      <c r="Q168" s="2">
        <v>14393047</v>
      </c>
      <c r="R168" s="2">
        <v>0.31</v>
      </c>
      <c r="S168" s="2">
        <v>0.19</v>
      </c>
      <c r="T168" s="2">
        <v>11818130.890000001</v>
      </c>
      <c r="U168" s="2" t="s">
        <v>278</v>
      </c>
      <c r="V168" s="20" cm="1">
        <f t="array" ref="V168">T168 / _xlfn.SWITCH(U168, "USD", 1, "AED", 3.67, "QAR", 3.64, "SAR", 3.75, "EUR", 0.92, "Unknown", 1, 1)</f>
        <v>3151501.5706666666</v>
      </c>
      <c r="W168" s="2">
        <v>9276685.7100000009</v>
      </c>
      <c r="X168" s="2">
        <v>0.4</v>
      </c>
      <c r="Y168" s="2">
        <v>0.19</v>
      </c>
      <c r="Z168" s="2" t="s">
        <v>685</v>
      </c>
      <c r="AA168" s="2">
        <v>7458667.3300000001</v>
      </c>
      <c r="AB168" s="2">
        <v>3847766.03</v>
      </c>
      <c r="AC168" s="2">
        <v>45</v>
      </c>
      <c r="AD168" s="2">
        <v>22</v>
      </c>
      <c r="AE168" s="2" t="s">
        <v>62</v>
      </c>
      <c r="AF168" s="2" t="s">
        <v>263</v>
      </c>
      <c r="AG168" s="2">
        <v>0.18</v>
      </c>
      <c r="AH168" s="2">
        <v>0.1</v>
      </c>
      <c r="AI168" s="2">
        <v>0.05</v>
      </c>
      <c r="AJ168" s="2">
        <v>9</v>
      </c>
      <c r="AK168" s="2">
        <v>4101</v>
      </c>
      <c r="AL168" s="2">
        <v>545165.43000000005</v>
      </c>
      <c r="AM168" s="2">
        <v>3102905.28</v>
      </c>
      <c r="AN168" s="2" t="s">
        <v>165</v>
      </c>
      <c r="AO168" s="2" t="s">
        <v>103</v>
      </c>
      <c r="AP168" s="2">
        <v>86.7</v>
      </c>
      <c r="AQ168" s="2">
        <v>12</v>
      </c>
      <c r="AR168" s="2" t="s">
        <v>3297</v>
      </c>
      <c r="AS168" s="2" t="s">
        <v>40</v>
      </c>
      <c r="AT168" s="2" t="s">
        <v>149</v>
      </c>
    </row>
    <row r="169" spans="1:46" x14ac:dyDescent="0.3">
      <c r="A169" s="3" t="s">
        <v>698</v>
      </c>
      <c r="B169" s="5">
        <v>45769</v>
      </c>
      <c r="C169" s="3" t="s">
        <v>239</v>
      </c>
      <c r="D169" s="3" t="s">
        <v>31</v>
      </c>
      <c r="E169" s="3" t="s">
        <v>32</v>
      </c>
      <c r="F169" s="3" t="s">
        <v>108</v>
      </c>
      <c r="G169" s="3" t="s">
        <v>18</v>
      </c>
      <c r="H169" s="3" t="s">
        <v>70</v>
      </c>
      <c r="I169" s="3" t="s">
        <v>124</v>
      </c>
      <c r="J169" s="3" t="s">
        <v>215</v>
      </c>
      <c r="K169" s="3" t="s">
        <v>145</v>
      </c>
      <c r="L169" s="3" t="s">
        <v>687</v>
      </c>
      <c r="M169" s="5">
        <v>45737</v>
      </c>
      <c r="N169" s="5">
        <v>45721</v>
      </c>
      <c r="O169" s="5">
        <v>45907</v>
      </c>
      <c r="P169" s="3">
        <v>47</v>
      </c>
      <c r="Q169" s="3">
        <v>12793444</v>
      </c>
      <c r="R169" s="3">
        <v>0.15</v>
      </c>
      <c r="S169" s="3">
        <v>0.09</v>
      </c>
      <c r="T169" s="3">
        <v>11853125.869999999</v>
      </c>
      <c r="U169" s="3" t="s">
        <v>177</v>
      </c>
      <c r="V169" s="21" cm="1">
        <f t="array" ref="V169">T169 / _xlfn.SWITCH(U169, "USD", 1, "AED", 3.67, "QAR", 3.64, "SAR", 3.75, "EUR", 0.92, "Unknown", 1, 1)</f>
        <v>11853125.869999999</v>
      </c>
      <c r="W169" s="3">
        <v>9366721.3800000008</v>
      </c>
      <c r="X169" s="3">
        <v>0.38</v>
      </c>
      <c r="Y169" s="3">
        <v>0.19</v>
      </c>
      <c r="Z169" s="3" t="s">
        <v>688</v>
      </c>
      <c r="AA169" s="3">
        <v>2266150.23</v>
      </c>
      <c r="AB169" s="3">
        <v>1364325</v>
      </c>
      <c r="AC169" s="3">
        <v>60</v>
      </c>
      <c r="AD169" s="3">
        <v>54</v>
      </c>
      <c r="AE169" s="3" t="s">
        <v>148</v>
      </c>
      <c r="AF169" s="3" t="s">
        <v>49</v>
      </c>
      <c r="AG169" s="3">
        <v>0.95</v>
      </c>
      <c r="AH169" s="3">
        <v>0.15</v>
      </c>
      <c r="AI169" s="3">
        <v>0.06</v>
      </c>
      <c r="AJ169" s="3">
        <v>0</v>
      </c>
      <c r="AK169" s="3" t="s">
        <v>3297</v>
      </c>
      <c r="AL169" s="3">
        <v>519704.09</v>
      </c>
      <c r="AM169" s="3">
        <v>4143026.36</v>
      </c>
      <c r="AN169" s="3" t="s">
        <v>88</v>
      </c>
      <c r="AO169" s="3" t="s">
        <v>3297</v>
      </c>
      <c r="AP169" s="3">
        <v>90.3</v>
      </c>
      <c r="AQ169" s="3">
        <v>48</v>
      </c>
      <c r="AR169" s="3" t="s">
        <v>3297</v>
      </c>
      <c r="AS169" s="3" t="s">
        <v>27</v>
      </c>
      <c r="AT169" s="3" t="s">
        <v>113</v>
      </c>
    </row>
    <row r="170" spans="1:46" x14ac:dyDescent="0.3">
      <c r="A170" s="2" t="s">
        <v>701</v>
      </c>
      <c r="B170" s="4">
        <v>46055</v>
      </c>
      <c r="C170" s="2" t="s">
        <v>370</v>
      </c>
      <c r="D170" s="2" t="s">
        <v>187</v>
      </c>
      <c r="E170" s="2" t="s">
        <v>275</v>
      </c>
      <c r="F170" s="2" t="s">
        <v>116</v>
      </c>
      <c r="G170" s="2" t="s">
        <v>135</v>
      </c>
      <c r="H170" s="2" t="s">
        <v>109</v>
      </c>
      <c r="I170" s="2" t="s">
        <v>302</v>
      </c>
      <c r="J170" s="2" t="s">
        <v>59</v>
      </c>
      <c r="K170" s="2" t="s">
        <v>21</v>
      </c>
      <c r="L170" s="2" t="s">
        <v>690</v>
      </c>
      <c r="M170" s="4">
        <v>45979</v>
      </c>
      <c r="N170" s="4">
        <v>46091</v>
      </c>
      <c r="O170" s="4">
        <v>46135</v>
      </c>
      <c r="P170" s="2">
        <v>28</v>
      </c>
      <c r="Q170" s="2">
        <v>30709694</v>
      </c>
      <c r="R170" s="2">
        <v>0.2</v>
      </c>
      <c r="S170" s="2">
        <v>-0.02</v>
      </c>
      <c r="T170" s="2">
        <v>24076400.100000001</v>
      </c>
      <c r="U170" s="2" t="s">
        <v>50</v>
      </c>
      <c r="V170" s="20" cm="1">
        <f t="array" ref="V170">T170 / _xlfn.SWITCH(U170, "USD", 1, "AED", 3.67, "QAR", 3.64, "SAR", 3.75, "EUR", 0.92, "Unknown", 1, 1)</f>
        <v>6614395.6318681324</v>
      </c>
      <c r="W170" s="2">
        <v>20233794.460000001</v>
      </c>
      <c r="X170" s="2">
        <v>0.1</v>
      </c>
      <c r="Y170" s="2">
        <v>0.15</v>
      </c>
      <c r="Z170" s="2" t="s">
        <v>691</v>
      </c>
      <c r="AA170" s="2">
        <v>18728820.66</v>
      </c>
      <c r="AB170" s="2">
        <v>19860812.989999998</v>
      </c>
      <c r="AC170" s="2">
        <v>60</v>
      </c>
      <c r="AD170" s="2">
        <v>119</v>
      </c>
      <c r="AE170" s="2" t="s">
        <v>148</v>
      </c>
      <c r="AF170" s="2" t="s">
        <v>263</v>
      </c>
      <c r="AG170" s="2">
        <v>0.44</v>
      </c>
      <c r="AH170" s="2">
        <v>0.15</v>
      </c>
      <c r="AI170" s="2">
        <v>7.0000000000000007E-2</v>
      </c>
      <c r="AJ170" s="2">
        <v>12</v>
      </c>
      <c r="AK170" s="2">
        <v>1044</v>
      </c>
      <c r="AL170" s="2">
        <v>3978178.4</v>
      </c>
      <c r="AM170" s="2">
        <v>10526498.039999999</v>
      </c>
      <c r="AN170" s="2" t="s">
        <v>165</v>
      </c>
      <c r="AO170" s="2" t="s">
        <v>103</v>
      </c>
      <c r="AP170" s="2">
        <v>95.2</v>
      </c>
      <c r="AQ170" s="2">
        <v>36</v>
      </c>
      <c r="AR170" s="2" t="s">
        <v>166</v>
      </c>
      <c r="AS170" s="2" t="s">
        <v>104</v>
      </c>
      <c r="AT170" s="2" t="s">
        <v>3297</v>
      </c>
    </row>
    <row r="171" spans="1:46" x14ac:dyDescent="0.3">
      <c r="A171" s="3" t="s">
        <v>704</v>
      </c>
      <c r="B171" s="5">
        <v>16658</v>
      </c>
      <c r="C171" s="3" t="s">
        <v>137</v>
      </c>
      <c r="D171" s="3" t="s">
        <v>213</v>
      </c>
      <c r="E171" s="3" t="s">
        <v>32</v>
      </c>
      <c r="F171" s="3" t="s">
        <v>108</v>
      </c>
      <c r="G171" s="3" t="s">
        <v>235</v>
      </c>
      <c r="H171" s="3" t="s">
        <v>245</v>
      </c>
      <c r="I171" s="3" t="s">
        <v>19</v>
      </c>
      <c r="J171" s="3" t="s">
        <v>215</v>
      </c>
      <c r="K171" s="3" t="s">
        <v>83</v>
      </c>
      <c r="L171" s="3" t="s">
        <v>693</v>
      </c>
      <c r="M171" s="5">
        <v>45514</v>
      </c>
      <c r="N171" s="5">
        <v>45993</v>
      </c>
      <c r="O171" s="5" t="s">
        <v>3297</v>
      </c>
      <c r="P171" s="3">
        <v>10</v>
      </c>
      <c r="Q171" s="3">
        <v>42404370</v>
      </c>
      <c r="R171" s="3">
        <v>0.27</v>
      </c>
      <c r="S171" s="3">
        <v>-0.01</v>
      </c>
      <c r="T171" s="3">
        <v>30645638.199999999</v>
      </c>
      <c r="U171" s="3" t="s">
        <v>264</v>
      </c>
      <c r="V171" s="21" cm="1">
        <f t="array" ref="V171">T171 / _xlfn.SWITCH(U171, "USD", 1, "AED", 3.67, "QAR", 3.64, "SAR", 3.75, "EUR", 0.92, "Unknown", 1, 1)</f>
        <v>30645638.199999999</v>
      </c>
      <c r="W171" s="3">
        <v>20984260.940000001</v>
      </c>
      <c r="X171" s="3">
        <v>0.08</v>
      </c>
      <c r="Y171" s="3">
        <v>0.12</v>
      </c>
      <c r="Z171" s="3" t="s">
        <v>694</v>
      </c>
      <c r="AA171" s="3">
        <v>17633031.23</v>
      </c>
      <c r="AB171" s="3">
        <v>12959184.52</v>
      </c>
      <c r="AC171" s="3">
        <v>30</v>
      </c>
      <c r="AD171" s="3">
        <v>147</v>
      </c>
      <c r="AE171" s="3" t="s">
        <v>100</v>
      </c>
      <c r="AF171" s="3" t="s">
        <v>263</v>
      </c>
      <c r="AG171" s="3">
        <v>0.41</v>
      </c>
      <c r="AH171" s="3">
        <v>0.15</v>
      </c>
      <c r="AI171" s="3">
        <v>0.08</v>
      </c>
      <c r="AJ171" s="3">
        <v>14</v>
      </c>
      <c r="AK171" s="3" t="s">
        <v>3297</v>
      </c>
      <c r="AL171" s="3" t="s">
        <v>3297</v>
      </c>
      <c r="AM171" s="3">
        <v>4000024.19</v>
      </c>
      <c r="AN171" s="3" t="s">
        <v>3297</v>
      </c>
      <c r="AO171" s="3" t="s">
        <v>89</v>
      </c>
      <c r="AP171" s="3">
        <v>60.4</v>
      </c>
      <c r="AQ171" s="3">
        <v>48</v>
      </c>
      <c r="AR171" s="3" t="s">
        <v>166</v>
      </c>
      <c r="AS171" s="3" t="s">
        <v>27</v>
      </c>
      <c r="AT171" s="3" t="s">
        <v>105</v>
      </c>
    </row>
    <row r="172" spans="1:46" x14ac:dyDescent="0.3">
      <c r="A172" s="2" t="s">
        <v>707</v>
      </c>
      <c r="B172" s="4">
        <v>45995</v>
      </c>
      <c r="C172" s="2" t="s">
        <v>298</v>
      </c>
      <c r="D172" s="2" t="s">
        <v>115</v>
      </c>
      <c r="E172" s="2" t="s">
        <v>207</v>
      </c>
      <c r="F172" s="2" t="s">
        <v>80</v>
      </c>
      <c r="G172" s="2" t="s">
        <v>34</v>
      </c>
      <c r="H172" s="2" t="s">
        <v>95</v>
      </c>
      <c r="I172" s="2" t="s">
        <v>19</v>
      </c>
      <c r="J172" s="2" t="s">
        <v>132</v>
      </c>
      <c r="K172" s="2" t="s">
        <v>83</v>
      </c>
      <c r="L172" s="2" t="s">
        <v>696</v>
      </c>
      <c r="M172" s="4">
        <v>45951</v>
      </c>
      <c r="N172" s="4">
        <v>46000</v>
      </c>
      <c r="O172" s="4">
        <v>46108</v>
      </c>
      <c r="P172" s="2">
        <v>54</v>
      </c>
      <c r="Q172" s="2">
        <v>38270445</v>
      </c>
      <c r="R172" s="2">
        <v>0.22</v>
      </c>
      <c r="S172" s="2">
        <v>0.16</v>
      </c>
      <c r="T172" s="2">
        <v>34627098.640000001</v>
      </c>
      <c r="U172" s="2" t="s">
        <v>365</v>
      </c>
      <c r="V172" s="20" cm="1">
        <f t="array" ref="V172">T172 / _xlfn.SWITCH(U172, "USD", 1, "AED", 3.67, "QAR", 3.64, "SAR", 3.75, "EUR", 0.92, "Unknown", 1, 1)</f>
        <v>9435176.741144415</v>
      </c>
      <c r="W172" s="2">
        <v>26101801.829999998</v>
      </c>
      <c r="X172" s="2">
        <v>0.12</v>
      </c>
      <c r="Y172" s="2">
        <v>0.08</v>
      </c>
      <c r="Z172" s="2" t="s">
        <v>697</v>
      </c>
      <c r="AA172" s="2">
        <v>5181116.6399999997</v>
      </c>
      <c r="AB172" s="2">
        <v>2975247.74</v>
      </c>
      <c r="AC172" s="2">
        <v>60</v>
      </c>
      <c r="AD172" s="2">
        <v>124</v>
      </c>
      <c r="AE172" s="2" t="s">
        <v>148</v>
      </c>
      <c r="AF172" s="2" t="s">
        <v>101</v>
      </c>
      <c r="AG172" s="2">
        <v>0.99</v>
      </c>
      <c r="AH172" s="2">
        <v>0.15</v>
      </c>
      <c r="AI172" s="2">
        <v>0.06</v>
      </c>
      <c r="AJ172" s="2">
        <v>5</v>
      </c>
      <c r="AK172" s="2">
        <v>4823</v>
      </c>
      <c r="AL172" s="2">
        <v>7016935.3799999999</v>
      </c>
      <c r="AM172" s="2">
        <v>10219589.66</v>
      </c>
      <c r="AN172" s="2" t="s">
        <v>135</v>
      </c>
      <c r="AO172" s="2" t="s">
        <v>103</v>
      </c>
      <c r="AP172" s="2">
        <v>85.9</v>
      </c>
      <c r="AQ172" s="2">
        <v>48</v>
      </c>
      <c r="AR172" s="2" t="s">
        <v>3297</v>
      </c>
      <c r="AS172" s="2" t="s">
        <v>104</v>
      </c>
      <c r="AT172" s="2" t="s">
        <v>3297</v>
      </c>
    </row>
    <row r="173" spans="1:46" x14ac:dyDescent="0.3">
      <c r="A173" s="3" t="s">
        <v>710</v>
      </c>
      <c r="B173" s="5">
        <v>45760</v>
      </c>
      <c r="C173" s="3" t="s">
        <v>298</v>
      </c>
      <c r="D173" s="3" t="s">
        <v>43</v>
      </c>
      <c r="E173" s="3" t="s">
        <v>275</v>
      </c>
      <c r="F173" s="3" t="s">
        <v>93</v>
      </c>
      <c r="G173" s="3" t="s">
        <v>3297</v>
      </c>
      <c r="H173" s="3" t="s">
        <v>245</v>
      </c>
      <c r="I173" s="3" t="s">
        <v>96</v>
      </c>
      <c r="J173" s="2" t="s">
        <v>59</v>
      </c>
      <c r="K173" s="3" t="s">
        <v>203</v>
      </c>
      <c r="L173" s="3" t="s">
        <v>699</v>
      </c>
      <c r="M173" s="5">
        <v>45708</v>
      </c>
      <c r="N173" s="5" t="s">
        <v>3297</v>
      </c>
      <c r="O173" s="5">
        <v>45861</v>
      </c>
      <c r="P173" s="3">
        <v>41</v>
      </c>
      <c r="Q173" s="3">
        <v>38260257</v>
      </c>
      <c r="R173" s="3">
        <v>0.13</v>
      </c>
      <c r="S173" s="3">
        <v>0.17</v>
      </c>
      <c r="T173" s="3">
        <v>38945115.600000001</v>
      </c>
      <c r="U173" s="3" t="s">
        <v>365</v>
      </c>
      <c r="V173" s="21" cm="1">
        <f t="array" ref="V173">T173 / _xlfn.SWITCH(U173, "USD", 1, "AED", 3.67, "QAR", 3.64, "SAR", 3.75, "EUR", 0.92, "Unknown", 1, 1)</f>
        <v>10611748.119891008</v>
      </c>
      <c r="W173" s="3">
        <v>25907810.760000002</v>
      </c>
      <c r="X173" s="3">
        <v>0.3</v>
      </c>
      <c r="Y173" s="3">
        <v>0.19</v>
      </c>
      <c r="Z173" s="3" t="s">
        <v>700</v>
      </c>
      <c r="AA173" s="3">
        <v>29070209.079999998</v>
      </c>
      <c r="AB173" s="3">
        <v>19172462.989999998</v>
      </c>
      <c r="AC173" s="3">
        <v>30</v>
      </c>
      <c r="AD173" s="3">
        <v>131</v>
      </c>
      <c r="AE173" s="3" t="s">
        <v>100</v>
      </c>
      <c r="AF173" s="3" t="s">
        <v>87</v>
      </c>
      <c r="AG173" s="3">
        <v>0.28999999999999998</v>
      </c>
      <c r="AH173" s="3">
        <v>0.1</v>
      </c>
      <c r="AI173" s="3">
        <v>0.04</v>
      </c>
      <c r="AJ173" s="3">
        <v>11</v>
      </c>
      <c r="AK173" s="3">
        <v>2613</v>
      </c>
      <c r="AL173" s="3">
        <v>2553810.1800000002</v>
      </c>
      <c r="AM173" s="3" t="s">
        <v>3297</v>
      </c>
      <c r="AN173" s="3" t="s">
        <v>88</v>
      </c>
      <c r="AO173" s="3" t="s">
        <v>3297</v>
      </c>
      <c r="AP173" s="3">
        <v>53.7</v>
      </c>
      <c r="AQ173" s="3">
        <v>12</v>
      </c>
      <c r="AR173" s="3" t="s">
        <v>160</v>
      </c>
      <c r="AS173" s="3" t="s">
        <v>112</v>
      </c>
      <c r="AT173" s="3" t="s">
        <v>105</v>
      </c>
    </row>
    <row r="174" spans="1:46" x14ac:dyDescent="0.3">
      <c r="A174" s="2" t="s">
        <v>712</v>
      </c>
      <c r="B174" s="4">
        <v>45854</v>
      </c>
      <c r="C174" s="2" t="s">
        <v>42</v>
      </c>
      <c r="D174" s="2" t="s">
        <v>219</v>
      </c>
      <c r="E174" s="2" t="s">
        <v>207</v>
      </c>
      <c r="F174" s="2" t="s">
        <v>3297</v>
      </c>
      <c r="G174" s="2" t="s">
        <v>69</v>
      </c>
      <c r="H174" s="2" t="s">
        <v>157</v>
      </c>
      <c r="I174" s="2" t="s">
        <v>199</v>
      </c>
      <c r="J174" s="2" t="s">
        <v>45</v>
      </c>
      <c r="K174" s="2" t="s">
        <v>46</v>
      </c>
      <c r="L174" s="2" t="s">
        <v>702</v>
      </c>
      <c r="M174" s="4">
        <v>45752</v>
      </c>
      <c r="N174" s="4">
        <v>45914</v>
      </c>
      <c r="O174" s="4" t="s">
        <v>3297</v>
      </c>
      <c r="P174" s="2" t="s">
        <v>3297</v>
      </c>
      <c r="Q174" s="2">
        <v>16066006</v>
      </c>
      <c r="R174" s="2">
        <v>0.21</v>
      </c>
      <c r="S174" s="2">
        <v>0.02</v>
      </c>
      <c r="T174" s="2">
        <v>12945987.630000001</v>
      </c>
      <c r="U174" s="2" t="s">
        <v>76</v>
      </c>
      <c r="V174" s="20" cm="1">
        <f t="array" ref="V174">T174 / _xlfn.SWITCH(U174, "USD", 1, "AED", 3.67, "QAR", 3.64, "SAR", 3.75, "EUR", 0.92, "Unknown", 1, 1)</f>
        <v>12945987.630000001</v>
      </c>
      <c r="W174" s="2" t="s">
        <v>3297</v>
      </c>
      <c r="X174" s="2">
        <v>0.16</v>
      </c>
      <c r="Y174" s="2">
        <v>0.15</v>
      </c>
      <c r="Z174" s="2" t="s">
        <v>703</v>
      </c>
      <c r="AA174" s="2">
        <v>7730264.3399999999</v>
      </c>
      <c r="AB174" s="2">
        <v>7613401.71</v>
      </c>
      <c r="AC174" s="2">
        <v>30</v>
      </c>
      <c r="AD174" s="2">
        <v>119</v>
      </c>
      <c r="AE174" s="2" t="s">
        <v>75</v>
      </c>
      <c r="AF174" s="2" t="s">
        <v>49</v>
      </c>
      <c r="AG174" s="2">
        <v>0.32</v>
      </c>
      <c r="AH174" s="2">
        <v>0.1</v>
      </c>
      <c r="AI174" s="2">
        <v>0.01</v>
      </c>
      <c r="AJ174" s="2">
        <v>1</v>
      </c>
      <c r="AK174" s="2">
        <v>50</v>
      </c>
      <c r="AL174" s="2">
        <v>2843501.01</v>
      </c>
      <c r="AM174" s="2">
        <v>5359349.07</v>
      </c>
      <c r="AN174" s="2" t="s">
        <v>3297</v>
      </c>
      <c r="AO174" s="2" t="s">
        <v>39</v>
      </c>
      <c r="AP174" s="2">
        <v>54.4</v>
      </c>
      <c r="AQ174" s="2">
        <v>36</v>
      </c>
      <c r="AR174" s="2" t="s">
        <v>160</v>
      </c>
      <c r="AS174" s="2" t="s">
        <v>112</v>
      </c>
      <c r="AT174" s="2" t="s">
        <v>113</v>
      </c>
    </row>
    <row r="175" spans="1:46" x14ac:dyDescent="0.3">
      <c r="A175" s="3" t="s">
        <v>714</v>
      </c>
      <c r="B175" s="5">
        <v>45893</v>
      </c>
      <c r="C175" s="3" t="s">
        <v>244</v>
      </c>
      <c r="D175" s="3" t="s">
        <v>320</v>
      </c>
      <c r="E175" s="3" t="s">
        <v>220</v>
      </c>
      <c r="F175" s="3" t="s">
        <v>33</v>
      </c>
      <c r="G175" s="3" t="s">
        <v>131</v>
      </c>
      <c r="H175" s="3" t="s">
        <v>70</v>
      </c>
      <c r="I175" s="3" t="s">
        <v>139</v>
      </c>
      <c r="J175" s="3" t="s">
        <v>20</v>
      </c>
      <c r="K175" s="3" t="s">
        <v>125</v>
      </c>
      <c r="L175" s="3" t="s">
        <v>705</v>
      </c>
      <c r="M175" s="5">
        <v>45785</v>
      </c>
      <c r="N175" s="5">
        <v>45896</v>
      </c>
      <c r="O175" s="5" t="s">
        <v>3297</v>
      </c>
      <c r="P175" s="3">
        <v>55</v>
      </c>
      <c r="Q175" s="3">
        <v>8246448</v>
      </c>
      <c r="R175" s="3">
        <v>0.05</v>
      </c>
      <c r="S175" s="3">
        <v>0.17</v>
      </c>
      <c r="T175" s="3">
        <v>9165926.9499999993</v>
      </c>
      <c r="U175" s="3" t="s">
        <v>3297</v>
      </c>
      <c r="V175" s="21" cm="1">
        <f t="array" ref="V175">T175 / _xlfn.SWITCH(U175, "USD", 1, "AED", 3.67, "QAR", 3.64, "SAR", 3.75, "EUR", 0.92, "Unknown", 1, 1)</f>
        <v>9165926.9499999993</v>
      </c>
      <c r="W175" s="3">
        <v>6840473.2800000003</v>
      </c>
      <c r="X175" s="3">
        <v>0.33</v>
      </c>
      <c r="Y175" s="3">
        <v>0.16</v>
      </c>
      <c r="Z175" s="3" t="s">
        <v>706</v>
      </c>
      <c r="AA175" s="3">
        <v>6325219.2300000004</v>
      </c>
      <c r="AB175" s="3">
        <v>6389981.4400000004</v>
      </c>
      <c r="AC175" s="3">
        <v>90</v>
      </c>
      <c r="AD175" s="3">
        <v>164</v>
      </c>
      <c r="AE175" s="3" t="s">
        <v>148</v>
      </c>
      <c r="AF175" s="3" t="s">
        <v>101</v>
      </c>
      <c r="AG175" s="3">
        <v>0.47</v>
      </c>
      <c r="AH175" s="3">
        <v>0.05</v>
      </c>
      <c r="AI175" s="3">
        <v>0.06</v>
      </c>
      <c r="AJ175" s="3">
        <v>7</v>
      </c>
      <c r="AK175" s="3">
        <v>4142</v>
      </c>
      <c r="AL175" s="3">
        <v>457507.32</v>
      </c>
      <c r="AM175" s="3">
        <v>2330256.35</v>
      </c>
      <c r="AN175" s="3" t="s">
        <v>88</v>
      </c>
      <c r="AO175" s="3" t="s">
        <v>77</v>
      </c>
      <c r="AP175" s="3">
        <v>88</v>
      </c>
      <c r="AQ175" s="3">
        <v>60</v>
      </c>
      <c r="AR175" s="3" t="s">
        <v>166</v>
      </c>
      <c r="AS175" s="3" t="s">
        <v>27</v>
      </c>
      <c r="AT175" s="3" t="s">
        <v>3297</v>
      </c>
    </row>
    <row r="176" spans="1:46" x14ac:dyDescent="0.3">
      <c r="A176" s="2" t="s">
        <v>716</v>
      </c>
      <c r="B176" s="4">
        <v>46009</v>
      </c>
      <c r="C176" s="2" t="s">
        <v>569</v>
      </c>
      <c r="D176" s="2" t="s">
        <v>219</v>
      </c>
      <c r="E176" s="2" t="s">
        <v>32</v>
      </c>
      <c r="F176" s="2" t="s">
        <v>138</v>
      </c>
      <c r="G176" s="2" t="s">
        <v>131</v>
      </c>
      <c r="H176" s="2" t="s">
        <v>44</v>
      </c>
      <c r="I176" s="2" t="s">
        <v>124</v>
      </c>
      <c r="J176" s="2" t="s">
        <v>215</v>
      </c>
      <c r="K176" s="2" t="s">
        <v>35</v>
      </c>
      <c r="L176" s="2" t="s">
        <v>708</v>
      </c>
      <c r="M176" s="4">
        <v>45945</v>
      </c>
      <c r="N176" s="4" t="s">
        <v>3297</v>
      </c>
      <c r="O176" s="4">
        <v>46085</v>
      </c>
      <c r="P176" s="2">
        <v>34</v>
      </c>
      <c r="Q176" s="2">
        <v>20812271</v>
      </c>
      <c r="R176" s="2">
        <v>0.33</v>
      </c>
      <c r="S176" s="2">
        <v>0.09</v>
      </c>
      <c r="T176" s="2">
        <v>15199201.51</v>
      </c>
      <c r="U176" s="2" t="s">
        <v>76</v>
      </c>
      <c r="V176" s="20" cm="1">
        <f t="array" ref="V176">T176 / _xlfn.SWITCH(U176, "USD", 1, "AED", 3.67, "QAR", 3.64, "SAR", 3.75, "EUR", 0.92, "Unknown", 1, 1)</f>
        <v>15199201.51</v>
      </c>
      <c r="W176" s="2">
        <v>9617376.3499999996</v>
      </c>
      <c r="X176" s="2" t="s">
        <v>287</v>
      </c>
      <c r="Y176" s="2">
        <v>0.09</v>
      </c>
      <c r="Z176" s="2" t="s">
        <v>709</v>
      </c>
      <c r="AA176" s="2">
        <v>2078562.2</v>
      </c>
      <c r="AB176" s="2">
        <v>1390066.11</v>
      </c>
      <c r="AC176" s="2">
        <v>30</v>
      </c>
      <c r="AD176" s="2">
        <v>29</v>
      </c>
      <c r="AE176" s="2" t="s">
        <v>38</v>
      </c>
      <c r="AF176" s="2" t="s">
        <v>128</v>
      </c>
      <c r="AG176" s="2">
        <v>0.28000000000000003</v>
      </c>
      <c r="AH176" s="2">
        <v>0.1</v>
      </c>
      <c r="AI176" s="2">
        <v>0.03</v>
      </c>
      <c r="AJ176" s="2">
        <v>0</v>
      </c>
      <c r="AK176" s="2">
        <v>4369</v>
      </c>
      <c r="AL176" s="2">
        <v>1095664.1299999999</v>
      </c>
      <c r="AM176" s="2">
        <v>5871897.29</v>
      </c>
      <c r="AN176" s="2" t="s">
        <v>102</v>
      </c>
      <c r="AO176" s="2" t="s">
        <v>3297</v>
      </c>
      <c r="AP176" s="2">
        <v>52.7</v>
      </c>
      <c r="AQ176" s="2">
        <v>12</v>
      </c>
      <c r="AR176" s="2" t="s">
        <v>160</v>
      </c>
      <c r="AS176" s="2" t="s">
        <v>27</v>
      </c>
      <c r="AT176" s="2" t="s">
        <v>105</v>
      </c>
    </row>
    <row r="177" spans="1:46" x14ac:dyDescent="0.3">
      <c r="A177" s="3" t="s">
        <v>719</v>
      </c>
      <c r="B177" s="5">
        <v>45835</v>
      </c>
      <c r="C177" s="3" t="s">
        <v>384</v>
      </c>
      <c r="D177" s="3" t="s">
        <v>3297</v>
      </c>
      <c r="E177" s="3" t="s">
        <v>32</v>
      </c>
      <c r="F177" s="3" t="s">
        <v>108</v>
      </c>
      <c r="G177" s="3" t="s">
        <v>69</v>
      </c>
      <c r="H177" s="3" t="s">
        <v>245</v>
      </c>
      <c r="I177" s="3" t="s">
        <v>71</v>
      </c>
      <c r="J177" s="3" t="s">
        <v>215</v>
      </c>
      <c r="K177" s="3" t="s">
        <v>203</v>
      </c>
      <c r="L177" s="3" t="s">
        <v>711</v>
      </c>
      <c r="M177" s="5">
        <v>45749</v>
      </c>
      <c r="N177" s="5">
        <v>45724</v>
      </c>
      <c r="O177" s="5">
        <v>45896</v>
      </c>
      <c r="P177" s="3">
        <v>55</v>
      </c>
      <c r="Q177" s="3">
        <v>42941582</v>
      </c>
      <c r="R177" s="3">
        <v>0.11</v>
      </c>
      <c r="S177" s="3">
        <v>0.1</v>
      </c>
      <c r="T177" s="3">
        <v>42039808.780000001</v>
      </c>
      <c r="U177" s="3" t="s">
        <v>365</v>
      </c>
      <c r="V177" s="21" cm="1">
        <f t="array" ref="V177">T177 / _xlfn.SWITCH(U177, "USD", 1, "AED", 3.67, "QAR", 3.64, "SAR", 3.75, "EUR", 0.92, "Unknown", 1, 1)</f>
        <v>11454988.768392371</v>
      </c>
      <c r="W177" s="3" t="s">
        <v>3297</v>
      </c>
      <c r="X177" s="3">
        <v>0.15</v>
      </c>
      <c r="Y177" s="3">
        <v>0.08</v>
      </c>
      <c r="Z177" s="3" t="s">
        <v>3297</v>
      </c>
      <c r="AA177" s="3">
        <v>28326420.219999999</v>
      </c>
      <c r="AB177" s="3">
        <v>10633569.699999999</v>
      </c>
      <c r="AC177" s="3">
        <v>120</v>
      </c>
      <c r="AD177" s="3">
        <v>180</v>
      </c>
      <c r="AE177" s="3" t="s">
        <v>62</v>
      </c>
      <c r="AF177" s="3" t="s">
        <v>24</v>
      </c>
      <c r="AG177" s="3">
        <v>0.63</v>
      </c>
      <c r="AH177" s="3">
        <v>0.15</v>
      </c>
      <c r="AI177" s="3">
        <v>0.04</v>
      </c>
      <c r="AJ177" s="3">
        <v>7</v>
      </c>
      <c r="AK177" s="3">
        <v>2759</v>
      </c>
      <c r="AL177" s="3">
        <v>7945837.0999999996</v>
      </c>
      <c r="AM177" s="3">
        <v>8531382.4299999997</v>
      </c>
      <c r="AN177" s="3" t="s">
        <v>102</v>
      </c>
      <c r="AO177" s="3" t="s">
        <v>77</v>
      </c>
      <c r="AP177" s="3">
        <v>57.3</v>
      </c>
      <c r="AQ177" s="3">
        <v>36</v>
      </c>
      <c r="AR177" s="3" t="s">
        <v>51</v>
      </c>
      <c r="AS177" s="3" t="s">
        <v>112</v>
      </c>
      <c r="AT177" s="3" t="s">
        <v>113</v>
      </c>
    </row>
    <row r="178" spans="1:46" x14ac:dyDescent="0.3">
      <c r="A178" s="2" t="s">
        <v>721</v>
      </c>
      <c r="B178" s="4">
        <v>16685</v>
      </c>
      <c r="C178" s="2" t="s">
        <v>234</v>
      </c>
      <c r="D178" s="2" t="s">
        <v>55</v>
      </c>
      <c r="E178" s="2" t="s">
        <v>32</v>
      </c>
      <c r="F178" s="2" t="s">
        <v>138</v>
      </c>
      <c r="G178" s="2" t="s">
        <v>117</v>
      </c>
      <c r="H178" s="2" t="s">
        <v>157</v>
      </c>
      <c r="I178" s="2" t="s">
        <v>139</v>
      </c>
      <c r="J178" s="2" t="s">
        <v>215</v>
      </c>
      <c r="K178" s="2" t="s">
        <v>83</v>
      </c>
      <c r="L178" s="2" t="s">
        <v>713</v>
      </c>
      <c r="M178" s="4">
        <v>45862</v>
      </c>
      <c r="N178" s="4">
        <v>45930</v>
      </c>
      <c r="O178" s="4">
        <v>45911</v>
      </c>
      <c r="P178" s="2">
        <v>40</v>
      </c>
      <c r="Q178" s="2">
        <v>7767267</v>
      </c>
      <c r="R178" s="2">
        <v>0.1</v>
      </c>
      <c r="S178" s="2">
        <v>0.08</v>
      </c>
      <c r="T178" s="2">
        <v>7549783.5199999996</v>
      </c>
      <c r="U178" s="2" t="s">
        <v>278</v>
      </c>
      <c r="V178" s="20" cm="1">
        <f t="array" ref="V178">T178 / _xlfn.SWITCH(U178, "USD", 1, "AED", 3.67, "QAR", 3.64, "SAR", 3.75, "EUR", 0.92, "Unknown", 1, 1)</f>
        <v>2013275.6053333331</v>
      </c>
      <c r="W178" s="2">
        <v>5307364.43</v>
      </c>
      <c r="X178" s="2">
        <v>0.2</v>
      </c>
      <c r="Y178" s="2">
        <v>0.12</v>
      </c>
      <c r="Z178" s="2" t="s">
        <v>3297</v>
      </c>
      <c r="AA178" s="2">
        <v>4483289.9400000004</v>
      </c>
      <c r="AB178" s="2">
        <v>1875451.24</v>
      </c>
      <c r="AC178" s="2">
        <v>90</v>
      </c>
      <c r="AD178" s="2">
        <v>57</v>
      </c>
      <c r="AE178" s="2" t="s">
        <v>100</v>
      </c>
      <c r="AF178" s="2" t="s">
        <v>128</v>
      </c>
      <c r="AG178" s="2">
        <v>0.67</v>
      </c>
      <c r="AH178" s="2">
        <v>0.05</v>
      </c>
      <c r="AI178" s="2">
        <v>0.04</v>
      </c>
      <c r="AJ178" s="2">
        <v>0</v>
      </c>
      <c r="AK178" s="2">
        <v>1240</v>
      </c>
      <c r="AL178" s="2">
        <v>654187.30000000005</v>
      </c>
      <c r="AM178" s="2">
        <v>1246036.8799999999</v>
      </c>
      <c r="AN178" s="2" t="s">
        <v>88</v>
      </c>
      <c r="AO178" s="2" t="s">
        <v>3297</v>
      </c>
      <c r="AP178" s="2">
        <v>64.400000000000006</v>
      </c>
      <c r="AQ178" s="2">
        <v>12</v>
      </c>
      <c r="AR178" s="2" t="s">
        <v>26</v>
      </c>
      <c r="AS178" s="2" t="s">
        <v>112</v>
      </c>
      <c r="AT178" s="2" t="s">
        <v>105</v>
      </c>
    </row>
    <row r="179" spans="1:46" x14ac:dyDescent="0.3">
      <c r="A179" s="3" t="s">
        <v>724</v>
      </c>
      <c r="B179" s="5">
        <v>16639</v>
      </c>
      <c r="C179" s="3" t="s">
        <v>395</v>
      </c>
      <c r="D179" s="3" t="s">
        <v>3297</v>
      </c>
      <c r="E179" s="3" t="s">
        <v>207</v>
      </c>
      <c r="F179" s="3" t="s">
        <v>80</v>
      </c>
      <c r="G179" s="3" t="s">
        <v>214</v>
      </c>
      <c r="H179" s="3" t="s">
        <v>3297</v>
      </c>
      <c r="I179" s="3" t="s">
        <v>19</v>
      </c>
      <c r="J179" s="3" t="s">
        <v>45</v>
      </c>
      <c r="K179" s="3" t="s">
        <v>97</v>
      </c>
      <c r="L179" s="3" t="s">
        <v>715</v>
      </c>
      <c r="M179" s="5">
        <v>45673</v>
      </c>
      <c r="N179" s="5" t="s">
        <v>3297</v>
      </c>
      <c r="O179" s="5">
        <v>45792</v>
      </c>
      <c r="P179" s="3">
        <v>15</v>
      </c>
      <c r="Q179" s="3">
        <v>3769740</v>
      </c>
      <c r="R179" s="3">
        <v>0.18</v>
      </c>
      <c r="S179" s="3">
        <v>-0.05</v>
      </c>
      <c r="T179" s="3">
        <v>2936627.46</v>
      </c>
      <c r="U179" s="3" t="s">
        <v>76</v>
      </c>
      <c r="V179" s="21" cm="1">
        <f t="array" ref="V179">T179 / _xlfn.SWITCH(U179, "USD", 1, "AED", 3.67, "QAR", 3.64, "SAR", 3.75, "EUR", 0.92, "Unknown", 1, 1)</f>
        <v>2936627.46</v>
      </c>
      <c r="W179" s="3">
        <v>2128742.7200000002</v>
      </c>
      <c r="X179" s="3">
        <v>0.16</v>
      </c>
      <c r="Y179" s="3">
        <v>0.09</v>
      </c>
      <c r="Z179" s="3" t="s">
        <v>3297</v>
      </c>
      <c r="AA179" s="3">
        <v>1026108.12</v>
      </c>
      <c r="AB179" s="3">
        <v>992542.11</v>
      </c>
      <c r="AC179" s="3">
        <v>30</v>
      </c>
      <c r="AD179" s="3">
        <v>65</v>
      </c>
      <c r="AE179" s="3" t="s">
        <v>62</v>
      </c>
      <c r="AF179" s="3" t="s">
        <v>263</v>
      </c>
      <c r="AG179" s="3">
        <v>0.18</v>
      </c>
      <c r="AH179" s="3">
        <v>0.1</v>
      </c>
      <c r="AI179" s="3">
        <v>0.08</v>
      </c>
      <c r="AJ179" s="3">
        <v>4</v>
      </c>
      <c r="AK179" s="3">
        <v>2576</v>
      </c>
      <c r="AL179" s="3">
        <v>521508.49</v>
      </c>
      <c r="AM179" s="3">
        <v>709716.9</v>
      </c>
      <c r="AN179" s="3" t="s">
        <v>63</v>
      </c>
      <c r="AO179" s="3" t="s">
        <v>103</v>
      </c>
      <c r="AP179" s="3">
        <v>59.2</v>
      </c>
      <c r="AQ179" s="3">
        <v>48</v>
      </c>
      <c r="AR179" s="3" t="s">
        <v>3297</v>
      </c>
      <c r="AS179" s="3" t="s">
        <v>27</v>
      </c>
      <c r="AT179" s="3" t="s">
        <v>3297</v>
      </c>
    </row>
    <row r="180" spans="1:46" x14ac:dyDescent="0.3">
      <c r="A180" s="2" t="s">
        <v>727</v>
      </c>
      <c r="B180" s="4">
        <v>45972</v>
      </c>
      <c r="C180" s="2" t="s">
        <v>91</v>
      </c>
      <c r="D180" s="2" t="s">
        <v>55</v>
      </c>
      <c r="E180" s="2" t="s">
        <v>32</v>
      </c>
      <c r="F180" s="2" t="s">
        <v>108</v>
      </c>
      <c r="G180" s="2" t="s">
        <v>94</v>
      </c>
      <c r="H180" s="2" t="s">
        <v>3252</v>
      </c>
      <c r="I180" s="2" t="s">
        <v>58</v>
      </c>
      <c r="J180" s="2" t="s">
        <v>215</v>
      </c>
      <c r="K180" s="2" t="s">
        <v>145</v>
      </c>
      <c r="L180" s="2" t="s">
        <v>717</v>
      </c>
      <c r="M180" s="4">
        <v>45888</v>
      </c>
      <c r="N180" s="4">
        <v>46005</v>
      </c>
      <c r="O180" s="4">
        <v>46358</v>
      </c>
      <c r="P180" s="2">
        <v>46</v>
      </c>
      <c r="Q180" s="2">
        <v>20493048</v>
      </c>
      <c r="R180" s="2">
        <v>0.28000000000000003</v>
      </c>
      <c r="S180" s="2">
        <v>0.1</v>
      </c>
      <c r="T180" s="2">
        <v>16230494.02</v>
      </c>
      <c r="U180" s="2" t="s">
        <v>365</v>
      </c>
      <c r="V180" s="20" cm="1">
        <f t="array" ref="V180">T180 / _xlfn.SWITCH(U180, "USD", 1, "AED", 3.67, "QAR", 3.64, "SAR", 3.75, "EUR", 0.92, "Unknown", 1, 1)</f>
        <v>4422477.9346049046</v>
      </c>
      <c r="W180" s="2">
        <v>10491921.24</v>
      </c>
      <c r="X180" s="2">
        <v>0.3</v>
      </c>
      <c r="Y180" s="2">
        <v>0.19</v>
      </c>
      <c r="Z180" s="2" t="s">
        <v>718</v>
      </c>
      <c r="AA180" s="2">
        <v>5958936.2800000003</v>
      </c>
      <c r="AB180" s="2">
        <v>4747554.8099999996</v>
      </c>
      <c r="AC180" s="2">
        <v>120</v>
      </c>
      <c r="AD180" s="2">
        <v>76</v>
      </c>
      <c r="AE180" s="2" t="s">
        <v>75</v>
      </c>
      <c r="AF180" s="2" t="s">
        <v>128</v>
      </c>
      <c r="AG180" s="2">
        <v>0.1</v>
      </c>
      <c r="AH180" s="2">
        <v>0.1</v>
      </c>
      <c r="AI180" s="2">
        <v>0.02</v>
      </c>
      <c r="AJ180" s="2">
        <v>0</v>
      </c>
      <c r="AK180" s="2">
        <v>1001</v>
      </c>
      <c r="AL180" s="2">
        <v>1247433.57</v>
      </c>
      <c r="AM180" s="2">
        <v>1783123.52</v>
      </c>
      <c r="AN180" s="2" t="s">
        <v>3297</v>
      </c>
      <c r="AO180" s="2" t="s">
        <v>3297</v>
      </c>
      <c r="AP180" s="2">
        <v>84.4</v>
      </c>
      <c r="AQ180" s="2">
        <v>48</v>
      </c>
      <c r="AR180" s="2" t="s">
        <v>160</v>
      </c>
      <c r="AS180" s="2" t="s">
        <v>27</v>
      </c>
      <c r="AT180" s="2" t="s">
        <v>149</v>
      </c>
    </row>
    <row r="181" spans="1:46" x14ac:dyDescent="0.3">
      <c r="A181" s="3" t="s">
        <v>730</v>
      </c>
      <c r="B181" s="5">
        <v>45937</v>
      </c>
      <c r="C181" s="3" t="s">
        <v>541</v>
      </c>
      <c r="D181" s="3" t="s">
        <v>169</v>
      </c>
      <c r="E181" s="3" t="s">
        <v>220</v>
      </c>
      <c r="F181" s="3" t="s">
        <v>3297</v>
      </c>
      <c r="G181" s="3" t="s">
        <v>117</v>
      </c>
      <c r="H181" s="3" t="s">
        <v>3252</v>
      </c>
      <c r="I181" s="3" t="s">
        <v>19</v>
      </c>
      <c r="J181" s="3" t="s">
        <v>118</v>
      </c>
      <c r="K181" s="3" t="s">
        <v>35</v>
      </c>
      <c r="L181" s="3" t="s">
        <v>720</v>
      </c>
      <c r="M181" s="5">
        <v>45909</v>
      </c>
      <c r="N181" s="5" t="s">
        <v>3297</v>
      </c>
      <c r="O181" s="5" t="s">
        <v>3297</v>
      </c>
      <c r="P181" s="3">
        <v>40</v>
      </c>
      <c r="Q181" s="3">
        <v>17666526</v>
      </c>
      <c r="R181" s="3">
        <v>0.28999999999999998</v>
      </c>
      <c r="S181" s="3">
        <v>0.12</v>
      </c>
      <c r="T181" s="3">
        <v>14048421.48</v>
      </c>
      <c r="U181" s="3" t="s">
        <v>242</v>
      </c>
      <c r="V181" s="21" cm="1">
        <f t="array" ref="V181">T181 / _xlfn.SWITCH(U181, "USD", 1, "AED", 3.67, "QAR", 3.64, "SAR", 3.75, "EUR", 0.92, "Unknown", 1, 1)</f>
        <v>15270023.347826086</v>
      </c>
      <c r="W181" s="3">
        <v>11147881.779999999</v>
      </c>
      <c r="X181" s="3">
        <v>0.27</v>
      </c>
      <c r="Y181" s="3">
        <v>0.06</v>
      </c>
      <c r="Z181" s="3" t="s">
        <v>181</v>
      </c>
      <c r="AA181" s="3">
        <v>10963624.199999999</v>
      </c>
      <c r="AB181" s="3">
        <v>8702122.5099999998</v>
      </c>
      <c r="AC181" s="3">
        <v>90</v>
      </c>
      <c r="AD181" s="3">
        <v>38</v>
      </c>
      <c r="AE181" s="3" t="s">
        <v>62</v>
      </c>
      <c r="AF181" s="3" t="s">
        <v>153</v>
      </c>
      <c r="AG181" s="3">
        <v>0.65</v>
      </c>
      <c r="AH181" s="3">
        <v>0.05</v>
      </c>
      <c r="AI181" s="3">
        <v>0.02</v>
      </c>
      <c r="AJ181" s="3">
        <v>7</v>
      </c>
      <c r="AK181" s="3" t="s">
        <v>3297</v>
      </c>
      <c r="AL181" s="3">
        <v>1898599.59</v>
      </c>
      <c r="AM181" s="3">
        <v>2589293.44</v>
      </c>
      <c r="AN181" s="3" t="s">
        <v>102</v>
      </c>
      <c r="AO181" s="3" t="s">
        <v>89</v>
      </c>
      <c r="AP181" s="3">
        <v>73.400000000000006</v>
      </c>
      <c r="AQ181" s="3">
        <v>60</v>
      </c>
      <c r="AR181" s="3" t="s">
        <v>3297</v>
      </c>
      <c r="AS181" s="3" t="s">
        <v>112</v>
      </c>
      <c r="AT181" s="3" t="s">
        <v>105</v>
      </c>
    </row>
    <row r="182" spans="1:46" x14ac:dyDescent="0.3">
      <c r="A182" s="2" t="s">
        <v>733</v>
      </c>
      <c r="B182" s="4">
        <v>16680</v>
      </c>
      <c r="C182" s="2" t="s">
        <v>395</v>
      </c>
      <c r="D182" s="2" t="s">
        <v>169</v>
      </c>
      <c r="E182" s="2" t="s">
        <v>32</v>
      </c>
      <c r="F182" s="2" t="s">
        <v>3297</v>
      </c>
      <c r="G182" s="2" t="s">
        <v>162</v>
      </c>
      <c r="H182" s="2" t="s">
        <v>3297</v>
      </c>
      <c r="I182" s="2" t="s">
        <v>302</v>
      </c>
      <c r="J182" s="2" t="s">
        <v>215</v>
      </c>
      <c r="K182" s="2" t="s">
        <v>125</v>
      </c>
      <c r="L182" s="2" t="s">
        <v>722</v>
      </c>
      <c r="M182" s="4">
        <v>45663</v>
      </c>
      <c r="N182" s="4">
        <v>45785</v>
      </c>
      <c r="O182" s="4">
        <v>45890</v>
      </c>
      <c r="P182" s="2">
        <v>59</v>
      </c>
      <c r="Q182" s="2">
        <v>31035297</v>
      </c>
      <c r="R182" s="2">
        <v>0.25</v>
      </c>
      <c r="S182" s="2">
        <v>0.15</v>
      </c>
      <c r="T182" s="2">
        <v>26767943.66</v>
      </c>
      <c r="U182" s="2" t="s">
        <v>264</v>
      </c>
      <c r="V182" s="20" cm="1">
        <f t="array" ref="V182">T182 / _xlfn.SWITCH(U182, "USD", 1, "AED", 3.67, "QAR", 3.64, "SAR", 3.75, "EUR", 0.92, "Unknown", 1, 1)</f>
        <v>26767943.66</v>
      </c>
      <c r="W182" s="2">
        <v>23227665.100000001</v>
      </c>
      <c r="X182" s="2">
        <v>0.2</v>
      </c>
      <c r="Y182" s="2">
        <v>0.06</v>
      </c>
      <c r="Z182" s="2" t="s">
        <v>723</v>
      </c>
      <c r="AA182" s="2">
        <v>7671401.4900000002</v>
      </c>
      <c r="AB182" s="2">
        <v>6981635.6299999999</v>
      </c>
      <c r="AC182" s="2">
        <v>60</v>
      </c>
      <c r="AD182" s="2">
        <v>101</v>
      </c>
      <c r="AE182" s="2" t="s">
        <v>3297</v>
      </c>
      <c r="AF182" s="2" t="s">
        <v>101</v>
      </c>
      <c r="AG182" s="2">
        <v>0.11</v>
      </c>
      <c r="AH182" s="2">
        <v>0.15</v>
      </c>
      <c r="AI182" s="2">
        <v>0.05</v>
      </c>
      <c r="AJ182" s="2">
        <v>15</v>
      </c>
      <c r="AK182" s="2">
        <v>4978</v>
      </c>
      <c r="AL182" s="2">
        <v>716729.74</v>
      </c>
      <c r="AM182" s="2">
        <v>3829539.87</v>
      </c>
      <c r="AN182" s="2" t="s">
        <v>165</v>
      </c>
      <c r="AO182" s="2" t="s">
        <v>77</v>
      </c>
      <c r="AP182" s="2">
        <v>51.9</v>
      </c>
      <c r="AQ182" s="2">
        <v>24</v>
      </c>
      <c r="AR182" s="2" t="s">
        <v>166</v>
      </c>
      <c r="AS182" s="2" t="s">
        <v>52</v>
      </c>
      <c r="AT182" s="2" t="s">
        <v>113</v>
      </c>
    </row>
    <row r="183" spans="1:46" x14ac:dyDescent="0.3">
      <c r="A183" s="3" t="s">
        <v>736</v>
      </c>
      <c r="B183" s="5">
        <v>45773</v>
      </c>
      <c r="C183" s="3" t="s">
        <v>541</v>
      </c>
      <c r="D183" s="3" t="s">
        <v>183</v>
      </c>
      <c r="E183" s="3" t="s">
        <v>3335</v>
      </c>
      <c r="F183" s="3" t="s">
        <v>108</v>
      </c>
      <c r="G183" s="3" t="s">
        <v>18</v>
      </c>
      <c r="H183" s="3" t="s">
        <v>44</v>
      </c>
      <c r="I183" s="3" t="s">
        <v>96</v>
      </c>
      <c r="J183" s="3" t="s">
        <v>59</v>
      </c>
      <c r="K183" s="3" t="s">
        <v>83</v>
      </c>
      <c r="L183" s="3" t="s">
        <v>725</v>
      </c>
      <c r="M183" s="5">
        <v>45873</v>
      </c>
      <c r="N183" s="5">
        <v>45797</v>
      </c>
      <c r="O183" s="5">
        <v>45967</v>
      </c>
      <c r="P183" s="3">
        <v>34</v>
      </c>
      <c r="Q183" s="3">
        <v>13701816</v>
      </c>
      <c r="R183" s="3">
        <v>0.26</v>
      </c>
      <c r="S183" s="3">
        <v>0.06</v>
      </c>
      <c r="T183" s="3">
        <v>10747704.470000001</v>
      </c>
      <c r="U183" s="3" t="s">
        <v>76</v>
      </c>
      <c r="V183" s="21" cm="1">
        <f t="array" ref="V183">T183 / _xlfn.SWITCH(U183, "USD", 1, "AED", 3.67, "QAR", 3.64, "SAR", 3.75, "EUR", 0.92, "Unknown", 1, 1)</f>
        <v>10747704.470000001</v>
      </c>
      <c r="W183" s="3">
        <v>8388012.3700000001</v>
      </c>
      <c r="X183" s="3">
        <v>0.13</v>
      </c>
      <c r="Y183" s="3">
        <v>0.19</v>
      </c>
      <c r="Z183" s="3" t="s">
        <v>726</v>
      </c>
      <c r="AA183" s="3">
        <v>5365791.8</v>
      </c>
      <c r="AB183" s="3">
        <v>5000936.0599999996</v>
      </c>
      <c r="AC183" s="3">
        <v>30</v>
      </c>
      <c r="AD183" s="3">
        <v>150</v>
      </c>
      <c r="AE183" s="3" t="s">
        <v>3297</v>
      </c>
      <c r="AF183" s="3" t="s">
        <v>263</v>
      </c>
      <c r="AG183" s="3">
        <v>7.0000000000000007E-2</v>
      </c>
      <c r="AH183" s="3">
        <v>0.15</v>
      </c>
      <c r="AI183" s="3">
        <v>0.02</v>
      </c>
      <c r="AJ183" s="3">
        <v>1</v>
      </c>
      <c r="AK183" s="3">
        <v>4723</v>
      </c>
      <c r="AL183" s="3">
        <v>1494841.72</v>
      </c>
      <c r="AM183" s="3">
        <v>2417112.83</v>
      </c>
      <c r="AN183" s="3" t="s">
        <v>102</v>
      </c>
      <c r="AO183" s="3" t="s">
        <v>3297</v>
      </c>
      <c r="AP183" s="3">
        <v>85.2</v>
      </c>
      <c r="AQ183" s="3">
        <v>60</v>
      </c>
      <c r="AR183" s="3" t="s">
        <v>160</v>
      </c>
      <c r="AS183" s="3" t="s">
        <v>52</v>
      </c>
      <c r="AT183" s="3" t="s">
        <v>113</v>
      </c>
    </row>
    <row r="184" spans="1:46" x14ac:dyDescent="0.3">
      <c r="A184" s="2" t="s">
        <v>739</v>
      </c>
      <c r="B184" s="4">
        <v>45873</v>
      </c>
      <c r="C184" s="2" t="s">
        <v>473</v>
      </c>
      <c r="D184" s="2" t="s">
        <v>107</v>
      </c>
      <c r="E184" s="2" t="s">
        <v>3335</v>
      </c>
      <c r="F184" s="2" t="s">
        <v>56</v>
      </c>
      <c r="G184" s="2" t="s">
        <v>34</v>
      </c>
      <c r="H184" s="2" t="s">
        <v>95</v>
      </c>
      <c r="I184" s="2" t="s">
        <v>19</v>
      </c>
      <c r="J184" s="2" t="s">
        <v>59</v>
      </c>
      <c r="K184" s="2" t="s">
        <v>203</v>
      </c>
      <c r="L184" s="2" t="s">
        <v>728</v>
      </c>
      <c r="M184" s="4">
        <v>45998</v>
      </c>
      <c r="N184" s="4">
        <v>45887</v>
      </c>
      <c r="O184" s="4">
        <v>45941</v>
      </c>
      <c r="P184" s="2" t="s">
        <v>3297</v>
      </c>
      <c r="Q184" s="2">
        <v>17707434</v>
      </c>
      <c r="R184" s="2">
        <v>0.08</v>
      </c>
      <c r="S184" s="2">
        <v>0.17</v>
      </c>
      <c r="T184" s="2">
        <v>19060281.960000001</v>
      </c>
      <c r="U184" s="2" t="s">
        <v>365</v>
      </c>
      <c r="V184" s="20" cm="1">
        <f t="array" ref="V184">T184 / _xlfn.SWITCH(U184, "USD", 1, "AED", 3.67, "QAR", 3.64, "SAR", 3.75, "EUR", 0.92, "Unknown", 1, 1)</f>
        <v>5193537.3188010901</v>
      </c>
      <c r="W184" s="2">
        <v>15859755.140000001</v>
      </c>
      <c r="X184" s="2">
        <v>0.24</v>
      </c>
      <c r="Y184" s="2">
        <v>0.18</v>
      </c>
      <c r="Z184" s="2" t="s">
        <v>729</v>
      </c>
      <c r="AA184" s="2">
        <v>1915237.62</v>
      </c>
      <c r="AB184" s="2">
        <v>887495.54</v>
      </c>
      <c r="AC184" s="2">
        <v>60</v>
      </c>
      <c r="AD184" s="2">
        <v>170</v>
      </c>
      <c r="AE184" s="2" t="s">
        <v>100</v>
      </c>
      <c r="AF184" s="2" t="s">
        <v>263</v>
      </c>
      <c r="AG184" s="2">
        <v>0.91</v>
      </c>
      <c r="AH184" s="2">
        <v>0.05</v>
      </c>
      <c r="AI184" s="2">
        <v>0.03</v>
      </c>
      <c r="AJ184" s="2">
        <v>2</v>
      </c>
      <c r="AK184" s="2">
        <v>1035</v>
      </c>
      <c r="AL184" s="2">
        <v>2252386.37</v>
      </c>
      <c r="AM184" s="2">
        <v>5245030.1500000004</v>
      </c>
      <c r="AN184" s="2" t="s">
        <v>165</v>
      </c>
      <c r="AO184" s="2" t="s">
        <v>103</v>
      </c>
      <c r="AP184" s="2">
        <v>50.9</v>
      </c>
      <c r="AQ184" s="2">
        <v>36</v>
      </c>
      <c r="AR184" s="2" t="s">
        <v>26</v>
      </c>
      <c r="AS184" s="2" t="s">
        <v>112</v>
      </c>
      <c r="AT184" s="2" t="s">
        <v>105</v>
      </c>
    </row>
    <row r="185" spans="1:46" x14ac:dyDescent="0.3">
      <c r="A185" s="3" t="s">
        <v>742</v>
      </c>
      <c r="B185" s="5">
        <v>45663</v>
      </c>
      <c r="C185" s="3" t="s">
        <v>257</v>
      </c>
      <c r="D185" s="3" t="s">
        <v>320</v>
      </c>
      <c r="E185" s="3" t="s">
        <v>207</v>
      </c>
      <c r="F185" s="3" t="s">
        <v>80</v>
      </c>
      <c r="G185" s="3" t="s">
        <v>214</v>
      </c>
      <c r="H185" s="3" t="s">
        <v>70</v>
      </c>
      <c r="I185" s="3" t="s">
        <v>302</v>
      </c>
      <c r="J185" s="3" t="s">
        <v>45</v>
      </c>
      <c r="K185" s="3" t="s">
        <v>125</v>
      </c>
      <c r="L185" s="3" t="s">
        <v>731</v>
      </c>
      <c r="M185" s="5">
        <v>45590</v>
      </c>
      <c r="N185" s="5">
        <v>45717</v>
      </c>
      <c r="O185" s="5">
        <v>45731</v>
      </c>
      <c r="P185" s="3">
        <v>21</v>
      </c>
      <c r="Q185" s="3">
        <v>15442160</v>
      </c>
      <c r="R185" s="3">
        <v>0.15</v>
      </c>
      <c r="S185" s="3">
        <v>0.14000000000000001</v>
      </c>
      <c r="T185" s="3">
        <v>14963453.039999999</v>
      </c>
      <c r="U185" s="3" t="s">
        <v>365</v>
      </c>
      <c r="V185" s="21" cm="1">
        <f t="array" ref="V185">T185 / _xlfn.SWITCH(U185, "USD", 1, "AED", 3.67, "QAR", 3.64, "SAR", 3.75, "EUR", 0.92, "Unknown", 1, 1)</f>
        <v>4077235.1607629424</v>
      </c>
      <c r="W185" s="3">
        <v>10074320.390000001</v>
      </c>
      <c r="X185" s="3">
        <v>0.16</v>
      </c>
      <c r="Y185" s="3">
        <v>0.13</v>
      </c>
      <c r="Z185" s="3" t="s">
        <v>732</v>
      </c>
      <c r="AA185" s="3">
        <v>11021702.09</v>
      </c>
      <c r="AB185" s="3">
        <v>8034534.9199999999</v>
      </c>
      <c r="AC185" s="3">
        <v>30</v>
      </c>
      <c r="AD185" s="3">
        <v>4</v>
      </c>
      <c r="AE185" s="3" t="s">
        <v>100</v>
      </c>
      <c r="AF185" s="3" t="s">
        <v>153</v>
      </c>
      <c r="AG185" s="3">
        <v>0.87</v>
      </c>
      <c r="AH185" s="3">
        <v>0.05</v>
      </c>
      <c r="AI185" s="3">
        <v>0.08</v>
      </c>
      <c r="AJ185" s="3">
        <v>2</v>
      </c>
      <c r="AK185" s="3">
        <v>1677</v>
      </c>
      <c r="AL185" s="3">
        <v>3195113.67</v>
      </c>
      <c r="AM185" s="3">
        <v>3321522.67</v>
      </c>
      <c r="AN185" s="3" t="s">
        <v>165</v>
      </c>
      <c r="AO185" s="3" t="s">
        <v>3297</v>
      </c>
      <c r="AP185" s="3" t="s">
        <v>3297</v>
      </c>
      <c r="AQ185" s="3">
        <v>12</v>
      </c>
      <c r="AR185" s="3" t="s">
        <v>26</v>
      </c>
      <c r="AS185" s="3" t="s">
        <v>104</v>
      </c>
      <c r="AT185" s="3" t="s">
        <v>105</v>
      </c>
    </row>
    <row r="186" spans="1:46" x14ac:dyDescent="0.3">
      <c r="A186" s="2" t="s">
        <v>745</v>
      </c>
      <c r="B186" s="4">
        <v>45716</v>
      </c>
      <c r="C186" s="2" t="s">
        <v>374</v>
      </c>
      <c r="D186" s="2" t="s">
        <v>3250</v>
      </c>
      <c r="E186" s="2" t="s">
        <v>3335</v>
      </c>
      <c r="F186" s="2" t="s">
        <v>417</v>
      </c>
      <c r="G186" s="2" t="s">
        <v>131</v>
      </c>
      <c r="H186" s="2" t="s">
        <v>157</v>
      </c>
      <c r="I186" s="2" t="s">
        <v>19</v>
      </c>
      <c r="J186" s="2" t="s">
        <v>59</v>
      </c>
      <c r="K186" s="2" t="s">
        <v>21</v>
      </c>
      <c r="L186" s="2" t="s">
        <v>734</v>
      </c>
      <c r="M186" s="4">
        <v>45673</v>
      </c>
      <c r="N186" s="4">
        <v>45737</v>
      </c>
      <c r="O186" s="4">
        <v>45812</v>
      </c>
      <c r="P186" s="2">
        <v>49</v>
      </c>
      <c r="Q186" s="2">
        <v>1628724</v>
      </c>
      <c r="R186" s="2">
        <v>0.18</v>
      </c>
      <c r="S186" s="2">
        <v>-0.04</v>
      </c>
      <c r="T186" s="2">
        <v>1282131.53</v>
      </c>
      <c r="U186" s="2" t="s">
        <v>278</v>
      </c>
      <c r="V186" s="20" cm="1">
        <f t="array" ref="V186">T186 / _xlfn.SWITCH(U186, "USD", 1, "AED", 3.67, "QAR", 3.64, "SAR", 3.75, "EUR", 0.92, "Unknown", 1, 1)</f>
        <v>341901.74133333337</v>
      </c>
      <c r="W186" s="2">
        <v>879831.41</v>
      </c>
      <c r="X186" s="2">
        <v>0.24</v>
      </c>
      <c r="Y186" s="2">
        <v>0.11</v>
      </c>
      <c r="Z186" s="2" t="s">
        <v>735</v>
      </c>
      <c r="AA186" s="2">
        <v>367038.65</v>
      </c>
      <c r="AB186" s="2">
        <v>222917.74</v>
      </c>
      <c r="AC186" s="2">
        <v>30</v>
      </c>
      <c r="AD186" s="2">
        <v>16</v>
      </c>
      <c r="AE186" s="2" t="s">
        <v>38</v>
      </c>
      <c r="AF186" s="2" t="s">
        <v>263</v>
      </c>
      <c r="AG186" s="2">
        <v>0.31</v>
      </c>
      <c r="AH186" s="2">
        <v>0.15</v>
      </c>
      <c r="AI186" s="2">
        <v>0.04</v>
      </c>
      <c r="AJ186" s="2">
        <v>0</v>
      </c>
      <c r="AK186" s="2">
        <v>1961</v>
      </c>
      <c r="AL186" s="2">
        <v>30120.07</v>
      </c>
      <c r="AM186" s="2">
        <v>615919.18000000005</v>
      </c>
      <c r="AN186" s="2" t="s">
        <v>165</v>
      </c>
      <c r="AO186" s="2" t="s">
        <v>103</v>
      </c>
      <c r="AP186" s="2">
        <v>75.900000000000006</v>
      </c>
      <c r="AQ186" s="2" t="s">
        <v>3297</v>
      </c>
      <c r="AR186" s="2" t="s">
        <v>51</v>
      </c>
      <c r="AS186" s="2" t="s">
        <v>112</v>
      </c>
      <c r="AT186" s="2" t="s">
        <v>28</v>
      </c>
    </row>
    <row r="187" spans="1:46" x14ac:dyDescent="0.3">
      <c r="A187" s="3" t="s">
        <v>748</v>
      </c>
      <c r="B187" s="5">
        <v>45798</v>
      </c>
      <c r="C187" s="3" t="s">
        <v>298</v>
      </c>
      <c r="D187" s="3" t="s">
        <v>92</v>
      </c>
      <c r="E187" s="3" t="s">
        <v>3335</v>
      </c>
      <c r="F187" s="3" t="s">
        <v>123</v>
      </c>
      <c r="G187" s="3" t="s">
        <v>131</v>
      </c>
      <c r="H187" s="3" t="s">
        <v>157</v>
      </c>
      <c r="I187" s="3" t="s">
        <v>58</v>
      </c>
      <c r="J187" s="3" t="s">
        <v>59</v>
      </c>
      <c r="K187" s="3" t="s">
        <v>145</v>
      </c>
      <c r="L187" s="3" t="s">
        <v>737</v>
      </c>
      <c r="M187" s="5">
        <v>45732</v>
      </c>
      <c r="N187" s="5" t="s">
        <v>3297</v>
      </c>
      <c r="O187" s="5">
        <v>45861</v>
      </c>
      <c r="P187" s="3">
        <v>43</v>
      </c>
      <c r="Q187" s="3">
        <v>24472931</v>
      </c>
      <c r="R187" s="3">
        <v>0.1</v>
      </c>
      <c r="S187" s="3">
        <v>0.01</v>
      </c>
      <c r="T187" s="3">
        <v>22245894.280000001</v>
      </c>
      <c r="U187" s="3" t="s">
        <v>365</v>
      </c>
      <c r="V187" s="21" cm="1">
        <f t="array" ref="V187">T187 / _xlfn.SWITCH(U187, "USD", 1, "AED", 3.67, "QAR", 3.64, "SAR", 3.75, "EUR", 0.92, "Unknown", 1, 1)</f>
        <v>6061551.5749318805</v>
      </c>
      <c r="W187" s="3">
        <v>19161984.989999998</v>
      </c>
      <c r="X187" s="3">
        <v>0.13</v>
      </c>
      <c r="Y187" s="3">
        <v>0.15</v>
      </c>
      <c r="Z187" s="3" t="s">
        <v>738</v>
      </c>
      <c r="AA187" s="3">
        <v>13460466.58</v>
      </c>
      <c r="AB187" s="3">
        <v>12346628.359999999</v>
      </c>
      <c r="AC187" s="3">
        <v>30</v>
      </c>
      <c r="AD187" s="3">
        <v>32</v>
      </c>
      <c r="AE187" s="3" t="s">
        <v>148</v>
      </c>
      <c r="AF187" s="3" t="s">
        <v>263</v>
      </c>
      <c r="AG187" s="3">
        <v>0.34</v>
      </c>
      <c r="AH187" s="3">
        <v>0.15</v>
      </c>
      <c r="AI187" s="3">
        <v>0.04</v>
      </c>
      <c r="AJ187" s="3">
        <v>8</v>
      </c>
      <c r="AK187" s="3">
        <v>1877</v>
      </c>
      <c r="AL187" s="3" t="s">
        <v>3297</v>
      </c>
      <c r="AM187" s="3">
        <v>4529751.26</v>
      </c>
      <c r="AN187" s="3" t="s">
        <v>3297</v>
      </c>
      <c r="AO187" s="3" t="s">
        <v>25</v>
      </c>
      <c r="AP187" s="3">
        <v>93</v>
      </c>
      <c r="AQ187" s="3">
        <v>36</v>
      </c>
      <c r="AR187" s="3" t="s">
        <v>166</v>
      </c>
      <c r="AS187" s="3" t="s">
        <v>112</v>
      </c>
      <c r="AT187" s="3" t="s">
        <v>113</v>
      </c>
    </row>
    <row r="188" spans="1:46" x14ac:dyDescent="0.3">
      <c r="A188" s="2" t="s">
        <v>751</v>
      </c>
      <c r="B188" s="4">
        <v>45885</v>
      </c>
      <c r="C188" s="2" t="s">
        <v>78</v>
      </c>
      <c r="D188" s="2" t="s">
        <v>3249</v>
      </c>
      <c r="E188" s="2" t="s">
        <v>275</v>
      </c>
      <c r="F188" s="2" t="s">
        <v>116</v>
      </c>
      <c r="G188" s="2" t="s">
        <v>235</v>
      </c>
      <c r="H188" s="2" t="s">
        <v>157</v>
      </c>
      <c r="I188" s="2" t="s">
        <v>3254</v>
      </c>
      <c r="J188" s="2" t="s">
        <v>59</v>
      </c>
      <c r="K188" s="2" t="s">
        <v>125</v>
      </c>
      <c r="L188" s="2" t="s">
        <v>740</v>
      </c>
      <c r="M188" s="4">
        <v>45835</v>
      </c>
      <c r="N188" s="4">
        <v>45909</v>
      </c>
      <c r="O188" s="4">
        <v>45934</v>
      </c>
      <c r="P188" s="2">
        <v>44</v>
      </c>
      <c r="Q188" s="2">
        <v>7795553</v>
      </c>
      <c r="R188" s="2">
        <v>0.18</v>
      </c>
      <c r="S188" s="2">
        <v>0.01</v>
      </c>
      <c r="T188" s="2">
        <v>6456276.9900000002</v>
      </c>
      <c r="U188" s="2" t="s">
        <v>365</v>
      </c>
      <c r="V188" s="20" cm="1">
        <f t="array" ref="V188">T188 / _xlfn.SWITCH(U188, "USD", 1, "AED", 3.67, "QAR", 3.64, "SAR", 3.75, "EUR", 0.92, "Unknown", 1, 1)</f>
        <v>1759203.5395095369</v>
      </c>
      <c r="W188" s="2">
        <v>4023509.42</v>
      </c>
      <c r="X188" s="2">
        <v>0.13</v>
      </c>
      <c r="Y188" s="2">
        <v>0.13</v>
      </c>
      <c r="Z188" s="2" t="s">
        <v>741</v>
      </c>
      <c r="AA188" s="2">
        <v>2110690.52</v>
      </c>
      <c r="AB188" s="2">
        <v>1260266.8999999999</v>
      </c>
      <c r="AC188" s="2">
        <v>90</v>
      </c>
      <c r="AD188" s="2">
        <v>19</v>
      </c>
      <c r="AE188" s="2" t="s">
        <v>100</v>
      </c>
      <c r="AF188" s="2" t="s">
        <v>49</v>
      </c>
      <c r="AG188" s="2">
        <v>0.65</v>
      </c>
      <c r="AH188" s="2">
        <v>0.1</v>
      </c>
      <c r="AI188" s="2">
        <v>0.02</v>
      </c>
      <c r="AJ188" s="2">
        <v>10</v>
      </c>
      <c r="AK188" s="2">
        <v>431</v>
      </c>
      <c r="AL188" s="2">
        <v>1107997.1000000001</v>
      </c>
      <c r="AM188" s="2">
        <v>1464127.01</v>
      </c>
      <c r="AN188" s="2" t="s">
        <v>3297</v>
      </c>
      <c r="AO188" s="2" t="s">
        <v>77</v>
      </c>
      <c r="AP188" s="2">
        <v>86.7</v>
      </c>
      <c r="AQ188" s="2">
        <v>60</v>
      </c>
      <c r="AR188" s="2" t="s">
        <v>166</v>
      </c>
      <c r="AS188" s="2" t="s">
        <v>104</v>
      </c>
      <c r="AT188" s="2" t="s">
        <v>3297</v>
      </c>
    </row>
    <row r="189" spans="1:46" x14ac:dyDescent="0.3">
      <c r="A189" s="3" t="s">
        <v>754</v>
      </c>
      <c r="B189" s="5">
        <v>16668</v>
      </c>
      <c r="C189" s="3" t="s">
        <v>370</v>
      </c>
      <c r="D189" s="3" t="s">
        <v>187</v>
      </c>
      <c r="E189" s="3" t="s">
        <v>207</v>
      </c>
      <c r="F189" s="3" t="s">
        <v>80</v>
      </c>
      <c r="G189" s="3" t="s">
        <v>135</v>
      </c>
      <c r="H189" s="3" t="s">
        <v>157</v>
      </c>
      <c r="I189" s="3" t="s">
        <v>19</v>
      </c>
      <c r="J189" s="3" t="s">
        <v>132</v>
      </c>
      <c r="K189" s="3" t="s">
        <v>145</v>
      </c>
      <c r="L189" s="3" t="s">
        <v>743</v>
      </c>
      <c r="M189" s="5">
        <v>45757</v>
      </c>
      <c r="N189" s="5">
        <v>45828</v>
      </c>
      <c r="O189" s="5">
        <v>45785</v>
      </c>
      <c r="P189" s="3">
        <v>3</v>
      </c>
      <c r="Q189" s="3">
        <v>7945498</v>
      </c>
      <c r="R189" s="3">
        <v>0.25</v>
      </c>
      <c r="S189" s="3">
        <v>0.06</v>
      </c>
      <c r="T189" s="3">
        <v>6316670.9100000001</v>
      </c>
      <c r="U189" s="3" t="s">
        <v>365</v>
      </c>
      <c r="V189" s="21" cm="1">
        <f t="array" ref="V189">T189 / _xlfn.SWITCH(U189, "USD", 1, "AED", 3.67, "QAR", 3.64, "SAR", 3.75, "EUR", 0.92, "Unknown", 1, 1)</f>
        <v>1721163.7356948229</v>
      </c>
      <c r="W189" s="3">
        <v>4583298.5999999996</v>
      </c>
      <c r="X189" s="3">
        <v>0.3</v>
      </c>
      <c r="Y189" s="3">
        <v>0.12</v>
      </c>
      <c r="Z189" s="3" t="s">
        <v>744</v>
      </c>
      <c r="AA189" s="3">
        <v>5457396.8700000001</v>
      </c>
      <c r="AB189" s="3">
        <v>3426921.34</v>
      </c>
      <c r="AC189" s="3">
        <v>30</v>
      </c>
      <c r="AD189" s="3">
        <v>91</v>
      </c>
      <c r="AE189" s="3" t="s">
        <v>3297</v>
      </c>
      <c r="AF189" s="3" t="s">
        <v>24</v>
      </c>
      <c r="AG189" s="3">
        <v>0.57999999999999996</v>
      </c>
      <c r="AH189" s="3">
        <v>0.05</v>
      </c>
      <c r="AI189" s="3">
        <v>0.09</v>
      </c>
      <c r="AJ189" s="3">
        <v>15</v>
      </c>
      <c r="AK189" s="3">
        <v>608</v>
      </c>
      <c r="AL189" s="3">
        <v>1385766.41</v>
      </c>
      <c r="AM189" s="3">
        <v>2916433.22</v>
      </c>
      <c r="AN189" s="3" t="s">
        <v>88</v>
      </c>
      <c r="AO189" s="3" t="s">
        <v>3297</v>
      </c>
      <c r="AP189" s="3">
        <v>51.7</v>
      </c>
      <c r="AQ189" s="3">
        <v>48</v>
      </c>
      <c r="AR189" s="3" t="s">
        <v>26</v>
      </c>
      <c r="AS189" s="3" t="s">
        <v>112</v>
      </c>
      <c r="AT189" s="3" t="s">
        <v>113</v>
      </c>
    </row>
    <row r="190" spans="1:46" x14ac:dyDescent="0.3">
      <c r="A190" s="3" t="s">
        <v>759</v>
      </c>
      <c r="B190" s="4">
        <v>45973</v>
      </c>
      <c r="C190" s="2" t="s">
        <v>327</v>
      </c>
      <c r="D190" s="2" t="s">
        <v>3297</v>
      </c>
      <c r="E190" s="2" t="s">
        <v>3335</v>
      </c>
      <c r="F190" s="2" t="s">
        <v>123</v>
      </c>
      <c r="G190" s="2" t="s">
        <v>214</v>
      </c>
      <c r="H190" s="2" t="s">
        <v>3297</v>
      </c>
      <c r="I190" s="2" t="s">
        <v>71</v>
      </c>
      <c r="J190" s="2" t="s">
        <v>59</v>
      </c>
      <c r="K190" s="2" t="s">
        <v>97</v>
      </c>
      <c r="L190" s="2" t="s">
        <v>746</v>
      </c>
      <c r="M190" s="4">
        <v>45951</v>
      </c>
      <c r="N190" s="4" t="s">
        <v>3297</v>
      </c>
      <c r="O190" s="4">
        <v>46075</v>
      </c>
      <c r="P190" s="2">
        <v>27</v>
      </c>
      <c r="Q190" s="2">
        <v>7432442</v>
      </c>
      <c r="R190" s="2">
        <v>0.35</v>
      </c>
      <c r="S190" s="2">
        <v>-0.04</v>
      </c>
      <c r="T190" s="2">
        <v>4637843.8099999996</v>
      </c>
      <c r="U190" s="2" t="s">
        <v>3297</v>
      </c>
      <c r="V190" s="20" cm="1">
        <f t="array" ref="V190">T190 / _xlfn.SWITCH(U190, "USD", 1, "AED", 3.67, "QAR", 3.64, "SAR", 3.75, "EUR", 0.92, "Unknown", 1, 1)</f>
        <v>4637843.8099999996</v>
      </c>
      <c r="W190" s="2">
        <v>3030945.69</v>
      </c>
      <c r="X190" s="2">
        <v>0.33</v>
      </c>
      <c r="Y190" s="2">
        <v>0.16</v>
      </c>
      <c r="Z190" s="2" t="s">
        <v>747</v>
      </c>
      <c r="AA190" s="2">
        <v>3144162.02</v>
      </c>
      <c r="AB190" s="2">
        <v>1836084.05</v>
      </c>
      <c r="AC190" s="2">
        <v>90</v>
      </c>
      <c r="AD190" s="2">
        <v>105</v>
      </c>
      <c r="AE190" s="2" t="s">
        <v>148</v>
      </c>
      <c r="AF190" s="2" t="s">
        <v>263</v>
      </c>
      <c r="AG190" s="2">
        <v>0.64</v>
      </c>
      <c r="AH190" s="2">
        <v>0.15</v>
      </c>
      <c r="AI190" s="2">
        <v>0.09</v>
      </c>
      <c r="AJ190" s="2">
        <v>9</v>
      </c>
      <c r="AK190" s="2">
        <v>2343</v>
      </c>
      <c r="AL190" s="2">
        <v>399800.35</v>
      </c>
      <c r="AM190" s="2">
        <v>878655.02</v>
      </c>
      <c r="AN190" s="2" t="s">
        <v>102</v>
      </c>
      <c r="AO190" s="2" t="s">
        <v>103</v>
      </c>
      <c r="AP190" s="2">
        <v>76</v>
      </c>
      <c r="AQ190" s="2">
        <v>36</v>
      </c>
      <c r="AR190" s="2" t="s">
        <v>3297</v>
      </c>
      <c r="AS190" s="2" t="s">
        <v>27</v>
      </c>
      <c r="AT190" s="2" t="s">
        <v>113</v>
      </c>
    </row>
    <row r="191" spans="1:46" x14ac:dyDescent="0.3">
      <c r="A191" s="2" t="s">
        <v>762</v>
      </c>
      <c r="B191" s="5">
        <v>45940</v>
      </c>
      <c r="C191" s="3" t="s">
        <v>244</v>
      </c>
      <c r="D191" s="3" t="s">
        <v>55</v>
      </c>
      <c r="E191" s="3" t="s">
        <v>207</v>
      </c>
      <c r="F191" s="3" t="s">
        <v>80</v>
      </c>
      <c r="G191" s="3" t="s">
        <v>162</v>
      </c>
      <c r="H191" s="3" t="s">
        <v>157</v>
      </c>
      <c r="I191" s="3" t="s">
        <v>19</v>
      </c>
      <c r="J191" s="3" t="s">
        <v>45</v>
      </c>
      <c r="K191" s="3" t="s">
        <v>83</v>
      </c>
      <c r="L191" s="3" t="s">
        <v>749</v>
      </c>
      <c r="M191" s="5">
        <v>45895</v>
      </c>
      <c r="N191" s="5">
        <v>45991</v>
      </c>
      <c r="O191" s="5">
        <v>45850</v>
      </c>
      <c r="P191" s="3">
        <v>35</v>
      </c>
      <c r="Q191" s="3">
        <v>34338156</v>
      </c>
      <c r="R191" s="3">
        <v>0.27</v>
      </c>
      <c r="S191" s="3">
        <v>-0.04</v>
      </c>
      <c r="T191" s="3">
        <v>24064179.719999999</v>
      </c>
      <c r="U191" s="3" t="s">
        <v>242</v>
      </c>
      <c r="V191" s="21" cm="1">
        <f t="array" ref="V191">T191 / _xlfn.SWITCH(U191, "USD", 1, "AED", 3.67, "QAR", 3.64, "SAR", 3.75, "EUR", 0.92, "Unknown", 1, 1)</f>
        <v>26156717.08695652</v>
      </c>
      <c r="W191" s="3">
        <v>17712180.010000002</v>
      </c>
      <c r="X191" s="3">
        <v>0.28999999999999998</v>
      </c>
      <c r="Y191" s="3">
        <v>0.06</v>
      </c>
      <c r="Z191" s="3" t="s">
        <v>750</v>
      </c>
      <c r="AA191" s="3">
        <v>19664287.68</v>
      </c>
      <c r="AB191" s="3">
        <v>20999204.98</v>
      </c>
      <c r="AC191" s="3">
        <v>120</v>
      </c>
      <c r="AD191" s="3">
        <v>138</v>
      </c>
      <c r="AE191" s="3" t="s">
        <v>38</v>
      </c>
      <c r="AF191" s="3" t="s">
        <v>87</v>
      </c>
      <c r="AG191" s="3">
        <v>0.8</v>
      </c>
      <c r="AH191" s="3">
        <v>0.05</v>
      </c>
      <c r="AI191" s="3">
        <v>0.05</v>
      </c>
      <c r="AJ191" s="3">
        <v>0</v>
      </c>
      <c r="AK191" s="3">
        <v>2611</v>
      </c>
      <c r="AL191" s="3">
        <v>3570622.91</v>
      </c>
      <c r="AM191" s="3">
        <v>8432866.2899999991</v>
      </c>
      <c r="AN191" s="3" t="s">
        <v>88</v>
      </c>
      <c r="AO191" s="3" t="s">
        <v>103</v>
      </c>
      <c r="AP191" s="3">
        <v>96.2</v>
      </c>
      <c r="AQ191" s="3">
        <v>12</v>
      </c>
      <c r="AR191" s="3" t="s">
        <v>166</v>
      </c>
      <c r="AS191" s="3" t="s">
        <v>104</v>
      </c>
      <c r="AT191" s="3" t="s">
        <v>64</v>
      </c>
    </row>
    <row r="192" spans="1:46" x14ac:dyDescent="0.3">
      <c r="A192" s="3" t="s">
        <v>765</v>
      </c>
      <c r="B192" s="4">
        <v>45735</v>
      </c>
      <c r="C192" s="2" t="s">
        <v>313</v>
      </c>
      <c r="D192" s="2" t="s">
        <v>219</v>
      </c>
      <c r="E192" s="2" t="s">
        <v>32</v>
      </c>
      <c r="F192" s="2" t="s">
        <v>417</v>
      </c>
      <c r="G192" s="2" t="s">
        <v>162</v>
      </c>
      <c r="H192" s="2" t="s">
        <v>109</v>
      </c>
      <c r="I192" s="2" t="s">
        <v>19</v>
      </c>
      <c r="J192" s="2" t="s">
        <v>215</v>
      </c>
      <c r="K192" s="2" t="s">
        <v>97</v>
      </c>
      <c r="L192" s="2" t="s">
        <v>752</v>
      </c>
      <c r="M192" s="4">
        <v>45871</v>
      </c>
      <c r="N192" s="4">
        <v>45766</v>
      </c>
      <c r="O192" s="4">
        <v>45834</v>
      </c>
      <c r="P192" s="2">
        <v>17</v>
      </c>
      <c r="Q192" s="2">
        <v>32714725</v>
      </c>
      <c r="R192" s="2">
        <v>0.28999999999999998</v>
      </c>
      <c r="S192" s="2">
        <v>0.13</v>
      </c>
      <c r="T192" s="2">
        <v>26247023.870000001</v>
      </c>
      <c r="U192" s="2" t="s">
        <v>242</v>
      </c>
      <c r="V192" s="20" cm="1">
        <f t="array" ref="V192">T192 / _xlfn.SWITCH(U192, "USD", 1, "AED", 3.67, "QAR", 3.64, "SAR", 3.75, "EUR", 0.92, "Unknown", 1, 1)</f>
        <v>28529373.771739129</v>
      </c>
      <c r="W192" s="2">
        <v>22684477.440000001</v>
      </c>
      <c r="X192" s="2">
        <v>0.15</v>
      </c>
      <c r="Y192" s="2">
        <v>0.2</v>
      </c>
      <c r="Z192" s="2" t="s">
        <v>753</v>
      </c>
      <c r="AA192" s="2">
        <v>7617141.5199999996</v>
      </c>
      <c r="AB192" s="2">
        <v>3495189.18</v>
      </c>
      <c r="AC192" s="2">
        <v>30</v>
      </c>
      <c r="AD192" s="2">
        <v>133</v>
      </c>
      <c r="AE192" s="2" t="s">
        <v>148</v>
      </c>
      <c r="AF192" s="2" t="s">
        <v>24</v>
      </c>
      <c r="AG192" s="2">
        <v>0.86</v>
      </c>
      <c r="AH192" s="2">
        <v>0.15</v>
      </c>
      <c r="AI192" s="2">
        <v>0.03</v>
      </c>
      <c r="AJ192" s="2">
        <v>13</v>
      </c>
      <c r="AK192" s="2">
        <v>2857</v>
      </c>
      <c r="AL192" s="2">
        <v>4779801.53</v>
      </c>
      <c r="AM192" s="2">
        <v>7703383.2300000004</v>
      </c>
      <c r="AN192" s="2" t="s">
        <v>102</v>
      </c>
      <c r="AO192" s="2" t="s">
        <v>89</v>
      </c>
      <c r="AP192" s="2">
        <v>71.2</v>
      </c>
      <c r="AQ192" s="2">
        <v>48</v>
      </c>
      <c r="AR192" s="2" t="s">
        <v>26</v>
      </c>
      <c r="AS192" s="2" t="s">
        <v>27</v>
      </c>
      <c r="AT192" s="2" t="s">
        <v>113</v>
      </c>
    </row>
    <row r="193" spans="1:46" x14ac:dyDescent="0.3">
      <c r="A193" s="3" t="s">
        <v>770</v>
      </c>
      <c r="B193" s="5">
        <v>46058</v>
      </c>
      <c r="C193" s="3" t="s">
        <v>655</v>
      </c>
      <c r="D193" s="3" t="s">
        <v>198</v>
      </c>
      <c r="E193" s="3" t="s">
        <v>16</v>
      </c>
      <c r="F193" s="3" t="s">
        <v>68</v>
      </c>
      <c r="G193" s="3" t="s">
        <v>235</v>
      </c>
      <c r="H193" s="3" t="s">
        <v>192</v>
      </c>
      <c r="I193" s="3" t="s">
        <v>3297</v>
      </c>
      <c r="J193" s="3" t="s">
        <v>82</v>
      </c>
      <c r="K193" s="3" t="s">
        <v>203</v>
      </c>
      <c r="L193" s="3" t="s">
        <v>755</v>
      </c>
      <c r="M193" s="5">
        <v>46046</v>
      </c>
      <c r="N193" s="5" t="s">
        <v>3297</v>
      </c>
      <c r="O193" s="5">
        <v>46133</v>
      </c>
      <c r="P193" s="3">
        <v>36</v>
      </c>
      <c r="Q193" s="3">
        <v>27647916</v>
      </c>
      <c r="R193" s="3">
        <v>0.03</v>
      </c>
      <c r="S193" s="3">
        <v>0.14000000000000001</v>
      </c>
      <c r="T193" s="3">
        <v>30573065.510000002</v>
      </c>
      <c r="U193" s="3" t="s">
        <v>365</v>
      </c>
      <c r="V193" s="21" cm="1">
        <f t="array" ref="V193">T193 / _xlfn.SWITCH(U193, "USD", 1, "AED", 3.67, "QAR", 3.64, "SAR", 3.75, "EUR", 0.92, "Unknown", 1, 1)</f>
        <v>8330535.5613079024</v>
      </c>
      <c r="W193" s="3">
        <v>23255151.539999999</v>
      </c>
      <c r="X193" s="3">
        <v>0.34</v>
      </c>
      <c r="Y193" s="3">
        <v>0.11</v>
      </c>
      <c r="Z193" s="3" t="s">
        <v>756</v>
      </c>
      <c r="AA193" s="3">
        <v>8327016.6299999999</v>
      </c>
      <c r="AB193" s="3">
        <v>4613955.67</v>
      </c>
      <c r="AC193" s="3">
        <v>90</v>
      </c>
      <c r="AD193" s="3">
        <v>114</v>
      </c>
      <c r="AE193" s="3" t="s">
        <v>148</v>
      </c>
      <c r="AF193" s="3" t="s">
        <v>87</v>
      </c>
      <c r="AG193" s="3">
        <v>0.45</v>
      </c>
      <c r="AH193" s="3">
        <v>0.1</v>
      </c>
      <c r="AI193" s="3">
        <v>0.09</v>
      </c>
      <c r="AJ193" s="3">
        <v>8</v>
      </c>
      <c r="AK193" s="3">
        <v>2047</v>
      </c>
      <c r="AL193" s="3">
        <v>865133.48</v>
      </c>
      <c r="AM193" s="3" t="s">
        <v>3297</v>
      </c>
      <c r="AN193" s="3" t="s">
        <v>165</v>
      </c>
      <c r="AO193" s="3" t="s">
        <v>103</v>
      </c>
      <c r="AP193" s="3">
        <v>90.1</v>
      </c>
      <c r="AQ193" s="3">
        <v>12</v>
      </c>
      <c r="AR193" s="3" t="s">
        <v>26</v>
      </c>
      <c r="AS193" s="3" t="s">
        <v>40</v>
      </c>
      <c r="AT193" s="3" t="s">
        <v>105</v>
      </c>
    </row>
    <row r="194" spans="1:46" x14ac:dyDescent="0.3">
      <c r="A194" s="2" t="s">
        <v>773</v>
      </c>
      <c r="B194" s="4">
        <v>45775</v>
      </c>
      <c r="C194" s="2" t="s">
        <v>30</v>
      </c>
      <c r="D194" s="2" t="s">
        <v>107</v>
      </c>
      <c r="E194" s="2" t="s">
        <v>275</v>
      </c>
      <c r="F194" s="2" t="s">
        <v>116</v>
      </c>
      <c r="G194" s="2" t="s">
        <v>117</v>
      </c>
      <c r="H194" s="2" t="s">
        <v>3297</v>
      </c>
      <c r="I194" s="2" t="s">
        <v>96</v>
      </c>
      <c r="J194" s="2" t="s">
        <v>72</v>
      </c>
      <c r="K194" s="2" t="s">
        <v>21</v>
      </c>
      <c r="L194" s="2" t="s">
        <v>757</v>
      </c>
      <c r="M194" s="4">
        <v>45711</v>
      </c>
      <c r="N194" s="4">
        <v>45804</v>
      </c>
      <c r="O194" s="4" t="s">
        <v>3297</v>
      </c>
      <c r="P194" s="2">
        <v>39</v>
      </c>
      <c r="Q194" s="2">
        <v>42582972</v>
      </c>
      <c r="R194" s="2">
        <v>0.27</v>
      </c>
      <c r="S194" s="2">
        <v>0.01</v>
      </c>
      <c r="T194" s="2">
        <v>31396425.260000002</v>
      </c>
      <c r="U194" s="2" t="s">
        <v>3297</v>
      </c>
      <c r="V194" s="20" cm="1">
        <f t="array" ref="V194">T194 / _xlfn.SWITCH(U194, "USD", 1, "AED", 3.67, "QAR", 3.64, "SAR", 3.75, "EUR", 0.92, "Unknown", 1, 1)</f>
        <v>31396425.260000002</v>
      </c>
      <c r="W194" s="2">
        <v>21581010.940000001</v>
      </c>
      <c r="X194" s="2">
        <v>0.39</v>
      </c>
      <c r="Y194" s="2">
        <v>0.13</v>
      </c>
      <c r="Z194" s="2" t="s">
        <v>758</v>
      </c>
      <c r="AA194" s="2">
        <v>8840903.9800000004</v>
      </c>
      <c r="AB194" s="2">
        <v>3526762.71</v>
      </c>
      <c r="AC194" s="2">
        <v>90</v>
      </c>
      <c r="AD194" s="2">
        <v>168</v>
      </c>
      <c r="AE194" s="2" t="s">
        <v>148</v>
      </c>
      <c r="AF194" s="2" t="s">
        <v>101</v>
      </c>
      <c r="AG194" s="2">
        <v>0.43</v>
      </c>
      <c r="AH194" s="2">
        <v>0.15</v>
      </c>
      <c r="AI194" s="2">
        <v>0.09</v>
      </c>
      <c r="AJ194" s="2">
        <v>2</v>
      </c>
      <c r="AK194" s="2" t="s">
        <v>3297</v>
      </c>
      <c r="AL194" s="2">
        <v>3470510.36</v>
      </c>
      <c r="AM194" s="2">
        <v>10003923.550000001</v>
      </c>
      <c r="AN194" s="2" t="s">
        <v>165</v>
      </c>
      <c r="AO194" s="2" t="s">
        <v>39</v>
      </c>
      <c r="AP194" s="2">
        <v>85.1</v>
      </c>
      <c r="AQ194" s="2">
        <v>24</v>
      </c>
      <c r="AR194" s="2" t="s">
        <v>166</v>
      </c>
      <c r="AS194" s="2" t="s">
        <v>112</v>
      </c>
      <c r="AT194" s="2" t="s">
        <v>149</v>
      </c>
    </row>
    <row r="195" spans="1:46" x14ac:dyDescent="0.3">
      <c r="A195" s="3" t="s">
        <v>776</v>
      </c>
      <c r="B195" s="5">
        <v>45713</v>
      </c>
      <c r="C195" s="3" t="s">
        <v>168</v>
      </c>
      <c r="D195" s="3" t="s">
        <v>187</v>
      </c>
      <c r="E195" s="3" t="s">
        <v>32</v>
      </c>
      <c r="F195" s="3" t="s">
        <v>138</v>
      </c>
      <c r="G195" s="3" t="s">
        <v>94</v>
      </c>
      <c r="H195" s="3" t="s">
        <v>157</v>
      </c>
      <c r="I195" s="3" t="s">
        <v>302</v>
      </c>
      <c r="J195" s="3" t="s">
        <v>215</v>
      </c>
      <c r="K195" s="3" t="s">
        <v>203</v>
      </c>
      <c r="L195" s="3" t="s">
        <v>760</v>
      </c>
      <c r="M195" s="5">
        <v>45669</v>
      </c>
      <c r="N195" s="5">
        <v>45763</v>
      </c>
      <c r="O195" s="5">
        <v>45783</v>
      </c>
      <c r="P195" s="3">
        <v>48</v>
      </c>
      <c r="Q195" s="3">
        <v>43338823</v>
      </c>
      <c r="R195" s="3">
        <v>0.12</v>
      </c>
      <c r="S195" s="3">
        <v>-0.01</v>
      </c>
      <c r="T195" s="3">
        <v>37756782.600000001</v>
      </c>
      <c r="U195" s="3" t="s">
        <v>3297</v>
      </c>
      <c r="V195" s="21" cm="1">
        <f t="array" ref="V195">T195 / _xlfn.SWITCH(U195, "USD", 1, "AED", 3.67, "QAR", 3.64, "SAR", 3.75, "EUR", 0.92, "Unknown", 1, 1)</f>
        <v>37756782.600000001</v>
      </c>
      <c r="W195" s="3">
        <v>28938390.52</v>
      </c>
      <c r="X195" s="3">
        <v>0.31</v>
      </c>
      <c r="Y195" s="3">
        <v>0.19</v>
      </c>
      <c r="Z195" s="3" t="s">
        <v>761</v>
      </c>
      <c r="AA195" s="3">
        <v>22103830.710000001</v>
      </c>
      <c r="AB195" s="3">
        <v>8110064.2000000002</v>
      </c>
      <c r="AC195" s="3">
        <v>120</v>
      </c>
      <c r="AD195" s="3">
        <v>44</v>
      </c>
      <c r="AE195" s="3" t="s">
        <v>62</v>
      </c>
      <c r="AF195" s="3" t="s">
        <v>87</v>
      </c>
      <c r="AG195" s="3">
        <v>0.25</v>
      </c>
      <c r="AH195" s="3">
        <v>0.1</v>
      </c>
      <c r="AI195" s="3">
        <v>0.06</v>
      </c>
      <c r="AJ195" s="3">
        <v>2</v>
      </c>
      <c r="AK195" s="3">
        <v>1371</v>
      </c>
      <c r="AL195" s="3">
        <v>8308089.6600000001</v>
      </c>
      <c r="AM195" s="3">
        <v>17149173.449999999</v>
      </c>
      <c r="AN195" s="3" t="s">
        <v>135</v>
      </c>
      <c r="AO195" s="3" t="s">
        <v>39</v>
      </c>
      <c r="AP195" s="3">
        <v>68.8</v>
      </c>
      <c r="AQ195" s="3">
        <v>60</v>
      </c>
      <c r="AR195" s="3" t="s">
        <v>160</v>
      </c>
      <c r="AS195" s="3" t="s">
        <v>40</v>
      </c>
      <c r="AT195" s="3" t="s">
        <v>149</v>
      </c>
    </row>
    <row r="196" spans="1:46" x14ac:dyDescent="0.3">
      <c r="A196" s="2" t="s">
        <v>779</v>
      </c>
      <c r="B196" s="4">
        <v>45880</v>
      </c>
      <c r="C196" s="2" t="s">
        <v>473</v>
      </c>
      <c r="D196" s="2" t="s">
        <v>385</v>
      </c>
      <c r="E196" s="2" t="s">
        <v>3335</v>
      </c>
      <c r="F196" s="2" t="s">
        <v>93</v>
      </c>
      <c r="G196" s="2" t="s">
        <v>117</v>
      </c>
      <c r="H196" s="2" t="s">
        <v>44</v>
      </c>
      <c r="I196" s="2" t="s">
        <v>302</v>
      </c>
      <c r="J196" s="2" t="s">
        <v>59</v>
      </c>
      <c r="K196" s="2" t="s">
        <v>203</v>
      </c>
      <c r="L196" s="2" t="s">
        <v>763</v>
      </c>
      <c r="M196" s="4">
        <v>45830</v>
      </c>
      <c r="N196" s="4" t="s">
        <v>3297</v>
      </c>
      <c r="O196" s="4">
        <v>45939</v>
      </c>
      <c r="P196" s="2">
        <v>15</v>
      </c>
      <c r="Q196" s="2">
        <v>19945015</v>
      </c>
      <c r="R196" s="2">
        <v>0.25</v>
      </c>
      <c r="S196" s="2">
        <v>0.17</v>
      </c>
      <c r="T196" s="2">
        <v>17501750.66</v>
      </c>
      <c r="U196" s="2" t="s">
        <v>365</v>
      </c>
      <c r="V196" s="20" cm="1">
        <f t="array" ref="V196">T196 / _xlfn.SWITCH(U196, "USD", 1, "AED", 3.67, "QAR", 3.64, "SAR", 3.75, "EUR", 0.92, "Unknown", 1, 1)</f>
        <v>4768869.3896457767</v>
      </c>
      <c r="W196" s="2">
        <v>13324423.16</v>
      </c>
      <c r="X196" s="2">
        <v>7.0000000000000007E-2</v>
      </c>
      <c r="Y196" s="2">
        <v>0.12</v>
      </c>
      <c r="Z196" s="2" t="s">
        <v>764</v>
      </c>
      <c r="AA196" s="2">
        <v>4908217</v>
      </c>
      <c r="AB196" s="2">
        <v>2738338.02</v>
      </c>
      <c r="AC196" s="2">
        <v>60</v>
      </c>
      <c r="AD196" s="2">
        <v>145</v>
      </c>
      <c r="AE196" s="2" t="s">
        <v>100</v>
      </c>
      <c r="AF196" s="2" t="s">
        <v>153</v>
      </c>
      <c r="AG196" s="2">
        <v>0.66</v>
      </c>
      <c r="AH196" s="2">
        <v>0.05</v>
      </c>
      <c r="AI196" s="2">
        <v>0.04</v>
      </c>
      <c r="AJ196" s="2">
        <v>6</v>
      </c>
      <c r="AK196" s="2">
        <v>125</v>
      </c>
      <c r="AL196" s="2">
        <v>1455332.55</v>
      </c>
      <c r="AM196" s="2">
        <v>7827435.0700000003</v>
      </c>
      <c r="AN196" s="2" t="s">
        <v>63</v>
      </c>
      <c r="AO196" s="2" t="s">
        <v>25</v>
      </c>
      <c r="AP196" s="2" t="s">
        <v>3297</v>
      </c>
      <c r="AQ196" s="2">
        <v>36</v>
      </c>
      <c r="AR196" s="2" t="s">
        <v>51</v>
      </c>
      <c r="AS196" s="2" t="s">
        <v>27</v>
      </c>
      <c r="AT196" s="2" t="s">
        <v>28</v>
      </c>
    </row>
    <row r="197" spans="1:46" x14ac:dyDescent="0.3">
      <c r="A197" s="3" t="s">
        <v>782</v>
      </c>
      <c r="B197" s="5">
        <v>45697</v>
      </c>
      <c r="C197" s="3" t="s">
        <v>121</v>
      </c>
      <c r="D197" s="3" t="s">
        <v>3297</v>
      </c>
      <c r="E197" s="3" t="s">
        <v>275</v>
      </c>
      <c r="F197" s="3" t="s">
        <v>116</v>
      </c>
      <c r="G197" s="3" t="s">
        <v>94</v>
      </c>
      <c r="H197" s="3" t="s">
        <v>95</v>
      </c>
      <c r="I197" s="3" t="s">
        <v>71</v>
      </c>
      <c r="J197" s="2" t="s">
        <v>72</v>
      </c>
      <c r="K197" s="3" t="s">
        <v>203</v>
      </c>
      <c r="L197" s="3" t="s">
        <v>766</v>
      </c>
      <c r="M197" s="5">
        <v>45646</v>
      </c>
      <c r="N197" s="5">
        <v>45993</v>
      </c>
      <c r="O197" s="5">
        <v>45783</v>
      </c>
      <c r="P197" s="3">
        <v>23</v>
      </c>
      <c r="Q197" s="3">
        <v>39971338</v>
      </c>
      <c r="R197" s="3">
        <v>0.06</v>
      </c>
      <c r="S197" s="3">
        <v>0.13</v>
      </c>
      <c r="T197" s="3">
        <v>42457555.219999999</v>
      </c>
      <c r="U197" s="3" t="s">
        <v>50</v>
      </c>
      <c r="V197" s="21" cm="1">
        <f t="array" ref="V197">T197 / _xlfn.SWITCH(U197, "USD", 1, "AED", 3.67, "QAR", 3.64, "SAR", 3.75, "EUR", 0.92, "Unknown", 1, 1)</f>
        <v>11664163.521978021</v>
      </c>
      <c r="W197" s="3">
        <v>35154950.32</v>
      </c>
      <c r="X197" s="3">
        <v>0.19</v>
      </c>
      <c r="Y197" s="3">
        <v>0.17</v>
      </c>
      <c r="Z197" s="3" t="s">
        <v>767</v>
      </c>
      <c r="AA197" s="3">
        <v>12227253.82</v>
      </c>
      <c r="AB197" s="3">
        <v>6240180.1299999999</v>
      </c>
      <c r="AC197" s="3">
        <v>30</v>
      </c>
      <c r="AD197" s="3">
        <v>33</v>
      </c>
      <c r="AE197" s="3" t="s">
        <v>148</v>
      </c>
      <c r="AF197" s="3" t="s">
        <v>101</v>
      </c>
      <c r="AG197" s="3">
        <v>0.8</v>
      </c>
      <c r="AH197" s="3">
        <v>0.15</v>
      </c>
      <c r="AI197" s="3">
        <v>7.0000000000000007E-2</v>
      </c>
      <c r="AJ197" s="3">
        <v>12</v>
      </c>
      <c r="AK197" s="3">
        <v>4969</v>
      </c>
      <c r="AL197" s="3">
        <v>10178469.800000001</v>
      </c>
      <c r="AM197" s="3">
        <v>18402886.530000001</v>
      </c>
      <c r="AN197" s="3" t="s">
        <v>135</v>
      </c>
      <c r="AO197" s="3" t="s">
        <v>103</v>
      </c>
      <c r="AP197" s="3">
        <v>65.599999999999994</v>
      </c>
      <c r="AQ197" s="3">
        <v>48</v>
      </c>
      <c r="AR197" s="3" t="s">
        <v>3297</v>
      </c>
      <c r="AS197" s="3" t="s">
        <v>52</v>
      </c>
      <c r="AT197" s="3" t="s">
        <v>3297</v>
      </c>
    </row>
    <row r="198" spans="1:46" x14ac:dyDescent="0.3">
      <c r="A198" s="2" t="s">
        <v>785</v>
      </c>
      <c r="B198" s="4">
        <v>45692</v>
      </c>
      <c r="C198" s="2" t="s">
        <v>431</v>
      </c>
      <c r="D198" s="2" t="s">
        <v>122</v>
      </c>
      <c r="E198" s="2" t="s">
        <v>275</v>
      </c>
      <c r="F198" s="2" t="s">
        <v>116</v>
      </c>
      <c r="G198" s="2" t="s">
        <v>208</v>
      </c>
      <c r="H198" s="2" t="s">
        <v>157</v>
      </c>
      <c r="I198" s="2" t="s">
        <v>139</v>
      </c>
      <c r="J198" s="2" t="s">
        <v>72</v>
      </c>
      <c r="K198" s="2" t="s">
        <v>35</v>
      </c>
      <c r="L198" s="2" t="s">
        <v>768</v>
      </c>
      <c r="M198" s="4">
        <v>45734</v>
      </c>
      <c r="N198" s="4" t="s">
        <v>3297</v>
      </c>
      <c r="O198" s="4" t="s">
        <v>3297</v>
      </c>
      <c r="P198" s="2">
        <v>4</v>
      </c>
      <c r="Q198" s="2">
        <v>1897555</v>
      </c>
      <c r="R198" s="2">
        <v>0.3</v>
      </c>
      <c r="S198" s="2">
        <v>0.16</v>
      </c>
      <c r="T198" s="2">
        <v>1540814.66</v>
      </c>
      <c r="U198" s="2" t="s">
        <v>177</v>
      </c>
      <c r="V198" s="20" cm="1">
        <f t="array" ref="V198">T198 / _xlfn.SWITCH(U198, "USD", 1, "AED", 3.67, "QAR", 3.64, "SAR", 3.75, "EUR", 0.92, "Unknown", 1, 1)</f>
        <v>1540814.66</v>
      </c>
      <c r="W198" s="2">
        <v>1353255.07</v>
      </c>
      <c r="X198" s="2">
        <v>0.27</v>
      </c>
      <c r="Y198" s="2">
        <v>0.12</v>
      </c>
      <c r="Z198" s="2" t="s">
        <v>769</v>
      </c>
      <c r="AA198" s="2" t="s">
        <v>224</v>
      </c>
      <c r="AB198" s="2">
        <v>626673.96</v>
      </c>
      <c r="AC198" s="2">
        <v>90</v>
      </c>
      <c r="AD198" s="2">
        <v>55</v>
      </c>
      <c r="AE198" s="2" t="s">
        <v>75</v>
      </c>
      <c r="AF198" s="2" t="s">
        <v>87</v>
      </c>
      <c r="AG198" s="2">
        <v>0.63</v>
      </c>
      <c r="AH198" s="2">
        <v>0.05</v>
      </c>
      <c r="AI198" s="2">
        <v>0.04</v>
      </c>
      <c r="AJ198" s="2">
        <v>5</v>
      </c>
      <c r="AK198" s="2">
        <v>1264</v>
      </c>
      <c r="AL198" s="2">
        <v>93510.14</v>
      </c>
      <c r="AM198" s="2">
        <v>205128.42</v>
      </c>
      <c r="AN198" s="2" t="s">
        <v>3297</v>
      </c>
      <c r="AO198" s="2" t="s">
        <v>39</v>
      </c>
      <c r="AP198" s="2">
        <v>82.4</v>
      </c>
      <c r="AQ198" s="2">
        <v>12</v>
      </c>
      <c r="AR198" s="2" t="s">
        <v>51</v>
      </c>
      <c r="AS198" s="2" t="s">
        <v>27</v>
      </c>
      <c r="AT198" s="2" t="s">
        <v>3297</v>
      </c>
    </row>
    <row r="199" spans="1:46" x14ac:dyDescent="0.3">
      <c r="A199" s="3" t="s">
        <v>788</v>
      </c>
      <c r="B199" s="5">
        <v>45993</v>
      </c>
      <c r="C199" s="3" t="s">
        <v>266</v>
      </c>
      <c r="D199" s="3" t="s">
        <v>31</v>
      </c>
      <c r="E199" s="3" t="s">
        <v>32</v>
      </c>
      <c r="F199" s="3" t="s">
        <v>138</v>
      </c>
      <c r="G199" s="3" t="s">
        <v>81</v>
      </c>
      <c r="H199" s="3" t="s">
        <v>157</v>
      </c>
      <c r="I199" s="3" t="s">
        <v>199</v>
      </c>
      <c r="J199" s="3" t="s">
        <v>215</v>
      </c>
      <c r="K199" s="3" t="s">
        <v>203</v>
      </c>
      <c r="L199" s="3" t="s">
        <v>771</v>
      </c>
      <c r="M199" s="5">
        <v>45944</v>
      </c>
      <c r="N199" s="5">
        <v>46000</v>
      </c>
      <c r="O199" s="5">
        <v>46112</v>
      </c>
      <c r="P199" s="3">
        <v>32</v>
      </c>
      <c r="Q199" s="3">
        <v>41405096</v>
      </c>
      <c r="R199" s="3">
        <v>0.26</v>
      </c>
      <c r="S199" s="3">
        <v>0.03</v>
      </c>
      <c r="T199" s="3">
        <v>31558964.170000002</v>
      </c>
      <c r="U199" s="3" t="s">
        <v>278</v>
      </c>
      <c r="V199" s="21" cm="1">
        <f t="array" ref="V199">T199 / _xlfn.SWITCH(U199, "USD", 1, "AED", 3.67, "QAR", 3.64, "SAR", 3.75, "EUR", 0.92, "Unknown", 1, 1)</f>
        <v>8415723.7786666676</v>
      </c>
      <c r="W199" s="3">
        <v>27626822.25</v>
      </c>
      <c r="X199" s="3">
        <v>0.08</v>
      </c>
      <c r="Y199" s="3">
        <v>0.1</v>
      </c>
      <c r="Z199" s="3" t="s">
        <v>772</v>
      </c>
      <c r="AA199" s="3">
        <v>19604185.039999999</v>
      </c>
      <c r="AB199" s="3">
        <v>19991038.079999998</v>
      </c>
      <c r="AC199" s="3">
        <v>45</v>
      </c>
      <c r="AD199" s="3">
        <v>151</v>
      </c>
      <c r="AE199" s="3" t="s">
        <v>3297</v>
      </c>
      <c r="AF199" s="3" t="s">
        <v>153</v>
      </c>
      <c r="AG199" s="3">
        <v>0.73</v>
      </c>
      <c r="AH199" s="3">
        <v>0.1</v>
      </c>
      <c r="AI199" s="3">
        <v>0.06</v>
      </c>
      <c r="AJ199" s="3">
        <v>12</v>
      </c>
      <c r="AK199" s="3">
        <v>675</v>
      </c>
      <c r="AL199" s="3">
        <v>7477725.6900000004</v>
      </c>
      <c r="AM199" s="3">
        <v>11751177.17</v>
      </c>
      <c r="AN199" s="3" t="s">
        <v>88</v>
      </c>
      <c r="AO199" s="3" t="s">
        <v>103</v>
      </c>
      <c r="AP199" s="3">
        <v>88.3</v>
      </c>
      <c r="AQ199" s="3">
        <v>24</v>
      </c>
      <c r="AR199" s="3" t="s">
        <v>51</v>
      </c>
      <c r="AS199" s="3" t="s">
        <v>52</v>
      </c>
      <c r="AT199" s="3" t="s">
        <v>3297</v>
      </c>
    </row>
    <row r="200" spans="1:46" x14ac:dyDescent="0.3">
      <c r="A200" s="2" t="s">
        <v>791</v>
      </c>
      <c r="B200" s="4">
        <v>45749</v>
      </c>
      <c r="C200" s="2" t="s">
        <v>266</v>
      </c>
      <c r="D200" s="2" t="s">
        <v>198</v>
      </c>
      <c r="E200" s="2" t="s">
        <v>16</v>
      </c>
      <c r="F200" s="2" t="s">
        <v>56</v>
      </c>
      <c r="G200" s="2" t="s">
        <v>162</v>
      </c>
      <c r="H200" s="2" t="s">
        <v>44</v>
      </c>
      <c r="I200" s="2" t="s">
        <v>139</v>
      </c>
      <c r="J200" s="2" t="s">
        <v>82</v>
      </c>
      <c r="K200" s="2" t="s">
        <v>35</v>
      </c>
      <c r="L200" s="2" t="s">
        <v>774</v>
      </c>
      <c r="M200" s="4">
        <v>45840</v>
      </c>
      <c r="N200" s="4" t="s">
        <v>3297</v>
      </c>
      <c r="O200" s="4">
        <v>45784</v>
      </c>
      <c r="P200" s="2" t="s">
        <v>3297</v>
      </c>
      <c r="Q200" s="2">
        <v>18920916</v>
      </c>
      <c r="R200" s="2">
        <v>0.06</v>
      </c>
      <c r="S200" s="2">
        <v>0.03</v>
      </c>
      <c r="T200" s="2">
        <v>18319230.870000001</v>
      </c>
      <c r="U200" s="2" t="s">
        <v>264</v>
      </c>
      <c r="V200" s="20" cm="1">
        <f t="array" ref="V200">T200 / _xlfn.SWITCH(U200, "USD", 1, "AED", 3.67, "QAR", 3.64, "SAR", 3.75, "EUR", 0.92, "Unknown", 1, 1)</f>
        <v>18319230.870000001</v>
      </c>
      <c r="W200" s="2">
        <v>12410622.26</v>
      </c>
      <c r="X200" s="2">
        <v>0.06</v>
      </c>
      <c r="Y200" s="2">
        <v>7.0000000000000007E-2</v>
      </c>
      <c r="Z200" s="2" t="s">
        <v>775</v>
      </c>
      <c r="AA200" s="2">
        <v>4434468.8600000003</v>
      </c>
      <c r="AB200" s="2">
        <v>1998154.96</v>
      </c>
      <c r="AC200" s="2">
        <v>45</v>
      </c>
      <c r="AD200" s="2">
        <v>46</v>
      </c>
      <c r="AE200" s="2" t="s">
        <v>38</v>
      </c>
      <c r="AF200" s="2" t="s">
        <v>49</v>
      </c>
      <c r="AG200" s="2">
        <v>0.97</v>
      </c>
      <c r="AH200" s="2">
        <v>0.1</v>
      </c>
      <c r="AI200" s="2">
        <v>7.0000000000000007E-2</v>
      </c>
      <c r="AJ200" s="2">
        <v>8</v>
      </c>
      <c r="AK200" s="2">
        <v>3105</v>
      </c>
      <c r="AL200" s="2">
        <v>4163837.09</v>
      </c>
      <c r="AM200" s="2">
        <v>2598494.7200000002</v>
      </c>
      <c r="AN200" s="2" t="s">
        <v>102</v>
      </c>
      <c r="AO200" s="2" t="s">
        <v>103</v>
      </c>
      <c r="AP200" s="2">
        <v>73.8</v>
      </c>
      <c r="AQ200" s="2">
        <v>12</v>
      </c>
      <c r="AR200" s="2" t="s">
        <v>51</v>
      </c>
      <c r="AS200" s="2" t="s">
        <v>52</v>
      </c>
      <c r="AT200" s="2" t="s">
        <v>64</v>
      </c>
    </row>
    <row r="201" spans="1:46" x14ac:dyDescent="0.3">
      <c r="A201" s="3" t="s">
        <v>794</v>
      </c>
      <c r="B201" s="5">
        <v>16663</v>
      </c>
      <c r="C201" s="3" t="s">
        <v>15</v>
      </c>
      <c r="D201" s="3" t="s">
        <v>213</v>
      </c>
      <c r="E201" s="3" t="s">
        <v>3335</v>
      </c>
      <c r="F201" s="3" t="s">
        <v>138</v>
      </c>
      <c r="G201" s="3" t="s">
        <v>117</v>
      </c>
      <c r="H201" s="3" t="s">
        <v>44</v>
      </c>
      <c r="I201" s="3" t="s">
        <v>71</v>
      </c>
      <c r="J201" s="3" t="s">
        <v>59</v>
      </c>
      <c r="K201" s="3" t="s">
        <v>35</v>
      </c>
      <c r="L201" s="3" t="s">
        <v>777</v>
      </c>
      <c r="M201" s="5">
        <v>45729</v>
      </c>
      <c r="N201" s="5" t="s">
        <v>3297</v>
      </c>
      <c r="O201" s="5" t="s">
        <v>3297</v>
      </c>
      <c r="P201" s="3">
        <v>41</v>
      </c>
      <c r="Q201" s="3">
        <v>11121675</v>
      </c>
      <c r="R201" s="3">
        <v>0.17</v>
      </c>
      <c r="S201" s="3">
        <v>0</v>
      </c>
      <c r="T201" s="3">
        <v>9230990.25</v>
      </c>
      <c r="U201" s="3" t="s">
        <v>365</v>
      </c>
      <c r="V201" s="21" cm="1">
        <f t="array" ref="V201">T201 / _xlfn.SWITCH(U201, "USD", 1, "AED", 3.67, "QAR", 3.64, "SAR", 3.75, "EUR", 0.92, "Unknown", 1, 1)</f>
        <v>2515256.1989100818</v>
      </c>
      <c r="W201" s="3">
        <v>8149615.7400000002</v>
      </c>
      <c r="X201" s="3">
        <v>0.39</v>
      </c>
      <c r="Y201" s="3">
        <v>0.16</v>
      </c>
      <c r="Z201" s="3" t="s">
        <v>778</v>
      </c>
      <c r="AA201" s="3">
        <v>632207.19999999995</v>
      </c>
      <c r="AB201" s="3">
        <v>598938.6</v>
      </c>
      <c r="AC201" s="3">
        <v>90</v>
      </c>
      <c r="AD201" s="3">
        <v>152</v>
      </c>
      <c r="AE201" s="3" t="s">
        <v>100</v>
      </c>
      <c r="AF201" s="3" t="s">
        <v>101</v>
      </c>
      <c r="AG201" s="3">
        <v>0.59</v>
      </c>
      <c r="AH201" s="3">
        <v>0.1</v>
      </c>
      <c r="AI201" s="3">
        <v>0.08</v>
      </c>
      <c r="AJ201" s="3">
        <v>15</v>
      </c>
      <c r="AK201" s="3">
        <v>1168</v>
      </c>
      <c r="AL201" s="3">
        <v>1158527.21</v>
      </c>
      <c r="AM201" s="3">
        <v>926212.49</v>
      </c>
      <c r="AN201" s="3" t="s">
        <v>102</v>
      </c>
      <c r="AO201" s="3" t="s">
        <v>25</v>
      </c>
      <c r="AP201" s="3">
        <v>89.4</v>
      </c>
      <c r="AQ201" s="3">
        <v>24</v>
      </c>
      <c r="AR201" s="3" t="s">
        <v>166</v>
      </c>
      <c r="AS201" s="3" t="s">
        <v>40</v>
      </c>
      <c r="AT201" s="3" t="s">
        <v>3297</v>
      </c>
    </row>
    <row r="202" spans="1:46" x14ac:dyDescent="0.3">
      <c r="A202" s="2" t="s">
        <v>797</v>
      </c>
      <c r="B202" s="4">
        <v>46028</v>
      </c>
      <c r="C202" s="2" t="s">
        <v>603</v>
      </c>
      <c r="D202" s="2" t="s">
        <v>115</v>
      </c>
      <c r="E202" s="2" t="s">
        <v>32</v>
      </c>
      <c r="F202" s="2" t="s">
        <v>417</v>
      </c>
      <c r="G202" s="2" t="s">
        <v>94</v>
      </c>
      <c r="H202" s="2" t="s">
        <v>157</v>
      </c>
      <c r="I202" s="2" t="s">
        <v>19</v>
      </c>
      <c r="J202" s="2" t="s">
        <v>215</v>
      </c>
      <c r="K202" s="2" t="s">
        <v>35</v>
      </c>
      <c r="L202" s="2" t="s">
        <v>780</v>
      </c>
      <c r="M202" s="4">
        <v>45950</v>
      </c>
      <c r="N202" s="4">
        <v>46070</v>
      </c>
      <c r="O202" s="4">
        <v>46135</v>
      </c>
      <c r="P202" s="2">
        <v>26</v>
      </c>
      <c r="Q202" s="2">
        <v>16623721</v>
      </c>
      <c r="R202" s="2">
        <v>0.06</v>
      </c>
      <c r="S202" s="2">
        <v>0.09</v>
      </c>
      <c r="T202" s="2">
        <v>17032664.539999999</v>
      </c>
      <c r="U202" s="2" t="s">
        <v>278</v>
      </c>
      <c r="V202" s="20" cm="1">
        <f t="array" ref="V202">T202 / _xlfn.SWITCH(U202, "USD", 1, "AED", 3.67, "QAR", 3.64, "SAR", 3.75, "EUR", 0.92, "Unknown", 1, 1)</f>
        <v>4542043.8773333328</v>
      </c>
      <c r="W202" s="2">
        <v>12781937.92</v>
      </c>
      <c r="X202" s="2" t="s">
        <v>287</v>
      </c>
      <c r="Y202" s="2">
        <v>0.14000000000000001</v>
      </c>
      <c r="Z202" s="2" t="s">
        <v>781</v>
      </c>
      <c r="AA202" s="2">
        <v>12080711</v>
      </c>
      <c r="AB202" s="2">
        <v>3672002.49</v>
      </c>
      <c r="AC202" s="2">
        <v>45</v>
      </c>
      <c r="AD202" s="2">
        <v>89</v>
      </c>
      <c r="AE202" s="2" t="s">
        <v>62</v>
      </c>
      <c r="AF202" s="2" t="s">
        <v>49</v>
      </c>
      <c r="AG202" s="2">
        <v>0.14000000000000001</v>
      </c>
      <c r="AH202" s="2">
        <v>0.15</v>
      </c>
      <c r="AI202" s="2">
        <v>7.0000000000000007E-2</v>
      </c>
      <c r="AJ202" s="2">
        <v>6</v>
      </c>
      <c r="AK202" s="2" t="s">
        <v>3297</v>
      </c>
      <c r="AL202" s="2">
        <v>704395.74</v>
      </c>
      <c r="AM202" s="2">
        <v>2928771.06</v>
      </c>
      <c r="AN202" s="2" t="s">
        <v>63</v>
      </c>
      <c r="AO202" s="2" t="s">
        <v>39</v>
      </c>
      <c r="AP202" s="2">
        <v>82.3</v>
      </c>
      <c r="AQ202" s="2">
        <v>36</v>
      </c>
      <c r="AR202" s="2" t="s">
        <v>26</v>
      </c>
      <c r="AS202" s="2" t="s">
        <v>27</v>
      </c>
      <c r="AT202" s="2" t="s">
        <v>113</v>
      </c>
    </row>
    <row r="203" spans="1:46" x14ac:dyDescent="0.3">
      <c r="A203" s="3" t="s">
        <v>800</v>
      </c>
      <c r="B203" s="5">
        <v>45861</v>
      </c>
      <c r="C203" s="3" t="s">
        <v>431</v>
      </c>
      <c r="D203" s="3" t="s">
        <v>187</v>
      </c>
      <c r="E203" s="3" t="s">
        <v>220</v>
      </c>
      <c r="F203" s="3" t="s">
        <v>123</v>
      </c>
      <c r="G203" s="3" t="s">
        <v>81</v>
      </c>
      <c r="H203" s="3" t="s">
        <v>157</v>
      </c>
      <c r="I203" s="3" t="s">
        <v>302</v>
      </c>
      <c r="J203" s="3" t="s">
        <v>20</v>
      </c>
      <c r="K203" s="3" t="s">
        <v>46</v>
      </c>
      <c r="L203" s="3" t="s">
        <v>783</v>
      </c>
      <c r="M203" s="5">
        <v>45809</v>
      </c>
      <c r="N203" s="5" t="s">
        <v>3297</v>
      </c>
      <c r="O203" s="5" t="s">
        <v>3297</v>
      </c>
      <c r="P203" s="3">
        <v>51</v>
      </c>
      <c r="Q203" s="3">
        <v>45991047</v>
      </c>
      <c r="R203" s="3">
        <v>0.19</v>
      </c>
      <c r="S203" s="3">
        <v>-0.02</v>
      </c>
      <c r="T203" s="3">
        <v>36507693.109999999</v>
      </c>
      <c r="U203" s="3" t="s">
        <v>242</v>
      </c>
      <c r="V203" s="21" cm="1">
        <f t="array" ref="V203">T203 / _xlfn.SWITCH(U203, "USD", 1, "AED", 3.67, "QAR", 3.64, "SAR", 3.75, "EUR", 0.92, "Unknown", 1, 1)</f>
        <v>39682275.119565219</v>
      </c>
      <c r="W203" s="3">
        <v>29294345.129999999</v>
      </c>
      <c r="X203" s="3">
        <v>0.17</v>
      </c>
      <c r="Y203" s="3">
        <v>0.19</v>
      </c>
      <c r="Z203" s="3" t="s">
        <v>784</v>
      </c>
      <c r="AA203" s="3">
        <v>26843909.449999999</v>
      </c>
      <c r="AB203" s="3">
        <v>15489727.5</v>
      </c>
      <c r="AC203" s="3">
        <v>30</v>
      </c>
      <c r="AD203" s="3">
        <v>168</v>
      </c>
      <c r="AE203" s="3" t="s">
        <v>100</v>
      </c>
      <c r="AF203" s="3" t="s">
        <v>24</v>
      </c>
      <c r="AG203" s="3">
        <v>0.86</v>
      </c>
      <c r="AH203" s="3">
        <v>0.05</v>
      </c>
      <c r="AI203" s="3">
        <v>0.02</v>
      </c>
      <c r="AJ203" s="3">
        <v>4</v>
      </c>
      <c r="AK203" s="3" t="s">
        <v>3297</v>
      </c>
      <c r="AL203" s="3">
        <v>1750793.32</v>
      </c>
      <c r="AM203" s="3">
        <v>9011619.1500000004</v>
      </c>
      <c r="AN203" s="3" t="s">
        <v>165</v>
      </c>
      <c r="AO203" s="3" t="s">
        <v>77</v>
      </c>
      <c r="AP203" s="3">
        <v>75.7</v>
      </c>
      <c r="AQ203" s="3">
        <v>36</v>
      </c>
      <c r="AR203" s="3" t="s">
        <v>51</v>
      </c>
      <c r="AS203" s="3" t="s">
        <v>52</v>
      </c>
      <c r="AT203" s="3" t="s">
        <v>3297</v>
      </c>
    </row>
    <row r="204" spans="1:46" x14ac:dyDescent="0.3">
      <c r="A204" s="2" t="s">
        <v>804</v>
      </c>
      <c r="B204" s="4">
        <v>45749</v>
      </c>
      <c r="C204" s="2" t="s">
        <v>395</v>
      </c>
      <c r="D204" s="2" t="s">
        <v>79</v>
      </c>
      <c r="E204" s="2" t="s">
        <v>32</v>
      </c>
      <c r="F204" s="2" t="s">
        <v>108</v>
      </c>
      <c r="G204" s="2" t="s">
        <v>156</v>
      </c>
      <c r="H204" s="2" t="s">
        <v>95</v>
      </c>
      <c r="I204" s="2" t="s">
        <v>71</v>
      </c>
      <c r="J204" s="2" t="s">
        <v>215</v>
      </c>
      <c r="K204" s="2" t="s">
        <v>46</v>
      </c>
      <c r="L204" s="2" t="s">
        <v>786</v>
      </c>
      <c r="M204" s="4">
        <v>45734</v>
      </c>
      <c r="N204" s="4">
        <v>45751</v>
      </c>
      <c r="O204" s="4">
        <v>45860</v>
      </c>
      <c r="P204" s="2">
        <v>49</v>
      </c>
      <c r="Q204" s="2">
        <v>19878982</v>
      </c>
      <c r="R204" s="2">
        <v>0.13</v>
      </c>
      <c r="S204" s="2">
        <v>-0.05</v>
      </c>
      <c r="T204" s="2">
        <v>16429978.619999999</v>
      </c>
      <c r="U204" s="2" t="s">
        <v>3297</v>
      </c>
      <c r="V204" s="20" cm="1">
        <f t="array" ref="V204">T204 / _xlfn.SWITCH(U204, "USD", 1, "AED", 3.67, "QAR", 3.64, "SAR", 3.75, "EUR", 0.92, "Unknown", 1, 1)</f>
        <v>16429978.619999999</v>
      </c>
      <c r="W204" s="2">
        <v>14429335.699999999</v>
      </c>
      <c r="X204" s="2">
        <v>0.2</v>
      </c>
      <c r="Y204" s="2">
        <v>0.05</v>
      </c>
      <c r="Z204" s="2" t="s">
        <v>787</v>
      </c>
      <c r="AA204" s="2">
        <v>5355148.91</v>
      </c>
      <c r="AB204" s="2">
        <v>4331170.32</v>
      </c>
      <c r="AC204" s="2">
        <v>120</v>
      </c>
      <c r="AD204" s="2">
        <v>29</v>
      </c>
      <c r="AE204" s="2" t="s">
        <v>100</v>
      </c>
      <c r="AF204" s="2" t="s">
        <v>87</v>
      </c>
      <c r="AG204" s="2">
        <v>0.39</v>
      </c>
      <c r="AH204" s="2">
        <v>0.05</v>
      </c>
      <c r="AI204" s="2">
        <v>0.06</v>
      </c>
      <c r="AJ204" s="2">
        <v>12</v>
      </c>
      <c r="AK204" s="2">
        <v>4686</v>
      </c>
      <c r="AL204" s="2">
        <v>1474365.92</v>
      </c>
      <c r="AM204" s="2">
        <v>7257079.8200000003</v>
      </c>
      <c r="AN204" s="2" t="s">
        <v>3297</v>
      </c>
      <c r="AO204" s="2" t="s">
        <v>103</v>
      </c>
      <c r="AP204" s="2">
        <v>82.6</v>
      </c>
      <c r="AQ204" s="2">
        <v>12</v>
      </c>
      <c r="AR204" s="2" t="s">
        <v>160</v>
      </c>
      <c r="AS204" s="2" t="s">
        <v>112</v>
      </c>
      <c r="AT204" s="2" t="s">
        <v>113</v>
      </c>
    </row>
    <row r="205" spans="1:46" x14ac:dyDescent="0.3">
      <c r="A205" s="3" t="s">
        <v>807</v>
      </c>
      <c r="B205" s="5">
        <v>45942</v>
      </c>
      <c r="C205" s="3" t="s">
        <v>197</v>
      </c>
      <c r="D205" s="3" t="s">
        <v>213</v>
      </c>
      <c r="E205" s="3" t="s">
        <v>220</v>
      </c>
      <c r="F205" s="3" t="s">
        <v>123</v>
      </c>
      <c r="G205" s="3" t="s">
        <v>135</v>
      </c>
      <c r="H205" s="3" t="s">
        <v>192</v>
      </c>
      <c r="I205" s="3" t="s">
        <v>139</v>
      </c>
      <c r="J205" s="3" t="s">
        <v>118</v>
      </c>
      <c r="K205" s="3" t="s">
        <v>21</v>
      </c>
      <c r="L205" s="3" t="s">
        <v>789</v>
      </c>
      <c r="M205" s="5">
        <v>45922</v>
      </c>
      <c r="N205" s="5">
        <v>46036</v>
      </c>
      <c r="O205" s="5">
        <v>46071</v>
      </c>
      <c r="P205" s="3">
        <v>12</v>
      </c>
      <c r="Q205" s="3">
        <v>3269705</v>
      </c>
      <c r="R205" s="3">
        <v>0.22</v>
      </c>
      <c r="S205" s="3">
        <v>0.18</v>
      </c>
      <c r="T205" s="3">
        <v>3009436.48</v>
      </c>
      <c r="U205" s="3" t="s">
        <v>76</v>
      </c>
      <c r="V205" s="21" cm="1">
        <f t="array" ref="V205">T205 / _xlfn.SWITCH(U205, "USD", 1, "AED", 3.67, "QAR", 3.64, "SAR", 3.75, "EUR", 0.92, "Unknown", 1, 1)</f>
        <v>3009436.48</v>
      </c>
      <c r="W205" s="3">
        <v>2476078.11</v>
      </c>
      <c r="X205" s="3">
        <v>0.28999999999999998</v>
      </c>
      <c r="Y205" s="3">
        <v>0.15</v>
      </c>
      <c r="Z205" s="3" t="s">
        <v>790</v>
      </c>
      <c r="AA205" s="3">
        <v>1885342.77</v>
      </c>
      <c r="AB205" s="3">
        <v>976878.14</v>
      </c>
      <c r="AC205" s="3">
        <v>90</v>
      </c>
      <c r="AD205" s="3">
        <v>54</v>
      </c>
      <c r="AE205" s="3" t="s">
        <v>3297</v>
      </c>
      <c r="AF205" s="3" t="s">
        <v>24</v>
      </c>
      <c r="AG205" s="3">
        <v>7.0000000000000007E-2</v>
      </c>
      <c r="AH205" s="3">
        <v>0.1</v>
      </c>
      <c r="AI205" s="3">
        <v>7.0000000000000007E-2</v>
      </c>
      <c r="AJ205" s="3">
        <v>8</v>
      </c>
      <c r="AK205" s="3">
        <v>2838</v>
      </c>
      <c r="AL205" s="3">
        <v>577939.72</v>
      </c>
      <c r="AM205" s="3">
        <v>666930.52</v>
      </c>
      <c r="AN205" s="3" t="s">
        <v>88</v>
      </c>
      <c r="AO205" s="3" t="s">
        <v>89</v>
      </c>
      <c r="AP205" s="3">
        <v>83</v>
      </c>
      <c r="AQ205" s="3">
        <v>48</v>
      </c>
      <c r="AR205" s="3" t="s">
        <v>3297</v>
      </c>
      <c r="AS205" s="3" t="s">
        <v>52</v>
      </c>
      <c r="AT205" s="3" t="s">
        <v>28</v>
      </c>
    </row>
    <row r="206" spans="1:46" x14ac:dyDescent="0.3">
      <c r="A206" s="2" t="s">
        <v>810</v>
      </c>
      <c r="B206" s="4">
        <v>45947</v>
      </c>
      <c r="C206" s="2" t="s">
        <v>253</v>
      </c>
      <c r="D206" s="2" t="s">
        <v>219</v>
      </c>
      <c r="E206" s="2" t="s">
        <v>16</v>
      </c>
      <c r="F206" s="2" t="s">
        <v>68</v>
      </c>
      <c r="G206" s="2" t="s">
        <v>208</v>
      </c>
      <c r="H206" s="2" t="s">
        <v>95</v>
      </c>
      <c r="I206" s="2" t="s">
        <v>71</v>
      </c>
      <c r="J206" s="2" t="s">
        <v>82</v>
      </c>
      <c r="K206" s="2" t="s">
        <v>21</v>
      </c>
      <c r="L206" s="2" t="s">
        <v>792</v>
      </c>
      <c r="M206" s="4">
        <v>45857</v>
      </c>
      <c r="N206" s="4">
        <v>45990</v>
      </c>
      <c r="O206" s="4">
        <v>46045</v>
      </c>
      <c r="P206" s="2">
        <v>28</v>
      </c>
      <c r="Q206" s="2">
        <v>29159541</v>
      </c>
      <c r="R206" s="2">
        <v>0.15</v>
      </c>
      <c r="S206" s="2">
        <v>0.14000000000000001</v>
      </c>
      <c r="T206" s="2">
        <v>28255595.23</v>
      </c>
      <c r="U206" s="2" t="s">
        <v>50</v>
      </c>
      <c r="V206" s="20" cm="1">
        <f t="array" ref="V206">T206 / _xlfn.SWITCH(U206, "USD", 1, "AED", 3.67, "QAR", 3.64, "SAR", 3.75, "EUR", 0.92, "Unknown", 1, 1)</f>
        <v>7762526.1620879117</v>
      </c>
      <c r="W206" s="2">
        <v>20885806.510000002</v>
      </c>
      <c r="X206" s="2">
        <v>0.21</v>
      </c>
      <c r="Y206" s="2">
        <v>0.19</v>
      </c>
      <c r="Z206" s="2" t="s">
        <v>793</v>
      </c>
      <c r="AA206" s="2">
        <v>19459067.469999999</v>
      </c>
      <c r="AB206" s="2">
        <v>10257071.869999999</v>
      </c>
      <c r="AC206" s="2">
        <v>90</v>
      </c>
      <c r="AD206" s="2">
        <v>61</v>
      </c>
      <c r="AE206" s="2" t="s">
        <v>38</v>
      </c>
      <c r="AF206" s="2" t="s">
        <v>24</v>
      </c>
      <c r="AG206" s="2">
        <v>0.4</v>
      </c>
      <c r="AH206" s="2">
        <v>0.15</v>
      </c>
      <c r="AI206" s="2">
        <v>0.02</v>
      </c>
      <c r="AJ206" s="2">
        <v>3</v>
      </c>
      <c r="AK206" s="2">
        <v>815</v>
      </c>
      <c r="AL206" s="2">
        <v>4809497.1900000004</v>
      </c>
      <c r="AM206" s="2">
        <v>7462797.7800000003</v>
      </c>
      <c r="AN206" s="2" t="s">
        <v>88</v>
      </c>
      <c r="AO206" s="2" t="s">
        <v>25</v>
      </c>
      <c r="AP206" s="2">
        <v>50.2</v>
      </c>
      <c r="AQ206" s="2">
        <v>60</v>
      </c>
      <c r="AR206" s="2" t="s">
        <v>3297</v>
      </c>
      <c r="AS206" s="2" t="s">
        <v>104</v>
      </c>
      <c r="AT206" s="2" t="s">
        <v>3297</v>
      </c>
    </row>
    <row r="207" spans="1:46" x14ac:dyDescent="0.3">
      <c r="A207" s="3" t="s">
        <v>813</v>
      </c>
      <c r="B207" s="5">
        <v>45669</v>
      </c>
      <c r="C207" s="3" t="s">
        <v>226</v>
      </c>
      <c r="D207" s="3" t="s">
        <v>230</v>
      </c>
      <c r="E207" s="3" t="s">
        <v>3335</v>
      </c>
      <c r="F207" s="3" t="s">
        <v>80</v>
      </c>
      <c r="G207" s="3" t="s">
        <v>131</v>
      </c>
      <c r="H207" s="3" t="s">
        <v>44</v>
      </c>
      <c r="I207" s="3" t="s">
        <v>19</v>
      </c>
      <c r="J207" s="3" t="s">
        <v>59</v>
      </c>
      <c r="K207" s="3" t="s">
        <v>46</v>
      </c>
      <c r="L207" s="3" t="s">
        <v>795</v>
      </c>
      <c r="M207" s="5">
        <v>45363</v>
      </c>
      <c r="N207" s="5">
        <v>45701</v>
      </c>
      <c r="O207" s="5">
        <v>45741</v>
      </c>
      <c r="P207" s="3">
        <v>49</v>
      </c>
      <c r="Q207" s="3">
        <v>22011743</v>
      </c>
      <c r="R207" s="3">
        <v>0.22</v>
      </c>
      <c r="S207" s="3">
        <v>-0.01</v>
      </c>
      <c r="T207" s="3">
        <v>16997467.940000001</v>
      </c>
      <c r="U207" s="3" t="s">
        <v>278</v>
      </c>
      <c r="V207" s="21" cm="1">
        <f t="array" ref="V207">T207 / _xlfn.SWITCH(U207, "USD", 1, "AED", 3.67, "QAR", 3.64, "SAR", 3.75, "EUR", 0.92, "Unknown", 1, 1)</f>
        <v>4532658.1173333339</v>
      </c>
      <c r="W207" s="3">
        <v>10233580.439999999</v>
      </c>
      <c r="X207" s="3" t="s">
        <v>287</v>
      </c>
      <c r="Y207" s="3">
        <v>0.15</v>
      </c>
      <c r="Z207" s="3" t="s">
        <v>796</v>
      </c>
      <c r="AA207" s="3">
        <v>9886931.7200000007</v>
      </c>
      <c r="AB207" s="3">
        <v>8379080.2000000002</v>
      </c>
      <c r="AC207" s="3">
        <v>60</v>
      </c>
      <c r="AD207" s="3">
        <v>6</v>
      </c>
      <c r="AE207" s="3" t="s">
        <v>62</v>
      </c>
      <c r="AF207" s="3" t="s">
        <v>128</v>
      </c>
      <c r="AG207" s="3">
        <v>0.75</v>
      </c>
      <c r="AH207" s="3">
        <v>0.15</v>
      </c>
      <c r="AI207" s="3">
        <v>0.05</v>
      </c>
      <c r="AJ207" s="3">
        <v>6</v>
      </c>
      <c r="AK207" s="3">
        <v>2140</v>
      </c>
      <c r="AL207" s="3">
        <v>2440641.48</v>
      </c>
      <c r="AM207" s="3">
        <v>5826575.0599999996</v>
      </c>
      <c r="AN207" s="3" t="s">
        <v>3297</v>
      </c>
      <c r="AO207" s="3" t="s">
        <v>3297</v>
      </c>
      <c r="AP207" s="3">
        <v>73.5</v>
      </c>
      <c r="AQ207" s="3">
        <v>12</v>
      </c>
      <c r="AR207" s="3" t="s">
        <v>51</v>
      </c>
      <c r="AS207" s="3" t="s">
        <v>40</v>
      </c>
      <c r="AT207" s="3" t="s">
        <v>3297</v>
      </c>
    </row>
    <row r="208" spans="1:46" x14ac:dyDescent="0.3">
      <c r="A208" s="2" t="s">
        <v>816</v>
      </c>
      <c r="B208" s="4">
        <v>16664</v>
      </c>
      <c r="C208" s="2" t="s">
        <v>91</v>
      </c>
      <c r="D208" s="2" t="s">
        <v>55</v>
      </c>
      <c r="E208" s="2" t="s">
        <v>207</v>
      </c>
      <c r="F208" s="2" t="s">
        <v>3297</v>
      </c>
      <c r="G208" s="2" t="s">
        <v>57</v>
      </c>
      <c r="H208" s="2" t="s">
        <v>192</v>
      </c>
      <c r="I208" s="2" t="s">
        <v>139</v>
      </c>
      <c r="J208" s="3" t="s">
        <v>45</v>
      </c>
      <c r="K208" s="2" t="s">
        <v>97</v>
      </c>
      <c r="L208" s="2" t="s">
        <v>798</v>
      </c>
      <c r="M208" s="4">
        <v>45791</v>
      </c>
      <c r="N208" s="4">
        <v>45865</v>
      </c>
      <c r="O208" s="4">
        <v>45946</v>
      </c>
      <c r="P208" s="2">
        <v>51</v>
      </c>
      <c r="Q208" s="2">
        <v>27005255</v>
      </c>
      <c r="R208" s="2">
        <v>0.25</v>
      </c>
      <c r="S208" s="2">
        <v>0.08</v>
      </c>
      <c r="T208" s="2">
        <v>21874256.550000001</v>
      </c>
      <c r="U208" s="2" t="s">
        <v>242</v>
      </c>
      <c r="V208" s="20" cm="1">
        <f t="array" ref="V208">T208 / _xlfn.SWITCH(U208, "USD", 1, "AED", 3.67, "QAR", 3.64, "SAR", 3.75, "EUR", 0.92, "Unknown", 1, 1)</f>
        <v>23776365.815217391</v>
      </c>
      <c r="W208" s="2">
        <v>16548614.17</v>
      </c>
      <c r="X208" s="2" t="s">
        <v>287</v>
      </c>
      <c r="Y208" s="2">
        <v>0.18</v>
      </c>
      <c r="Z208" s="2" t="s">
        <v>799</v>
      </c>
      <c r="AA208" s="2">
        <v>13172356.49</v>
      </c>
      <c r="AB208" s="2">
        <v>8468123.75</v>
      </c>
      <c r="AC208" s="2">
        <v>30</v>
      </c>
      <c r="AD208" s="2">
        <v>27</v>
      </c>
      <c r="AE208" s="2" t="s">
        <v>100</v>
      </c>
      <c r="AF208" s="2" t="s">
        <v>128</v>
      </c>
      <c r="AG208" s="2">
        <v>0.19</v>
      </c>
      <c r="AH208" s="2">
        <v>0.1</v>
      </c>
      <c r="AI208" s="2">
        <v>0.08</v>
      </c>
      <c r="AJ208" s="2">
        <v>3</v>
      </c>
      <c r="AK208" s="2">
        <v>3903</v>
      </c>
      <c r="AL208" s="2">
        <v>3824803.53</v>
      </c>
      <c r="AM208" s="2">
        <v>9232674.4100000001</v>
      </c>
      <c r="AN208" s="2" t="s">
        <v>135</v>
      </c>
      <c r="AO208" s="2" t="s">
        <v>77</v>
      </c>
      <c r="AP208" s="2">
        <v>64.599999999999994</v>
      </c>
      <c r="AQ208" s="2">
        <v>60</v>
      </c>
      <c r="AR208" s="2" t="s">
        <v>3297</v>
      </c>
      <c r="AS208" s="2" t="s">
        <v>27</v>
      </c>
      <c r="AT208" s="2" t="s">
        <v>105</v>
      </c>
    </row>
    <row r="209" spans="1:46" x14ac:dyDescent="0.3">
      <c r="A209" s="3" t="s">
        <v>818</v>
      </c>
      <c r="B209" s="5">
        <v>45956</v>
      </c>
      <c r="C209" s="3" t="s">
        <v>801</v>
      </c>
      <c r="D209" s="3" t="s">
        <v>174</v>
      </c>
      <c r="E209" s="3" t="s">
        <v>275</v>
      </c>
      <c r="F209" s="3" t="s">
        <v>17</v>
      </c>
      <c r="G209" s="3" t="s">
        <v>235</v>
      </c>
      <c r="H209" s="3" t="s">
        <v>3252</v>
      </c>
      <c r="I209" s="3" t="s">
        <v>139</v>
      </c>
      <c r="J209" s="2" t="s">
        <v>59</v>
      </c>
      <c r="K209" s="3" t="s">
        <v>125</v>
      </c>
      <c r="L209" s="3" t="s">
        <v>802</v>
      </c>
      <c r="M209" s="5">
        <v>45918</v>
      </c>
      <c r="N209" s="5" t="s">
        <v>3297</v>
      </c>
      <c r="O209" s="5">
        <v>46001</v>
      </c>
      <c r="P209" s="3">
        <v>32</v>
      </c>
      <c r="Q209" s="3">
        <v>20531071</v>
      </c>
      <c r="R209" s="3">
        <v>0.06</v>
      </c>
      <c r="S209" s="3">
        <v>-0.05</v>
      </c>
      <c r="T209" s="3">
        <v>18334246.399999999</v>
      </c>
      <c r="U209" s="3" t="s">
        <v>76</v>
      </c>
      <c r="V209" s="21" cm="1">
        <f t="array" ref="V209">T209 / _xlfn.SWITCH(U209, "USD", 1, "AED", 3.67, "QAR", 3.64, "SAR", 3.75, "EUR", 0.92, "Unknown", 1, 1)</f>
        <v>18334246.399999999</v>
      </c>
      <c r="W209" s="3">
        <v>14513223.970000001</v>
      </c>
      <c r="X209" s="3" t="s">
        <v>287</v>
      </c>
      <c r="Y209" s="3">
        <v>0.16</v>
      </c>
      <c r="Z209" s="3" t="s">
        <v>803</v>
      </c>
      <c r="AA209" s="3">
        <v>6591849.5800000001</v>
      </c>
      <c r="AB209" s="3">
        <v>4659602.13</v>
      </c>
      <c r="AC209" s="3">
        <v>120</v>
      </c>
      <c r="AD209" s="3">
        <v>104</v>
      </c>
      <c r="AE209" s="3" t="s">
        <v>75</v>
      </c>
      <c r="AF209" s="3" t="s">
        <v>49</v>
      </c>
      <c r="AG209" s="3">
        <v>0.5</v>
      </c>
      <c r="AH209" s="3">
        <v>0.05</v>
      </c>
      <c r="AI209" s="3">
        <v>0.1</v>
      </c>
      <c r="AJ209" s="3">
        <v>4</v>
      </c>
      <c r="AK209" s="3">
        <v>3274</v>
      </c>
      <c r="AL209" s="3">
        <v>4381270.7300000004</v>
      </c>
      <c r="AM209" s="3">
        <v>3824329.9</v>
      </c>
      <c r="AN209" s="3" t="s">
        <v>102</v>
      </c>
      <c r="AO209" s="3" t="s">
        <v>3297</v>
      </c>
      <c r="AP209" s="3">
        <v>76.2</v>
      </c>
      <c r="AQ209" s="3">
        <v>60</v>
      </c>
      <c r="AR209" s="3" t="s">
        <v>160</v>
      </c>
      <c r="AS209" s="3" t="s">
        <v>27</v>
      </c>
      <c r="AT209" s="3" t="s">
        <v>28</v>
      </c>
    </row>
    <row r="210" spans="1:46" x14ac:dyDescent="0.3">
      <c r="A210" s="3" t="s">
        <v>823</v>
      </c>
      <c r="B210" s="4">
        <v>45789</v>
      </c>
      <c r="C210" s="2" t="s">
        <v>15</v>
      </c>
      <c r="D210" s="2" t="s">
        <v>169</v>
      </c>
      <c r="E210" s="2" t="s">
        <v>275</v>
      </c>
      <c r="F210" s="2" t="s">
        <v>93</v>
      </c>
      <c r="G210" s="2" t="s">
        <v>117</v>
      </c>
      <c r="H210" s="2" t="s">
        <v>70</v>
      </c>
      <c r="I210" s="2" t="s">
        <v>199</v>
      </c>
      <c r="J210" s="2" t="s">
        <v>72</v>
      </c>
      <c r="K210" s="2" t="s">
        <v>145</v>
      </c>
      <c r="L210" s="2" t="s">
        <v>805</v>
      </c>
      <c r="M210" s="4">
        <v>45842</v>
      </c>
      <c r="N210" s="4" t="s">
        <v>3297</v>
      </c>
      <c r="O210" s="4" t="s">
        <v>3297</v>
      </c>
      <c r="P210" s="2">
        <v>37</v>
      </c>
      <c r="Q210" s="2">
        <v>49822695</v>
      </c>
      <c r="R210" s="2">
        <v>7.0000000000000007E-2</v>
      </c>
      <c r="S210" s="2">
        <v>0.18</v>
      </c>
      <c r="T210" s="2">
        <v>54675425.490000002</v>
      </c>
      <c r="U210" s="2" t="s">
        <v>242</v>
      </c>
      <c r="V210" s="20" cm="1">
        <f t="array" ref="V210">T210 / _xlfn.SWITCH(U210, "USD", 1, "AED", 3.67, "QAR", 3.64, "SAR", 3.75, "EUR", 0.92, "Unknown", 1, 1)</f>
        <v>59429810.315217391</v>
      </c>
      <c r="W210" s="2">
        <v>42618845.229999997</v>
      </c>
      <c r="X210" s="2">
        <v>0.05</v>
      </c>
      <c r="Y210" s="2">
        <v>0.11</v>
      </c>
      <c r="Z210" s="2" t="s">
        <v>806</v>
      </c>
      <c r="AA210" s="2">
        <v>42586372.75</v>
      </c>
      <c r="AB210" s="2">
        <v>20555247.34</v>
      </c>
      <c r="AC210" s="2">
        <v>90</v>
      </c>
      <c r="AD210" s="2">
        <v>46</v>
      </c>
      <c r="AE210" s="2" t="s">
        <v>148</v>
      </c>
      <c r="AF210" s="2" t="s">
        <v>128</v>
      </c>
      <c r="AG210" s="2">
        <v>0.09</v>
      </c>
      <c r="AH210" s="2">
        <v>0.15</v>
      </c>
      <c r="AI210" s="2">
        <v>0.03</v>
      </c>
      <c r="AJ210" s="2">
        <v>8</v>
      </c>
      <c r="AK210" s="2">
        <v>3747</v>
      </c>
      <c r="AL210" s="2">
        <v>4259324.3899999997</v>
      </c>
      <c r="AM210" s="2">
        <v>11388742.460000001</v>
      </c>
      <c r="AN210" s="2" t="s">
        <v>135</v>
      </c>
      <c r="AO210" s="2" t="s">
        <v>3297</v>
      </c>
      <c r="AP210" s="2">
        <v>72.099999999999994</v>
      </c>
      <c r="AQ210" s="2">
        <v>36</v>
      </c>
      <c r="AR210" s="2" t="s">
        <v>3297</v>
      </c>
      <c r="AS210" s="2" t="s">
        <v>112</v>
      </c>
      <c r="AT210" s="2" t="s">
        <v>113</v>
      </c>
    </row>
    <row r="211" spans="1:46" x14ac:dyDescent="0.3">
      <c r="A211" s="2" t="s">
        <v>826</v>
      </c>
      <c r="B211" s="5">
        <v>45785</v>
      </c>
      <c r="C211" s="3" t="s">
        <v>347</v>
      </c>
      <c r="D211" s="3" t="s">
        <v>198</v>
      </c>
      <c r="E211" s="3" t="s">
        <v>220</v>
      </c>
      <c r="F211" s="3" t="s">
        <v>33</v>
      </c>
      <c r="G211" s="3" t="s">
        <v>57</v>
      </c>
      <c r="H211" s="3" t="s">
        <v>192</v>
      </c>
      <c r="I211" s="3" t="s">
        <v>124</v>
      </c>
      <c r="J211" s="3" t="s">
        <v>118</v>
      </c>
      <c r="K211" s="3" t="s">
        <v>46</v>
      </c>
      <c r="L211" s="3" t="s">
        <v>808</v>
      </c>
      <c r="M211" s="5">
        <v>45762</v>
      </c>
      <c r="N211" s="5">
        <v>45798</v>
      </c>
      <c r="O211" s="5">
        <v>45839</v>
      </c>
      <c r="P211" s="3">
        <v>57</v>
      </c>
      <c r="Q211" s="3">
        <v>23093671</v>
      </c>
      <c r="R211" s="3">
        <v>0.1</v>
      </c>
      <c r="S211" s="3">
        <v>0.09</v>
      </c>
      <c r="T211" s="3">
        <v>22654891.25</v>
      </c>
      <c r="U211" s="3" t="s">
        <v>76</v>
      </c>
      <c r="V211" s="21" cm="1">
        <f t="array" ref="V211">T211 / _xlfn.SWITCH(U211, "USD", 1, "AED", 3.67, "QAR", 3.64, "SAR", 3.75, "EUR", 0.92, "Unknown", 1, 1)</f>
        <v>22654891.25</v>
      </c>
      <c r="W211" s="3">
        <v>18096211.120000001</v>
      </c>
      <c r="X211" s="3">
        <v>0.23</v>
      </c>
      <c r="Y211" s="3">
        <v>0.12</v>
      </c>
      <c r="Z211" s="3" t="s">
        <v>809</v>
      </c>
      <c r="AA211" s="3">
        <v>7079277.7800000003</v>
      </c>
      <c r="AB211" s="3">
        <v>4615937.17</v>
      </c>
      <c r="AC211" s="3">
        <v>45</v>
      </c>
      <c r="AD211" s="3">
        <v>125</v>
      </c>
      <c r="AE211" s="3" t="s">
        <v>62</v>
      </c>
      <c r="AF211" s="3" t="s">
        <v>263</v>
      </c>
      <c r="AG211" s="3">
        <v>0.06</v>
      </c>
      <c r="AH211" s="3">
        <v>0.15</v>
      </c>
      <c r="AI211" s="3">
        <v>0.05</v>
      </c>
      <c r="AJ211" s="3">
        <v>5</v>
      </c>
      <c r="AK211" s="3">
        <v>2497</v>
      </c>
      <c r="AL211" s="3">
        <v>2048759.96</v>
      </c>
      <c r="AM211" s="3">
        <v>9779947</v>
      </c>
      <c r="AN211" s="3" t="s">
        <v>102</v>
      </c>
      <c r="AO211" s="3" t="s">
        <v>77</v>
      </c>
      <c r="AP211" s="3">
        <v>89</v>
      </c>
      <c r="AQ211" s="3">
        <v>36</v>
      </c>
      <c r="AR211" s="3" t="s">
        <v>26</v>
      </c>
      <c r="AS211" s="3" t="s">
        <v>104</v>
      </c>
      <c r="AT211" s="3" t="s">
        <v>3297</v>
      </c>
    </row>
    <row r="212" spans="1:46" x14ac:dyDescent="0.3">
      <c r="A212" s="3" t="s">
        <v>829</v>
      </c>
      <c r="B212" s="4">
        <v>45664</v>
      </c>
      <c r="C212" s="2" t="s">
        <v>234</v>
      </c>
      <c r="D212" s="2" t="s">
        <v>31</v>
      </c>
      <c r="E212" s="2" t="s">
        <v>16</v>
      </c>
      <c r="F212" s="2" t="s">
        <v>68</v>
      </c>
      <c r="G212" s="2" t="s">
        <v>135</v>
      </c>
      <c r="H212" s="2" t="s">
        <v>157</v>
      </c>
      <c r="I212" s="2" t="s">
        <v>139</v>
      </c>
      <c r="J212" s="2" t="s">
        <v>82</v>
      </c>
      <c r="K212" s="2" t="s">
        <v>46</v>
      </c>
      <c r="L212" s="2" t="s">
        <v>811</v>
      </c>
      <c r="M212" s="4">
        <v>45824</v>
      </c>
      <c r="N212" s="4">
        <v>45897</v>
      </c>
      <c r="O212" s="4">
        <v>45946</v>
      </c>
      <c r="P212" s="2" t="s">
        <v>3297</v>
      </c>
      <c r="Q212" s="2">
        <v>43538415</v>
      </c>
      <c r="R212" s="2">
        <v>0.28000000000000003</v>
      </c>
      <c r="S212" s="2">
        <v>0.19</v>
      </c>
      <c r="T212" s="2">
        <v>37303713.969999999</v>
      </c>
      <c r="U212" s="2" t="s">
        <v>177</v>
      </c>
      <c r="V212" s="20" cm="1">
        <f t="array" ref="V212">T212 / _xlfn.SWITCH(U212, "USD", 1, "AED", 3.67, "QAR", 3.64, "SAR", 3.75, "EUR", 0.92, "Unknown", 1, 1)</f>
        <v>37303713.969999999</v>
      </c>
      <c r="W212" s="2">
        <v>26217332.91</v>
      </c>
      <c r="X212" s="2">
        <v>0.2</v>
      </c>
      <c r="Y212" s="2">
        <v>0.09</v>
      </c>
      <c r="Z212" s="2" t="s">
        <v>812</v>
      </c>
      <c r="AA212" s="2">
        <v>26186883.02</v>
      </c>
      <c r="AB212" s="2">
        <v>8264153.4100000001</v>
      </c>
      <c r="AC212" s="2">
        <v>45</v>
      </c>
      <c r="AD212" s="2">
        <v>54</v>
      </c>
      <c r="AE212" s="2" t="s">
        <v>3297</v>
      </c>
      <c r="AF212" s="2" t="s">
        <v>49</v>
      </c>
      <c r="AG212" s="2">
        <v>0.67</v>
      </c>
      <c r="AH212" s="2">
        <v>0.1</v>
      </c>
      <c r="AI212" s="2">
        <v>0.04</v>
      </c>
      <c r="AJ212" s="2">
        <v>11</v>
      </c>
      <c r="AK212" s="2">
        <v>1242</v>
      </c>
      <c r="AL212" s="2">
        <v>5671666.6600000001</v>
      </c>
      <c r="AM212" s="2">
        <v>10269879.539999999</v>
      </c>
      <c r="AN212" s="2" t="s">
        <v>3297</v>
      </c>
      <c r="AO212" s="2" t="s">
        <v>39</v>
      </c>
      <c r="AP212" s="2">
        <v>87.5</v>
      </c>
      <c r="AQ212" s="2">
        <v>60</v>
      </c>
      <c r="AR212" s="2" t="s">
        <v>51</v>
      </c>
      <c r="AS212" s="2" t="s">
        <v>40</v>
      </c>
      <c r="AT212" s="2" t="s">
        <v>64</v>
      </c>
    </row>
    <row r="213" spans="1:46" x14ac:dyDescent="0.3">
      <c r="A213" s="2" t="s">
        <v>832</v>
      </c>
      <c r="B213" s="5">
        <v>46060</v>
      </c>
      <c r="C213" s="3" t="s">
        <v>603</v>
      </c>
      <c r="D213" s="3" t="s">
        <v>187</v>
      </c>
      <c r="E213" s="3" t="s">
        <v>32</v>
      </c>
      <c r="F213" s="3" t="s">
        <v>108</v>
      </c>
      <c r="G213" s="3" t="s">
        <v>117</v>
      </c>
      <c r="H213" s="3" t="s">
        <v>70</v>
      </c>
      <c r="I213" s="3" t="s">
        <v>124</v>
      </c>
      <c r="J213" s="3" t="s">
        <v>215</v>
      </c>
      <c r="K213" s="3" t="s">
        <v>21</v>
      </c>
      <c r="L213" s="3" t="s">
        <v>814</v>
      </c>
      <c r="M213" s="5">
        <v>46048</v>
      </c>
      <c r="N213" s="5">
        <v>46092</v>
      </c>
      <c r="O213" s="5">
        <v>46300</v>
      </c>
      <c r="P213" s="3">
        <v>43</v>
      </c>
      <c r="Q213" s="3">
        <v>47125961</v>
      </c>
      <c r="R213" s="3">
        <v>0.25</v>
      </c>
      <c r="S213" s="3">
        <v>0.03</v>
      </c>
      <c r="T213" s="3">
        <v>36404804.869999997</v>
      </c>
      <c r="U213" s="3" t="s">
        <v>365</v>
      </c>
      <c r="V213" s="21" cm="1">
        <f t="array" ref="V213">T213 / _xlfn.SWITCH(U213, "USD", 1, "AED", 3.67, "QAR", 3.64, "SAR", 3.75, "EUR", 0.92, "Unknown", 1, 1)</f>
        <v>9919565.3596730232</v>
      </c>
      <c r="W213" s="3">
        <v>22668025.91</v>
      </c>
      <c r="X213" s="3">
        <v>0.25</v>
      </c>
      <c r="Y213" s="3">
        <v>7.0000000000000007E-2</v>
      </c>
      <c r="Z213" s="3" t="s">
        <v>815</v>
      </c>
      <c r="AA213" s="3">
        <v>28228952.969999999</v>
      </c>
      <c r="AB213" s="3">
        <v>28908785.100000001</v>
      </c>
      <c r="AC213" s="3">
        <v>90</v>
      </c>
      <c r="AD213" s="3">
        <v>55</v>
      </c>
      <c r="AE213" s="3" t="s">
        <v>3297</v>
      </c>
      <c r="AF213" s="3" t="s">
        <v>101</v>
      </c>
      <c r="AG213" s="3">
        <v>0.22</v>
      </c>
      <c r="AH213" s="3">
        <v>0.1</v>
      </c>
      <c r="AI213" s="3">
        <v>0.03</v>
      </c>
      <c r="AJ213" s="3">
        <v>11</v>
      </c>
      <c r="AK213" s="3">
        <v>1573</v>
      </c>
      <c r="AL213" s="3">
        <v>7151233.0199999996</v>
      </c>
      <c r="AM213" s="3">
        <v>7672165.7300000004</v>
      </c>
      <c r="AN213" s="3" t="s">
        <v>165</v>
      </c>
      <c r="AO213" s="3" t="s">
        <v>25</v>
      </c>
      <c r="AP213" s="3">
        <v>92.3</v>
      </c>
      <c r="AQ213" s="3">
        <v>24</v>
      </c>
      <c r="AR213" s="3" t="s">
        <v>3297</v>
      </c>
      <c r="AS213" s="3" t="s">
        <v>112</v>
      </c>
      <c r="AT213" s="3" t="s">
        <v>28</v>
      </c>
    </row>
    <row r="214" spans="1:46" x14ac:dyDescent="0.3">
      <c r="A214" s="3" t="s">
        <v>835</v>
      </c>
      <c r="B214" s="4">
        <v>46057</v>
      </c>
      <c r="C214" s="2" t="s">
        <v>309</v>
      </c>
      <c r="D214" s="2" t="s">
        <v>230</v>
      </c>
      <c r="E214" s="2" t="s">
        <v>275</v>
      </c>
      <c r="F214" s="2" t="s">
        <v>17</v>
      </c>
      <c r="G214" s="2" t="s">
        <v>144</v>
      </c>
      <c r="H214" s="2" t="s">
        <v>70</v>
      </c>
      <c r="I214" s="2" t="s">
        <v>19</v>
      </c>
      <c r="J214" s="2" t="s">
        <v>59</v>
      </c>
      <c r="K214" s="2" t="s">
        <v>125</v>
      </c>
      <c r="L214" s="2" t="s">
        <v>817</v>
      </c>
      <c r="M214" s="4">
        <v>46029</v>
      </c>
      <c r="N214" s="4">
        <v>46297</v>
      </c>
      <c r="O214" s="4">
        <v>46329</v>
      </c>
      <c r="P214" s="2">
        <v>7</v>
      </c>
      <c r="Q214" s="2">
        <v>46678670</v>
      </c>
      <c r="R214" s="2">
        <v>0.26</v>
      </c>
      <c r="S214" s="2">
        <v>0.19</v>
      </c>
      <c r="T214" s="2">
        <v>41105236.799999997</v>
      </c>
      <c r="U214" s="2" t="s">
        <v>365</v>
      </c>
      <c r="V214" s="20" cm="1">
        <f t="array" ref="V214">T214 / _xlfn.SWITCH(U214, "USD", 1, "AED", 3.67, "QAR", 3.64, "SAR", 3.75, "EUR", 0.92, "Unknown", 1, 1)</f>
        <v>11200337.002724795</v>
      </c>
      <c r="W214" s="2">
        <v>28551733.440000001</v>
      </c>
      <c r="X214" s="2">
        <v>0.12</v>
      </c>
      <c r="Y214" s="2">
        <v>0.1</v>
      </c>
      <c r="Z214" s="2" t="s">
        <v>3297</v>
      </c>
      <c r="AA214" s="2">
        <v>33130304.309999999</v>
      </c>
      <c r="AB214" s="2">
        <v>20579645.710000001</v>
      </c>
      <c r="AC214" s="2">
        <v>60</v>
      </c>
      <c r="AD214" s="2">
        <v>2</v>
      </c>
      <c r="AE214" s="2" t="s">
        <v>62</v>
      </c>
      <c r="AF214" s="2" t="s">
        <v>49</v>
      </c>
      <c r="AG214" s="2">
        <v>0.64</v>
      </c>
      <c r="AH214" s="2">
        <v>0.1</v>
      </c>
      <c r="AI214" s="2">
        <v>0.01</v>
      </c>
      <c r="AJ214" s="2">
        <v>7</v>
      </c>
      <c r="AK214" s="2">
        <v>3611</v>
      </c>
      <c r="AL214" s="2">
        <v>9784820.0500000007</v>
      </c>
      <c r="AM214" s="2" t="s">
        <v>3297</v>
      </c>
      <c r="AN214" s="2" t="s">
        <v>3297</v>
      </c>
      <c r="AO214" s="2" t="s">
        <v>39</v>
      </c>
      <c r="AP214" s="2">
        <v>61.6</v>
      </c>
      <c r="AQ214" s="2">
        <v>24</v>
      </c>
      <c r="AR214" s="2" t="s">
        <v>160</v>
      </c>
      <c r="AS214" s="2" t="s">
        <v>104</v>
      </c>
      <c r="AT214" s="2" t="s">
        <v>149</v>
      </c>
    </row>
    <row r="215" spans="1:46" x14ac:dyDescent="0.3">
      <c r="A215" s="2" t="s">
        <v>838</v>
      </c>
      <c r="B215" s="5">
        <v>45960</v>
      </c>
      <c r="C215" s="3" t="s">
        <v>290</v>
      </c>
      <c r="D215" s="3" t="s">
        <v>31</v>
      </c>
      <c r="E215" s="3" t="s">
        <v>275</v>
      </c>
      <c r="F215" s="3" t="s">
        <v>17</v>
      </c>
      <c r="G215" s="3" t="s">
        <v>57</v>
      </c>
      <c r="H215" s="3" t="s">
        <v>109</v>
      </c>
      <c r="I215" s="3" t="s">
        <v>19</v>
      </c>
      <c r="J215" s="3" t="s">
        <v>72</v>
      </c>
      <c r="K215" s="3" t="s">
        <v>97</v>
      </c>
      <c r="L215" s="3" t="s">
        <v>819</v>
      </c>
      <c r="M215" s="5">
        <v>45942</v>
      </c>
      <c r="N215" s="5">
        <v>45942</v>
      </c>
      <c r="O215" s="5">
        <v>46079</v>
      </c>
      <c r="P215" s="3">
        <v>54</v>
      </c>
      <c r="Q215" s="3" t="s">
        <v>3297</v>
      </c>
      <c r="R215" s="3">
        <v>0.04</v>
      </c>
      <c r="S215" s="3">
        <v>-0.01</v>
      </c>
      <c r="T215" s="3">
        <v>8140246.3300000001</v>
      </c>
      <c r="U215" s="3" t="s">
        <v>76</v>
      </c>
      <c r="V215" s="21" cm="1">
        <f t="array" ref="V215">T215 / _xlfn.SWITCH(U215, "USD", 1, "AED", 3.67, "QAR", 3.64, "SAR", 3.75, "EUR", 0.92, "Unknown", 1, 1)</f>
        <v>8140246.3300000001</v>
      </c>
      <c r="W215" s="3">
        <v>6035247.3099999996</v>
      </c>
      <c r="X215" s="3">
        <v>0.15</v>
      </c>
      <c r="Y215" s="3">
        <v>0.15</v>
      </c>
      <c r="Z215" s="3" t="s">
        <v>820</v>
      </c>
      <c r="AA215" s="3">
        <v>6726210.0800000001</v>
      </c>
      <c r="AB215" s="3">
        <v>5916473.0700000003</v>
      </c>
      <c r="AC215" s="3">
        <v>30</v>
      </c>
      <c r="AD215" s="3">
        <v>42</v>
      </c>
      <c r="AE215" s="3" t="s">
        <v>3297</v>
      </c>
      <c r="AF215" s="3" t="s">
        <v>101</v>
      </c>
      <c r="AG215" s="3">
        <v>0.76</v>
      </c>
      <c r="AH215" s="3">
        <v>0.05</v>
      </c>
      <c r="AI215" s="3">
        <v>0.09</v>
      </c>
      <c r="AJ215" s="3">
        <v>11</v>
      </c>
      <c r="AK215" s="3" t="s">
        <v>3297</v>
      </c>
      <c r="AL215" s="3">
        <v>425333.44</v>
      </c>
      <c r="AM215" s="3">
        <v>940982.56</v>
      </c>
      <c r="AN215" s="3" t="s">
        <v>135</v>
      </c>
      <c r="AO215" s="3" t="s">
        <v>89</v>
      </c>
      <c r="AP215" s="3" t="s">
        <v>3297</v>
      </c>
      <c r="AQ215" s="3">
        <v>24</v>
      </c>
      <c r="AR215" s="3" t="s">
        <v>3297</v>
      </c>
      <c r="AS215" s="3" t="s">
        <v>27</v>
      </c>
      <c r="AT215" s="3" t="s">
        <v>149</v>
      </c>
    </row>
    <row r="216" spans="1:46" x14ac:dyDescent="0.3">
      <c r="A216" s="3" t="s">
        <v>840</v>
      </c>
      <c r="B216" s="4">
        <v>45747</v>
      </c>
      <c r="C216" s="2" t="s">
        <v>30</v>
      </c>
      <c r="D216" s="2" t="s">
        <v>3297</v>
      </c>
      <c r="E216" s="2" t="s">
        <v>3335</v>
      </c>
      <c r="F216" s="2" t="s">
        <v>56</v>
      </c>
      <c r="G216" s="2" t="s">
        <v>235</v>
      </c>
      <c r="H216" s="2" t="s">
        <v>157</v>
      </c>
      <c r="I216" s="2" t="s">
        <v>96</v>
      </c>
      <c r="J216" s="2" t="s">
        <v>59</v>
      </c>
      <c r="K216" s="2" t="s">
        <v>83</v>
      </c>
      <c r="L216" s="2" t="s">
        <v>821</v>
      </c>
      <c r="M216" s="4">
        <v>45903</v>
      </c>
      <c r="N216" s="4">
        <v>45761</v>
      </c>
      <c r="O216" s="4">
        <v>45874</v>
      </c>
      <c r="P216" s="2">
        <v>32</v>
      </c>
      <c r="Q216" s="2">
        <v>35002635</v>
      </c>
      <c r="R216" s="2">
        <v>0.34</v>
      </c>
      <c r="S216" s="2">
        <v>0.14000000000000001</v>
      </c>
      <c r="T216" s="2">
        <v>26335982.57</v>
      </c>
      <c r="U216" s="2" t="s">
        <v>365</v>
      </c>
      <c r="V216" s="20" cm="1">
        <f t="array" ref="V216">T216 / _xlfn.SWITCH(U216, "USD", 1, "AED", 3.67, "QAR", 3.64, "SAR", 3.75, "EUR", 0.92, "Unknown", 1, 1)</f>
        <v>7176017.0490463218</v>
      </c>
      <c r="W216" s="2">
        <v>22565779.350000001</v>
      </c>
      <c r="X216" s="2">
        <v>0.1</v>
      </c>
      <c r="Y216" s="2">
        <v>0.14000000000000001</v>
      </c>
      <c r="Z216" s="2" t="s">
        <v>822</v>
      </c>
      <c r="AA216" s="2">
        <v>19456279.23</v>
      </c>
      <c r="AB216" s="2">
        <v>8663720.6999999993</v>
      </c>
      <c r="AC216" s="2">
        <v>30</v>
      </c>
      <c r="AD216" s="2">
        <v>42</v>
      </c>
      <c r="AE216" s="2" t="s">
        <v>38</v>
      </c>
      <c r="AF216" s="2" t="s">
        <v>49</v>
      </c>
      <c r="AG216" s="2">
        <v>0.08</v>
      </c>
      <c r="AH216" s="2">
        <v>0.05</v>
      </c>
      <c r="AI216" s="2">
        <v>0.04</v>
      </c>
      <c r="AJ216" s="2">
        <v>11</v>
      </c>
      <c r="AK216" s="2">
        <v>4433</v>
      </c>
      <c r="AL216" s="2">
        <v>4243522.18</v>
      </c>
      <c r="AM216" s="2">
        <v>7666824.2699999996</v>
      </c>
      <c r="AN216" s="2" t="s">
        <v>102</v>
      </c>
      <c r="AO216" s="2" t="s">
        <v>103</v>
      </c>
      <c r="AP216" s="2" t="s">
        <v>3297</v>
      </c>
      <c r="AQ216" s="2">
        <v>60</v>
      </c>
      <c r="AR216" s="2" t="s">
        <v>166</v>
      </c>
      <c r="AS216" s="2" t="s">
        <v>40</v>
      </c>
      <c r="AT216" s="2" t="s">
        <v>3297</v>
      </c>
    </row>
    <row r="217" spans="1:46" x14ac:dyDescent="0.3">
      <c r="A217" s="2" t="s">
        <v>843</v>
      </c>
      <c r="B217" s="5">
        <v>46038</v>
      </c>
      <c r="C217" s="3" t="s">
        <v>473</v>
      </c>
      <c r="D217" s="3" t="s">
        <v>169</v>
      </c>
      <c r="E217" s="3" t="s">
        <v>16</v>
      </c>
      <c r="F217" s="3" t="s">
        <v>56</v>
      </c>
      <c r="G217" s="3" t="s">
        <v>156</v>
      </c>
      <c r="H217" s="3" t="s">
        <v>95</v>
      </c>
      <c r="I217" s="3" t="s">
        <v>124</v>
      </c>
      <c r="J217" s="3" t="s">
        <v>82</v>
      </c>
      <c r="K217" s="3" t="s">
        <v>125</v>
      </c>
      <c r="L217" s="3" t="s">
        <v>824</v>
      </c>
      <c r="M217" s="5">
        <v>46005</v>
      </c>
      <c r="N217" s="5" t="s">
        <v>3297</v>
      </c>
      <c r="O217" s="5" t="s">
        <v>3297</v>
      </c>
      <c r="P217" s="3">
        <v>13</v>
      </c>
      <c r="Q217" s="3">
        <v>6561194</v>
      </c>
      <c r="R217" s="3">
        <v>0.25</v>
      </c>
      <c r="S217" s="3">
        <v>0.02</v>
      </c>
      <c r="T217" s="3">
        <v>5019313.41</v>
      </c>
      <c r="U217" s="3" t="s">
        <v>242</v>
      </c>
      <c r="V217" s="21" cm="1">
        <f t="array" ref="V217">T217 / _xlfn.SWITCH(U217, "USD", 1, "AED", 3.67, "QAR", 3.64, "SAR", 3.75, "EUR", 0.92, "Unknown", 1, 1)</f>
        <v>5455775.4456521738</v>
      </c>
      <c r="W217" s="3">
        <v>3029224.67</v>
      </c>
      <c r="X217" s="3">
        <v>0.35</v>
      </c>
      <c r="Y217" s="3">
        <v>0.08</v>
      </c>
      <c r="Z217" s="3" t="s">
        <v>825</v>
      </c>
      <c r="AA217" s="3">
        <v>2874873.85</v>
      </c>
      <c r="AB217" s="3">
        <v>1436928.17</v>
      </c>
      <c r="AC217" s="3">
        <v>60</v>
      </c>
      <c r="AD217" s="3">
        <v>48</v>
      </c>
      <c r="AE217" s="3" t="s">
        <v>100</v>
      </c>
      <c r="AF217" s="3" t="s">
        <v>153</v>
      </c>
      <c r="AG217" s="3">
        <v>0.74</v>
      </c>
      <c r="AH217" s="3">
        <v>0.1</v>
      </c>
      <c r="AI217" s="3">
        <v>0.04</v>
      </c>
      <c r="AJ217" s="3">
        <v>14</v>
      </c>
      <c r="AK217" s="3">
        <v>4481</v>
      </c>
      <c r="AL217" s="3">
        <v>960399.94</v>
      </c>
      <c r="AM217" s="3">
        <v>1534887.79</v>
      </c>
      <c r="AN217" s="3" t="s">
        <v>165</v>
      </c>
      <c r="AO217" s="3" t="s">
        <v>3297</v>
      </c>
      <c r="AP217" s="3">
        <v>78.900000000000006</v>
      </c>
      <c r="AQ217" s="3">
        <v>24</v>
      </c>
      <c r="AR217" s="3" t="s">
        <v>3297</v>
      </c>
      <c r="AS217" s="3" t="s">
        <v>52</v>
      </c>
      <c r="AT217" s="3" t="s">
        <v>149</v>
      </c>
    </row>
    <row r="218" spans="1:46" x14ac:dyDescent="0.3">
      <c r="A218" s="3" t="s">
        <v>846</v>
      </c>
      <c r="B218" s="4">
        <v>46048</v>
      </c>
      <c r="C218" s="2" t="s">
        <v>569</v>
      </c>
      <c r="D218" s="2" t="s">
        <v>43</v>
      </c>
      <c r="E218" s="2" t="s">
        <v>220</v>
      </c>
      <c r="F218" s="2" t="s">
        <v>123</v>
      </c>
      <c r="G218" s="2" t="s">
        <v>214</v>
      </c>
      <c r="H218" s="2" t="s">
        <v>70</v>
      </c>
      <c r="I218" s="2" t="s">
        <v>139</v>
      </c>
      <c r="J218" s="2" t="s">
        <v>20</v>
      </c>
      <c r="K218" s="2" t="s">
        <v>125</v>
      </c>
      <c r="L218" s="2" t="s">
        <v>827</v>
      </c>
      <c r="M218" s="4">
        <v>46036</v>
      </c>
      <c r="N218" s="4">
        <v>46070</v>
      </c>
      <c r="O218" s="4">
        <v>46086</v>
      </c>
      <c r="P218" s="2">
        <v>26</v>
      </c>
      <c r="Q218" s="2">
        <v>35034394</v>
      </c>
      <c r="R218" s="2">
        <v>0.1</v>
      </c>
      <c r="S218" s="2">
        <v>0.15</v>
      </c>
      <c r="T218" s="2">
        <v>36260597.789999999</v>
      </c>
      <c r="U218" s="2" t="s">
        <v>50</v>
      </c>
      <c r="V218" s="20" cm="1">
        <f t="array" ref="V218">T218 / _xlfn.SWITCH(U218, "USD", 1, "AED", 3.67, "QAR", 3.64, "SAR", 3.75, "EUR", 0.92, "Unknown", 1, 1)</f>
        <v>9961702.6895604394</v>
      </c>
      <c r="W218" s="2">
        <v>29302494.539999999</v>
      </c>
      <c r="X218" s="2">
        <v>0.11</v>
      </c>
      <c r="Y218" s="2">
        <v>7.0000000000000007E-2</v>
      </c>
      <c r="Z218" s="2" t="s">
        <v>828</v>
      </c>
      <c r="AA218" s="2">
        <v>14958850.59</v>
      </c>
      <c r="AB218" s="2">
        <v>4791786.4400000004</v>
      </c>
      <c r="AC218" s="2">
        <v>120</v>
      </c>
      <c r="AD218" s="2">
        <v>33</v>
      </c>
      <c r="AE218" s="2" t="s">
        <v>62</v>
      </c>
      <c r="AF218" s="2" t="s">
        <v>87</v>
      </c>
      <c r="AG218" s="2">
        <v>0.14000000000000001</v>
      </c>
      <c r="AH218" s="2">
        <v>0.1</v>
      </c>
      <c r="AI218" s="2">
        <v>0.08</v>
      </c>
      <c r="AJ218" s="2">
        <v>3</v>
      </c>
      <c r="AK218" s="2">
        <v>1255</v>
      </c>
      <c r="AL218" s="2">
        <v>8690940.25</v>
      </c>
      <c r="AM218" s="2">
        <v>6558760.7000000002</v>
      </c>
      <c r="AN218" s="2" t="s">
        <v>3297</v>
      </c>
      <c r="AO218" s="2" t="s">
        <v>103</v>
      </c>
      <c r="AP218" s="2">
        <v>81.7</v>
      </c>
      <c r="AQ218" s="2" t="s">
        <v>3297</v>
      </c>
      <c r="AR218" s="2" t="s">
        <v>160</v>
      </c>
      <c r="AS218" s="2" t="s">
        <v>27</v>
      </c>
      <c r="AT218" s="2" t="s">
        <v>149</v>
      </c>
    </row>
    <row r="219" spans="1:46" x14ac:dyDescent="0.3">
      <c r="A219" s="2" t="s">
        <v>849</v>
      </c>
      <c r="B219" s="5">
        <v>46027</v>
      </c>
      <c r="C219" s="3" t="s">
        <v>327</v>
      </c>
      <c r="D219" s="3" t="s">
        <v>219</v>
      </c>
      <c r="E219" s="3" t="s">
        <v>16</v>
      </c>
      <c r="F219" s="3" t="s">
        <v>56</v>
      </c>
      <c r="G219" s="3" t="s">
        <v>214</v>
      </c>
      <c r="H219" s="3" t="s">
        <v>3297</v>
      </c>
      <c r="I219" s="3" t="s">
        <v>96</v>
      </c>
      <c r="J219" s="3" t="s">
        <v>82</v>
      </c>
      <c r="K219" s="3" t="s">
        <v>35</v>
      </c>
      <c r="L219" s="3" t="s">
        <v>830</v>
      </c>
      <c r="M219" s="5">
        <v>45973</v>
      </c>
      <c r="N219" s="5" t="s">
        <v>3297</v>
      </c>
      <c r="O219" s="5" t="s">
        <v>3297</v>
      </c>
      <c r="P219" s="3">
        <v>23</v>
      </c>
      <c r="Q219" s="3">
        <v>20332203</v>
      </c>
      <c r="R219" s="3">
        <v>0.01</v>
      </c>
      <c r="S219" s="3">
        <v>0.01</v>
      </c>
      <c r="T219" s="3">
        <v>20330169.780000001</v>
      </c>
      <c r="U219" s="3" t="s">
        <v>278</v>
      </c>
      <c r="V219" s="21" cm="1">
        <f t="array" ref="V219">T219 / _xlfn.SWITCH(U219, "USD", 1, "AED", 3.67, "QAR", 3.64, "SAR", 3.75, "EUR", 0.92, "Unknown", 1, 1)</f>
        <v>5421378.608</v>
      </c>
      <c r="W219" s="3" t="s">
        <v>3297</v>
      </c>
      <c r="X219" s="3">
        <v>0.16</v>
      </c>
      <c r="Y219" s="3">
        <v>7.0000000000000007E-2</v>
      </c>
      <c r="Z219" s="3" t="s">
        <v>831</v>
      </c>
      <c r="AA219" s="3">
        <v>10620354.07</v>
      </c>
      <c r="AB219" s="3">
        <v>5833593.54</v>
      </c>
      <c r="AC219" s="3">
        <v>120</v>
      </c>
      <c r="AD219" s="3">
        <v>153</v>
      </c>
      <c r="AE219" s="3" t="s">
        <v>62</v>
      </c>
      <c r="AF219" s="3" t="s">
        <v>101</v>
      </c>
      <c r="AG219" s="3">
        <v>0.95</v>
      </c>
      <c r="AH219" s="3">
        <v>0.05</v>
      </c>
      <c r="AI219" s="3">
        <v>0.08</v>
      </c>
      <c r="AJ219" s="3">
        <v>4</v>
      </c>
      <c r="AK219" s="3">
        <v>3732</v>
      </c>
      <c r="AL219" s="3">
        <v>4522490.6399999997</v>
      </c>
      <c r="AM219" s="3">
        <v>7888161.3200000003</v>
      </c>
      <c r="AN219" s="3" t="s">
        <v>3297</v>
      </c>
      <c r="AO219" s="3" t="s">
        <v>103</v>
      </c>
      <c r="AP219" s="3">
        <v>61.6</v>
      </c>
      <c r="AQ219" s="3">
        <v>12</v>
      </c>
      <c r="AR219" s="3" t="s">
        <v>26</v>
      </c>
      <c r="AS219" s="3" t="s">
        <v>112</v>
      </c>
      <c r="AT219" s="3" t="s">
        <v>64</v>
      </c>
    </row>
    <row r="220" spans="1:46" x14ac:dyDescent="0.3">
      <c r="A220" s="3" t="s">
        <v>851</v>
      </c>
      <c r="B220" s="4">
        <v>45744</v>
      </c>
      <c r="C220" s="2" t="s">
        <v>137</v>
      </c>
      <c r="D220" s="2" t="s">
        <v>79</v>
      </c>
      <c r="E220" s="2" t="s">
        <v>220</v>
      </c>
      <c r="F220" s="2" t="s">
        <v>123</v>
      </c>
      <c r="G220" s="2" t="s">
        <v>81</v>
      </c>
      <c r="H220" s="2" t="s">
        <v>157</v>
      </c>
      <c r="I220" s="2" t="s">
        <v>3297</v>
      </c>
      <c r="J220" s="2" t="s">
        <v>221</v>
      </c>
      <c r="K220" s="2" t="s">
        <v>97</v>
      </c>
      <c r="L220" s="2" t="s">
        <v>833</v>
      </c>
      <c r="M220" s="4">
        <v>45659</v>
      </c>
      <c r="N220" s="4" t="s">
        <v>3297</v>
      </c>
      <c r="O220" s="4">
        <v>45836</v>
      </c>
      <c r="P220" s="2">
        <v>17</v>
      </c>
      <c r="Q220" s="2">
        <v>47831232</v>
      </c>
      <c r="R220" s="2">
        <v>0.25</v>
      </c>
      <c r="S220" s="2">
        <v>0.15</v>
      </c>
      <c r="T220" s="2">
        <v>41254437.600000001</v>
      </c>
      <c r="U220" s="2" t="s">
        <v>3297</v>
      </c>
      <c r="V220" s="20" cm="1">
        <f t="array" ref="V220">T220 / _xlfn.SWITCH(U220, "USD", 1, "AED", 3.67, "QAR", 3.64, "SAR", 3.75, "EUR", 0.92, "Unknown", 1, 1)</f>
        <v>41254437.600000001</v>
      </c>
      <c r="W220" s="2">
        <v>32990701.23</v>
      </c>
      <c r="X220" s="2">
        <v>0.32</v>
      </c>
      <c r="Y220" s="2">
        <v>0.16</v>
      </c>
      <c r="Z220" s="2" t="s">
        <v>834</v>
      </c>
      <c r="AA220" s="2">
        <v>28659070.129999999</v>
      </c>
      <c r="AB220" s="2">
        <v>13747948.859999999</v>
      </c>
      <c r="AC220" s="2">
        <v>30</v>
      </c>
      <c r="AD220" s="2">
        <v>23</v>
      </c>
      <c r="AE220" s="2" t="s">
        <v>148</v>
      </c>
      <c r="AF220" s="2" t="s">
        <v>101</v>
      </c>
      <c r="AG220" s="2">
        <v>0.99</v>
      </c>
      <c r="AH220" s="2">
        <v>0.15</v>
      </c>
      <c r="AI220" s="2">
        <v>0.1</v>
      </c>
      <c r="AJ220" s="2">
        <v>11</v>
      </c>
      <c r="AK220" s="2">
        <v>3144</v>
      </c>
      <c r="AL220" s="2" t="s">
        <v>3297</v>
      </c>
      <c r="AM220" s="2">
        <v>17957324.82</v>
      </c>
      <c r="AN220" s="2" t="s">
        <v>3297</v>
      </c>
      <c r="AO220" s="2" t="s">
        <v>77</v>
      </c>
      <c r="AP220" s="2">
        <v>78.3</v>
      </c>
      <c r="AQ220" s="2">
        <v>12</v>
      </c>
      <c r="AR220" s="2" t="s">
        <v>51</v>
      </c>
      <c r="AS220" s="2" t="s">
        <v>104</v>
      </c>
      <c r="AT220" s="2" t="s">
        <v>28</v>
      </c>
    </row>
    <row r="221" spans="1:46" x14ac:dyDescent="0.3">
      <c r="A221" s="2" t="s">
        <v>854</v>
      </c>
      <c r="B221" s="5">
        <v>46025</v>
      </c>
      <c r="C221" s="3" t="s">
        <v>137</v>
      </c>
      <c r="D221" s="3" t="s">
        <v>3249</v>
      </c>
      <c r="E221" s="3" t="s">
        <v>16</v>
      </c>
      <c r="F221" s="3" t="s">
        <v>56</v>
      </c>
      <c r="G221" s="3" t="s">
        <v>208</v>
      </c>
      <c r="H221" s="3" t="s">
        <v>95</v>
      </c>
      <c r="I221" s="3" t="s">
        <v>71</v>
      </c>
      <c r="J221" s="3" t="s">
        <v>82</v>
      </c>
      <c r="K221" s="3" t="s">
        <v>125</v>
      </c>
      <c r="L221" s="3" t="s">
        <v>836</v>
      </c>
      <c r="M221" s="5">
        <v>45980</v>
      </c>
      <c r="N221" s="5">
        <v>46045</v>
      </c>
      <c r="O221" s="5">
        <v>46136</v>
      </c>
      <c r="P221" s="3">
        <v>13</v>
      </c>
      <c r="Q221" s="3">
        <v>2875289</v>
      </c>
      <c r="R221" s="3">
        <v>0.13</v>
      </c>
      <c r="S221" s="3">
        <v>0.15</v>
      </c>
      <c r="T221" s="3">
        <v>2876726.64</v>
      </c>
      <c r="U221" s="3" t="s">
        <v>365</v>
      </c>
      <c r="V221" s="21" cm="1">
        <f t="array" ref="V221">T221 / _xlfn.SWITCH(U221, "USD", 1, "AED", 3.67, "QAR", 3.64, "SAR", 3.75, "EUR", 0.92, "Unknown", 1, 1)</f>
        <v>783849.22070844693</v>
      </c>
      <c r="W221" s="3">
        <v>2391257.94</v>
      </c>
      <c r="X221" s="3">
        <v>0.16</v>
      </c>
      <c r="Y221" s="3">
        <v>0.11</v>
      </c>
      <c r="Z221" s="3" t="s">
        <v>837</v>
      </c>
      <c r="AA221" s="3">
        <v>2227731.58</v>
      </c>
      <c r="AB221" s="3">
        <v>1690126.35</v>
      </c>
      <c r="AC221" s="3">
        <v>120</v>
      </c>
      <c r="AD221" s="3">
        <v>10</v>
      </c>
      <c r="AE221" s="3" t="s">
        <v>3297</v>
      </c>
      <c r="AF221" s="3" t="s">
        <v>128</v>
      </c>
      <c r="AG221" s="3">
        <v>0.93</v>
      </c>
      <c r="AH221" s="3">
        <v>0.15</v>
      </c>
      <c r="AI221" s="3">
        <v>0.08</v>
      </c>
      <c r="AJ221" s="3">
        <v>13</v>
      </c>
      <c r="AK221" s="3">
        <v>4419</v>
      </c>
      <c r="AL221" s="3">
        <v>610827.44999999995</v>
      </c>
      <c r="AM221" s="3">
        <v>1241230.58</v>
      </c>
      <c r="AN221" s="3" t="s">
        <v>102</v>
      </c>
      <c r="AO221" s="3" t="s">
        <v>89</v>
      </c>
      <c r="AP221" s="3">
        <v>58.6</v>
      </c>
      <c r="AQ221" s="3">
        <v>12</v>
      </c>
      <c r="AR221" s="3" t="s">
        <v>160</v>
      </c>
      <c r="AS221" s="3" t="s">
        <v>104</v>
      </c>
      <c r="AT221" s="3" t="s">
        <v>64</v>
      </c>
    </row>
    <row r="222" spans="1:46" x14ac:dyDescent="0.3">
      <c r="A222" s="3" t="s">
        <v>857</v>
      </c>
      <c r="B222" s="4">
        <v>45761</v>
      </c>
      <c r="C222" s="2" t="s">
        <v>130</v>
      </c>
      <c r="D222" s="2" t="s">
        <v>219</v>
      </c>
      <c r="E222" s="2" t="s">
        <v>275</v>
      </c>
      <c r="F222" s="2" t="s">
        <v>116</v>
      </c>
      <c r="G222" s="2" t="s">
        <v>156</v>
      </c>
      <c r="H222" s="2" t="s">
        <v>3297</v>
      </c>
      <c r="I222" s="2" t="s">
        <v>3254</v>
      </c>
      <c r="J222" s="2" t="s">
        <v>59</v>
      </c>
      <c r="K222" s="2" t="s">
        <v>35</v>
      </c>
      <c r="L222" s="2" t="s">
        <v>839</v>
      </c>
      <c r="M222" s="4">
        <v>45691</v>
      </c>
      <c r="N222" s="4">
        <v>45795</v>
      </c>
      <c r="O222" s="4">
        <v>45695</v>
      </c>
      <c r="P222" s="2">
        <v>50</v>
      </c>
      <c r="Q222" s="2">
        <v>17962400</v>
      </c>
      <c r="R222" s="2">
        <v>0.3</v>
      </c>
      <c r="S222" s="2">
        <v>7.0000000000000007E-2</v>
      </c>
      <c r="T222" s="2">
        <v>13453837.6</v>
      </c>
      <c r="U222" s="2" t="s">
        <v>177</v>
      </c>
      <c r="V222" s="20" cm="1">
        <f t="array" ref="V222">T222 / _xlfn.SWITCH(U222, "USD", 1, "AED", 3.67, "QAR", 3.64, "SAR", 3.75, "EUR", 0.92, "Unknown", 1, 1)</f>
        <v>13453837.6</v>
      </c>
      <c r="W222" s="2">
        <v>11654189.470000001</v>
      </c>
      <c r="X222" s="2">
        <v>0.25</v>
      </c>
      <c r="Y222" s="2">
        <v>0.06</v>
      </c>
      <c r="Z222" s="2" t="s">
        <v>3297</v>
      </c>
      <c r="AA222" s="2">
        <v>4526557.93</v>
      </c>
      <c r="AB222" s="2">
        <v>2943237.13</v>
      </c>
      <c r="AC222" s="2">
        <v>60</v>
      </c>
      <c r="AD222" s="2">
        <v>41</v>
      </c>
      <c r="AE222" s="2" t="s">
        <v>38</v>
      </c>
      <c r="AF222" s="2" t="s">
        <v>101</v>
      </c>
      <c r="AG222" s="2">
        <v>0.95</v>
      </c>
      <c r="AH222" s="2">
        <v>0.1</v>
      </c>
      <c r="AI222" s="2">
        <v>0.01</v>
      </c>
      <c r="AJ222" s="2">
        <v>6</v>
      </c>
      <c r="AK222" s="2">
        <v>225</v>
      </c>
      <c r="AL222" s="2">
        <v>2847464.8</v>
      </c>
      <c r="AM222" s="2">
        <v>2665752.7400000002</v>
      </c>
      <c r="AN222" s="2" t="s">
        <v>88</v>
      </c>
      <c r="AO222" s="2" t="s">
        <v>25</v>
      </c>
      <c r="AP222" s="2">
        <v>52</v>
      </c>
      <c r="AQ222" s="2">
        <v>24</v>
      </c>
      <c r="AR222" s="2" t="s">
        <v>166</v>
      </c>
      <c r="AS222" s="2" t="s">
        <v>104</v>
      </c>
      <c r="AT222" s="2" t="s">
        <v>3297</v>
      </c>
    </row>
    <row r="223" spans="1:46" x14ac:dyDescent="0.3">
      <c r="A223" s="2" t="s">
        <v>860</v>
      </c>
      <c r="B223" s="5">
        <v>45870</v>
      </c>
      <c r="C223" s="3" t="s">
        <v>226</v>
      </c>
      <c r="D223" s="3" t="s">
        <v>115</v>
      </c>
      <c r="E223" s="3" t="s">
        <v>3335</v>
      </c>
      <c r="F223" s="3" t="s">
        <v>80</v>
      </c>
      <c r="G223" s="3" t="s">
        <v>57</v>
      </c>
      <c r="H223" s="3" t="s">
        <v>44</v>
      </c>
      <c r="I223" s="3" t="s">
        <v>139</v>
      </c>
      <c r="J223" s="3" t="s">
        <v>59</v>
      </c>
      <c r="K223" s="3" t="s">
        <v>46</v>
      </c>
      <c r="L223" s="3" t="s">
        <v>841</v>
      </c>
      <c r="M223" s="5">
        <v>45792</v>
      </c>
      <c r="N223" s="5" t="s">
        <v>3297</v>
      </c>
      <c r="O223" s="5">
        <v>45929</v>
      </c>
      <c r="P223" s="3">
        <v>44</v>
      </c>
      <c r="Q223" s="3">
        <v>37534160</v>
      </c>
      <c r="R223" s="3">
        <v>0.2</v>
      </c>
      <c r="S223" s="3">
        <v>0.09</v>
      </c>
      <c r="T223" s="3">
        <v>32729787.52</v>
      </c>
      <c r="U223" s="3" t="s">
        <v>278</v>
      </c>
      <c r="V223" s="21" cm="1">
        <f t="array" ref="V223">T223 / _xlfn.SWITCH(U223, "USD", 1, "AED", 3.67, "QAR", 3.64, "SAR", 3.75, "EUR", 0.92, "Unknown", 1, 1)</f>
        <v>8727943.3386666663</v>
      </c>
      <c r="W223" s="3">
        <v>27699980.469999999</v>
      </c>
      <c r="X223" s="3">
        <v>0.14000000000000001</v>
      </c>
      <c r="Y223" s="3">
        <v>0.18</v>
      </c>
      <c r="Z223" s="3" t="s">
        <v>842</v>
      </c>
      <c r="AA223" s="3">
        <v>13107462.67</v>
      </c>
      <c r="AB223" s="3">
        <v>12823342.949999999</v>
      </c>
      <c r="AC223" s="3">
        <v>120</v>
      </c>
      <c r="AD223" s="3">
        <v>103</v>
      </c>
      <c r="AE223" s="3" t="s">
        <v>3297</v>
      </c>
      <c r="AF223" s="3" t="s">
        <v>153</v>
      </c>
      <c r="AG223" s="3">
        <v>0.64</v>
      </c>
      <c r="AH223" s="3">
        <v>0.1</v>
      </c>
      <c r="AI223" s="3">
        <v>0.08</v>
      </c>
      <c r="AJ223" s="3">
        <v>11</v>
      </c>
      <c r="AK223" s="3" t="s">
        <v>3297</v>
      </c>
      <c r="AL223" s="3">
        <v>5549788.4900000002</v>
      </c>
      <c r="AM223" s="3">
        <v>9512931.6899999995</v>
      </c>
      <c r="AN223" s="3" t="s">
        <v>63</v>
      </c>
      <c r="AO223" s="3" t="s">
        <v>39</v>
      </c>
      <c r="AP223" s="3">
        <v>74.900000000000006</v>
      </c>
      <c r="AQ223" s="3">
        <v>12</v>
      </c>
      <c r="AR223" s="3" t="s">
        <v>3297</v>
      </c>
      <c r="AS223" s="3" t="s">
        <v>112</v>
      </c>
      <c r="AT223" s="3" t="s">
        <v>113</v>
      </c>
    </row>
    <row r="224" spans="1:46" x14ac:dyDescent="0.3">
      <c r="A224" s="3" t="s">
        <v>863</v>
      </c>
      <c r="B224" s="4">
        <v>45909</v>
      </c>
      <c r="C224" s="2" t="s">
        <v>244</v>
      </c>
      <c r="D224" s="2" t="s">
        <v>3250</v>
      </c>
      <c r="E224" s="2" t="s">
        <v>207</v>
      </c>
      <c r="F224" s="2" t="s">
        <v>80</v>
      </c>
      <c r="G224" s="2" t="s">
        <v>156</v>
      </c>
      <c r="H224" s="2" t="s">
        <v>157</v>
      </c>
      <c r="I224" s="2" t="s">
        <v>71</v>
      </c>
      <c r="J224" s="3" t="s">
        <v>132</v>
      </c>
      <c r="K224" s="2" t="s">
        <v>35</v>
      </c>
      <c r="L224" s="2" t="s">
        <v>844</v>
      </c>
      <c r="M224" s="4">
        <v>45879</v>
      </c>
      <c r="N224" s="4" t="s">
        <v>3297</v>
      </c>
      <c r="O224" s="4">
        <v>45961</v>
      </c>
      <c r="P224" s="2" t="s">
        <v>3297</v>
      </c>
      <c r="Q224" s="2">
        <v>29112513</v>
      </c>
      <c r="R224" s="2">
        <v>0.25</v>
      </c>
      <c r="S224" s="2">
        <v>0.19</v>
      </c>
      <c r="T224" s="2">
        <v>25982917.850000001</v>
      </c>
      <c r="U224" s="2" t="s">
        <v>177</v>
      </c>
      <c r="V224" s="20" cm="1">
        <f t="array" ref="V224">T224 / _xlfn.SWITCH(U224, "USD", 1, "AED", 3.67, "QAR", 3.64, "SAR", 3.75, "EUR", 0.92, "Unknown", 1, 1)</f>
        <v>25982917.850000001</v>
      </c>
      <c r="W224" s="2">
        <v>21269620.07</v>
      </c>
      <c r="X224" s="2">
        <v>0.08</v>
      </c>
      <c r="Y224" s="2">
        <v>0.11</v>
      </c>
      <c r="Z224" s="2" t="s">
        <v>845</v>
      </c>
      <c r="AA224" s="2">
        <v>23079992.07</v>
      </c>
      <c r="AB224" s="2">
        <v>10897525.49</v>
      </c>
      <c r="AC224" s="2">
        <v>90</v>
      </c>
      <c r="AD224" s="2">
        <v>80</v>
      </c>
      <c r="AE224" s="2" t="s">
        <v>38</v>
      </c>
      <c r="AF224" s="2" t="s">
        <v>87</v>
      </c>
      <c r="AG224" s="2">
        <v>0.56000000000000005</v>
      </c>
      <c r="AH224" s="2">
        <v>0.15</v>
      </c>
      <c r="AI224" s="2">
        <v>0.04</v>
      </c>
      <c r="AJ224" s="2">
        <v>7</v>
      </c>
      <c r="AK224" s="2">
        <v>2822</v>
      </c>
      <c r="AL224" s="2">
        <v>2379384.1</v>
      </c>
      <c r="AM224" s="2">
        <v>7071104.4500000002</v>
      </c>
      <c r="AN224" s="2" t="s">
        <v>88</v>
      </c>
      <c r="AO224" s="2" t="s">
        <v>103</v>
      </c>
      <c r="AP224" s="2">
        <v>69.400000000000006</v>
      </c>
      <c r="AQ224" s="2">
        <v>12</v>
      </c>
      <c r="AR224" s="2" t="s">
        <v>166</v>
      </c>
      <c r="AS224" s="2" t="s">
        <v>104</v>
      </c>
      <c r="AT224" s="2" t="s">
        <v>113</v>
      </c>
    </row>
    <row r="225" spans="1:46" x14ac:dyDescent="0.3">
      <c r="A225" s="2" t="s">
        <v>866</v>
      </c>
      <c r="B225" s="5">
        <v>46042</v>
      </c>
      <c r="C225" s="3" t="s">
        <v>313</v>
      </c>
      <c r="D225" s="3" t="s">
        <v>230</v>
      </c>
      <c r="E225" s="3" t="s">
        <v>220</v>
      </c>
      <c r="F225" s="3" t="s">
        <v>33</v>
      </c>
      <c r="G225" s="3" t="s">
        <v>144</v>
      </c>
      <c r="H225" s="3" t="s">
        <v>157</v>
      </c>
      <c r="I225" s="3" t="s">
        <v>96</v>
      </c>
      <c r="J225" s="3" t="s">
        <v>20</v>
      </c>
      <c r="K225" s="3" t="s">
        <v>83</v>
      </c>
      <c r="L225" s="3" t="s">
        <v>847</v>
      </c>
      <c r="M225" s="5">
        <v>45956</v>
      </c>
      <c r="N225" s="5">
        <v>46099</v>
      </c>
      <c r="O225" s="5">
        <v>46094</v>
      </c>
      <c r="P225" s="3">
        <v>31</v>
      </c>
      <c r="Q225" s="3">
        <v>6510104</v>
      </c>
      <c r="R225" s="3">
        <v>0.19</v>
      </c>
      <c r="S225" s="3">
        <v>-0.04</v>
      </c>
      <c r="T225" s="3">
        <v>5062256.87</v>
      </c>
      <c r="U225" s="3" t="s">
        <v>365</v>
      </c>
      <c r="V225" s="21" cm="1">
        <f t="array" ref="V225">T225 / _xlfn.SWITCH(U225, "USD", 1, "AED", 3.67, "QAR", 3.64, "SAR", 3.75, "EUR", 0.92, "Unknown", 1, 1)</f>
        <v>1379361.5449591281</v>
      </c>
      <c r="W225" s="3" t="s">
        <v>3297</v>
      </c>
      <c r="X225" s="3" t="s">
        <v>287</v>
      </c>
      <c r="Y225" s="3">
        <v>0.13</v>
      </c>
      <c r="Z225" s="3" t="s">
        <v>848</v>
      </c>
      <c r="AA225" s="3">
        <v>2861367.36</v>
      </c>
      <c r="AB225" s="3">
        <v>3106323.58</v>
      </c>
      <c r="AC225" s="3">
        <v>30</v>
      </c>
      <c r="AD225" s="3">
        <v>175</v>
      </c>
      <c r="AE225" s="3" t="s">
        <v>100</v>
      </c>
      <c r="AF225" s="3" t="s">
        <v>128</v>
      </c>
      <c r="AG225" s="3">
        <v>0.4</v>
      </c>
      <c r="AH225" s="3">
        <v>0.05</v>
      </c>
      <c r="AI225" s="3">
        <v>0.01</v>
      </c>
      <c r="AJ225" s="3">
        <v>0</v>
      </c>
      <c r="AK225" s="3">
        <v>1487</v>
      </c>
      <c r="AL225" s="3">
        <v>296135.05</v>
      </c>
      <c r="AM225" s="3">
        <v>897355.29</v>
      </c>
      <c r="AN225" s="3" t="s">
        <v>3297</v>
      </c>
      <c r="AO225" s="3" t="s">
        <v>3297</v>
      </c>
      <c r="AP225" s="3">
        <v>90.4</v>
      </c>
      <c r="AQ225" s="3">
        <v>60</v>
      </c>
      <c r="AR225" s="3" t="s">
        <v>3297</v>
      </c>
      <c r="AS225" s="3" t="s">
        <v>104</v>
      </c>
      <c r="AT225" s="3" t="s">
        <v>3297</v>
      </c>
    </row>
    <row r="226" spans="1:46" x14ac:dyDescent="0.3">
      <c r="A226" s="3" t="s">
        <v>869</v>
      </c>
      <c r="B226" s="4">
        <v>16635</v>
      </c>
      <c r="C226" s="2" t="s">
        <v>249</v>
      </c>
      <c r="D226" s="2" t="s">
        <v>385</v>
      </c>
      <c r="E226" s="2" t="s">
        <v>3335</v>
      </c>
      <c r="F226" s="2" t="s">
        <v>93</v>
      </c>
      <c r="G226" s="2" t="s">
        <v>81</v>
      </c>
      <c r="H226" s="2" t="s">
        <v>3297</v>
      </c>
      <c r="I226" s="2" t="s">
        <v>96</v>
      </c>
      <c r="J226" s="2" t="s">
        <v>59</v>
      </c>
      <c r="K226" s="2" t="s">
        <v>97</v>
      </c>
      <c r="L226" s="2" t="s">
        <v>850</v>
      </c>
      <c r="M226" s="4">
        <v>45901</v>
      </c>
      <c r="N226" s="4">
        <v>45729</v>
      </c>
      <c r="O226" s="4">
        <v>45801</v>
      </c>
      <c r="P226" s="2">
        <v>8</v>
      </c>
      <c r="Q226" s="2">
        <v>45076038</v>
      </c>
      <c r="R226" s="2">
        <v>0.2</v>
      </c>
      <c r="S226" s="2">
        <v>0.03</v>
      </c>
      <c r="T226" s="2">
        <v>37142655.310000002</v>
      </c>
      <c r="U226" s="2" t="s">
        <v>365</v>
      </c>
      <c r="V226" s="20" cm="1">
        <f t="array" ref="V226">T226 / _xlfn.SWITCH(U226, "USD", 1, "AED", 3.67, "QAR", 3.64, "SAR", 3.75, "EUR", 0.92, "Unknown", 1, 1)</f>
        <v>10120614.52588556</v>
      </c>
      <c r="W226" s="2">
        <v>27759373.98</v>
      </c>
      <c r="X226" s="2">
        <v>0.22</v>
      </c>
      <c r="Y226" s="2">
        <v>0.11</v>
      </c>
      <c r="Z226" s="2" t="s">
        <v>3297</v>
      </c>
      <c r="AA226" s="2">
        <v>13402536.58</v>
      </c>
      <c r="AB226" s="2">
        <v>6588165.4199999999</v>
      </c>
      <c r="AC226" s="2">
        <v>90</v>
      </c>
      <c r="AD226" s="2">
        <v>49</v>
      </c>
      <c r="AE226" s="2" t="s">
        <v>3297</v>
      </c>
      <c r="AF226" s="2" t="s">
        <v>101</v>
      </c>
      <c r="AG226" s="2">
        <v>0.8</v>
      </c>
      <c r="AH226" s="2">
        <v>0.05</v>
      </c>
      <c r="AI226" s="2">
        <v>0.04</v>
      </c>
      <c r="AJ226" s="2">
        <v>15</v>
      </c>
      <c r="AK226" s="2">
        <v>1550</v>
      </c>
      <c r="AL226" s="2">
        <v>3366519.69</v>
      </c>
      <c r="AM226" s="2">
        <v>17089727.109999999</v>
      </c>
      <c r="AN226" s="2" t="s">
        <v>135</v>
      </c>
      <c r="AO226" s="2" t="s">
        <v>39</v>
      </c>
      <c r="AP226" s="2">
        <v>88.5</v>
      </c>
      <c r="AQ226" s="2">
        <v>36</v>
      </c>
      <c r="AR226" s="2" t="s">
        <v>26</v>
      </c>
      <c r="AS226" s="2" t="s">
        <v>27</v>
      </c>
      <c r="AT226" s="2" t="s">
        <v>3297</v>
      </c>
    </row>
    <row r="227" spans="1:46" x14ac:dyDescent="0.3">
      <c r="A227" s="3" t="s">
        <v>873</v>
      </c>
      <c r="B227" s="5">
        <v>45838</v>
      </c>
      <c r="C227" s="3" t="s">
        <v>313</v>
      </c>
      <c r="D227" s="3" t="s">
        <v>169</v>
      </c>
      <c r="E227" s="3" t="s">
        <v>275</v>
      </c>
      <c r="F227" s="3" t="s">
        <v>93</v>
      </c>
      <c r="G227" s="3" t="s">
        <v>214</v>
      </c>
      <c r="H227" s="3" t="s">
        <v>109</v>
      </c>
      <c r="I227" s="3" t="s">
        <v>19</v>
      </c>
      <c r="J227" s="2" t="s">
        <v>59</v>
      </c>
      <c r="K227" s="3" t="s">
        <v>97</v>
      </c>
      <c r="L227" s="3" t="s">
        <v>852</v>
      </c>
      <c r="M227" s="5">
        <v>45828</v>
      </c>
      <c r="N227" s="5">
        <v>45896</v>
      </c>
      <c r="O227" s="5">
        <v>45917</v>
      </c>
      <c r="P227" s="3">
        <v>56</v>
      </c>
      <c r="Q227" s="3">
        <v>36288709</v>
      </c>
      <c r="R227" s="3">
        <v>0.03</v>
      </c>
      <c r="S227" s="3">
        <v>0.16</v>
      </c>
      <c r="T227" s="3">
        <v>40832055.369999997</v>
      </c>
      <c r="U227" s="3" t="s">
        <v>365</v>
      </c>
      <c r="V227" s="21" cm="1">
        <f t="array" ref="V227">T227 / _xlfn.SWITCH(U227, "USD", 1, "AED", 3.67, "QAR", 3.64, "SAR", 3.75, "EUR", 0.92, "Unknown", 1, 1)</f>
        <v>11125900.645776566</v>
      </c>
      <c r="W227" s="3">
        <v>26409303.600000001</v>
      </c>
      <c r="X227" s="3">
        <v>0.27</v>
      </c>
      <c r="Y227" s="3">
        <v>0.09</v>
      </c>
      <c r="Z227" s="3" t="s">
        <v>853</v>
      </c>
      <c r="AA227" s="3">
        <v>32365505.149999999</v>
      </c>
      <c r="AB227" s="3">
        <v>28832229.940000001</v>
      </c>
      <c r="AC227" s="3">
        <v>120</v>
      </c>
      <c r="AD227" s="3">
        <v>46</v>
      </c>
      <c r="AE227" s="3" t="s">
        <v>62</v>
      </c>
      <c r="AF227" s="3" t="s">
        <v>263</v>
      </c>
      <c r="AG227" s="3">
        <v>0.53</v>
      </c>
      <c r="AH227" s="3">
        <v>0.15</v>
      </c>
      <c r="AI227" s="3">
        <v>7.0000000000000007E-2</v>
      </c>
      <c r="AJ227" s="3">
        <v>6</v>
      </c>
      <c r="AK227" s="3">
        <v>2243</v>
      </c>
      <c r="AL227" s="3">
        <v>912690.43</v>
      </c>
      <c r="AM227" s="3">
        <v>10242831.539999999</v>
      </c>
      <c r="AN227" s="3" t="s">
        <v>63</v>
      </c>
      <c r="AO227" s="3" t="s">
        <v>39</v>
      </c>
      <c r="AP227" s="3">
        <v>85.5</v>
      </c>
      <c r="AQ227" s="3">
        <v>24</v>
      </c>
      <c r="AR227" s="3" t="s">
        <v>3297</v>
      </c>
      <c r="AS227" s="3" t="s">
        <v>104</v>
      </c>
      <c r="AT227" s="3" t="s">
        <v>64</v>
      </c>
    </row>
    <row r="228" spans="1:46" x14ac:dyDescent="0.3">
      <c r="A228" s="2" t="s">
        <v>876</v>
      </c>
      <c r="B228" s="4">
        <v>16641</v>
      </c>
      <c r="C228" s="2" t="s">
        <v>15</v>
      </c>
      <c r="D228" s="2" t="s">
        <v>55</v>
      </c>
      <c r="E228" s="2" t="s">
        <v>220</v>
      </c>
      <c r="F228" s="2" t="s">
        <v>123</v>
      </c>
      <c r="G228" s="2" t="s">
        <v>117</v>
      </c>
      <c r="H228" s="2" t="s">
        <v>157</v>
      </c>
      <c r="I228" s="2" t="s">
        <v>124</v>
      </c>
      <c r="J228" s="2" t="s">
        <v>221</v>
      </c>
      <c r="K228" s="2" t="s">
        <v>46</v>
      </c>
      <c r="L228" s="2" t="s">
        <v>855</v>
      </c>
      <c r="M228" s="4">
        <v>45688</v>
      </c>
      <c r="N228" s="4">
        <v>45903</v>
      </c>
      <c r="O228" s="4">
        <v>45767</v>
      </c>
      <c r="P228" s="2" t="s">
        <v>3297</v>
      </c>
      <c r="Q228" s="2">
        <v>44690695</v>
      </c>
      <c r="R228" s="2">
        <v>0.24</v>
      </c>
      <c r="S228" s="2">
        <v>-0.03</v>
      </c>
      <c r="T228" s="2">
        <v>32945980.350000001</v>
      </c>
      <c r="U228" s="2" t="s">
        <v>177</v>
      </c>
      <c r="V228" s="20" cm="1">
        <f t="array" ref="V228">T228 / _xlfn.SWITCH(U228, "USD", 1, "AED", 3.67, "QAR", 3.64, "SAR", 3.75, "EUR", 0.92, "Unknown", 1, 1)</f>
        <v>32945980.350000001</v>
      </c>
      <c r="W228" s="2">
        <v>20593952.760000002</v>
      </c>
      <c r="X228" s="2">
        <v>7.0000000000000007E-2</v>
      </c>
      <c r="Y228" s="2">
        <v>0.12</v>
      </c>
      <c r="Z228" s="2" t="s">
        <v>856</v>
      </c>
      <c r="AA228" s="2">
        <v>4850416.58</v>
      </c>
      <c r="AB228" s="2">
        <v>2071802.41</v>
      </c>
      <c r="AC228" s="2">
        <v>90</v>
      </c>
      <c r="AD228" s="2">
        <v>18</v>
      </c>
      <c r="AE228" s="2" t="s">
        <v>38</v>
      </c>
      <c r="AF228" s="2" t="s">
        <v>49</v>
      </c>
      <c r="AG228" s="2">
        <v>0.22</v>
      </c>
      <c r="AH228" s="2">
        <v>0.1</v>
      </c>
      <c r="AI228" s="2">
        <v>0.03</v>
      </c>
      <c r="AJ228" s="2">
        <v>8</v>
      </c>
      <c r="AK228" s="2">
        <v>1558</v>
      </c>
      <c r="AL228" s="2">
        <v>6151981.04</v>
      </c>
      <c r="AM228" s="2" t="s">
        <v>3297</v>
      </c>
      <c r="AN228" s="2" t="s">
        <v>88</v>
      </c>
      <c r="AO228" s="2" t="s">
        <v>89</v>
      </c>
      <c r="AP228" s="2">
        <v>57.1</v>
      </c>
      <c r="AQ228" s="2" t="s">
        <v>3297</v>
      </c>
      <c r="AR228" s="2" t="s">
        <v>166</v>
      </c>
      <c r="AS228" s="2" t="s">
        <v>40</v>
      </c>
      <c r="AT228" s="2" t="s">
        <v>113</v>
      </c>
    </row>
    <row r="229" spans="1:46" x14ac:dyDescent="0.3">
      <c r="A229" s="3" t="s">
        <v>879</v>
      </c>
      <c r="B229" s="5">
        <v>45858</v>
      </c>
      <c r="C229" s="3" t="s">
        <v>191</v>
      </c>
      <c r="D229" s="3" t="s">
        <v>3250</v>
      </c>
      <c r="E229" s="3" t="s">
        <v>220</v>
      </c>
      <c r="F229" s="3" t="s">
        <v>123</v>
      </c>
      <c r="G229" s="3" t="s">
        <v>162</v>
      </c>
      <c r="H229" s="3" t="s">
        <v>3252</v>
      </c>
      <c r="I229" s="3" t="s">
        <v>124</v>
      </c>
      <c r="J229" s="3" t="s">
        <v>20</v>
      </c>
      <c r="K229" s="3" t="s">
        <v>21</v>
      </c>
      <c r="L229" s="3" t="s">
        <v>858</v>
      </c>
      <c r="M229" s="5">
        <v>45801</v>
      </c>
      <c r="N229" s="5" t="s">
        <v>3297</v>
      </c>
      <c r="O229" s="5" t="s">
        <v>3297</v>
      </c>
      <c r="P229" s="3">
        <v>27</v>
      </c>
      <c r="Q229" s="3">
        <v>25703673</v>
      </c>
      <c r="R229" s="3">
        <v>0.06</v>
      </c>
      <c r="S229" s="3">
        <v>0.02</v>
      </c>
      <c r="T229" s="3">
        <v>24644681.670000002</v>
      </c>
      <c r="U229" s="3" t="s">
        <v>177</v>
      </c>
      <c r="V229" s="21" cm="1">
        <f t="array" ref="V229">T229 / _xlfn.SWITCH(U229, "USD", 1, "AED", 3.67, "QAR", 3.64, "SAR", 3.75, "EUR", 0.92, "Unknown", 1, 1)</f>
        <v>24644681.670000002</v>
      </c>
      <c r="W229" s="3" t="s">
        <v>3297</v>
      </c>
      <c r="X229" s="3">
        <v>0.19</v>
      </c>
      <c r="Y229" s="3">
        <v>0.14000000000000001</v>
      </c>
      <c r="Z229" s="3" t="s">
        <v>859</v>
      </c>
      <c r="AA229" s="3">
        <v>2565559.9900000002</v>
      </c>
      <c r="AB229" s="3">
        <v>1147242.82</v>
      </c>
      <c r="AC229" s="3">
        <v>45</v>
      </c>
      <c r="AD229" s="3">
        <v>86</v>
      </c>
      <c r="AE229" s="3" t="s">
        <v>62</v>
      </c>
      <c r="AF229" s="3" t="s">
        <v>87</v>
      </c>
      <c r="AG229" s="3">
        <v>0.67</v>
      </c>
      <c r="AH229" s="3">
        <v>0.1</v>
      </c>
      <c r="AI229" s="3">
        <v>0.01</v>
      </c>
      <c r="AJ229" s="3">
        <v>14</v>
      </c>
      <c r="AK229" s="3" t="s">
        <v>3297</v>
      </c>
      <c r="AL229" s="3">
        <v>3193420.77</v>
      </c>
      <c r="AM229" s="3">
        <v>6270146.7199999997</v>
      </c>
      <c r="AN229" s="3" t="s">
        <v>3297</v>
      </c>
      <c r="AO229" s="3" t="s">
        <v>3297</v>
      </c>
      <c r="AP229" s="3">
        <v>81.400000000000006</v>
      </c>
      <c r="AQ229" s="3">
        <v>48</v>
      </c>
      <c r="AR229" s="3" t="s">
        <v>3297</v>
      </c>
      <c r="AS229" s="3" t="s">
        <v>52</v>
      </c>
      <c r="AT229" s="3" t="s">
        <v>149</v>
      </c>
    </row>
    <row r="230" spans="1:46" x14ac:dyDescent="0.3">
      <c r="A230" s="2" t="s">
        <v>882</v>
      </c>
      <c r="B230" s="4">
        <v>45983</v>
      </c>
      <c r="C230" s="2" t="s">
        <v>121</v>
      </c>
      <c r="D230" s="2" t="s">
        <v>92</v>
      </c>
      <c r="E230" s="2" t="s">
        <v>16</v>
      </c>
      <c r="F230" s="2" t="s">
        <v>56</v>
      </c>
      <c r="G230" s="2" t="s">
        <v>235</v>
      </c>
      <c r="H230" s="2" t="s">
        <v>3297</v>
      </c>
      <c r="I230" s="2" t="s">
        <v>302</v>
      </c>
      <c r="J230" s="2" t="s">
        <v>82</v>
      </c>
      <c r="K230" s="2" t="s">
        <v>35</v>
      </c>
      <c r="L230" s="2" t="s">
        <v>861</v>
      </c>
      <c r="M230" s="4">
        <v>45915</v>
      </c>
      <c r="N230" s="4">
        <v>46007</v>
      </c>
      <c r="O230" s="4">
        <v>46054</v>
      </c>
      <c r="P230" s="2">
        <v>36</v>
      </c>
      <c r="Q230" s="2">
        <v>30733478</v>
      </c>
      <c r="R230" s="2">
        <v>0.17</v>
      </c>
      <c r="S230" s="2">
        <v>0.17</v>
      </c>
      <c r="T230" s="2">
        <v>29845280.489999998</v>
      </c>
      <c r="U230" s="2" t="s">
        <v>76</v>
      </c>
      <c r="V230" s="20" cm="1">
        <f t="array" ref="V230">T230 / _xlfn.SWITCH(U230, "USD", 1, "AED", 3.67, "QAR", 3.64, "SAR", 3.75, "EUR", 0.92, "Unknown", 1, 1)</f>
        <v>29845280.489999998</v>
      </c>
      <c r="W230" s="2">
        <v>19849731.739999998</v>
      </c>
      <c r="X230" s="2">
        <v>0.12</v>
      </c>
      <c r="Y230" s="2">
        <v>0.18</v>
      </c>
      <c r="Z230" s="2" t="s">
        <v>862</v>
      </c>
      <c r="AA230" s="2">
        <v>13015219.939999999</v>
      </c>
      <c r="AB230" s="2">
        <v>13061494.890000001</v>
      </c>
      <c r="AC230" s="2">
        <v>45</v>
      </c>
      <c r="AD230" s="2">
        <v>37</v>
      </c>
      <c r="AE230" s="2" t="s">
        <v>100</v>
      </c>
      <c r="AF230" s="2" t="s">
        <v>49</v>
      </c>
      <c r="AG230" s="2">
        <v>0.32</v>
      </c>
      <c r="AH230" s="2">
        <v>0.15</v>
      </c>
      <c r="AI230" s="2">
        <v>0.03</v>
      </c>
      <c r="AJ230" s="2">
        <v>12</v>
      </c>
      <c r="AK230" s="2">
        <v>3354</v>
      </c>
      <c r="AL230" s="2">
        <v>2703587.44</v>
      </c>
      <c r="AM230" s="2">
        <v>8598215.8000000007</v>
      </c>
      <c r="AN230" s="2" t="s">
        <v>3297</v>
      </c>
      <c r="AO230" s="2" t="s">
        <v>103</v>
      </c>
      <c r="AP230" s="2">
        <v>68.2</v>
      </c>
      <c r="AQ230" s="2">
        <v>48</v>
      </c>
      <c r="AR230" s="2" t="s">
        <v>160</v>
      </c>
      <c r="AS230" s="2" t="s">
        <v>52</v>
      </c>
      <c r="AT230" s="2" t="s">
        <v>3297</v>
      </c>
    </row>
    <row r="231" spans="1:46" x14ac:dyDescent="0.3">
      <c r="A231" s="3" t="s">
        <v>885</v>
      </c>
      <c r="B231" s="5">
        <v>45940</v>
      </c>
      <c r="C231" s="3" t="s">
        <v>473</v>
      </c>
      <c r="D231" s="3" t="s">
        <v>213</v>
      </c>
      <c r="E231" s="3" t="s">
        <v>220</v>
      </c>
      <c r="F231" s="3" t="s">
        <v>123</v>
      </c>
      <c r="G231" s="3" t="s">
        <v>135</v>
      </c>
      <c r="H231" s="3" t="s">
        <v>245</v>
      </c>
      <c r="I231" s="3" t="s">
        <v>3254</v>
      </c>
      <c r="J231" s="3" t="s">
        <v>221</v>
      </c>
      <c r="K231" s="3" t="s">
        <v>203</v>
      </c>
      <c r="L231" s="3" t="s">
        <v>864</v>
      </c>
      <c r="M231" s="5">
        <v>45918</v>
      </c>
      <c r="N231" s="5" t="s">
        <v>3297</v>
      </c>
      <c r="O231" s="5" t="s">
        <v>3297</v>
      </c>
      <c r="P231" s="3">
        <v>6</v>
      </c>
      <c r="Q231" s="3">
        <v>10717257</v>
      </c>
      <c r="R231" s="3">
        <v>0.23</v>
      </c>
      <c r="S231" s="3">
        <v>0.18</v>
      </c>
      <c r="T231" s="3">
        <v>9737699.7100000009</v>
      </c>
      <c r="U231" s="3" t="s">
        <v>76</v>
      </c>
      <c r="V231" s="21" cm="1">
        <f t="array" ref="V231">T231 / _xlfn.SWITCH(U231, "USD", 1, "AED", 3.67, "QAR", 3.64, "SAR", 3.75, "EUR", 0.92, "Unknown", 1, 1)</f>
        <v>9737699.7100000009</v>
      </c>
      <c r="W231" s="3">
        <v>6105382.8099999996</v>
      </c>
      <c r="X231" s="3">
        <v>0.17</v>
      </c>
      <c r="Y231" s="3">
        <v>0.16</v>
      </c>
      <c r="Z231" s="3" t="s">
        <v>865</v>
      </c>
      <c r="AA231" s="3">
        <v>4060778.98</v>
      </c>
      <c r="AB231" s="3">
        <v>4282332.74</v>
      </c>
      <c r="AC231" s="3">
        <v>30</v>
      </c>
      <c r="AD231" s="3">
        <v>178</v>
      </c>
      <c r="AE231" s="3" t="s">
        <v>38</v>
      </c>
      <c r="AF231" s="3" t="s">
        <v>24</v>
      </c>
      <c r="AG231" s="3">
        <v>0.24</v>
      </c>
      <c r="AH231" s="3">
        <v>0.15</v>
      </c>
      <c r="AI231" s="3">
        <v>7.0000000000000007E-2</v>
      </c>
      <c r="AJ231" s="3">
        <v>8</v>
      </c>
      <c r="AK231" s="3">
        <v>3668</v>
      </c>
      <c r="AL231" s="3">
        <v>1770593.67</v>
      </c>
      <c r="AM231" s="3">
        <v>1369118.59</v>
      </c>
      <c r="AN231" s="3" t="s">
        <v>135</v>
      </c>
      <c r="AO231" s="3" t="s">
        <v>25</v>
      </c>
      <c r="AP231" s="3">
        <v>53.3</v>
      </c>
      <c r="AQ231" s="3">
        <v>24</v>
      </c>
      <c r="AR231" s="3" t="s">
        <v>3297</v>
      </c>
      <c r="AS231" s="3" t="s">
        <v>112</v>
      </c>
      <c r="AT231" s="3" t="s">
        <v>149</v>
      </c>
    </row>
    <row r="232" spans="1:46" x14ac:dyDescent="0.3">
      <c r="A232" s="2" t="s">
        <v>888</v>
      </c>
      <c r="B232" s="4">
        <v>45979</v>
      </c>
      <c r="C232" s="2" t="s">
        <v>212</v>
      </c>
      <c r="D232" s="2" t="s">
        <v>122</v>
      </c>
      <c r="E232" s="2" t="s">
        <v>32</v>
      </c>
      <c r="F232" s="2" t="s">
        <v>108</v>
      </c>
      <c r="G232" s="2" t="s">
        <v>131</v>
      </c>
      <c r="H232" s="2" t="s">
        <v>157</v>
      </c>
      <c r="I232" s="2" t="s">
        <v>58</v>
      </c>
      <c r="J232" s="2" t="s">
        <v>215</v>
      </c>
      <c r="K232" s="2" t="s">
        <v>21</v>
      </c>
      <c r="L232" s="2" t="s">
        <v>867</v>
      </c>
      <c r="M232" s="4">
        <v>45926</v>
      </c>
      <c r="N232" s="4">
        <v>45983</v>
      </c>
      <c r="O232" s="4" t="s">
        <v>3297</v>
      </c>
      <c r="P232" s="2">
        <v>28</v>
      </c>
      <c r="Q232" s="2">
        <v>31712153</v>
      </c>
      <c r="R232" s="2">
        <v>0.25</v>
      </c>
      <c r="S232" s="2">
        <v>0.02</v>
      </c>
      <c r="T232" s="2">
        <v>24259797.050000001</v>
      </c>
      <c r="U232" s="2" t="s">
        <v>242</v>
      </c>
      <c r="V232" s="20" cm="1">
        <f t="array" ref="V232">T232 / _xlfn.SWITCH(U232, "USD", 1, "AED", 3.67, "QAR", 3.64, "SAR", 3.75, "EUR", 0.92, "Unknown", 1, 1)</f>
        <v>26369344.619565219</v>
      </c>
      <c r="W232" s="2">
        <v>15363524.35</v>
      </c>
      <c r="X232" s="2">
        <v>0.39</v>
      </c>
      <c r="Y232" s="2">
        <v>0.08</v>
      </c>
      <c r="Z232" s="2" t="s">
        <v>868</v>
      </c>
      <c r="AA232" s="2">
        <v>18699342.420000002</v>
      </c>
      <c r="AB232" s="2">
        <v>9340542.9000000004</v>
      </c>
      <c r="AC232" s="2">
        <v>30</v>
      </c>
      <c r="AD232" s="2">
        <v>170</v>
      </c>
      <c r="AE232" s="2" t="s">
        <v>38</v>
      </c>
      <c r="AF232" s="2" t="s">
        <v>49</v>
      </c>
      <c r="AG232" s="2">
        <v>0.94</v>
      </c>
      <c r="AH232" s="2">
        <v>0.1</v>
      </c>
      <c r="AI232" s="2">
        <v>0.02</v>
      </c>
      <c r="AJ232" s="2">
        <v>1</v>
      </c>
      <c r="AK232" s="2">
        <v>4062</v>
      </c>
      <c r="AL232" s="2" t="s">
        <v>3297</v>
      </c>
      <c r="AM232" s="2">
        <v>6479681.7599999998</v>
      </c>
      <c r="AN232" s="2" t="s">
        <v>135</v>
      </c>
      <c r="AO232" s="2" t="s">
        <v>103</v>
      </c>
      <c r="AP232" s="2">
        <v>85.6</v>
      </c>
      <c r="AQ232" s="2">
        <v>36</v>
      </c>
      <c r="AR232" s="2" t="s">
        <v>26</v>
      </c>
      <c r="AS232" s="2" t="s">
        <v>40</v>
      </c>
      <c r="AT232" s="2" t="s">
        <v>149</v>
      </c>
    </row>
    <row r="233" spans="1:46" x14ac:dyDescent="0.3">
      <c r="A233" s="3" t="s">
        <v>891</v>
      </c>
      <c r="B233" s="5">
        <v>45990</v>
      </c>
      <c r="C233" s="3" t="s">
        <v>424</v>
      </c>
      <c r="D233" s="3" t="s">
        <v>174</v>
      </c>
      <c r="E233" s="3" t="s">
        <v>32</v>
      </c>
      <c r="F233" s="3" t="s">
        <v>417</v>
      </c>
      <c r="G233" s="3" t="s">
        <v>34</v>
      </c>
      <c r="H233" s="3" t="s">
        <v>95</v>
      </c>
      <c r="I233" s="3" t="s">
        <v>302</v>
      </c>
      <c r="J233" s="3" t="s">
        <v>215</v>
      </c>
      <c r="K233" s="3" t="s">
        <v>35</v>
      </c>
      <c r="L233" s="3" t="s">
        <v>870</v>
      </c>
      <c r="M233" s="5">
        <v>45928</v>
      </c>
      <c r="N233" s="5" t="s">
        <v>3297</v>
      </c>
      <c r="O233" s="5">
        <v>46053</v>
      </c>
      <c r="P233" s="3">
        <v>20</v>
      </c>
      <c r="Q233" s="3">
        <v>16225860</v>
      </c>
      <c r="R233" s="3">
        <v>0.25</v>
      </c>
      <c r="S233" s="3">
        <v>0.02</v>
      </c>
      <c r="T233" s="3">
        <v>12412782.9</v>
      </c>
      <c r="U233" s="3" t="s">
        <v>3297</v>
      </c>
      <c r="V233" s="21" cm="1">
        <f t="array" ref="V233">T233 / _xlfn.SWITCH(U233, "USD", 1, "AED", 3.67, "QAR", 3.64, "SAR", 3.75, "EUR", 0.92, "Unknown", 1, 1)</f>
        <v>12412782.9</v>
      </c>
      <c r="W233" s="3">
        <v>9122927.0500000007</v>
      </c>
      <c r="X233" s="3">
        <v>0.33</v>
      </c>
      <c r="Y233" s="3">
        <v>0.19</v>
      </c>
      <c r="Z233" s="3" t="s">
        <v>3297</v>
      </c>
      <c r="AA233" s="3">
        <v>11130925.26</v>
      </c>
      <c r="AB233" s="3">
        <v>6344786.1500000004</v>
      </c>
      <c r="AC233" s="3">
        <v>60</v>
      </c>
      <c r="AD233" s="3">
        <v>169</v>
      </c>
      <c r="AE233" s="3" t="s">
        <v>75</v>
      </c>
      <c r="AF233" s="3" t="s">
        <v>128</v>
      </c>
      <c r="AG233" s="3">
        <v>0.48</v>
      </c>
      <c r="AH233" s="3">
        <v>0.05</v>
      </c>
      <c r="AI233" s="3">
        <v>0.04</v>
      </c>
      <c r="AJ233" s="3">
        <v>1</v>
      </c>
      <c r="AK233" s="3">
        <v>3068</v>
      </c>
      <c r="AL233" s="3" t="s">
        <v>3297</v>
      </c>
      <c r="AM233" s="3">
        <v>2417738.66</v>
      </c>
      <c r="AN233" s="3" t="s">
        <v>63</v>
      </c>
      <c r="AO233" s="3" t="s">
        <v>3297</v>
      </c>
      <c r="AP233" s="3">
        <v>55.7</v>
      </c>
      <c r="AQ233" s="3" t="s">
        <v>3297</v>
      </c>
      <c r="AR233" s="3" t="s">
        <v>26</v>
      </c>
      <c r="AS233" s="3" t="s">
        <v>112</v>
      </c>
      <c r="AT233" s="3" t="s">
        <v>64</v>
      </c>
    </row>
    <row r="234" spans="1:46" x14ac:dyDescent="0.3">
      <c r="A234" s="2" t="s">
        <v>894</v>
      </c>
      <c r="B234" s="4">
        <v>45694</v>
      </c>
      <c r="C234" s="2" t="s">
        <v>54</v>
      </c>
      <c r="D234" s="2" t="s">
        <v>230</v>
      </c>
      <c r="E234" s="2" t="s">
        <v>32</v>
      </c>
      <c r="F234" s="2" t="s">
        <v>417</v>
      </c>
      <c r="G234" s="2" t="s">
        <v>34</v>
      </c>
      <c r="H234" s="2" t="s">
        <v>95</v>
      </c>
      <c r="I234" s="2" t="s">
        <v>71</v>
      </c>
      <c r="J234" s="2" t="s">
        <v>215</v>
      </c>
      <c r="K234" s="2" t="s">
        <v>46</v>
      </c>
      <c r="L234" s="2" t="s">
        <v>871</v>
      </c>
      <c r="M234" s="4">
        <v>45607</v>
      </c>
      <c r="N234" s="4">
        <v>45740</v>
      </c>
      <c r="O234" s="4">
        <v>45966</v>
      </c>
      <c r="P234" s="2" t="s">
        <v>3297</v>
      </c>
      <c r="Q234" s="2">
        <v>10685343</v>
      </c>
      <c r="R234" s="2">
        <v>0.21</v>
      </c>
      <c r="S234" s="2">
        <v>0.19</v>
      </c>
      <c r="T234" s="2">
        <v>10045290.949999999</v>
      </c>
      <c r="U234" s="2" t="s">
        <v>76</v>
      </c>
      <c r="V234" s="20" cm="1">
        <f t="array" ref="V234">T234 / _xlfn.SWITCH(U234, "USD", 1, "AED", 3.67, "QAR", 3.64, "SAR", 3.75, "EUR", 0.92, "Unknown", 1, 1)</f>
        <v>10045290.949999999</v>
      </c>
      <c r="W234" s="2">
        <v>6820536.3700000001</v>
      </c>
      <c r="X234" s="2">
        <v>0.25</v>
      </c>
      <c r="Y234" s="2">
        <v>0.08</v>
      </c>
      <c r="Z234" s="2" t="s">
        <v>872</v>
      </c>
      <c r="AA234" s="2">
        <v>8777005.5800000001</v>
      </c>
      <c r="AB234" s="2">
        <v>7063754.5700000003</v>
      </c>
      <c r="AC234" s="2">
        <v>60</v>
      </c>
      <c r="AD234" s="2">
        <v>171</v>
      </c>
      <c r="AE234" s="2" t="s">
        <v>62</v>
      </c>
      <c r="AF234" s="2" t="s">
        <v>263</v>
      </c>
      <c r="AG234" s="2">
        <v>0.15</v>
      </c>
      <c r="AH234" s="2">
        <v>0.05</v>
      </c>
      <c r="AI234" s="2">
        <v>0.02</v>
      </c>
      <c r="AJ234" s="2">
        <v>4</v>
      </c>
      <c r="AK234" s="2">
        <v>1340</v>
      </c>
      <c r="AL234" s="2">
        <v>2132507.71</v>
      </c>
      <c r="AM234" s="2">
        <v>2661126.1</v>
      </c>
      <c r="AN234" s="2" t="s">
        <v>3297</v>
      </c>
      <c r="AO234" s="2" t="s">
        <v>3297</v>
      </c>
      <c r="AP234" s="2">
        <v>53.8</v>
      </c>
      <c r="AQ234" s="2">
        <v>24</v>
      </c>
      <c r="AR234" s="2" t="s">
        <v>3297</v>
      </c>
      <c r="AS234" s="2" t="s">
        <v>52</v>
      </c>
      <c r="AT234" s="2" t="s">
        <v>105</v>
      </c>
    </row>
    <row r="235" spans="1:46" x14ac:dyDescent="0.3">
      <c r="A235" s="3" t="s">
        <v>897</v>
      </c>
      <c r="B235" s="5">
        <v>16651</v>
      </c>
      <c r="C235" s="3" t="s">
        <v>212</v>
      </c>
      <c r="D235" s="3" t="s">
        <v>385</v>
      </c>
      <c r="E235" s="3" t="s">
        <v>32</v>
      </c>
      <c r="F235" s="3" t="s">
        <v>138</v>
      </c>
      <c r="G235" s="3" t="s">
        <v>34</v>
      </c>
      <c r="H235" s="3" t="s">
        <v>44</v>
      </c>
      <c r="I235" s="3" t="s">
        <v>19</v>
      </c>
      <c r="J235" s="3" t="s">
        <v>215</v>
      </c>
      <c r="K235" s="3" t="s">
        <v>125</v>
      </c>
      <c r="L235" s="3" t="s">
        <v>874</v>
      </c>
      <c r="M235" s="5">
        <v>45763</v>
      </c>
      <c r="N235" s="5" t="s">
        <v>3297</v>
      </c>
      <c r="O235" s="5">
        <v>45891</v>
      </c>
      <c r="P235" s="3">
        <v>53</v>
      </c>
      <c r="Q235" s="3">
        <v>11022255</v>
      </c>
      <c r="R235" s="3">
        <v>0.03</v>
      </c>
      <c r="S235" s="3">
        <v>-0.03</v>
      </c>
      <c r="T235" s="3">
        <v>10370839.73</v>
      </c>
      <c r="U235" s="3" t="s">
        <v>264</v>
      </c>
      <c r="V235" s="21" cm="1">
        <f t="array" ref="V235">T235 / _xlfn.SWITCH(U235, "USD", 1, "AED", 3.67, "QAR", 3.64, "SAR", 3.75, "EUR", 0.92, "Unknown", 1, 1)</f>
        <v>10370839.73</v>
      </c>
      <c r="W235" s="3">
        <v>9247499.6099999994</v>
      </c>
      <c r="X235" s="3">
        <v>0.36</v>
      </c>
      <c r="Y235" s="3">
        <v>0.12</v>
      </c>
      <c r="Z235" s="3" t="s">
        <v>875</v>
      </c>
      <c r="AA235" s="3">
        <v>3552943.54</v>
      </c>
      <c r="AB235" s="3">
        <v>3149085.22</v>
      </c>
      <c r="AC235" s="3">
        <v>120</v>
      </c>
      <c r="AD235" s="3">
        <v>111</v>
      </c>
      <c r="AE235" s="3" t="s">
        <v>38</v>
      </c>
      <c r="AF235" s="3" t="s">
        <v>87</v>
      </c>
      <c r="AG235" s="3">
        <v>0.13</v>
      </c>
      <c r="AH235" s="3">
        <v>0.15</v>
      </c>
      <c r="AI235" s="3">
        <v>0.05</v>
      </c>
      <c r="AJ235" s="3">
        <v>2</v>
      </c>
      <c r="AK235" s="3">
        <v>1233</v>
      </c>
      <c r="AL235" s="3">
        <v>240692.03</v>
      </c>
      <c r="AM235" s="3">
        <v>3782336.81</v>
      </c>
      <c r="AN235" s="3" t="s">
        <v>3297</v>
      </c>
      <c r="AO235" s="3" t="s">
        <v>25</v>
      </c>
      <c r="AP235" s="3">
        <v>69.3</v>
      </c>
      <c r="AQ235" s="3">
        <v>60</v>
      </c>
      <c r="AR235" s="3" t="s">
        <v>160</v>
      </c>
      <c r="AS235" s="3" t="s">
        <v>52</v>
      </c>
      <c r="AT235" s="3" t="s">
        <v>149</v>
      </c>
    </row>
    <row r="236" spans="1:46" x14ac:dyDescent="0.3">
      <c r="A236" s="2" t="s">
        <v>900</v>
      </c>
      <c r="B236" s="4">
        <v>45759</v>
      </c>
      <c r="C236" s="2" t="s">
        <v>244</v>
      </c>
      <c r="D236" s="2" t="s">
        <v>385</v>
      </c>
      <c r="E236" s="2" t="s">
        <v>32</v>
      </c>
      <c r="F236" s="2" t="s">
        <v>138</v>
      </c>
      <c r="G236" s="2" t="s">
        <v>214</v>
      </c>
      <c r="H236" s="2" t="s">
        <v>157</v>
      </c>
      <c r="I236" s="2" t="s">
        <v>3254</v>
      </c>
      <c r="J236" s="2" t="s">
        <v>215</v>
      </c>
      <c r="K236" s="2" t="s">
        <v>35</v>
      </c>
      <c r="L236" s="2" t="s">
        <v>877</v>
      </c>
      <c r="M236" s="4">
        <v>45687</v>
      </c>
      <c r="N236" s="4">
        <v>45799</v>
      </c>
      <c r="O236" s="4">
        <v>45828</v>
      </c>
      <c r="P236" s="2">
        <v>41</v>
      </c>
      <c r="Q236" s="2">
        <v>1654965</v>
      </c>
      <c r="R236" s="2">
        <v>0.18</v>
      </c>
      <c r="S236" s="2">
        <v>-0.01</v>
      </c>
      <c r="T236" s="2">
        <v>1343500.59</v>
      </c>
      <c r="U236" s="2" t="s">
        <v>365</v>
      </c>
      <c r="V236" s="20" cm="1">
        <f t="array" ref="V236">T236 / _xlfn.SWITCH(U236, "USD", 1, "AED", 3.67, "QAR", 3.64, "SAR", 3.75, "EUR", 0.92, "Unknown", 1, 1)</f>
        <v>366076.45504087198</v>
      </c>
      <c r="W236" s="2">
        <v>919719.04</v>
      </c>
      <c r="X236" s="2">
        <v>0.33</v>
      </c>
      <c r="Y236" s="2">
        <v>0.18</v>
      </c>
      <c r="Z236" s="2" t="s">
        <v>878</v>
      </c>
      <c r="AA236" s="2">
        <v>1014761.36</v>
      </c>
      <c r="AB236" s="2">
        <v>997562.91</v>
      </c>
      <c r="AC236" s="2">
        <v>60</v>
      </c>
      <c r="AD236" s="2">
        <v>59</v>
      </c>
      <c r="AE236" s="2" t="s">
        <v>100</v>
      </c>
      <c r="AF236" s="2" t="s">
        <v>49</v>
      </c>
      <c r="AG236" s="2">
        <v>0.23</v>
      </c>
      <c r="AH236" s="2">
        <v>0.15</v>
      </c>
      <c r="AI236" s="2">
        <v>0.08</v>
      </c>
      <c r="AJ236" s="2">
        <v>13</v>
      </c>
      <c r="AK236" s="2">
        <v>1725</v>
      </c>
      <c r="AL236" s="2">
        <v>239552.62</v>
      </c>
      <c r="AM236" s="2">
        <v>619382.82999999996</v>
      </c>
      <c r="AN236" s="2" t="s">
        <v>102</v>
      </c>
      <c r="AO236" s="2" t="s">
        <v>89</v>
      </c>
      <c r="AP236" s="2">
        <v>73.7</v>
      </c>
      <c r="AQ236" s="2">
        <v>48</v>
      </c>
      <c r="AR236" s="2" t="s">
        <v>51</v>
      </c>
      <c r="AS236" s="2" t="s">
        <v>52</v>
      </c>
      <c r="AT236" s="2" t="s">
        <v>64</v>
      </c>
    </row>
    <row r="237" spans="1:46" x14ac:dyDescent="0.3">
      <c r="A237" s="3" t="s">
        <v>903</v>
      </c>
      <c r="B237" s="5">
        <v>46058</v>
      </c>
      <c r="C237" s="3" t="s">
        <v>197</v>
      </c>
      <c r="D237" s="3" t="s">
        <v>79</v>
      </c>
      <c r="E237" s="3" t="s">
        <v>275</v>
      </c>
      <c r="F237" s="3" t="s">
        <v>93</v>
      </c>
      <c r="G237" s="3" t="s">
        <v>162</v>
      </c>
      <c r="H237" s="3" t="s">
        <v>44</v>
      </c>
      <c r="I237" s="3" t="s">
        <v>199</v>
      </c>
      <c r="J237" s="2" t="s">
        <v>59</v>
      </c>
      <c r="K237" s="3" t="s">
        <v>203</v>
      </c>
      <c r="L237" s="3" t="s">
        <v>880</v>
      </c>
      <c r="M237" s="5">
        <v>45988</v>
      </c>
      <c r="N237" s="5" t="s">
        <v>3297</v>
      </c>
      <c r="O237" s="5" t="s">
        <v>3297</v>
      </c>
      <c r="P237" s="3">
        <v>42</v>
      </c>
      <c r="Q237" s="3">
        <v>42658552</v>
      </c>
      <c r="R237" s="3">
        <v>0.2</v>
      </c>
      <c r="S237" s="3">
        <v>0.18</v>
      </c>
      <c r="T237" s="3">
        <v>40269673.090000004</v>
      </c>
      <c r="U237" s="3" t="s">
        <v>177</v>
      </c>
      <c r="V237" s="21" cm="1">
        <f t="array" ref="V237">T237 / _xlfn.SWITCH(U237, "USD", 1, "AED", 3.67, "QAR", 3.64, "SAR", 3.75, "EUR", 0.92, "Unknown", 1, 1)</f>
        <v>40269673.090000004</v>
      </c>
      <c r="W237" s="3">
        <v>25927067.620000001</v>
      </c>
      <c r="X237" s="3">
        <v>0.16</v>
      </c>
      <c r="Y237" s="3">
        <v>0.2</v>
      </c>
      <c r="Z237" s="3" t="s">
        <v>881</v>
      </c>
      <c r="AA237" s="3">
        <v>26251362.989999998</v>
      </c>
      <c r="AB237" s="3">
        <v>20673202.809999999</v>
      </c>
      <c r="AC237" s="3">
        <v>45</v>
      </c>
      <c r="AD237" s="3">
        <v>126</v>
      </c>
      <c r="AE237" s="3" t="s">
        <v>62</v>
      </c>
      <c r="AF237" s="3" t="s">
        <v>49</v>
      </c>
      <c r="AG237" s="3">
        <v>0.57999999999999996</v>
      </c>
      <c r="AH237" s="3">
        <v>0.05</v>
      </c>
      <c r="AI237" s="3">
        <v>0.04</v>
      </c>
      <c r="AJ237" s="3">
        <v>3</v>
      </c>
      <c r="AK237" s="3">
        <v>2431</v>
      </c>
      <c r="AL237" s="3">
        <v>7617565.2999999998</v>
      </c>
      <c r="AM237" s="3">
        <v>16894714.460000001</v>
      </c>
      <c r="AN237" s="3" t="s">
        <v>135</v>
      </c>
      <c r="AO237" s="3" t="s">
        <v>77</v>
      </c>
      <c r="AP237" s="3">
        <v>60</v>
      </c>
      <c r="AQ237" s="3">
        <v>48</v>
      </c>
      <c r="AR237" s="3" t="s">
        <v>51</v>
      </c>
      <c r="AS237" s="3" t="s">
        <v>52</v>
      </c>
      <c r="AT237" s="3" t="s">
        <v>113</v>
      </c>
    </row>
    <row r="238" spans="1:46" x14ac:dyDescent="0.3">
      <c r="A238" s="2" t="s">
        <v>906</v>
      </c>
      <c r="B238" s="4">
        <v>45670</v>
      </c>
      <c r="C238" s="2" t="s">
        <v>327</v>
      </c>
      <c r="D238" s="2" t="s">
        <v>198</v>
      </c>
      <c r="E238" s="2" t="s">
        <v>3335</v>
      </c>
      <c r="F238" s="2" t="s">
        <v>3297</v>
      </c>
      <c r="G238" s="2" t="s">
        <v>34</v>
      </c>
      <c r="H238" s="2" t="s">
        <v>70</v>
      </c>
      <c r="I238" s="2" t="s">
        <v>58</v>
      </c>
      <c r="J238" s="2" t="s">
        <v>59</v>
      </c>
      <c r="K238" s="2" t="s">
        <v>21</v>
      </c>
      <c r="L238" s="2" t="s">
        <v>883</v>
      </c>
      <c r="M238" s="4">
        <v>45642</v>
      </c>
      <c r="N238" s="4">
        <v>45810</v>
      </c>
      <c r="O238" s="4">
        <v>45782</v>
      </c>
      <c r="P238" s="2">
        <v>23</v>
      </c>
      <c r="Q238" s="2">
        <v>2134160</v>
      </c>
      <c r="R238" s="2">
        <v>0.23</v>
      </c>
      <c r="S238" s="2">
        <v>0.14000000000000001</v>
      </c>
      <c r="T238" s="2">
        <v>1873365.65</v>
      </c>
      <c r="U238" s="2" t="s">
        <v>50</v>
      </c>
      <c r="V238" s="20" cm="1">
        <f t="array" ref="V238">T238 / _xlfn.SWITCH(U238, "USD", 1, "AED", 3.67, "QAR", 3.64, "SAR", 3.75, "EUR", 0.92, "Unknown", 1, 1)</f>
        <v>514660.89285714284</v>
      </c>
      <c r="W238" s="2">
        <v>1551445.47</v>
      </c>
      <c r="X238" s="2">
        <v>0.16</v>
      </c>
      <c r="Y238" s="2">
        <v>0.16</v>
      </c>
      <c r="Z238" s="2" t="s">
        <v>884</v>
      </c>
      <c r="AA238" s="2">
        <v>219002.48</v>
      </c>
      <c r="AB238" s="2">
        <v>147159.06</v>
      </c>
      <c r="AC238" s="2">
        <v>45</v>
      </c>
      <c r="AD238" s="2">
        <v>115</v>
      </c>
      <c r="AE238" s="2" t="s">
        <v>100</v>
      </c>
      <c r="AF238" s="2" t="s">
        <v>128</v>
      </c>
      <c r="AG238" s="2">
        <v>0.64</v>
      </c>
      <c r="AH238" s="2">
        <v>0.15</v>
      </c>
      <c r="AI238" s="2">
        <v>0.02</v>
      </c>
      <c r="AJ238" s="2">
        <v>14</v>
      </c>
      <c r="AK238" s="2">
        <v>566</v>
      </c>
      <c r="AL238" s="2">
        <v>81525.58</v>
      </c>
      <c r="AM238" s="2">
        <v>722260.24</v>
      </c>
      <c r="AN238" s="2" t="s">
        <v>165</v>
      </c>
      <c r="AO238" s="2" t="s">
        <v>3297</v>
      </c>
      <c r="AP238" s="2">
        <v>52.8</v>
      </c>
      <c r="AQ238" s="2" t="s">
        <v>3297</v>
      </c>
      <c r="AR238" s="2" t="s">
        <v>26</v>
      </c>
      <c r="AS238" s="2" t="s">
        <v>40</v>
      </c>
      <c r="AT238" s="2" t="s">
        <v>149</v>
      </c>
    </row>
    <row r="239" spans="1:46" x14ac:dyDescent="0.3">
      <c r="A239" s="3" t="s">
        <v>910</v>
      </c>
      <c r="B239" s="5">
        <v>16690</v>
      </c>
      <c r="C239" s="3" t="s">
        <v>384</v>
      </c>
      <c r="D239" s="3" t="s">
        <v>213</v>
      </c>
      <c r="E239" s="3" t="s">
        <v>3335</v>
      </c>
      <c r="F239" s="3" t="s">
        <v>123</v>
      </c>
      <c r="G239" s="3" t="s">
        <v>144</v>
      </c>
      <c r="H239" s="3" t="s">
        <v>109</v>
      </c>
      <c r="I239" s="3" t="s">
        <v>19</v>
      </c>
      <c r="J239" s="3" t="s">
        <v>59</v>
      </c>
      <c r="K239" s="3" t="s">
        <v>21</v>
      </c>
      <c r="L239" s="3" t="s">
        <v>886</v>
      </c>
      <c r="M239" s="5">
        <v>45859</v>
      </c>
      <c r="N239" s="5">
        <v>45952</v>
      </c>
      <c r="O239" s="5" t="s">
        <v>3297</v>
      </c>
      <c r="P239" s="3">
        <v>34</v>
      </c>
      <c r="Q239" s="3">
        <v>27081118</v>
      </c>
      <c r="R239" s="3">
        <v>0.2</v>
      </c>
      <c r="S239" s="3">
        <v>0.08</v>
      </c>
      <c r="T239" s="3">
        <v>23398085.949999999</v>
      </c>
      <c r="U239" s="3" t="s">
        <v>365</v>
      </c>
      <c r="V239" s="21" cm="1">
        <f t="array" ref="V239">T239 / _xlfn.SWITCH(U239, "USD", 1, "AED", 3.67, "QAR", 3.64, "SAR", 3.75, "EUR", 0.92, "Unknown", 1, 1)</f>
        <v>6375500.2588555859</v>
      </c>
      <c r="W239" s="3" t="s">
        <v>3297</v>
      </c>
      <c r="X239" s="3">
        <v>0.2</v>
      </c>
      <c r="Y239" s="3">
        <v>0.06</v>
      </c>
      <c r="Z239" s="3" t="s">
        <v>887</v>
      </c>
      <c r="AA239" s="3">
        <v>13934634.199999999</v>
      </c>
      <c r="AB239" s="3">
        <v>8594772.7699999996</v>
      </c>
      <c r="AC239" s="3">
        <v>45</v>
      </c>
      <c r="AD239" s="3">
        <v>141</v>
      </c>
      <c r="AE239" s="3" t="s">
        <v>75</v>
      </c>
      <c r="AF239" s="3" t="s">
        <v>87</v>
      </c>
      <c r="AG239" s="3">
        <v>0.82</v>
      </c>
      <c r="AH239" s="3">
        <v>0.05</v>
      </c>
      <c r="AI239" s="3">
        <v>0.05</v>
      </c>
      <c r="AJ239" s="3">
        <v>3</v>
      </c>
      <c r="AK239" s="3">
        <v>670</v>
      </c>
      <c r="AL239" s="3">
        <v>2449011.98</v>
      </c>
      <c r="AM239" s="3">
        <v>3876400.01</v>
      </c>
      <c r="AN239" s="3" t="s">
        <v>3297</v>
      </c>
      <c r="AO239" s="3" t="s">
        <v>25</v>
      </c>
      <c r="AP239" s="3">
        <v>60.4</v>
      </c>
      <c r="AQ239" s="3">
        <v>60</v>
      </c>
      <c r="AR239" s="3" t="s">
        <v>51</v>
      </c>
      <c r="AS239" s="3" t="s">
        <v>112</v>
      </c>
      <c r="AT239" s="3" t="s">
        <v>113</v>
      </c>
    </row>
    <row r="240" spans="1:46" x14ac:dyDescent="0.3">
      <c r="A240" s="2" t="s">
        <v>913</v>
      </c>
      <c r="B240" s="4">
        <v>45856</v>
      </c>
      <c r="C240" s="2" t="s">
        <v>473</v>
      </c>
      <c r="D240" s="2" t="s">
        <v>55</v>
      </c>
      <c r="E240" s="2" t="s">
        <v>207</v>
      </c>
      <c r="F240" s="2" t="s">
        <v>80</v>
      </c>
      <c r="G240" s="2" t="s">
        <v>81</v>
      </c>
      <c r="H240" s="2" t="s">
        <v>3252</v>
      </c>
      <c r="I240" s="2" t="s">
        <v>96</v>
      </c>
      <c r="J240" s="3" t="s">
        <v>132</v>
      </c>
      <c r="K240" s="2" t="s">
        <v>125</v>
      </c>
      <c r="L240" s="2" t="s">
        <v>889</v>
      </c>
      <c r="M240" s="4">
        <v>45771</v>
      </c>
      <c r="N240" s="4">
        <v>45859</v>
      </c>
      <c r="O240" s="4">
        <v>45918</v>
      </c>
      <c r="P240" s="2">
        <v>22</v>
      </c>
      <c r="Q240" s="2">
        <v>10928245</v>
      </c>
      <c r="R240" s="2">
        <v>0.28999999999999998</v>
      </c>
      <c r="S240" s="2">
        <v>0.14000000000000001</v>
      </c>
      <c r="T240" s="2">
        <v>8845321.5</v>
      </c>
      <c r="U240" s="2" t="s">
        <v>76</v>
      </c>
      <c r="V240" s="20" cm="1">
        <f t="array" ref="V240">T240 / _xlfn.SWITCH(U240, "USD", 1, "AED", 3.67, "QAR", 3.64, "SAR", 3.75, "EUR", 0.92, "Unknown", 1, 1)</f>
        <v>8845321.5</v>
      </c>
      <c r="W240" s="2" t="s">
        <v>3297</v>
      </c>
      <c r="X240" s="2">
        <v>0.35</v>
      </c>
      <c r="Y240" s="2">
        <v>0.08</v>
      </c>
      <c r="Z240" s="2" t="s">
        <v>890</v>
      </c>
      <c r="AA240" s="2">
        <v>2369099.89</v>
      </c>
      <c r="AB240" s="2">
        <v>1081773.53</v>
      </c>
      <c r="AC240" s="2">
        <v>60</v>
      </c>
      <c r="AD240" s="2">
        <v>101</v>
      </c>
      <c r="AE240" s="2" t="s">
        <v>148</v>
      </c>
      <c r="AF240" s="2" t="s">
        <v>128</v>
      </c>
      <c r="AG240" s="2">
        <v>0.16</v>
      </c>
      <c r="AH240" s="2">
        <v>0.1</v>
      </c>
      <c r="AI240" s="2">
        <v>0.05</v>
      </c>
      <c r="AJ240" s="2">
        <v>14</v>
      </c>
      <c r="AK240" s="2">
        <v>4037</v>
      </c>
      <c r="AL240" s="2">
        <v>1390929.34</v>
      </c>
      <c r="AM240" s="2">
        <v>3244549.95</v>
      </c>
      <c r="AN240" s="2" t="s">
        <v>3297</v>
      </c>
      <c r="AO240" s="2" t="s">
        <v>103</v>
      </c>
      <c r="AP240" s="2">
        <v>66.400000000000006</v>
      </c>
      <c r="AQ240" s="2">
        <v>12</v>
      </c>
      <c r="AR240" s="2" t="s">
        <v>26</v>
      </c>
      <c r="AS240" s="2" t="s">
        <v>40</v>
      </c>
      <c r="AT240" s="2" t="s">
        <v>28</v>
      </c>
    </row>
    <row r="241" spans="1:46" x14ac:dyDescent="0.3">
      <c r="A241" s="3" t="s">
        <v>916</v>
      </c>
      <c r="B241" s="5">
        <v>45798</v>
      </c>
      <c r="C241" s="3" t="s">
        <v>191</v>
      </c>
      <c r="D241" s="3" t="s">
        <v>230</v>
      </c>
      <c r="E241" s="3" t="s">
        <v>16</v>
      </c>
      <c r="F241" s="3" t="s">
        <v>56</v>
      </c>
      <c r="G241" s="3" t="s">
        <v>81</v>
      </c>
      <c r="H241" s="3" t="s">
        <v>157</v>
      </c>
      <c r="I241" s="3" t="s">
        <v>124</v>
      </c>
      <c r="J241" s="3" t="s">
        <v>82</v>
      </c>
      <c r="K241" s="3" t="s">
        <v>46</v>
      </c>
      <c r="L241" s="3" t="s">
        <v>892</v>
      </c>
      <c r="M241" s="5">
        <v>45766</v>
      </c>
      <c r="N241" s="5" t="s">
        <v>3297</v>
      </c>
      <c r="O241" s="5">
        <v>45886</v>
      </c>
      <c r="P241" s="3">
        <v>47</v>
      </c>
      <c r="Q241" s="3">
        <v>200636</v>
      </c>
      <c r="R241" s="3">
        <v>0.11</v>
      </c>
      <c r="S241" s="3">
        <v>0.05</v>
      </c>
      <c r="T241" s="3">
        <v>187494.34</v>
      </c>
      <c r="U241" s="3" t="s">
        <v>365</v>
      </c>
      <c r="V241" s="21" cm="1">
        <f t="array" ref="V241">T241 / _xlfn.SWITCH(U241, "USD", 1, "AED", 3.67, "QAR", 3.64, "SAR", 3.75, "EUR", 0.92, "Unknown", 1, 1)</f>
        <v>51088.376021798365</v>
      </c>
      <c r="W241" s="3">
        <v>116056.21</v>
      </c>
      <c r="X241" s="3">
        <v>0.13</v>
      </c>
      <c r="Y241" s="3">
        <v>0.11</v>
      </c>
      <c r="Z241" s="3" t="s">
        <v>893</v>
      </c>
      <c r="AA241" s="3">
        <v>99914.66</v>
      </c>
      <c r="AB241" s="3">
        <v>42722.49</v>
      </c>
      <c r="AC241" s="3">
        <v>30</v>
      </c>
      <c r="AD241" s="3">
        <v>95</v>
      </c>
      <c r="AE241" s="3" t="s">
        <v>100</v>
      </c>
      <c r="AF241" s="3" t="s">
        <v>263</v>
      </c>
      <c r="AG241" s="3">
        <v>0.25</v>
      </c>
      <c r="AH241" s="3">
        <v>0.05</v>
      </c>
      <c r="AI241" s="3">
        <v>0.1</v>
      </c>
      <c r="AJ241" s="3">
        <v>11</v>
      </c>
      <c r="AK241" s="3">
        <v>1443</v>
      </c>
      <c r="AL241" s="3">
        <v>28621.94</v>
      </c>
      <c r="AM241" s="3" t="s">
        <v>3297</v>
      </c>
      <c r="AN241" s="3" t="s">
        <v>3297</v>
      </c>
      <c r="AO241" s="3" t="s">
        <v>39</v>
      </c>
      <c r="AP241" s="3" t="s">
        <v>3297</v>
      </c>
      <c r="AQ241" s="3" t="s">
        <v>3297</v>
      </c>
      <c r="AR241" s="3" t="s">
        <v>166</v>
      </c>
      <c r="AS241" s="3" t="s">
        <v>52</v>
      </c>
      <c r="AT241" s="3" t="s">
        <v>3297</v>
      </c>
    </row>
    <row r="242" spans="1:46" x14ac:dyDescent="0.3">
      <c r="A242" s="2" t="s">
        <v>919</v>
      </c>
      <c r="B242" s="4">
        <v>45754</v>
      </c>
      <c r="C242" s="2" t="s">
        <v>218</v>
      </c>
      <c r="D242" s="2" t="s">
        <v>198</v>
      </c>
      <c r="E242" s="2" t="s">
        <v>16</v>
      </c>
      <c r="F242" s="2" t="s">
        <v>68</v>
      </c>
      <c r="G242" s="2" t="s">
        <v>18</v>
      </c>
      <c r="H242" s="2" t="s">
        <v>70</v>
      </c>
      <c r="I242" s="2" t="s">
        <v>139</v>
      </c>
      <c r="J242" s="2" t="s">
        <v>82</v>
      </c>
      <c r="K242" s="2" t="s">
        <v>21</v>
      </c>
      <c r="L242" s="2" t="s">
        <v>895</v>
      </c>
      <c r="M242" s="4">
        <v>45749</v>
      </c>
      <c r="N242" s="4">
        <v>45777</v>
      </c>
      <c r="O242" s="4">
        <v>45821</v>
      </c>
      <c r="P242" s="2">
        <v>51</v>
      </c>
      <c r="Q242" s="2">
        <v>15958402</v>
      </c>
      <c r="R242" s="2">
        <v>0.24</v>
      </c>
      <c r="S242" s="2">
        <v>0.15</v>
      </c>
      <c r="T242" s="2">
        <v>13947643.35</v>
      </c>
      <c r="U242" s="2" t="s">
        <v>76</v>
      </c>
      <c r="V242" s="20" cm="1">
        <f t="array" ref="V242">T242 / _xlfn.SWITCH(U242, "USD", 1, "AED", 3.67, "QAR", 3.64, "SAR", 3.75, "EUR", 0.92, "Unknown", 1, 1)</f>
        <v>13947643.35</v>
      </c>
      <c r="W242" s="2">
        <v>11195957.550000001</v>
      </c>
      <c r="X242" s="2">
        <v>0.39</v>
      </c>
      <c r="Y242" s="2">
        <v>0.06</v>
      </c>
      <c r="Z242" s="2" t="s">
        <v>896</v>
      </c>
      <c r="AA242" s="2">
        <v>12503529.970000001</v>
      </c>
      <c r="AB242" s="2">
        <v>4192414.64</v>
      </c>
      <c r="AC242" s="2">
        <v>120</v>
      </c>
      <c r="AD242" s="2">
        <v>112</v>
      </c>
      <c r="AE242" s="2" t="s">
        <v>148</v>
      </c>
      <c r="AF242" s="2" t="s">
        <v>49</v>
      </c>
      <c r="AG242" s="2">
        <v>0.57999999999999996</v>
      </c>
      <c r="AH242" s="2">
        <v>0.15</v>
      </c>
      <c r="AI242" s="2">
        <v>0.05</v>
      </c>
      <c r="AJ242" s="2">
        <v>7</v>
      </c>
      <c r="AK242" s="2">
        <v>4427</v>
      </c>
      <c r="AL242" s="2">
        <v>805943.86</v>
      </c>
      <c r="AM242" s="2" t="s">
        <v>3297</v>
      </c>
      <c r="AN242" s="2" t="s">
        <v>165</v>
      </c>
      <c r="AO242" s="2" t="s">
        <v>89</v>
      </c>
      <c r="AP242" s="2">
        <v>66.599999999999994</v>
      </c>
      <c r="AQ242" s="2">
        <v>24</v>
      </c>
      <c r="AR242" s="2" t="s">
        <v>3297</v>
      </c>
      <c r="AS242" s="2" t="s">
        <v>27</v>
      </c>
      <c r="AT242" s="2" t="s">
        <v>105</v>
      </c>
    </row>
    <row r="243" spans="1:46" x14ac:dyDescent="0.3">
      <c r="A243" s="3" t="s">
        <v>922</v>
      </c>
      <c r="B243" s="5">
        <v>46080</v>
      </c>
      <c r="C243" s="3" t="s">
        <v>253</v>
      </c>
      <c r="D243" s="3" t="s">
        <v>122</v>
      </c>
      <c r="E243" s="3" t="s">
        <v>275</v>
      </c>
      <c r="F243" s="3" t="s">
        <v>116</v>
      </c>
      <c r="G243" s="3" t="s">
        <v>117</v>
      </c>
      <c r="H243" s="3" t="s">
        <v>3297</v>
      </c>
      <c r="I243" s="3" t="s">
        <v>139</v>
      </c>
      <c r="J243" s="2" t="s">
        <v>72</v>
      </c>
      <c r="K243" s="3" t="s">
        <v>35</v>
      </c>
      <c r="L243" s="3" t="s">
        <v>898</v>
      </c>
      <c r="M243" s="5">
        <v>46057</v>
      </c>
      <c r="N243" s="5">
        <v>46109</v>
      </c>
      <c r="O243" s="5">
        <v>46134</v>
      </c>
      <c r="P243" s="3">
        <v>35</v>
      </c>
      <c r="Q243" s="3">
        <v>46720858</v>
      </c>
      <c r="R243" s="3">
        <v>0.14000000000000001</v>
      </c>
      <c r="S243" s="3">
        <v>0.16</v>
      </c>
      <c r="T243" s="3">
        <v>46608727.939999998</v>
      </c>
      <c r="U243" s="3" t="s">
        <v>242</v>
      </c>
      <c r="V243" s="21" cm="1">
        <f t="array" ref="V243">T243 / _xlfn.SWITCH(U243, "USD", 1, "AED", 3.67, "QAR", 3.64, "SAR", 3.75, "EUR", 0.92, "Unknown", 1, 1)</f>
        <v>50661660.804347821</v>
      </c>
      <c r="W243" s="3">
        <v>34889470.149999999</v>
      </c>
      <c r="X243" s="3">
        <v>0.28999999999999998</v>
      </c>
      <c r="Y243" s="3">
        <v>0.1</v>
      </c>
      <c r="Z243" s="3" t="s">
        <v>899</v>
      </c>
      <c r="AA243" s="3">
        <v>37222408.899999999</v>
      </c>
      <c r="AB243" s="3">
        <v>40661876.609999999</v>
      </c>
      <c r="AC243" s="3">
        <v>120</v>
      </c>
      <c r="AD243" s="3">
        <v>11</v>
      </c>
      <c r="AE243" s="3" t="s">
        <v>3297</v>
      </c>
      <c r="AF243" s="3" t="s">
        <v>87</v>
      </c>
      <c r="AG243" s="3">
        <v>0.54</v>
      </c>
      <c r="AH243" s="3">
        <v>0.15</v>
      </c>
      <c r="AI243" s="3">
        <v>0.01</v>
      </c>
      <c r="AJ243" s="3">
        <v>5</v>
      </c>
      <c r="AK243" s="3">
        <v>1574</v>
      </c>
      <c r="AL243" s="3" t="s">
        <v>3297</v>
      </c>
      <c r="AM243" s="3" t="s">
        <v>3297</v>
      </c>
      <c r="AN243" s="3" t="s">
        <v>3297</v>
      </c>
      <c r="AO243" s="3" t="s">
        <v>3297</v>
      </c>
      <c r="AP243" s="3">
        <v>91.3</v>
      </c>
      <c r="AQ243" s="3">
        <v>24</v>
      </c>
      <c r="AR243" s="3" t="s">
        <v>160</v>
      </c>
      <c r="AS243" s="3" t="s">
        <v>104</v>
      </c>
      <c r="AT243" s="3" t="s">
        <v>3297</v>
      </c>
    </row>
    <row r="244" spans="1:46" x14ac:dyDescent="0.3">
      <c r="A244" s="2" t="s">
        <v>925</v>
      </c>
      <c r="B244" s="4">
        <v>45663</v>
      </c>
      <c r="C244" s="2" t="s">
        <v>15</v>
      </c>
      <c r="D244" s="2" t="s">
        <v>219</v>
      </c>
      <c r="E244" s="2" t="s">
        <v>16</v>
      </c>
      <c r="F244" s="2" t="s">
        <v>56</v>
      </c>
      <c r="G244" s="2" t="s">
        <v>18</v>
      </c>
      <c r="H244" s="2" t="s">
        <v>157</v>
      </c>
      <c r="I244" s="2" t="s">
        <v>139</v>
      </c>
      <c r="J244" s="2" t="s">
        <v>82</v>
      </c>
      <c r="K244" s="2" t="s">
        <v>46</v>
      </c>
      <c r="L244" s="2" t="s">
        <v>901</v>
      </c>
      <c r="M244" s="4">
        <v>45650</v>
      </c>
      <c r="N244" s="4" t="s">
        <v>3297</v>
      </c>
      <c r="O244" s="4">
        <v>45704</v>
      </c>
      <c r="P244" s="2">
        <v>8</v>
      </c>
      <c r="Q244" s="2">
        <v>47029807</v>
      </c>
      <c r="R244" s="2">
        <v>0.21</v>
      </c>
      <c r="S244" s="2">
        <v>0.04</v>
      </c>
      <c r="T244" s="2">
        <v>38639689.43</v>
      </c>
      <c r="U244" s="2" t="s">
        <v>365</v>
      </c>
      <c r="V244" s="20" cm="1">
        <f t="array" ref="V244">T244 / _xlfn.SWITCH(U244, "USD", 1, "AED", 3.67, "QAR", 3.64, "SAR", 3.75, "EUR", 0.92, "Unknown", 1, 1)</f>
        <v>10528525.730245233</v>
      </c>
      <c r="W244" s="2">
        <v>31579584.109999999</v>
      </c>
      <c r="X244" s="2">
        <v>0.37</v>
      </c>
      <c r="Y244" s="2">
        <v>0.12</v>
      </c>
      <c r="Z244" s="2" t="s">
        <v>902</v>
      </c>
      <c r="AA244" s="2">
        <v>14245624.52</v>
      </c>
      <c r="AB244" s="2">
        <v>7735791.3300000001</v>
      </c>
      <c r="AC244" s="2">
        <v>120</v>
      </c>
      <c r="AD244" s="2">
        <v>151</v>
      </c>
      <c r="AE244" s="2" t="s">
        <v>148</v>
      </c>
      <c r="AF244" s="2" t="s">
        <v>153</v>
      </c>
      <c r="AG244" s="2">
        <v>0.91</v>
      </c>
      <c r="AH244" s="2">
        <v>0.15</v>
      </c>
      <c r="AI244" s="2">
        <v>7.0000000000000007E-2</v>
      </c>
      <c r="AJ244" s="2">
        <v>1</v>
      </c>
      <c r="AK244" s="2">
        <v>3706</v>
      </c>
      <c r="AL244" s="2">
        <v>4421911.8099999996</v>
      </c>
      <c r="AM244" s="2" t="s">
        <v>3297</v>
      </c>
      <c r="AN244" s="2" t="s">
        <v>102</v>
      </c>
      <c r="AO244" s="2" t="s">
        <v>103</v>
      </c>
      <c r="AP244" s="2">
        <v>80.2</v>
      </c>
      <c r="AQ244" s="2">
        <v>12</v>
      </c>
      <c r="AR244" s="2" t="s">
        <v>166</v>
      </c>
      <c r="AS244" s="2" t="s">
        <v>112</v>
      </c>
      <c r="AT244" s="2" t="s">
        <v>149</v>
      </c>
    </row>
    <row r="245" spans="1:46" x14ac:dyDescent="0.3">
      <c r="A245" s="3" t="s">
        <v>928</v>
      </c>
      <c r="B245" s="5">
        <v>45856</v>
      </c>
      <c r="C245" s="3" t="s">
        <v>424</v>
      </c>
      <c r="D245" s="3" t="s">
        <v>3249</v>
      </c>
      <c r="E245" s="3" t="s">
        <v>275</v>
      </c>
      <c r="F245" s="3" t="s">
        <v>116</v>
      </c>
      <c r="G245" s="3" t="s">
        <v>57</v>
      </c>
      <c r="H245" s="3" t="s">
        <v>95</v>
      </c>
      <c r="I245" s="3" t="s">
        <v>3254</v>
      </c>
      <c r="J245" s="2" t="s">
        <v>59</v>
      </c>
      <c r="K245" s="3" t="s">
        <v>83</v>
      </c>
      <c r="L245" s="3" t="s">
        <v>904</v>
      </c>
      <c r="M245" s="5">
        <v>45818</v>
      </c>
      <c r="N245" s="5">
        <v>45893</v>
      </c>
      <c r="O245" s="5">
        <v>46001</v>
      </c>
      <c r="P245" s="3">
        <v>11</v>
      </c>
      <c r="Q245" s="3">
        <v>36147730</v>
      </c>
      <c r="R245" s="3">
        <v>0.23</v>
      </c>
      <c r="S245" s="3">
        <v>-0.04</v>
      </c>
      <c r="T245" s="3">
        <v>26720402.02</v>
      </c>
      <c r="U245" s="3" t="s">
        <v>242</v>
      </c>
      <c r="V245" s="21" cm="1">
        <f t="array" ref="V245">T245 / _xlfn.SWITCH(U245, "USD", 1, "AED", 3.67, "QAR", 3.64, "SAR", 3.75, "EUR", 0.92, "Unknown", 1, 1)</f>
        <v>29043915.239130434</v>
      </c>
      <c r="W245" s="3">
        <v>23878395.5</v>
      </c>
      <c r="X245" s="3">
        <v>0.06</v>
      </c>
      <c r="Y245" s="3">
        <v>0.12</v>
      </c>
      <c r="Z245" s="3" t="s">
        <v>905</v>
      </c>
      <c r="AA245" s="3">
        <v>14637754.27</v>
      </c>
      <c r="AB245" s="3">
        <v>12567584.24</v>
      </c>
      <c r="AC245" s="3">
        <v>90</v>
      </c>
      <c r="AD245" s="3">
        <v>45</v>
      </c>
      <c r="AE245" s="3" t="s">
        <v>100</v>
      </c>
      <c r="AF245" s="3" t="s">
        <v>24</v>
      </c>
      <c r="AG245" s="3">
        <v>0.9</v>
      </c>
      <c r="AH245" s="3">
        <v>0.1</v>
      </c>
      <c r="AI245" s="3">
        <v>0.09</v>
      </c>
      <c r="AJ245" s="3">
        <v>1</v>
      </c>
      <c r="AK245" s="3">
        <v>3439</v>
      </c>
      <c r="AL245" s="3">
        <v>2248455.23</v>
      </c>
      <c r="AM245" s="3">
        <v>7185172.04</v>
      </c>
      <c r="AN245" s="3" t="s">
        <v>88</v>
      </c>
      <c r="AO245" s="3" t="s">
        <v>3297</v>
      </c>
      <c r="AP245" s="3">
        <v>51</v>
      </c>
      <c r="AQ245" s="3" t="s">
        <v>3297</v>
      </c>
      <c r="AR245" s="3" t="s">
        <v>51</v>
      </c>
      <c r="AS245" s="3" t="s">
        <v>27</v>
      </c>
      <c r="AT245" s="3" t="s">
        <v>149</v>
      </c>
    </row>
    <row r="246" spans="1:46" x14ac:dyDescent="0.3">
      <c r="A246" s="2" t="s">
        <v>931</v>
      </c>
      <c r="B246" s="4">
        <v>16646</v>
      </c>
      <c r="C246" s="2" t="s">
        <v>907</v>
      </c>
      <c r="D246" s="2" t="s">
        <v>219</v>
      </c>
      <c r="E246" s="2" t="s">
        <v>32</v>
      </c>
      <c r="F246" s="2" t="s">
        <v>417</v>
      </c>
      <c r="G246" s="2" t="s">
        <v>156</v>
      </c>
      <c r="H246" s="2" t="s">
        <v>157</v>
      </c>
      <c r="I246" s="2" t="s">
        <v>19</v>
      </c>
      <c r="J246" s="2" t="s">
        <v>215</v>
      </c>
      <c r="K246" s="2" t="s">
        <v>203</v>
      </c>
      <c r="L246" s="2" t="s">
        <v>908</v>
      </c>
      <c r="M246" s="4">
        <v>45680</v>
      </c>
      <c r="N246" s="4">
        <v>45743</v>
      </c>
      <c r="O246" s="4">
        <v>45782</v>
      </c>
      <c r="P246" s="2">
        <v>16</v>
      </c>
      <c r="Q246" s="2">
        <v>8320902</v>
      </c>
      <c r="R246" s="2">
        <v>0.02</v>
      </c>
      <c r="S246" s="2">
        <v>-0.03</v>
      </c>
      <c r="T246" s="2">
        <v>7909849.4400000004</v>
      </c>
      <c r="U246" s="2" t="s">
        <v>278</v>
      </c>
      <c r="V246" s="20" cm="1">
        <f t="array" ref="V246">T246 / _xlfn.SWITCH(U246, "USD", 1, "AED", 3.67, "QAR", 3.64, "SAR", 3.75, "EUR", 0.92, "Unknown", 1, 1)</f>
        <v>2109293.1839999999</v>
      </c>
      <c r="W246" s="2">
        <v>5666278.0800000001</v>
      </c>
      <c r="X246" s="2">
        <v>0.24</v>
      </c>
      <c r="Y246" s="2">
        <v>0.17</v>
      </c>
      <c r="Z246" s="2" t="s">
        <v>909</v>
      </c>
      <c r="AA246" s="2">
        <v>1651355.95</v>
      </c>
      <c r="AB246" s="2" t="s">
        <v>3297</v>
      </c>
      <c r="AC246" s="2">
        <v>120</v>
      </c>
      <c r="AD246" s="2">
        <v>96</v>
      </c>
      <c r="AE246" s="2" t="s">
        <v>100</v>
      </c>
      <c r="AF246" s="2" t="s">
        <v>128</v>
      </c>
      <c r="AG246" s="2">
        <v>0.56999999999999995</v>
      </c>
      <c r="AH246" s="2">
        <v>0.1</v>
      </c>
      <c r="AI246" s="2">
        <v>0.02</v>
      </c>
      <c r="AJ246" s="2">
        <v>5</v>
      </c>
      <c r="AK246" s="2">
        <v>604</v>
      </c>
      <c r="AL246" s="2">
        <v>607678.92000000004</v>
      </c>
      <c r="AM246" s="2">
        <v>3447969.65</v>
      </c>
      <c r="AN246" s="2" t="s">
        <v>165</v>
      </c>
      <c r="AO246" s="2" t="s">
        <v>25</v>
      </c>
      <c r="AP246" s="2">
        <v>92.9</v>
      </c>
      <c r="AQ246" s="2">
        <v>24</v>
      </c>
      <c r="AR246" s="2" t="s">
        <v>26</v>
      </c>
      <c r="AS246" s="2" t="s">
        <v>104</v>
      </c>
      <c r="AT246" s="2" t="s">
        <v>3297</v>
      </c>
    </row>
    <row r="247" spans="1:46" x14ac:dyDescent="0.3">
      <c r="A247" s="3" t="s">
        <v>934</v>
      </c>
      <c r="B247" s="5">
        <v>45672</v>
      </c>
      <c r="C247" s="3" t="s">
        <v>42</v>
      </c>
      <c r="D247" s="3" t="s">
        <v>92</v>
      </c>
      <c r="E247" s="3" t="s">
        <v>32</v>
      </c>
      <c r="F247" s="3" t="s">
        <v>108</v>
      </c>
      <c r="G247" s="3" t="s">
        <v>144</v>
      </c>
      <c r="H247" s="3" t="s">
        <v>157</v>
      </c>
      <c r="I247" s="3" t="s">
        <v>96</v>
      </c>
      <c r="J247" s="3" t="s">
        <v>215</v>
      </c>
      <c r="K247" s="3" t="s">
        <v>97</v>
      </c>
      <c r="L247" s="3" t="s">
        <v>911</v>
      </c>
      <c r="M247" s="5">
        <v>45603</v>
      </c>
      <c r="N247" s="5">
        <v>45706</v>
      </c>
      <c r="O247" s="5">
        <v>45762</v>
      </c>
      <c r="P247" s="3">
        <v>58</v>
      </c>
      <c r="Q247" s="3">
        <v>13125549</v>
      </c>
      <c r="R247" s="3">
        <v>0.24</v>
      </c>
      <c r="S247" s="3">
        <v>0.18</v>
      </c>
      <c r="T247" s="3">
        <v>11770992.34</v>
      </c>
      <c r="U247" s="3" t="s">
        <v>76</v>
      </c>
      <c r="V247" s="21" cm="1">
        <f t="array" ref="V247">T247 / _xlfn.SWITCH(U247, "USD", 1, "AED", 3.67, "QAR", 3.64, "SAR", 3.75, "EUR", 0.92, "Unknown", 1, 1)</f>
        <v>11770992.34</v>
      </c>
      <c r="W247" s="3">
        <v>9144511.1699999999</v>
      </c>
      <c r="X247" s="3">
        <v>0.28999999999999998</v>
      </c>
      <c r="Y247" s="3">
        <v>0.14000000000000001</v>
      </c>
      <c r="Z247" s="3" t="s">
        <v>912</v>
      </c>
      <c r="AA247" s="3">
        <v>4498400</v>
      </c>
      <c r="AB247" s="3">
        <v>3531915.2</v>
      </c>
      <c r="AC247" s="3">
        <v>45</v>
      </c>
      <c r="AD247" s="3">
        <v>33</v>
      </c>
      <c r="AE247" s="3" t="s">
        <v>100</v>
      </c>
      <c r="AF247" s="3" t="s">
        <v>49</v>
      </c>
      <c r="AG247" s="3">
        <v>0.5</v>
      </c>
      <c r="AH247" s="3">
        <v>0.15</v>
      </c>
      <c r="AI247" s="3">
        <v>0.09</v>
      </c>
      <c r="AJ247" s="3">
        <v>5</v>
      </c>
      <c r="AK247" s="3">
        <v>525</v>
      </c>
      <c r="AL247" s="3">
        <v>961556.75</v>
      </c>
      <c r="AM247" s="3">
        <v>2537576.2200000002</v>
      </c>
      <c r="AN247" s="3" t="s">
        <v>102</v>
      </c>
      <c r="AO247" s="3" t="s">
        <v>3297</v>
      </c>
      <c r="AP247" s="3">
        <v>73.5</v>
      </c>
      <c r="AQ247" s="3">
        <v>36</v>
      </c>
      <c r="AR247" s="3" t="s">
        <v>166</v>
      </c>
      <c r="AS247" s="3" t="s">
        <v>52</v>
      </c>
      <c r="AT247" s="3" t="s">
        <v>113</v>
      </c>
    </row>
    <row r="248" spans="1:46" x14ac:dyDescent="0.3">
      <c r="A248" s="2" t="s">
        <v>936</v>
      </c>
      <c r="B248" s="4">
        <v>16703</v>
      </c>
      <c r="C248" s="2" t="s">
        <v>313</v>
      </c>
      <c r="D248" s="2" t="s">
        <v>320</v>
      </c>
      <c r="E248" s="2" t="s">
        <v>16</v>
      </c>
      <c r="F248" s="2" t="s">
        <v>56</v>
      </c>
      <c r="G248" s="2" t="s">
        <v>235</v>
      </c>
      <c r="H248" s="2" t="s">
        <v>109</v>
      </c>
      <c r="I248" s="2" t="s">
        <v>96</v>
      </c>
      <c r="J248" s="2" t="s">
        <v>82</v>
      </c>
      <c r="K248" s="2" t="s">
        <v>46</v>
      </c>
      <c r="L248" s="2" t="s">
        <v>914</v>
      </c>
      <c r="M248" s="4">
        <v>45866</v>
      </c>
      <c r="N248" s="4">
        <v>45849</v>
      </c>
      <c r="O248" s="4">
        <v>46011</v>
      </c>
      <c r="P248" s="2">
        <v>41</v>
      </c>
      <c r="Q248" s="2">
        <v>45572310</v>
      </c>
      <c r="R248" s="2">
        <v>0.15</v>
      </c>
      <c r="S248" s="2">
        <v>0.02</v>
      </c>
      <c r="T248" s="2">
        <v>39511192.770000003</v>
      </c>
      <c r="U248" s="2" t="s">
        <v>242</v>
      </c>
      <c r="V248" s="20" cm="1">
        <f t="array" ref="V248">T248 / _xlfn.SWITCH(U248, "USD", 1, "AED", 3.67, "QAR", 3.64, "SAR", 3.75, "EUR", 0.92, "Unknown", 1, 1)</f>
        <v>42946948.663043477</v>
      </c>
      <c r="W248" s="2">
        <v>25181620.420000002</v>
      </c>
      <c r="X248" s="2">
        <v>0.24</v>
      </c>
      <c r="Y248" s="2">
        <v>0.11</v>
      </c>
      <c r="Z248" s="2" t="s">
        <v>915</v>
      </c>
      <c r="AA248" s="2">
        <v>16210292.439999999</v>
      </c>
      <c r="AB248" s="2">
        <v>13410595.050000001</v>
      </c>
      <c r="AC248" s="2">
        <v>120</v>
      </c>
      <c r="AD248" s="2">
        <v>36</v>
      </c>
      <c r="AE248" s="2" t="s">
        <v>148</v>
      </c>
      <c r="AF248" s="2" t="s">
        <v>49</v>
      </c>
      <c r="AG248" s="2">
        <v>0.8</v>
      </c>
      <c r="AH248" s="2">
        <v>0.15</v>
      </c>
      <c r="AI248" s="2">
        <v>0.04</v>
      </c>
      <c r="AJ248" s="2">
        <v>11</v>
      </c>
      <c r="AK248" s="2">
        <v>2279</v>
      </c>
      <c r="AL248" s="2">
        <v>4611487.0199999996</v>
      </c>
      <c r="AM248" s="2">
        <v>19464440.59</v>
      </c>
      <c r="AN248" s="2" t="s">
        <v>135</v>
      </c>
      <c r="AO248" s="2" t="s">
        <v>3297</v>
      </c>
      <c r="AP248" s="2">
        <v>96.7</v>
      </c>
      <c r="AQ248" s="2">
        <v>48</v>
      </c>
      <c r="AR248" s="2" t="s">
        <v>160</v>
      </c>
      <c r="AS248" s="2" t="s">
        <v>27</v>
      </c>
      <c r="AT248" s="2" t="s">
        <v>113</v>
      </c>
    </row>
    <row r="249" spans="1:46" x14ac:dyDescent="0.3">
      <c r="A249" s="3" t="s">
        <v>939</v>
      </c>
      <c r="B249" s="5">
        <v>16638</v>
      </c>
      <c r="C249" s="3" t="s">
        <v>173</v>
      </c>
      <c r="D249" s="3" t="s">
        <v>79</v>
      </c>
      <c r="E249" s="3" t="s">
        <v>220</v>
      </c>
      <c r="F249" s="3" t="s">
        <v>33</v>
      </c>
      <c r="G249" s="3" t="s">
        <v>3297</v>
      </c>
      <c r="H249" s="3" t="s">
        <v>192</v>
      </c>
      <c r="I249" s="3" t="s">
        <v>71</v>
      </c>
      <c r="J249" s="3" t="s">
        <v>118</v>
      </c>
      <c r="K249" s="3" t="s">
        <v>21</v>
      </c>
      <c r="L249" s="3" t="s">
        <v>917</v>
      </c>
      <c r="M249" s="5">
        <v>45680</v>
      </c>
      <c r="N249" s="5" t="s">
        <v>3297</v>
      </c>
      <c r="O249" s="5">
        <v>45662</v>
      </c>
      <c r="P249" s="3">
        <v>55</v>
      </c>
      <c r="Q249" s="3">
        <v>24448776</v>
      </c>
      <c r="R249" s="3">
        <v>0.27</v>
      </c>
      <c r="S249" s="3">
        <v>0.2</v>
      </c>
      <c r="T249" s="3">
        <v>21417127.780000001</v>
      </c>
      <c r="U249" s="3" t="s">
        <v>365</v>
      </c>
      <c r="V249" s="21" cm="1">
        <f t="array" ref="V249">T249 / _xlfn.SWITCH(U249, "USD", 1, "AED", 3.67, "QAR", 3.64, "SAR", 3.75, "EUR", 0.92, "Unknown", 1, 1)</f>
        <v>5835729.6403269758</v>
      </c>
      <c r="W249" s="3">
        <v>16330846.550000001</v>
      </c>
      <c r="X249" s="3" t="s">
        <v>287</v>
      </c>
      <c r="Y249" s="3">
        <v>7.0000000000000007E-2</v>
      </c>
      <c r="Z249" s="3" t="s">
        <v>918</v>
      </c>
      <c r="AA249" s="3">
        <v>1817873.45</v>
      </c>
      <c r="AB249" s="3">
        <v>647570.12</v>
      </c>
      <c r="AC249" s="3">
        <v>30</v>
      </c>
      <c r="AD249" s="3">
        <v>141</v>
      </c>
      <c r="AE249" s="3" t="s">
        <v>75</v>
      </c>
      <c r="AF249" s="3" t="s">
        <v>128</v>
      </c>
      <c r="AG249" s="3">
        <v>0.55000000000000004</v>
      </c>
      <c r="AH249" s="3">
        <v>0.05</v>
      </c>
      <c r="AI249" s="3">
        <v>0.08</v>
      </c>
      <c r="AJ249" s="3">
        <v>13</v>
      </c>
      <c r="AK249" s="3">
        <v>3339</v>
      </c>
      <c r="AL249" s="3">
        <v>2691844.28</v>
      </c>
      <c r="AM249" s="3">
        <v>3628430.76</v>
      </c>
      <c r="AN249" s="3" t="s">
        <v>3297</v>
      </c>
      <c r="AO249" s="3" t="s">
        <v>77</v>
      </c>
      <c r="AP249" s="3">
        <v>98.9</v>
      </c>
      <c r="AQ249" s="3">
        <v>12</v>
      </c>
      <c r="AR249" s="3" t="s">
        <v>160</v>
      </c>
      <c r="AS249" s="3" t="s">
        <v>104</v>
      </c>
      <c r="AT249" s="3" t="s">
        <v>28</v>
      </c>
    </row>
    <row r="250" spans="1:46" x14ac:dyDescent="0.3">
      <c r="A250" s="2" t="s">
        <v>943</v>
      </c>
      <c r="B250" s="4">
        <v>45886</v>
      </c>
      <c r="C250" s="2" t="s">
        <v>424</v>
      </c>
      <c r="D250" s="2" t="s">
        <v>107</v>
      </c>
      <c r="E250" s="2" t="s">
        <v>16</v>
      </c>
      <c r="F250" s="2" t="s">
        <v>56</v>
      </c>
      <c r="G250" s="2" t="s">
        <v>131</v>
      </c>
      <c r="H250" s="2" t="s">
        <v>157</v>
      </c>
      <c r="I250" s="2" t="s">
        <v>96</v>
      </c>
      <c r="J250" s="2" t="s">
        <v>82</v>
      </c>
      <c r="K250" s="2" t="s">
        <v>35</v>
      </c>
      <c r="L250" s="2" t="s">
        <v>920</v>
      </c>
      <c r="M250" s="4">
        <v>45855</v>
      </c>
      <c r="N250" s="4" t="s">
        <v>3297</v>
      </c>
      <c r="O250" s="4">
        <v>45819</v>
      </c>
      <c r="P250" s="2">
        <v>21</v>
      </c>
      <c r="Q250" s="2">
        <v>14520213</v>
      </c>
      <c r="R250" s="2">
        <v>0.09</v>
      </c>
      <c r="S250" s="2">
        <v>0.16</v>
      </c>
      <c r="T250" s="2">
        <v>15327536.84</v>
      </c>
      <c r="U250" s="2" t="s">
        <v>177</v>
      </c>
      <c r="V250" s="20" cm="1">
        <f t="array" ref="V250">T250 / _xlfn.SWITCH(U250, "USD", 1, "AED", 3.67, "QAR", 3.64, "SAR", 3.75, "EUR", 0.92, "Unknown", 1, 1)</f>
        <v>15327536.84</v>
      </c>
      <c r="W250" s="2">
        <v>10941304.949999999</v>
      </c>
      <c r="X250" s="2">
        <v>0.39</v>
      </c>
      <c r="Y250" s="2">
        <v>0.15</v>
      </c>
      <c r="Z250" s="2" t="s">
        <v>921</v>
      </c>
      <c r="AA250" s="2">
        <v>6088931.79</v>
      </c>
      <c r="AB250" s="2">
        <v>3990116.31</v>
      </c>
      <c r="AC250" s="2">
        <v>45</v>
      </c>
      <c r="AD250" s="2">
        <v>99</v>
      </c>
      <c r="AE250" s="2" t="s">
        <v>100</v>
      </c>
      <c r="AF250" s="2" t="s">
        <v>49</v>
      </c>
      <c r="AG250" s="2">
        <v>0.85</v>
      </c>
      <c r="AH250" s="2">
        <v>0.1</v>
      </c>
      <c r="AI250" s="2">
        <v>0.01</v>
      </c>
      <c r="AJ250" s="2">
        <v>8</v>
      </c>
      <c r="AK250" s="2">
        <v>2955</v>
      </c>
      <c r="AL250" s="2">
        <v>2037339.55</v>
      </c>
      <c r="AM250" s="2">
        <v>7106998.9299999997</v>
      </c>
      <c r="AN250" s="2" t="s">
        <v>165</v>
      </c>
      <c r="AO250" s="2" t="s">
        <v>77</v>
      </c>
      <c r="AP250" s="2">
        <v>84.9</v>
      </c>
      <c r="AQ250" s="2" t="s">
        <v>3297</v>
      </c>
      <c r="AR250" s="2" t="s">
        <v>51</v>
      </c>
      <c r="AS250" s="2" t="s">
        <v>27</v>
      </c>
      <c r="AT250" s="2" t="s">
        <v>113</v>
      </c>
    </row>
    <row r="251" spans="1:46" x14ac:dyDescent="0.3">
      <c r="A251" s="3" t="s">
        <v>946</v>
      </c>
      <c r="B251" s="5">
        <v>45770</v>
      </c>
      <c r="C251" s="3" t="s">
        <v>234</v>
      </c>
      <c r="D251" s="3" t="s">
        <v>187</v>
      </c>
      <c r="E251" s="3" t="s">
        <v>32</v>
      </c>
      <c r="F251" s="3" t="s">
        <v>417</v>
      </c>
      <c r="G251" s="3" t="s">
        <v>156</v>
      </c>
      <c r="H251" s="3" t="s">
        <v>157</v>
      </c>
      <c r="I251" s="3" t="s">
        <v>124</v>
      </c>
      <c r="J251" s="3" t="s">
        <v>215</v>
      </c>
      <c r="K251" s="3" t="s">
        <v>145</v>
      </c>
      <c r="L251" s="3" t="s">
        <v>923</v>
      </c>
      <c r="M251" s="5">
        <v>45681</v>
      </c>
      <c r="N251" s="5">
        <v>45997</v>
      </c>
      <c r="O251" s="5">
        <v>45860</v>
      </c>
      <c r="P251" s="3">
        <v>18</v>
      </c>
      <c r="Q251" s="3">
        <v>39491876</v>
      </c>
      <c r="R251" s="3">
        <v>0.23</v>
      </c>
      <c r="S251" s="3">
        <v>0.1</v>
      </c>
      <c r="T251" s="3">
        <v>33449618.969999999</v>
      </c>
      <c r="U251" s="3" t="s">
        <v>76</v>
      </c>
      <c r="V251" s="21" cm="1">
        <f t="array" ref="V251">T251 / _xlfn.SWITCH(U251, "USD", 1, "AED", 3.67, "QAR", 3.64, "SAR", 3.75, "EUR", 0.92, "Unknown", 1, 1)</f>
        <v>33449618.969999999</v>
      </c>
      <c r="W251" s="3" t="s">
        <v>3297</v>
      </c>
      <c r="X251" s="3">
        <v>0.26</v>
      </c>
      <c r="Y251" s="3">
        <v>0.06</v>
      </c>
      <c r="Z251" s="3" t="s">
        <v>924</v>
      </c>
      <c r="AA251" s="3">
        <v>24706585.34</v>
      </c>
      <c r="AB251" s="3">
        <v>24131466.390000001</v>
      </c>
      <c r="AC251" s="3">
        <v>90</v>
      </c>
      <c r="AD251" s="3">
        <v>94</v>
      </c>
      <c r="AE251" s="3" t="s">
        <v>100</v>
      </c>
      <c r="AF251" s="3" t="s">
        <v>24</v>
      </c>
      <c r="AG251" s="3">
        <v>0.1</v>
      </c>
      <c r="AH251" s="3">
        <v>0.05</v>
      </c>
      <c r="AI251" s="3">
        <v>0.02</v>
      </c>
      <c r="AJ251" s="3">
        <v>5</v>
      </c>
      <c r="AK251" s="3">
        <v>4543</v>
      </c>
      <c r="AL251" s="3">
        <v>6232933.5599999996</v>
      </c>
      <c r="AM251" s="3">
        <v>15816988.220000001</v>
      </c>
      <c r="AN251" s="3" t="s">
        <v>3297</v>
      </c>
      <c r="AO251" s="3" t="s">
        <v>3297</v>
      </c>
      <c r="AP251" s="3">
        <v>90.9</v>
      </c>
      <c r="AQ251" s="3">
        <v>12</v>
      </c>
      <c r="AR251" s="3" t="s">
        <v>3297</v>
      </c>
      <c r="AS251" s="3" t="s">
        <v>112</v>
      </c>
      <c r="AT251" s="3" t="s">
        <v>3297</v>
      </c>
    </row>
    <row r="252" spans="1:46" x14ac:dyDescent="0.3">
      <c r="A252" s="2" t="s">
        <v>949</v>
      </c>
      <c r="B252" s="4">
        <v>45687</v>
      </c>
      <c r="C252" s="2" t="s">
        <v>173</v>
      </c>
      <c r="D252" s="2" t="s">
        <v>3249</v>
      </c>
      <c r="E252" s="2" t="s">
        <v>220</v>
      </c>
      <c r="F252" s="2" t="s">
        <v>33</v>
      </c>
      <c r="G252" s="2" t="s">
        <v>117</v>
      </c>
      <c r="H252" s="2" t="s">
        <v>109</v>
      </c>
      <c r="I252" s="2" t="s">
        <v>71</v>
      </c>
      <c r="J252" s="2" t="s">
        <v>20</v>
      </c>
      <c r="K252" s="2" t="s">
        <v>35</v>
      </c>
      <c r="L252" s="2" t="s">
        <v>926</v>
      </c>
      <c r="M252" s="4">
        <v>45610</v>
      </c>
      <c r="N252" s="4">
        <v>45747</v>
      </c>
      <c r="O252" s="4">
        <v>45790</v>
      </c>
      <c r="P252" s="2">
        <v>36</v>
      </c>
      <c r="Q252" s="2">
        <v>26627851</v>
      </c>
      <c r="R252" s="2">
        <v>0.06</v>
      </c>
      <c r="S252" s="2">
        <v>-0.04</v>
      </c>
      <c r="T252" s="2">
        <v>24028972.739999998</v>
      </c>
      <c r="U252" s="2" t="s">
        <v>264</v>
      </c>
      <c r="V252" s="20" cm="1">
        <f t="array" ref="V252">T252 / _xlfn.SWITCH(U252, "USD", 1, "AED", 3.67, "QAR", 3.64, "SAR", 3.75, "EUR", 0.92, "Unknown", 1, 1)</f>
        <v>24028972.739999998</v>
      </c>
      <c r="W252" s="2">
        <v>15620482.07</v>
      </c>
      <c r="X252" s="2">
        <v>0.09</v>
      </c>
      <c r="Y252" s="2">
        <v>0.06</v>
      </c>
      <c r="Z252" s="2" t="s">
        <v>927</v>
      </c>
      <c r="AA252" s="2">
        <v>4385840.16</v>
      </c>
      <c r="AB252" s="2">
        <v>1779917.73</v>
      </c>
      <c r="AC252" s="2">
        <v>120</v>
      </c>
      <c r="AD252" s="2">
        <v>95</v>
      </c>
      <c r="AE252" s="2" t="s">
        <v>62</v>
      </c>
      <c r="AF252" s="2" t="s">
        <v>128</v>
      </c>
      <c r="AG252" s="2">
        <v>0.59</v>
      </c>
      <c r="AH252" s="2">
        <v>0.1</v>
      </c>
      <c r="AI252" s="2">
        <v>0.05</v>
      </c>
      <c r="AJ252" s="2">
        <v>14</v>
      </c>
      <c r="AK252" s="2">
        <v>3144</v>
      </c>
      <c r="AL252" s="2">
        <v>2545470.44</v>
      </c>
      <c r="AM252" s="2">
        <v>4312747.4000000004</v>
      </c>
      <c r="AN252" s="2" t="s">
        <v>135</v>
      </c>
      <c r="AO252" s="2" t="s">
        <v>3297</v>
      </c>
      <c r="AP252" s="2">
        <v>68.400000000000006</v>
      </c>
      <c r="AQ252" s="2" t="s">
        <v>3297</v>
      </c>
      <c r="AR252" s="2" t="s">
        <v>160</v>
      </c>
      <c r="AS252" s="2" t="s">
        <v>27</v>
      </c>
      <c r="AT252" s="2" t="s">
        <v>3297</v>
      </c>
    </row>
    <row r="253" spans="1:46" x14ac:dyDescent="0.3">
      <c r="A253" s="3" t="s">
        <v>952</v>
      </c>
      <c r="B253" s="5">
        <v>45990</v>
      </c>
      <c r="C253" s="3" t="s">
        <v>424</v>
      </c>
      <c r="D253" s="3" t="s">
        <v>31</v>
      </c>
      <c r="E253" s="3" t="s">
        <v>207</v>
      </c>
      <c r="F253" s="3" t="s">
        <v>80</v>
      </c>
      <c r="G253" s="3" t="s">
        <v>18</v>
      </c>
      <c r="H253" s="3" t="s">
        <v>109</v>
      </c>
      <c r="I253" s="3" t="s">
        <v>71</v>
      </c>
      <c r="J253" s="3" t="s">
        <v>132</v>
      </c>
      <c r="K253" s="3" t="s">
        <v>46</v>
      </c>
      <c r="L253" s="3" t="s">
        <v>929</v>
      </c>
      <c r="M253" s="5">
        <v>45975</v>
      </c>
      <c r="N253" s="5" t="s">
        <v>3297</v>
      </c>
      <c r="O253" s="5">
        <v>46175</v>
      </c>
      <c r="P253" s="3" t="s">
        <v>3297</v>
      </c>
      <c r="Q253" s="3">
        <v>20465007</v>
      </c>
      <c r="R253" s="3">
        <v>0.14000000000000001</v>
      </c>
      <c r="S253" s="3">
        <v>-0.01</v>
      </c>
      <c r="T253" s="3">
        <v>17423906.960000001</v>
      </c>
      <c r="U253" s="3" t="s">
        <v>264</v>
      </c>
      <c r="V253" s="21" cm="1">
        <f t="array" ref="V253">T253 / _xlfn.SWITCH(U253, "USD", 1, "AED", 3.67, "QAR", 3.64, "SAR", 3.75, "EUR", 0.92, "Unknown", 1, 1)</f>
        <v>17423906.960000001</v>
      </c>
      <c r="W253" s="3">
        <v>14345125.49</v>
      </c>
      <c r="X253" s="3">
        <v>7.0000000000000007E-2</v>
      </c>
      <c r="Y253" s="3">
        <v>0.13</v>
      </c>
      <c r="Z253" s="3" t="s">
        <v>930</v>
      </c>
      <c r="AA253" s="3">
        <v>14207942.32</v>
      </c>
      <c r="AB253" s="3">
        <v>14533743.800000001</v>
      </c>
      <c r="AC253" s="3">
        <v>60</v>
      </c>
      <c r="AD253" s="3">
        <v>125</v>
      </c>
      <c r="AE253" s="3" t="s">
        <v>62</v>
      </c>
      <c r="AF253" s="3" t="s">
        <v>153</v>
      </c>
      <c r="AG253" s="3">
        <v>0.43</v>
      </c>
      <c r="AH253" s="3">
        <v>0.15</v>
      </c>
      <c r="AI253" s="3">
        <v>0.05</v>
      </c>
      <c r="AJ253" s="3">
        <v>6</v>
      </c>
      <c r="AK253" s="3">
        <v>2852</v>
      </c>
      <c r="AL253" s="3">
        <v>1490323.37</v>
      </c>
      <c r="AM253" s="3" t="s">
        <v>3297</v>
      </c>
      <c r="AN253" s="3" t="s">
        <v>3297</v>
      </c>
      <c r="AO253" s="3" t="s">
        <v>103</v>
      </c>
      <c r="AP253" s="3">
        <v>51.2</v>
      </c>
      <c r="AQ253" s="3">
        <v>12</v>
      </c>
      <c r="AR253" s="3" t="s">
        <v>3297</v>
      </c>
      <c r="AS253" s="3" t="s">
        <v>112</v>
      </c>
      <c r="AT253" s="3" t="s">
        <v>3297</v>
      </c>
    </row>
    <row r="254" spans="1:46" x14ac:dyDescent="0.3">
      <c r="A254" s="2" t="s">
        <v>955</v>
      </c>
      <c r="B254" s="4">
        <v>16697</v>
      </c>
      <c r="C254" s="2" t="s">
        <v>239</v>
      </c>
      <c r="D254" s="2" t="s">
        <v>230</v>
      </c>
      <c r="E254" s="2" t="s">
        <v>16</v>
      </c>
      <c r="F254" s="2" t="s">
        <v>56</v>
      </c>
      <c r="G254" s="2" t="s">
        <v>144</v>
      </c>
      <c r="H254" s="2" t="s">
        <v>157</v>
      </c>
      <c r="I254" s="2" t="s">
        <v>19</v>
      </c>
      <c r="J254" s="2" t="s">
        <v>82</v>
      </c>
      <c r="K254" s="2" t="s">
        <v>97</v>
      </c>
      <c r="L254" s="2" t="s">
        <v>932</v>
      </c>
      <c r="M254" s="4">
        <v>45999</v>
      </c>
      <c r="N254" s="4">
        <v>45927</v>
      </c>
      <c r="O254" s="4">
        <v>46008</v>
      </c>
      <c r="P254" s="2">
        <v>13</v>
      </c>
      <c r="Q254" s="2">
        <v>4715700</v>
      </c>
      <c r="R254" s="2">
        <v>0.35</v>
      </c>
      <c r="S254" s="2">
        <v>-0.01</v>
      </c>
      <c r="T254" s="2">
        <v>3034552.95</v>
      </c>
      <c r="U254" s="2" t="s">
        <v>365</v>
      </c>
      <c r="V254" s="20" cm="1">
        <f t="array" ref="V254">T254 / _xlfn.SWITCH(U254, "USD", 1, "AED", 3.67, "QAR", 3.64, "SAR", 3.75, "EUR", 0.92, "Unknown", 1, 1)</f>
        <v>826853.66485013627</v>
      </c>
      <c r="W254" s="2">
        <v>2269981.16</v>
      </c>
      <c r="X254" s="2">
        <v>0.21</v>
      </c>
      <c r="Y254" s="2">
        <v>0.18</v>
      </c>
      <c r="Z254" s="2" t="s">
        <v>933</v>
      </c>
      <c r="AA254" s="2">
        <v>2278967.5499999998</v>
      </c>
      <c r="AB254" s="2">
        <v>1285614.93</v>
      </c>
      <c r="AC254" s="2">
        <v>90</v>
      </c>
      <c r="AD254" s="2">
        <v>163</v>
      </c>
      <c r="AE254" s="2" t="s">
        <v>3297</v>
      </c>
      <c r="AF254" s="2" t="s">
        <v>101</v>
      </c>
      <c r="AG254" s="2">
        <v>0.3</v>
      </c>
      <c r="AH254" s="2">
        <v>0.05</v>
      </c>
      <c r="AI254" s="2">
        <v>0.08</v>
      </c>
      <c r="AJ254" s="2">
        <v>6</v>
      </c>
      <c r="AK254" s="2">
        <v>2718</v>
      </c>
      <c r="AL254" s="2">
        <v>288593.89</v>
      </c>
      <c r="AM254" s="2">
        <v>1131229.5</v>
      </c>
      <c r="AN254" s="2" t="s">
        <v>135</v>
      </c>
      <c r="AO254" s="2" t="s">
        <v>77</v>
      </c>
      <c r="AP254" s="2">
        <v>68.599999999999994</v>
      </c>
      <c r="AQ254" s="2">
        <v>60</v>
      </c>
      <c r="AR254" s="2" t="s">
        <v>166</v>
      </c>
      <c r="AS254" s="2" t="s">
        <v>104</v>
      </c>
      <c r="AT254" s="2" t="s">
        <v>105</v>
      </c>
    </row>
    <row r="255" spans="1:46" x14ac:dyDescent="0.3">
      <c r="A255" s="3" t="s">
        <v>958</v>
      </c>
      <c r="B255" s="5">
        <v>45797</v>
      </c>
      <c r="C255" s="3" t="s">
        <v>218</v>
      </c>
      <c r="D255" s="3" t="s">
        <v>183</v>
      </c>
      <c r="E255" s="3" t="s">
        <v>275</v>
      </c>
      <c r="F255" s="3" t="s">
        <v>17</v>
      </c>
      <c r="G255" s="3" t="s">
        <v>135</v>
      </c>
      <c r="H255" s="3" t="s">
        <v>109</v>
      </c>
      <c r="I255" s="3" t="s">
        <v>19</v>
      </c>
      <c r="J255" s="3" t="s">
        <v>72</v>
      </c>
      <c r="K255" s="3" t="s">
        <v>46</v>
      </c>
      <c r="L255" s="3" t="s">
        <v>935</v>
      </c>
      <c r="M255" s="5">
        <v>45779</v>
      </c>
      <c r="N255" s="5">
        <v>45800</v>
      </c>
      <c r="O255" s="5">
        <v>45882</v>
      </c>
      <c r="P255" s="3">
        <v>4</v>
      </c>
      <c r="Q255" s="3">
        <v>22222016</v>
      </c>
      <c r="R255" s="3">
        <v>0.33</v>
      </c>
      <c r="S255" s="3">
        <v>0.03</v>
      </c>
      <c r="T255" s="3">
        <v>15335413.24</v>
      </c>
      <c r="U255" s="3" t="s">
        <v>242</v>
      </c>
      <c r="V255" s="21" cm="1">
        <f t="array" ref="V255">T255 / _xlfn.SWITCH(U255, "USD", 1, "AED", 3.67, "QAR", 3.64, "SAR", 3.75, "EUR", 0.92, "Unknown", 1, 1)</f>
        <v>16668927.434782607</v>
      </c>
      <c r="W255" s="3">
        <v>10905227.5</v>
      </c>
      <c r="X255" s="3">
        <v>0.22</v>
      </c>
      <c r="Y255" s="3">
        <v>0.2</v>
      </c>
      <c r="Z255" s="3" t="s">
        <v>3297</v>
      </c>
      <c r="AA255" s="3">
        <v>13446810.68</v>
      </c>
      <c r="AB255" s="3">
        <v>14698040.74</v>
      </c>
      <c r="AC255" s="3">
        <v>30</v>
      </c>
      <c r="AD255" s="3">
        <v>152</v>
      </c>
      <c r="AE255" s="3" t="s">
        <v>3297</v>
      </c>
      <c r="AF255" s="3" t="s">
        <v>263</v>
      </c>
      <c r="AG255" s="3">
        <v>0.33</v>
      </c>
      <c r="AH255" s="3">
        <v>0.1</v>
      </c>
      <c r="AI255" s="3">
        <v>0.02</v>
      </c>
      <c r="AJ255" s="3">
        <v>4</v>
      </c>
      <c r="AK255" s="3">
        <v>1360</v>
      </c>
      <c r="AL255" s="3">
        <v>2415878.09</v>
      </c>
      <c r="AM255" s="3">
        <v>6767202.5</v>
      </c>
      <c r="AN255" s="3" t="s">
        <v>63</v>
      </c>
      <c r="AO255" s="3" t="s">
        <v>39</v>
      </c>
      <c r="AP255" s="3">
        <v>70.3</v>
      </c>
      <c r="AQ255" s="3">
        <v>12</v>
      </c>
      <c r="AR255" s="3" t="s">
        <v>3297</v>
      </c>
      <c r="AS255" s="3" t="s">
        <v>27</v>
      </c>
      <c r="AT255" s="3" t="s">
        <v>149</v>
      </c>
    </row>
    <row r="256" spans="1:46" x14ac:dyDescent="0.3">
      <c r="A256" s="2" t="s">
        <v>961</v>
      </c>
      <c r="B256" s="4">
        <v>45684</v>
      </c>
      <c r="C256" s="2" t="s">
        <v>603</v>
      </c>
      <c r="D256" s="2" t="s">
        <v>198</v>
      </c>
      <c r="E256" s="2" t="s">
        <v>16</v>
      </c>
      <c r="F256" s="2" t="s">
        <v>56</v>
      </c>
      <c r="G256" s="2" t="s">
        <v>162</v>
      </c>
      <c r="H256" s="2" t="s">
        <v>95</v>
      </c>
      <c r="I256" s="2" t="s">
        <v>302</v>
      </c>
      <c r="J256" s="2" t="s">
        <v>82</v>
      </c>
      <c r="K256" s="2" t="s">
        <v>145</v>
      </c>
      <c r="L256" s="2" t="s">
        <v>937</v>
      </c>
      <c r="M256" s="4">
        <v>45596</v>
      </c>
      <c r="N256" s="4" t="s">
        <v>3297</v>
      </c>
      <c r="O256" s="4">
        <v>45747</v>
      </c>
      <c r="P256" s="2">
        <v>47</v>
      </c>
      <c r="Q256" s="2">
        <v>340073</v>
      </c>
      <c r="R256" s="2">
        <v>0.17</v>
      </c>
      <c r="S256" s="2">
        <v>-0.04</v>
      </c>
      <c r="T256" s="2">
        <v>270970.17</v>
      </c>
      <c r="U256" s="2" t="s">
        <v>365</v>
      </c>
      <c r="V256" s="20" cm="1">
        <f t="array" ref="V256">T256 / _xlfn.SWITCH(U256, "USD", 1, "AED", 3.67, "QAR", 3.64, "SAR", 3.75, "EUR", 0.92, "Unknown", 1, 1)</f>
        <v>73833.833787465934</v>
      </c>
      <c r="W256" s="2">
        <v>202936.24</v>
      </c>
      <c r="X256" s="2">
        <v>0.15</v>
      </c>
      <c r="Y256" s="2">
        <v>0.11</v>
      </c>
      <c r="Z256" s="2" t="s">
        <v>938</v>
      </c>
      <c r="AA256" s="2">
        <v>80670.41</v>
      </c>
      <c r="AB256" s="2">
        <v>78642.66</v>
      </c>
      <c r="AC256" s="2">
        <v>60</v>
      </c>
      <c r="AD256" s="2">
        <v>171</v>
      </c>
      <c r="AE256" s="2" t="s">
        <v>38</v>
      </c>
      <c r="AF256" s="2" t="s">
        <v>24</v>
      </c>
      <c r="AG256" s="2">
        <v>0.59</v>
      </c>
      <c r="AH256" s="2">
        <v>0.05</v>
      </c>
      <c r="AI256" s="2">
        <v>0.02</v>
      </c>
      <c r="AJ256" s="2">
        <v>9</v>
      </c>
      <c r="AK256" s="2">
        <v>3295</v>
      </c>
      <c r="AL256" s="2">
        <v>63410.9</v>
      </c>
      <c r="AM256" s="2">
        <v>118915.03</v>
      </c>
      <c r="AN256" s="2" t="s">
        <v>135</v>
      </c>
      <c r="AO256" s="2" t="s">
        <v>89</v>
      </c>
      <c r="AP256" s="2">
        <v>84.7</v>
      </c>
      <c r="AQ256" s="2">
        <v>24</v>
      </c>
      <c r="AR256" s="2" t="s">
        <v>26</v>
      </c>
      <c r="AS256" s="2" t="s">
        <v>40</v>
      </c>
      <c r="AT256" s="2" t="s">
        <v>3297</v>
      </c>
    </row>
    <row r="257" spans="1:46" x14ac:dyDescent="0.3">
      <c r="A257" s="3" t="s">
        <v>964</v>
      </c>
      <c r="B257" s="5">
        <v>45733</v>
      </c>
      <c r="C257" s="3" t="s">
        <v>940</v>
      </c>
      <c r="D257" s="3" t="s">
        <v>174</v>
      </c>
      <c r="E257" s="3" t="s">
        <v>32</v>
      </c>
      <c r="F257" s="3" t="s">
        <v>417</v>
      </c>
      <c r="G257" s="3" t="s">
        <v>81</v>
      </c>
      <c r="H257" s="3" t="s">
        <v>192</v>
      </c>
      <c r="I257" s="3" t="s">
        <v>3254</v>
      </c>
      <c r="J257" s="3" t="s">
        <v>215</v>
      </c>
      <c r="K257" s="3" t="s">
        <v>97</v>
      </c>
      <c r="L257" s="3" t="s">
        <v>941</v>
      </c>
      <c r="M257" s="5">
        <v>45674</v>
      </c>
      <c r="N257" s="5">
        <v>45762</v>
      </c>
      <c r="O257" s="5">
        <v>45804</v>
      </c>
      <c r="P257" s="3">
        <v>23</v>
      </c>
      <c r="Q257" s="3">
        <v>7425912</v>
      </c>
      <c r="R257" s="3">
        <v>0.35</v>
      </c>
      <c r="S257" s="3">
        <v>-0.02</v>
      </c>
      <c r="T257" s="3">
        <v>4730305.9400000004</v>
      </c>
      <c r="U257" s="3" t="s">
        <v>177</v>
      </c>
      <c r="V257" s="21" cm="1">
        <f t="array" ref="V257">T257 / _xlfn.SWITCH(U257, "USD", 1, "AED", 3.67, "QAR", 3.64, "SAR", 3.75, "EUR", 0.92, "Unknown", 1, 1)</f>
        <v>4730305.9400000004</v>
      </c>
      <c r="W257" s="3">
        <v>3842027.15</v>
      </c>
      <c r="X257" s="3">
        <v>0.39</v>
      </c>
      <c r="Y257" s="3">
        <v>0.16</v>
      </c>
      <c r="Z257" s="3" t="s">
        <v>942</v>
      </c>
      <c r="AA257" s="3">
        <v>3142598.95</v>
      </c>
      <c r="AB257" s="3">
        <v>1652944.85</v>
      </c>
      <c r="AC257" s="3">
        <v>60</v>
      </c>
      <c r="AD257" s="3">
        <v>177</v>
      </c>
      <c r="AE257" s="3" t="s">
        <v>3297</v>
      </c>
      <c r="AF257" s="3" t="s">
        <v>153</v>
      </c>
      <c r="AG257" s="3">
        <v>0.35</v>
      </c>
      <c r="AH257" s="3">
        <v>0.05</v>
      </c>
      <c r="AI257" s="3">
        <v>7.0000000000000007E-2</v>
      </c>
      <c r="AJ257" s="3">
        <v>13</v>
      </c>
      <c r="AK257" s="3">
        <v>2750</v>
      </c>
      <c r="AL257" s="3">
        <v>1056610.33</v>
      </c>
      <c r="AM257" s="3">
        <v>1615724.61</v>
      </c>
      <c r="AN257" s="3" t="s">
        <v>165</v>
      </c>
      <c r="AO257" s="3" t="s">
        <v>3297</v>
      </c>
      <c r="AP257" s="3">
        <v>50.4</v>
      </c>
      <c r="AQ257" s="3">
        <v>24</v>
      </c>
      <c r="AR257" s="3" t="s">
        <v>26</v>
      </c>
      <c r="AS257" s="3" t="s">
        <v>52</v>
      </c>
      <c r="AT257" s="3" t="s">
        <v>64</v>
      </c>
    </row>
    <row r="258" spans="1:46" x14ac:dyDescent="0.3">
      <c r="A258" s="2" t="s">
        <v>967</v>
      </c>
      <c r="B258" s="4">
        <v>46067</v>
      </c>
      <c r="C258" s="2" t="s">
        <v>155</v>
      </c>
      <c r="D258" s="2" t="s">
        <v>3250</v>
      </c>
      <c r="E258" s="2" t="s">
        <v>275</v>
      </c>
      <c r="F258" s="2" t="s">
        <v>93</v>
      </c>
      <c r="G258" s="2" t="s">
        <v>156</v>
      </c>
      <c r="H258" s="2" t="s">
        <v>95</v>
      </c>
      <c r="I258" s="2" t="s">
        <v>71</v>
      </c>
      <c r="J258" s="2" t="s">
        <v>59</v>
      </c>
      <c r="K258" s="2" t="s">
        <v>97</v>
      </c>
      <c r="L258" s="2" t="s">
        <v>944</v>
      </c>
      <c r="M258" s="4">
        <v>46015</v>
      </c>
      <c r="N258" s="4">
        <v>46107</v>
      </c>
      <c r="O258" s="4">
        <v>46239</v>
      </c>
      <c r="P258" s="2">
        <v>41</v>
      </c>
      <c r="Q258" s="2">
        <v>41463692</v>
      </c>
      <c r="R258" s="2">
        <v>0.14000000000000001</v>
      </c>
      <c r="S258" s="2">
        <v>-0.05</v>
      </c>
      <c r="T258" s="2">
        <v>33875836.359999999</v>
      </c>
      <c r="U258" s="2" t="s">
        <v>365</v>
      </c>
      <c r="V258" s="20" cm="1">
        <f t="array" ref="V258">T258 / _xlfn.SWITCH(U258, "USD", 1, "AED", 3.67, "QAR", 3.64, "SAR", 3.75, "EUR", 0.92, "Unknown", 1, 1)</f>
        <v>9230473.122615803</v>
      </c>
      <c r="W258" s="2">
        <v>29706630.609999999</v>
      </c>
      <c r="X258" s="2">
        <v>0.13</v>
      </c>
      <c r="Y258" s="2">
        <v>0.09</v>
      </c>
      <c r="Z258" s="2" t="s">
        <v>945</v>
      </c>
      <c r="AA258" s="2">
        <v>15595710.49</v>
      </c>
      <c r="AB258" s="2">
        <v>14963448.43</v>
      </c>
      <c r="AC258" s="2">
        <v>120</v>
      </c>
      <c r="AD258" s="2">
        <v>52</v>
      </c>
      <c r="AE258" s="2" t="s">
        <v>75</v>
      </c>
      <c r="AF258" s="2" t="s">
        <v>101</v>
      </c>
      <c r="AG258" s="2">
        <v>0.25</v>
      </c>
      <c r="AH258" s="2">
        <v>0.1</v>
      </c>
      <c r="AI258" s="2">
        <v>7.0000000000000007E-2</v>
      </c>
      <c r="AJ258" s="2">
        <v>8</v>
      </c>
      <c r="AK258" s="2">
        <v>45</v>
      </c>
      <c r="AL258" s="2">
        <v>993414.11</v>
      </c>
      <c r="AM258" s="2">
        <v>9475070.5099999998</v>
      </c>
      <c r="AN258" s="2" t="s">
        <v>102</v>
      </c>
      <c r="AO258" s="2" t="s">
        <v>103</v>
      </c>
      <c r="AP258" s="2">
        <v>90.8</v>
      </c>
      <c r="AQ258" s="2">
        <v>48</v>
      </c>
      <c r="AR258" s="2" t="s">
        <v>3297</v>
      </c>
      <c r="AS258" s="2" t="s">
        <v>40</v>
      </c>
      <c r="AT258" s="2" t="s">
        <v>3297</v>
      </c>
    </row>
    <row r="259" spans="1:46" x14ac:dyDescent="0.3">
      <c r="A259" s="3" t="s">
        <v>970</v>
      </c>
      <c r="B259" s="5">
        <v>45914</v>
      </c>
      <c r="C259" s="3" t="s">
        <v>370</v>
      </c>
      <c r="D259" s="3" t="s">
        <v>3249</v>
      </c>
      <c r="E259" s="3" t="s">
        <v>3335</v>
      </c>
      <c r="F259" s="3" t="s">
        <v>138</v>
      </c>
      <c r="G259" s="3" t="s">
        <v>208</v>
      </c>
      <c r="H259" s="3" t="s">
        <v>157</v>
      </c>
      <c r="I259" s="3" t="s">
        <v>302</v>
      </c>
      <c r="J259" s="3" t="s">
        <v>59</v>
      </c>
      <c r="K259" s="3" t="s">
        <v>97</v>
      </c>
      <c r="L259" s="3" t="s">
        <v>947</v>
      </c>
      <c r="M259" s="5">
        <v>45883</v>
      </c>
      <c r="N259" s="5">
        <v>45940</v>
      </c>
      <c r="O259" s="5">
        <v>45911</v>
      </c>
      <c r="P259" s="3">
        <v>51</v>
      </c>
      <c r="Q259" s="3">
        <v>49374026</v>
      </c>
      <c r="R259" s="3">
        <v>0.28000000000000003</v>
      </c>
      <c r="S259" s="3">
        <v>0.11</v>
      </c>
      <c r="T259" s="3">
        <v>39459721.579999998</v>
      </c>
      <c r="U259" s="3" t="s">
        <v>3297</v>
      </c>
      <c r="V259" s="21" cm="1">
        <f t="array" ref="V259">T259 / _xlfn.SWITCH(U259, "USD", 1, "AED", 3.67, "QAR", 3.64, "SAR", 3.75, "EUR", 0.92, "Unknown", 1, 1)</f>
        <v>39459721.579999998</v>
      </c>
      <c r="W259" s="3">
        <v>27339578.41</v>
      </c>
      <c r="X259" s="3">
        <v>0.24</v>
      </c>
      <c r="Y259" s="3">
        <v>0.06</v>
      </c>
      <c r="Z259" s="3" t="s">
        <v>948</v>
      </c>
      <c r="AA259" s="3">
        <v>12243306.119999999</v>
      </c>
      <c r="AB259" s="3">
        <v>9552178.2100000009</v>
      </c>
      <c r="AC259" s="3">
        <v>30</v>
      </c>
      <c r="AD259" s="3">
        <v>128</v>
      </c>
      <c r="AE259" s="3" t="s">
        <v>62</v>
      </c>
      <c r="AF259" s="3" t="s">
        <v>128</v>
      </c>
      <c r="AG259" s="3">
        <v>0.98</v>
      </c>
      <c r="AH259" s="3">
        <v>0.05</v>
      </c>
      <c r="AI259" s="3">
        <v>0.06</v>
      </c>
      <c r="AJ259" s="3">
        <v>9</v>
      </c>
      <c r="AK259" s="3">
        <v>2222</v>
      </c>
      <c r="AL259" s="3">
        <v>1818117.51</v>
      </c>
      <c r="AM259" s="3">
        <v>5862752.5</v>
      </c>
      <c r="AN259" s="3" t="s">
        <v>3297</v>
      </c>
      <c r="AO259" s="3" t="s">
        <v>25</v>
      </c>
      <c r="AP259" s="3">
        <v>92.7</v>
      </c>
      <c r="AQ259" s="3">
        <v>60</v>
      </c>
      <c r="AR259" s="3" t="s">
        <v>3297</v>
      </c>
      <c r="AS259" s="3" t="s">
        <v>40</v>
      </c>
      <c r="AT259" s="3" t="s">
        <v>28</v>
      </c>
    </row>
    <row r="260" spans="1:46" x14ac:dyDescent="0.3">
      <c r="A260" s="2" t="s">
        <v>973</v>
      </c>
      <c r="B260" s="4">
        <v>45695</v>
      </c>
      <c r="C260" s="2" t="s">
        <v>290</v>
      </c>
      <c r="D260" s="2" t="s">
        <v>122</v>
      </c>
      <c r="E260" s="2" t="s">
        <v>32</v>
      </c>
      <c r="F260" s="2" t="s">
        <v>138</v>
      </c>
      <c r="G260" s="2" t="s">
        <v>156</v>
      </c>
      <c r="H260" s="2" t="s">
        <v>70</v>
      </c>
      <c r="I260" s="2" t="s">
        <v>19</v>
      </c>
      <c r="J260" s="2" t="s">
        <v>215</v>
      </c>
      <c r="K260" s="2" t="s">
        <v>35</v>
      </c>
      <c r="L260" s="2" t="s">
        <v>950</v>
      </c>
      <c r="M260" s="4">
        <v>45803</v>
      </c>
      <c r="N260" s="4" t="s">
        <v>3297</v>
      </c>
      <c r="O260" s="4">
        <v>45945</v>
      </c>
      <c r="P260" s="2">
        <v>50</v>
      </c>
      <c r="Q260" s="2">
        <v>6376035</v>
      </c>
      <c r="R260" s="2">
        <v>0.13</v>
      </c>
      <c r="S260" s="2">
        <v>0.05</v>
      </c>
      <c r="T260" s="2">
        <v>5824507.9699999997</v>
      </c>
      <c r="U260" s="2" t="s">
        <v>177</v>
      </c>
      <c r="V260" s="20" cm="1">
        <f t="array" ref="V260">T260 / _xlfn.SWITCH(U260, "USD", 1, "AED", 3.67, "QAR", 3.64, "SAR", 3.75, "EUR", 0.92, "Unknown", 1, 1)</f>
        <v>5824507.9699999997</v>
      </c>
      <c r="W260" s="2">
        <v>4642760.24</v>
      </c>
      <c r="X260" s="2">
        <v>0.22</v>
      </c>
      <c r="Y260" s="2">
        <v>0.17</v>
      </c>
      <c r="Z260" s="2" t="s">
        <v>951</v>
      </c>
      <c r="AA260" s="2">
        <v>1228418.6499999999</v>
      </c>
      <c r="AB260" s="2">
        <v>1297151.8400000001</v>
      </c>
      <c r="AC260" s="2">
        <v>30</v>
      </c>
      <c r="AD260" s="2">
        <v>159</v>
      </c>
      <c r="AE260" s="2" t="s">
        <v>100</v>
      </c>
      <c r="AF260" s="2" t="s">
        <v>24</v>
      </c>
      <c r="AG260" s="2">
        <v>0.81</v>
      </c>
      <c r="AH260" s="2">
        <v>0.05</v>
      </c>
      <c r="AI260" s="2">
        <v>0.1</v>
      </c>
      <c r="AJ260" s="2">
        <v>5</v>
      </c>
      <c r="AK260" s="2">
        <v>4687</v>
      </c>
      <c r="AL260" s="2">
        <v>1439599.08</v>
      </c>
      <c r="AM260" s="2">
        <v>2093833.32</v>
      </c>
      <c r="AN260" s="2" t="s">
        <v>165</v>
      </c>
      <c r="AO260" s="2" t="s">
        <v>39</v>
      </c>
      <c r="AP260" s="2">
        <v>68.400000000000006</v>
      </c>
      <c r="AQ260" s="2">
        <v>12</v>
      </c>
      <c r="AR260" s="2" t="s">
        <v>166</v>
      </c>
      <c r="AS260" s="2" t="s">
        <v>112</v>
      </c>
      <c r="AT260" s="2" t="s">
        <v>3297</v>
      </c>
    </row>
    <row r="261" spans="1:46" x14ac:dyDescent="0.3">
      <c r="A261" s="3" t="s">
        <v>976</v>
      </c>
      <c r="B261" s="5">
        <v>45945</v>
      </c>
      <c r="C261" s="3" t="s">
        <v>448</v>
      </c>
      <c r="D261" s="3" t="s">
        <v>115</v>
      </c>
      <c r="E261" s="3" t="s">
        <v>32</v>
      </c>
      <c r="F261" s="3" t="s">
        <v>108</v>
      </c>
      <c r="G261" s="3" t="s">
        <v>94</v>
      </c>
      <c r="H261" s="3" t="s">
        <v>157</v>
      </c>
      <c r="I261" s="3" t="s">
        <v>124</v>
      </c>
      <c r="J261" s="3" t="s">
        <v>215</v>
      </c>
      <c r="K261" s="3" t="s">
        <v>145</v>
      </c>
      <c r="L261" s="3" t="s">
        <v>953</v>
      </c>
      <c r="M261" s="5">
        <v>45868</v>
      </c>
      <c r="N261" s="5" t="s">
        <v>3297</v>
      </c>
      <c r="O261" s="5">
        <v>46013</v>
      </c>
      <c r="P261" s="3" t="s">
        <v>3297</v>
      </c>
      <c r="Q261" s="3">
        <v>8017772</v>
      </c>
      <c r="R261" s="3">
        <v>0.21</v>
      </c>
      <c r="S261" s="3">
        <v>7.0000000000000007E-2</v>
      </c>
      <c r="T261" s="3">
        <v>6777422.6699999999</v>
      </c>
      <c r="U261" s="3" t="s">
        <v>365</v>
      </c>
      <c r="V261" s="21" cm="1">
        <f t="array" ref="V261">T261 / _xlfn.SWITCH(U261, "USD", 1, "AED", 3.67, "QAR", 3.64, "SAR", 3.75, "EUR", 0.92, "Unknown", 1, 1)</f>
        <v>1846709.1743869211</v>
      </c>
      <c r="W261" s="3">
        <v>4732851.5</v>
      </c>
      <c r="X261" s="3">
        <v>0.35</v>
      </c>
      <c r="Y261" s="3">
        <v>0.19</v>
      </c>
      <c r="Z261" s="3" t="s">
        <v>954</v>
      </c>
      <c r="AA261" s="3">
        <v>3527969.12</v>
      </c>
      <c r="AB261" s="3">
        <v>2615225.86</v>
      </c>
      <c r="AC261" s="3">
        <v>60</v>
      </c>
      <c r="AD261" s="3">
        <v>31</v>
      </c>
      <c r="AE261" s="3" t="s">
        <v>100</v>
      </c>
      <c r="AF261" s="3" t="s">
        <v>128</v>
      </c>
      <c r="AG261" s="3">
        <v>0.64</v>
      </c>
      <c r="AH261" s="3">
        <v>0.05</v>
      </c>
      <c r="AI261" s="3">
        <v>0.08</v>
      </c>
      <c r="AJ261" s="3">
        <v>10</v>
      </c>
      <c r="AK261" s="3">
        <v>2617</v>
      </c>
      <c r="AL261" s="3">
        <v>420216.2</v>
      </c>
      <c r="AM261" s="3">
        <v>2847524.88</v>
      </c>
      <c r="AN261" s="3" t="s">
        <v>102</v>
      </c>
      <c r="AO261" s="3" t="s">
        <v>77</v>
      </c>
      <c r="AP261" s="3">
        <v>55</v>
      </c>
      <c r="AQ261" s="3">
        <v>36</v>
      </c>
      <c r="AR261" s="3" t="s">
        <v>3297</v>
      </c>
      <c r="AS261" s="3" t="s">
        <v>112</v>
      </c>
      <c r="AT261" s="3" t="s">
        <v>3297</v>
      </c>
    </row>
    <row r="262" spans="1:46" x14ac:dyDescent="0.3">
      <c r="A262" s="2" t="s">
        <v>979</v>
      </c>
      <c r="B262" s="4">
        <v>45953</v>
      </c>
      <c r="C262" s="2" t="s">
        <v>218</v>
      </c>
      <c r="D262" s="2" t="s">
        <v>174</v>
      </c>
      <c r="E262" s="2" t="s">
        <v>32</v>
      </c>
      <c r="F262" s="2" t="s">
        <v>138</v>
      </c>
      <c r="G262" s="2" t="s">
        <v>214</v>
      </c>
      <c r="H262" s="2" t="s">
        <v>95</v>
      </c>
      <c r="I262" s="2" t="s">
        <v>199</v>
      </c>
      <c r="J262" s="2" t="s">
        <v>215</v>
      </c>
      <c r="K262" s="2" t="s">
        <v>125</v>
      </c>
      <c r="L262" s="2" t="s">
        <v>956</v>
      </c>
      <c r="M262" s="4">
        <v>45933</v>
      </c>
      <c r="N262" s="4" t="s">
        <v>3297</v>
      </c>
      <c r="O262" s="4">
        <v>46055</v>
      </c>
      <c r="P262" s="2">
        <v>4</v>
      </c>
      <c r="Q262" s="2">
        <v>46537477</v>
      </c>
      <c r="R262" s="2">
        <v>0.2</v>
      </c>
      <c r="S262" s="2">
        <v>0.18</v>
      </c>
      <c r="T262" s="2">
        <v>43931378.289999999</v>
      </c>
      <c r="U262" s="2" t="s">
        <v>365</v>
      </c>
      <c r="V262" s="20" cm="1">
        <f t="array" ref="V262">T262 / _xlfn.SWITCH(U262, "USD", 1, "AED", 3.67, "QAR", 3.64, "SAR", 3.75, "EUR", 0.92, "Unknown", 1, 1)</f>
        <v>11970402.803814715</v>
      </c>
      <c r="W262" s="2">
        <v>35963306.82</v>
      </c>
      <c r="X262" s="2">
        <v>0.31</v>
      </c>
      <c r="Y262" s="2">
        <v>0.17</v>
      </c>
      <c r="Z262" s="2" t="s">
        <v>957</v>
      </c>
      <c r="AA262" s="2">
        <v>26763643.789999999</v>
      </c>
      <c r="AB262" s="2">
        <v>10179513.76</v>
      </c>
      <c r="AC262" s="2">
        <v>90</v>
      </c>
      <c r="AD262" s="2">
        <v>11</v>
      </c>
      <c r="AE262" s="2" t="s">
        <v>38</v>
      </c>
      <c r="AF262" s="2" t="s">
        <v>87</v>
      </c>
      <c r="AG262" s="2">
        <v>0.34</v>
      </c>
      <c r="AH262" s="2">
        <v>0.1</v>
      </c>
      <c r="AI262" s="2">
        <v>0.02</v>
      </c>
      <c r="AJ262" s="2">
        <v>10</v>
      </c>
      <c r="AK262" s="2">
        <v>4734</v>
      </c>
      <c r="AL262" s="2">
        <v>8722150.4199999999</v>
      </c>
      <c r="AM262" s="2">
        <v>14015230.289999999</v>
      </c>
      <c r="AN262" s="2" t="s">
        <v>135</v>
      </c>
      <c r="AO262" s="2" t="s">
        <v>103</v>
      </c>
      <c r="AP262" s="2">
        <v>99.5</v>
      </c>
      <c r="AQ262" s="2" t="s">
        <v>3297</v>
      </c>
      <c r="AR262" s="2" t="s">
        <v>166</v>
      </c>
      <c r="AS262" s="2" t="s">
        <v>52</v>
      </c>
      <c r="AT262" s="2" t="s">
        <v>3297</v>
      </c>
    </row>
    <row r="263" spans="1:46" x14ac:dyDescent="0.3">
      <c r="A263" s="3" t="s">
        <v>982</v>
      </c>
      <c r="B263" s="5">
        <v>16645</v>
      </c>
      <c r="C263" s="3" t="s">
        <v>191</v>
      </c>
      <c r="D263" s="3" t="s">
        <v>169</v>
      </c>
      <c r="E263" s="3" t="s">
        <v>16</v>
      </c>
      <c r="F263" s="3" t="s">
        <v>68</v>
      </c>
      <c r="G263" s="3" t="s">
        <v>57</v>
      </c>
      <c r="H263" s="3" t="s">
        <v>95</v>
      </c>
      <c r="I263" s="3" t="s">
        <v>19</v>
      </c>
      <c r="J263" s="3" t="s">
        <v>82</v>
      </c>
      <c r="K263" s="3" t="s">
        <v>203</v>
      </c>
      <c r="L263" s="3" t="s">
        <v>959</v>
      </c>
      <c r="M263" s="5">
        <v>45708</v>
      </c>
      <c r="N263" s="5" t="s">
        <v>3297</v>
      </c>
      <c r="O263" s="5">
        <v>45771</v>
      </c>
      <c r="P263" s="3">
        <v>48</v>
      </c>
      <c r="Q263" s="3">
        <v>27346917</v>
      </c>
      <c r="R263" s="3">
        <v>0.34</v>
      </c>
      <c r="S263" s="3">
        <v>0.05</v>
      </c>
      <c r="T263" s="3">
        <v>18951413.48</v>
      </c>
      <c r="U263" s="3" t="s">
        <v>3297</v>
      </c>
      <c r="V263" s="21" cm="1">
        <f t="array" ref="V263">T263 / _xlfn.SWITCH(U263, "USD", 1, "AED", 3.67, "QAR", 3.64, "SAR", 3.75, "EUR", 0.92, "Unknown", 1, 1)</f>
        <v>18951413.48</v>
      </c>
      <c r="W263" s="3">
        <v>15329177.460000001</v>
      </c>
      <c r="X263" s="3">
        <v>0.17</v>
      </c>
      <c r="Y263" s="3">
        <v>0.12</v>
      </c>
      <c r="Z263" s="3" t="s">
        <v>960</v>
      </c>
      <c r="AA263" s="3">
        <v>10263743.310000001</v>
      </c>
      <c r="AB263" s="3">
        <v>5290838.47</v>
      </c>
      <c r="AC263" s="3">
        <v>120</v>
      </c>
      <c r="AD263" s="3">
        <v>32</v>
      </c>
      <c r="AE263" s="3" t="s">
        <v>38</v>
      </c>
      <c r="AF263" s="3" t="s">
        <v>87</v>
      </c>
      <c r="AG263" s="3">
        <v>0.71</v>
      </c>
      <c r="AH263" s="3">
        <v>0.1</v>
      </c>
      <c r="AI263" s="3">
        <v>7.0000000000000007E-2</v>
      </c>
      <c r="AJ263" s="3">
        <v>15</v>
      </c>
      <c r="AK263" s="3">
        <v>4260</v>
      </c>
      <c r="AL263" s="3">
        <v>2311782.63</v>
      </c>
      <c r="AM263" s="3">
        <v>6709191.3200000003</v>
      </c>
      <c r="AN263" s="3" t="s">
        <v>165</v>
      </c>
      <c r="AO263" s="3" t="s">
        <v>25</v>
      </c>
      <c r="AP263" s="3">
        <v>89.3</v>
      </c>
      <c r="AQ263" s="3">
        <v>36</v>
      </c>
      <c r="AR263" s="3" t="s">
        <v>166</v>
      </c>
      <c r="AS263" s="3" t="s">
        <v>104</v>
      </c>
      <c r="AT263" s="3" t="s">
        <v>149</v>
      </c>
    </row>
    <row r="264" spans="1:46" x14ac:dyDescent="0.3">
      <c r="A264" s="2" t="s">
        <v>985</v>
      </c>
      <c r="B264" s="4">
        <v>45683</v>
      </c>
      <c r="C264" s="2" t="s">
        <v>155</v>
      </c>
      <c r="D264" s="2" t="s">
        <v>169</v>
      </c>
      <c r="E264" s="2" t="s">
        <v>220</v>
      </c>
      <c r="F264" s="2" t="s">
        <v>33</v>
      </c>
      <c r="G264" s="2" t="s">
        <v>214</v>
      </c>
      <c r="H264" s="2" t="s">
        <v>157</v>
      </c>
      <c r="I264" s="2" t="s">
        <v>96</v>
      </c>
      <c r="J264" s="2" t="s">
        <v>118</v>
      </c>
      <c r="K264" s="2" t="s">
        <v>46</v>
      </c>
      <c r="L264" s="2" t="s">
        <v>962</v>
      </c>
      <c r="M264" s="4">
        <v>45624</v>
      </c>
      <c r="N264" s="4" t="s">
        <v>3297</v>
      </c>
      <c r="O264" s="4">
        <v>45730</v>
      </c>
      <c r="P264" s="2">
        <v>44</v>
      </c>
      <c r="Q264" s="2">
        <v>17118900</v>
      </c>
      <c r="R264" s="2">
        <v>0.01</v>
      </c>
      <c r="S264" s="2">
        <v>7.0000000000000007E-2</v>
      </c>
      <c r="T264" s="2">
        <v>18134050.77</v>
      </c>
      <c r="U264" s="2" t="s">
        <v>365</v>
      </c>
      <c r="V264" s="20" cm="1">
        <f t="array" ref="V264">T264 / _xlfn.SWITCH(U264, "USD", 1, "AED", 3.67, "QAR", 3.64, "SAR", 3.75, "EUR", 0.92, "Unknown", 1, 1)</f>
        <v>4941158.2479564035</v>
      </c>
      <c r="W264" s="2">
        <v>12071146.09</v>
      </c>
      <c r="X264" s="2">
        <v>0.23</v>
      </c>
      <c r="Y264" s="2">
        <v>0.19</v>
      </c>
      <c r="Z264" s="2" t="s">
        <v>963</v>
      </c>
      <c r="AA264" s="2">
        <v>1853189.54</v>
      </c>
      <c r="AB264" s="2">
        <v>1873851.4</v>
      </c>
      <c r="AC264" s="2">
        <v>30</v>
      </c>
      <c r="AD264" s="2">
        <v>118</v>
      </c>
      <c r="AE264" s="2" t="s">
        <v>38</v>
      </c>
      <c r="AF264" s="2" t="s">
        <v>128</v>
      </c>
      <c r="AG264" s="2">
        <v>0.54</v>
      </c>
      <c r="AH264" s="2">
        <v>0.05</v>
      </c>
      <c r="AI264" s="2">
        <v>0.05</v>
      </c>
      <c r="AJ264" s="2">
        <v>9</v>
      </c>
      <c r="AK264" s="2">
        <v>4241</v>
      </c>
      <c r="AL264" s="2">
        <v>3475802</v>
      </c>
      <c r="AM264" s="2" t="s">
        <v>3297</v>
      </c>
      <c r="AN264" s="2" t="s">
        <v>102</v>
      </c>
      <c r="AO264" s="2" t="s">
        <v>3297</v>
      </c>
      <c r="AP264" s="2">
        <v>68.5</v>
      </c>
      <c r="AQ264" s="2">
        <v>12</v>
      </c>
      <c r="AR264" s="2" t="s">
        <v>166</v>
      </c>
      <c r="AS264" s="2" t="s">
        <v>112</v>
      </c>
      <c r="AT264" s="2" t="s">
        <v>3297</v>
      </c>
    </row>
    <row r="265" spans="1:46" x14ac:dyDescent="0.3">
      <c r="A265" s="3" t="s">
        <v>988</v>
      </c>
      <c r="B265" s="5">
        <v>45952</v>
      </c>
      <c r="C265" s="3" t="s">
        <v>347</v>
      </c>
      <c r="D265" s="3" t="s">
        <v>169</v>
      </c>
      <c r="E265" s="3" t="s">
        <v>32</v>
      </c>
      <c r="F265" s="3" t="s">
        <v>138</v>
      </c>
      <c r="G265" s="3" t="s">
        <v>214</v>
      </c>
      <c r="H265" s="3" t="s">
        <v>95</v>
      </c>
      <c r="I265" s="3" t="s">
        <v>19</v>
      </c>
      <c r="J265" s="3" t="s">
        <v>215</v>
      </c>
      <c r="K265" s="3" t="s">
        <v>35</v>
      </c>
      <c r="L265" s="3" t="s">
        <v>965</v>
      </c>
      <c r="M265" s="5">
        <v>45882</v>
      </c>
      <c r="N265" s="5">
        <v>45972</v>
      </c>
      <c r="O265" s="5">
        <v>46143</v>
      </c>
      <c r="P265" s="3">
        <v>37</v>
      </c>
      <c r="Q265" s="3">
        <v>35762283</v>
      </c>
      <c r="R265" s="3">
        <v>0.32</v>
      </c>
      <c r="S265" s="3">
        <v>0.11</v>
      </c>
      <c r="T265" s="3">
        <v>26993371.210000001</v>
      </c>
      <c r="U265" s="3" t="s">
        <v>50</v>
      </c>
      <c r="V265" s="21" cm="1">
        <f t="array" ref="V265">T265 / _xlfn.SWITCH(U265, "USD", 1, "AED", 3.67, "QAR", 3.64, "SAR", 3.75, "EUR", 0.92, "Unknown", 1, 1)</f>
        <v>7415761.3214285718</v>
      </c>
      <c r="W265" s="3">
        <v>18038949.379999999</v>
      </c>
      <c r="X265" s="3">
        <v>0.06</v>
      </c>
      <c r="Y265" s="3">
        <v>0.06</v>
      </c>
      <c r="Z265" s="3" t="s">
        <v>966</v>
      </c>
      <c r="AA265" s="3">
        <v>23776678.699999999</v>
      </c>
      <c r="AB265" s="3">
        <v>7197121.4699999997</v>
      </c>
      <c r="AC265" s="3">
        <v>30</v>
      </c>
      <c r="AD265" s="3">
        <v>84</v>
      </c>
      <c r="AE265" s="3" t="s">
        <v>38</v>
      </c>
      <c r="AF265" s="3" t="s">
        <v>101</v>
      </c>
      <c r="AG265" s="3">
        <v>0.77</v>
      </c>
      <c r="AH265" s="3">
        <v>0.15</v>
      </c>
      <c r="AI265" s="3">
        <v>0.05</v>
      </c>
      <c r="AJ265" s="3">
        <v>10</v>
      </c>
      <c r="AK265" s="3">
        <v>604</v>
      </c>
      <c r="AL265" s="3">
        <v>6684858.6100000003</v>
      </c>
      <c r="AM265" s="3">
        <v>10456486.640000001</v>
      </c>
      <c r="AN265" s="3" t="s">
        <v>165</v>
      </c>
      <c r="AO265" s="3" t="s">
        <v>77</v>
      </c>
      <c r="AP265" s="3">
        <v>61.6</v>
      </c>
      <c r="AQ265" s="3">
        <v>24</v>
      </c>
      <c r="AR265" s="3" t="s">
        <v>51</v>
      </c>
      <c r="AS265" s="3" t="s">
        <v>40</v>
      </c>
      <c r="AT265" s="3" t="s">
        <v>3297</v>
      </c>
    </row>
    <row r="266" spans="1:46" x14ac:dyDescent="0.3">
      <c r="A266" s="2" t="s">
        <v>991</v>
      </c>
      <c r="B266" s="4">
        <v>16650</v>
      </c>
      <c r="C266" s="2" t="s">
        <v>438</v>
      </c>
      <c r="D266" s="2" t="s">
        <v>230</v>
      </c>
      <c r="E266" s="2" t="s">
        <v>32</v>
      </c>
      <c r="F266" s="2" t="s">
        <v>138</v>
      </c>
      <c r="G266" s="2" t="s">
        <v>144</v>
      </c>
      <c r="H266" s="2" t="s">
        <v>3252</v>
      </c>
      <c r="I266" s="2" t="s">
        <v>71</v>
      </c>
      <c r="J266" s="2" t="s">
        <v>215</v>
      </c>
      <c r="K266" s="2" t="s">
        <v>97</v>
      </c>
      <c r="L266" s="2" t="s">
        <v>968</v>
      </c>
      <c r="M266" s="4">
        <v>45791</v>
      </c>
      <c r="N266" s="4">
        <v>45860</v>
      </c>
      <c r="O266" s="4">
        <v>45697</v>
      </c>
      <c r="P266" s="2" t="s">
        <v>3297</v>
      </c>
      <c r="Q266" s="2">
        <v>43352289</v>
      </c>
      <c r="R266" s="2">
        <v>0.21</v>
      </c>
      <c r="S266" s="2">
        <v>0.06</v>
      </c>
      <c r="T266" s="2">
        <v>36303206.810000002</v>
      </c>
      <c r="U266" s="2" t="s">
        <v>264</v>
      </c>
      <c r="V266" s="20" cm="1">
        <f t="array" ref="V266">T266 / _xlfn.SWITCH(U266, "USD", 1, "AED", 3.67, "QAR", 3.64, "SAR", 3.75, "EUR", 0.92, "Unknown", 1, 1)</f>
        <v>36303206.810000002</v>
      </c>
      <c r="W266" s="2">
        <v>28612805.719999999</v>
      </c>
      <c r="X266" s="2" t="s">
        <v>287</v>
      </c>
      <c r="Y266" s="2">
        <v>0.09</v>
      </c>
      <c r="Z266" s="2" t="s">
        <v>969</v>
      </c>
      <c r="AA266" s="2">
        <v>8267030.5599999996</v>
      </c>
      <c r="AB266" s="2">
        <v>4734126.8499999996</v>
      </c>
      <c r="AC266" s="2">
        <v>45</v>
      </c>
      <c r="AD266" s="2">
        <v>157</v>
      </c>
      <c r="AE266" s="2" t="s">
        <v>3297</v>
      </c>
      <c r="AF266" s="2" t="s">
        <v>128</v>
      </c>
      <c r="AG266" s="2">
        <v>0.16</v>
      </c>
      <c r="AH266" s="2">
        <v>0.1</v>
      </c>
      <c r="AI266" s="2">
        <v>0.08</v>
      </c>
      <c r="AJ266" s="2">
        <v>7</v>
      </c>
      <c r="AK266" s="2">
        <v>1629</v>
      </c>
      <c r="AL266" s="2">
        <v>4574083.4400000004</v>
      </c>
      <c r="AM266" s="2">
        <v>6906687.6600000001</v>
      </c>
      <c r="AN266" s="2" t="s">
        <v>63</v>
      </c>
      <c r="AO266" s="2" t="s">
        <v>25</v>
      </c>
      <c r="AP266" s="2">
        <v>61.7</v>
      </c>
      <c r="AQ266" s="2">
        <v>12</v>
      </c>
      <c r="AR266" s="2" t="s">
        <v>51</v>
      </c>
      <c r="AS266" s="2" t="s">
        <v>104</v>
      </c>
      <c r="AT266" s="2" t="s">
        <v>64</v>
      </c>
    </row>
    <row r="267" spans="1:46" x14ac:dyDescent="0.3">
      <c r="A267" s="3" t="s">
        <v>994</v>
      </c>
      <c r="B267" s="5">
        <v>45736</v>
      </c>
      <c r="C267" s="3" t="s">
        <v>234</v>
      </c>
      <c r="D267" s="3" t="s">
        <v>198</v>
      </c>
      <c r="E267" s="3" t="s">
        <v>207</v>
      </c>
      <c r="F267" s="3" t="s">
        <v>80</v>
      </c>
      <c r="G267" s="3" t="s">
        <v>214</v>
      </c>
      <c r="H267" s="3" t="s">
        <v>109</v>
      </c>
      <c r="I267" s="3" t="s">
        <v>199</v>
      </c>
      <c r="J267" s="3" t="s">
        <v>45</v>
      </c>
      <c r="K267" s="3" t="s">
        <v>21</v>
      </c>
      <c r="L267" s="3" t="s">
        <v>971</v>
      </c>
      <c r="M267" s="5">
        <v>45992</v>
      </c>
      <c r="N267" s="5">
        <v>45774</v>
      </c>
      <c r="O267" s="5">
        <v>45997</v>
      </c>
      <c r="P267" s="3">
        <v>53</v>
      </c>
      <c r="Q267" s="3">
        <v>46365337</v>
      </c>
      <c r="R267" s="3">
        <v>0.03</v>
      </c>
      <c r="S267" s="3">
        <v>0.18</v>
      </c>
      <c r="T267" s="3">
        <v>53069764.729999997</v>
      </c>
      <c r="U267" s="3" t="s">
        <v>242</v>
      </c>
      <c r="V267" s="21" cm="1">
        <f t="array" ref="V267">T267 / _xlfn.SWITCH(U267, "USD", 1, "AED", 3.67, "QAR", 3.64, "SAR", 3.75, "EUR", 0.92, "Unknown", 1, 1)</f>
        <v>57684526.880434774</v>
      </c>
      <c r="W267" s="3">
        <v>36868577.090000004</v>
      </c>
      <c r="X267" s="3">
        <v>0.37</v>
      </c>
      <c r="Y267" s="3">
        <v>0.17</v>
      </c>
      <c r="Z267" s="3" t="s">
        <v>972</v>
      </c>
      <c r="AA267" s="3">
        <v>24023119.32</v>
      </c>
      <c r="AB267" s="3">
        <v>7353434.4400000004</v>
      </c>
      <c r="AC267" s="3">
        <v>60</v>
      </c>
      <c r="AD267" s="3">
        <v>9</v>
      </c>
      <c r="AE267" s="3" t="s">
        <v>3297</v>
      </c>
      <c r="AF267" s="3" t="s">
        <v>153</v>
      </c>
      <c r="AG267" s="3">
        <v>0.55000000000000004</v>
      </c>
      <c r="AH267" s="3">
        <v>0.15</v>
      </c>
      <c r="AI267" s="3">
        <v>0.09</v>
      </c>
      <c r="AJ267" s="3">
        <v>13</v>
      </c>
      <c r="AK267" s="3">
        <v>3818</v>
      </c>
      <c r="AL267" s="3">
        <v>11738325.640000001</v>
      </c>
      <c r="AM267" s="3">
        <v>20050131.170000002</v>
      </c>
      <c r="AN267" s="3" t="s">
        <v>165</v>
      </c>
      <c r="AO267" s="3" t="s">
        <v>3297</v>
      </c>
      <c r="AP267" s="3" t="s">
        <v>3297</v>
      </c>
      <c r="AQ267" s="3">
        <v>24</v>
      </c>
      <c r="AR267" s="3" t="s">
        <v>3297</v>
      </c>
      <c r="AS267" s="3" t="s">
        <v>112</v>
      </c>
      <c r="AT267" s="3" t="s">
        <v>149</v>
      </c>
    </row>
    <row r="268" spans="1:46" x14ac:dyDescent="0.3">
      <c r="A268" s="2" t="s">
        <v>997</v>
      </c>
      <c r="B268" s="4">
        <v>46022</v>
      </c>
      <c r="C268" s="2" t="s">
        <v>801</v>
      </c>
      <c r="D268" s="2" t="s">
        <v>115</v>
      </c>
      <c r="E268" s="2" t="s">
        <v>16</v>
      </c>
      <c r="F268" s="2" t="s">
        <v>3297</v>
      </c>
      <c r="G268" s="2" t="s">
        <v>69</v>
      </c>
      <c r="H268" s="2" t="s">
        <v>44</v>
      </c>
      <c r="I268" s="2" t="s">
        <v>302</v>
      </c>
      <c r="J268" s="2" t="s">
        <v>82</v>
      </c>
      <c r="K268" s="2" t="s">
        <v>145</v>
      </c>
      <c r="L268" s="2" t="s">
        <v>974</v>
      </c>
      <c r="M268" s="4">
        <v>45946</v>
      </c>
      <c r="N268" s="4">
        <v>46026</v>
      </c>
      <c r="O268" s="4">
        <v>46269</v>
      </c>
      <c r="P268" s="2">
        <v>23</v>
      </c>
      <c r="Q268" s="2">
        <v>49700321</v>
      </c>
      <c r="R268" s="2">
        <v>0.28999999999999998</v>
      </c>
      <c r="S268" s="2">
        <v>-0.04</v>
      </c>
      <c r="T268" s="2">
        <v>33875738.789999999</v>
      </c>
      <c r="U268" s="2" t="s">
        <v>177</v>
      </c>
      <c r="V268" s="20" cm="1">
        <f t="array" ref="V268">T268 / _xlfn.SWITCH(U268, "USD", 1, "AED", 3.67, "QAR", 3.64, "SAR", 3.75, "EUR", 0.92, "Unknown", 1, 1)</f>
        <v>33875738.789999999</v>
      </c>
      <c r="W268" s="2">
        <v>27249701.239999998</v>
      </c>
      <c r="X268" s="2">
        <v>0.17</v>
      </c>
      <c r="Y268" s="2">
        <v>0.05</v>
      </c>
      <c r="Z268" s="2" t="s">
        <v>975</v>
      </c>
      <c r="AA268" s="2">
        <v>6870802.8600000003</v>
      </c>
      <c r="AB268" s="2">
        <v>6875195.1399999997</v>
      </c>
      <c r="AC268" s="2">
        <v>45</v>
      </c>
      <c r="AD268" s="2">
        <v>62</v>
      </c>
      <c r="AE268" s="2" t="s">
        <v>3297</v>
      </c>
      <c r="AF268" s="2" t="s">
        <v>153</v>
      </c>
      <c r="AG268" s="2">
        <v>0.9</v>
      </c>
      <c r="AH268" s="2">
        <v>0.15</v>
      </c>
      <c r="AI268" s="2">
        <v>0.09</v>
      </c>
      <c r="AJ268" s="2">
        <v>2</v>
      </c>
      <c r="AK268" s="2">
        <v>258</v>
      </c>
      <c r="AL268" s="2">
        <v>1962506.4</v>
      </c>
      <c r="AM268" s="2">
        <v>12019643.25</v>
      </c>
      <c r="AN268" s="2" t="s">
        <v>3297</v>
      </c>
      <c r="AO268" s="2" t="s">
        <v>3297</v>
      </c>
      <c r="AP268" s="2">
        <v>88.8</v>
      </c>
      <c r="AQ268" s="2" t="s">
        <v>3297</v>
      </c>
      <c r="AR268" s="2" t="s">
        <v>160</v>
      </c>
      <c r="AS268" s="2" t="s">
        <v>52</v>
      </c>
      <c r="AT268" s="2" t="s">
        <v>3297</v>
      </c>
    </row>
    <row r="269" spans="1:46" x14ac:dyDescent="0.3">
      <c r="A269" s="3" t="s">
        <v>1000</v>
      </c>
      <c r="B269" s="5">
        <v>45687</v>
      </c>
      <c r="C269" s="3" t="s">
        <v>30</v>
      </c>
      <c r="D269" s="3" t="s">
        <v>43</v>
      </c>
      <c r="E269" s="3" t="s">
        <v>275</v>
      </c>
      <c r="F269" s="3" t="s">
        <v>17</v>
      </c>
      <c r="G269" s="3" t="s">
        <v>156</v>
      </c>
      <c r="H269" s="3" t="s">
        <v>70</v>
      </c>
      <c r="I269" s="3" t="s">
        <v>71</v>
      </c>
      <c r="J269" s="3" t="s">
        <v>72</v>
      </c>
      <c r="K269" s="3" t="s">
        <v>46</v>
      </c>
      <c r="L269" s="3" t="s">
        <v>977</v>
      </c>
      <c r="M269" s="5">
        <v>45672</v>
      </c>
      <c r="N269" s="5">
        <v>45659</v>
      </c>
      <c r="O269" s="5" t="s">
        <v>3297</v>
      </c>
      <c r="P269" s="3">
        <v>18</v>
      </c>
      <c r="Q269" s="3">
        <v>42535360</v>
      </c>
      <c r="R269" s="3">
        <v>0.26</v>
      </c>
      <c r="S269" s="3">
        <v>0.1</v>
      </c>
      <c r="T269" s="3">
        <v>34623783.039999999</v>
      </c>
      <c r="U269" s="3" t="s">
        <v>365</v>
      </c>
      <c r="V269" s="21" cm="1">
        <f t="array" ref="V269">T269 / _xlfn.SWITCH(U269, "USD", 1, "AED", 3.67, "QAR", 3.64, "SAR", 3.75, "EUR", 0.92, "Unknown", 1, 1)</f>
        <v>9434273.3079019077</v>
      </c>
      <c r="W269" s="3">
        <v>27387425.370000001</v>
      </c>
      <c r="X269" s="3">
        <v>0.3</v>
      </c>
      <c r="Y269" s="3">
        <v>0.09</v>
      </c>
      <c r="Z269" s="3" t="s">
        <v>978</v>
      </c>
      <c r="AA269" s="3">
        <v>22898147.960000001</v>
      </c>
      <c r="AB269" s="3">
        <v>24975521.170000002</v>
      </c>
      <c r="AC269" s="3">
        <v>60</v>
      </c>
      <c r="AD269" s="3">
        <v>98</v>
      </c>
      <c r="AE269" s="3" t="s">
        <v>62</v>
      </c>
      <c r="AF269" s="3" t="s">
        <v>263</v>
      </c>
      <c r="AG269" s="3">
        <v>0.68</v>
      </c>
      <c r="AH269" s="3">
        <v>0.15</v>
      </c>
      <c r="AI269" s="3">
        <v>7.0000000000000007E-2</v>
      </c>
      <c r="AJ269" s="3">
        <v>9</v>
      </c>
      <c r="AK269" s="3">
        <v>4201</v>
      </c>
      <c r="AL269" s="3">
        <v>3253849.53</v>
      </c>
      <c r="AM269" s="3">
        <v>8534217.4299999997</v>
      </c>
      <c r="AN269" s="3" t="s">
        <v>63</v>
      </c>
      <c r="AO269" s="3" t="s">
        <v>25</v>
      </c>
      <c r="AP269" s="3">
        <v>78.2</v>
      </c>
      <c r="AQ269" s="3">
        <v>60</v>
      </c>
      <c r="AR269" s="3" t="s">
        <v>3297</v>
      </c>
      <c r="AS269" s="3" t="s">
        <v>104</v>
      </c>
      <c r="AT269" s="3" t="s">
        <v>3297</v>
      </c>
    </row>
    <row r="270" spans="1:46" x14ac:dyDescent="0.3">
      <c r="A270" s="2" t="s">
        <v>1003</v>
      </c>
      <c r="B270" s="4">
        <v>45764</v>
      </c>
      <c r="C270" s="2" t="s">
        <v>249</v>
      </c>
      <c r="D270" s="2" t="s">
        <v>92</v>
      </c>
      <c r="E270" s="2" t="s">
        <v>67</v>
      </c>
      <c r="F270" s="2" t="s">
        <v>3297</v>
      </c>
      <c r="G270" s="2" t="s">
        <v>18</v>
      </c>
      <c r="H270" s="2" t="s">
        <v>95</v>
      </c>
      <c r="I270" s="2" t="s">
        <v>3297</v>
      </c>
      <c r="J270" s="2" t="s">
        <v>140</v>
      </c>
      <c r="K270" s="2" t="s">
        <v>46</v>
      </c>
      <c r="L270" s="2" t="s">
        <v>980</v>
      </c>
      <c r="M270" s="4">
        <v>45691</v>
      </c>
      <c r="N270" s="4">
        <v>45788</v>
      </c>
      <c r="O270" s="4">
        <v>45802</v>
      </c>
      <c r="P270" s="2">
        <v>12</v>
      </c>
      <c r="Q270" s="2">
        <v>16332290</v>
      </c>
      <c r="R270" s="2">
        <v>0.15</v>
      </c>
      <c r="S270" s="2">
        <v>0.16</v>
      </c>
      <c r="T270" s="2">
        <v>16103637.939999999</v>
      </c>
      <c r="U270" s="2" t="s">
        <v>76</v>
      </c>
      <c r="V270" s="20" cm="1">
        <f t="array" ref="V270">T270 / _xlfn.SWITCH(U270, "USD", 1, "AED", 3.67, "QAR", 3.64, "SAR", 3.75, "EUR", 0.92, "Unknown", 1, 1)</f>
        <v>16103637.939999999</v>
      </c>
      <c r="W270" s="2">
        <v>10345786.810000001</v>
      </c>
      <c r="X270" s="2">
        <v>0.28999999999999998</v>
      </c>
      <c r="Y270" s="2">
        <v>0.16</v>
      </c>
      <c r="Z270" s="2" t="s">
        <v>981</v>
      </c>
      <c r="AA270" s="2">
        <v>8446728.7699999996</v>
      </c>
      <c r="AB270" s="2">
        <v>6710696.9400000004</v>
      </c>
      <c r="AC270" s="2">
        <v>30</v>
      </c>
      <c r="AD270" s="2">
        <v>160</v>
      </c>
      <c r="AE270" s="2" t="s">
        <v>62</v>
      </c>
      <c r="AF270" s="2" t="s">
        <v>128</v>
      </c>
      <c r="AG270" s="2">
        <v>0.78</v>
      </c>
      <c r="AH270" s="2">
        <v>0.15</v>
      </c>
      <c r="AI270" s="2">
        <v>0.03</v>
      </c>
      <c r="AJ270" s="2">
        <v>2</v>
      </c>
      <c r="AK270" s="2">
        <v>179</v>
      </c>
      <c r="AL270" s="2">
        <v>1876942.36</v>
      </c>
      <c r="AM270" s="2">
        <v>3982471.63</v>
      </c>
      <c r="AN270" s="2" t="s">
        <v>165</v>
      </c>
      <c r="AO270" s="2" t="s">
        <v>77</v>
      </c>
      <c r="AP270" s="2">
        <v>83.5</v>
      </c>
      <c r="AQ270" s="2">
        <v>60</v>
      </c>
      <c r="AR270" s="2" t="s">
        <v>51</v>
      </c>
      <c r="AS270" s="2" t="s">
        <v>40</v>
      </c>
      <c r="AT270" s="2" t="s">
        <v>3297</v>
      </c>
    </row>
    <row r="271" spans="1:46" x14ac:dyDescent="0.3">
      <c r="A271" s="3" t="s">
        <v>1006</v>
      </c>
      <c r="B271" s="5">
        <v>46078</v>
      </c>
      <c r="C271" s="3" t="s">
        <v>374</v>
      </c>
      <c r="D271" s="3" t="s">
        <v>3249</v>
      </c>
      <c r="E271" s="3" t="s">
        <v>220</v>
      </c>
      <c r="F271" s="3" t="s">
        <v>33</v>
      </c>
      <c r="G271" s="3" t="s">
        <v>235</v>
      </c>
      <c r="H271" s="3" t="s">
        <v>3252</v>
      </c>
      <c r="I271" s="3" t="s">
        <v>3254</v>
      </c>
      <c r="J271" s="3" t="s">
        <v>118</v>
      </c>
      <c r="K271" s="3" t="s">
        <v>203</v>
      </c>
      <c r="L271" s="3" t="s">
        <v>983</v>
      </c>
      <c r="M271" s="5">
        <v>46040</v>
      </c>
      <c r="N271" s="5">
        <v>46026</v>
      </c>
      <c r="O271" s="5">
        <v>46143</v>
      </c>
      <c r="P271" s="3">
        <v>11</v>
      </c>
      <c r="Q271" s="3">
        <v>26384811</v>
      </c>
      <c r="R271" s="3">
        <v>0.11</v>
      </c>
      <c r="S271" s="3">
        <v>0.2</v>
      </c>
      <c r="T271" s="3">
        <v>28178978.149999999</v>
      </c>
      <c r="U271" s="3" t="s">
        <v>242</v>
      </c>
      <c r="V271" s="21" cm="1">
        <f t="array" ref="V271">T271 / _xlfn.SWITCH(U271, "USD", 1, "AED", 3.67, "QAR", 3.64, "SAR", 3.75, "EUR", 0.92, "Unknown", 1, 1)</f>
        <v>30629324.076086953</v>
      </c>
      <c r="W271" s="3">
        <v>23938774.850000001</v>
      </c>
      <c r="X271" s="3">
        <v>0.28999999999999998</v>
      </c>
      <c r="Y271" s="3">
        <v>0.06</v>
      </c>
      <c r="Z271" s="3" t="s">
        <v>984</v>
      </c>
      <c r="AA271" s="3">
        <v>10747426.32</v>
      </c>
      <c r="AB271" s="3">
        <v>6273711.9500000002</v>
      </c>
      <c r="AC271" s="3">
        <v>60</v>
      </c>
      <c r="AD271" s="3">
        <v>75</v>
      </c>
      <c r="AE271" s="3" t="s">
        <v>62</v>
      </c>
      <c r="AF271" s="3" t="s">
        <v>153</v>
      </c>
      <c r="AG271" s="3">
        <v>0.86</v>
      </c>
      <c r="AH271" s="3">
        <v>0.05</v>
      </c>
      <c r="AI271" s="3">
        <v>0.03</v>
      </c>
      <c r="AJ271" s="3">
        <v>7</v>
      </c>
      <c r="AK271" s="3">
        <v>1721</v>
      </c>
      <c r="AL271" s="3">
        <v>5903654.8700000001</v>
      </c>
      <c r="AM271" s="3">
        <v>8749150.3699999992</v>
      </c>
      <c r="AN271" s="3" t="s">
        <v>63</v>
      </c>
      <c r="AO271" s="3" t="s">
        <v>103</v>
      </c>
      <c r="AP271" s="3">
        <v>99.7</v>
      </c>
      <c r="AQ271" s="3">
        <v>12</v>
      </c>
      <c r="AR271" s="3" t="s">
        <v>26</v>
      </c>
      <c r="AS271" s="3" t="s">
        <v>112</v>
      </c>
      <c r="AT271" s="3" t="s">
        <v>3297</v>
      </c>
    </row>
    <row r="272" spans="1:46" x14ac:dyDescent="0.3">
      <c r="A272" s="2" t="s">
        <v>1008</v>
      </c>
      <c r="B272" s="4">
        <v>45890</v>
      </c>
      <c r="C272" s="2" t="s">
        <v>15</v>
      </c>
      <c r="D272" s="2" t="s">
        <v>43</v>
      </c>
      <c r="E272" s="2" t="s">
        <v>220</v>
      </c>
      <c r="F272" s="2" t="s">
        <v>123</v>
      </c>
      <c r="G272" s="2" t="s">
        <v>81</v>
      </c>
      <c r="H272" s="2" t="s">
        <v>44</v>
      </c>
      <c r="I272" s="2" t="s">
        <v>19</v>
      </c>
      <c r="J272" s="2" t="s">
        <v>20</v>
      </c>
      <c r="K272" s="2" t="s">
        <v>46</v>
      </c>
      <c r="L272" s="2" t="s">
        <v>986</v>
      </c>
      <c r="M272" s="4">
        <v>45816</v>
      </c>
      <c r="N272" s="4">
        <v>45818</v>
      </c>
      <c r="O272" s="4" t="s">
        <v>3297</v>
      </c>
      <c r="P272" s="2">
        <v>55</v>
      </c>
      <c r="Q272" s="2">
        <v>35513450</v>
      </c>
      <c r="R272" s="2">
        <v>0.17</v>
      </c>
      <c r="S272" s="2">
        <v>0.17</v>
      </c>
      <c r="T272" s="2">
        <v>34487111.289999999</v>
      </c>
      <c r="U272" s="2" t="s">
        <v>365</v>
      </c>
      <c r="V272" s="20" cm="1">
        <f t="array" ref="V272">T272 / _xlfn.SWITCH(U272, "USD", 1, "AED", 3.67, "QAR", 3.64, "SAR", 3.75, "EUR", 0.92, "Unknown", 1, 1)</f>
        <v>9397033.0490463208</v>
      </c>
      <c r="W272" s="2" t="s">
        <v>3297</v>
      </c>
      <c r="X272" s="2">
        <v>0.26</v>
      </c>
      <c r="Y272" s="2">
        <v>0.1</v>
      </c>
      <c r="Z272" s="2" t="s">
        <v>987</v>
      </c>
      <c r="AA272" s="2">
        <v>5352812.88</v>
      </c>
      <c r="AB272" s="2">
        <v>1812806.45</v>
      </c>
      <c r="AC272" s="2">
        <v>45</v>
      </c>
      <c r="AD272" s="2">
        <v>62</v>
      </c>
      <c r="AE272" s="2" t="s">
        <v>75</v>
      </c>
      <c r="AF272" s="2" t="s">
        <v>101</v>
      </c>
      <c r="AG272" s="2">
        <v>0.61</v>
      </c>
      <c r="AH272" s="2">
        <v>0.15</v>
      </c>
      <c r="AI272" s="2">
        <v>7.0000000000000007E-2</v>
      </c>
      <c r="AJ272" s="2">
        <v>15</v>
      </c>
      <c r="AK272" s="2">
        <v>3100</v>
      </c>
      <c r="AL272" s="2">
        <v>5741127.7000000002</v>
      </c>
      <c r="AM272" s="2">
        <v>13508755.369999999</v>
      </c>
      <c r="AN272" s="2" t="s">
        <v>3297</v>
      </c>
      <c r="AO272" s="2" t="s">
        <v>39</v>
      </c>
      <c r="AP272" s="2">
        <v>56.4</v>
      </c>
      <c r="AQ272" s="2">
        <v>60</v>
      </c>
      <c r="AR272" s="2" t="s">
        <v>26</v>
      </c>
      <c r="AS272" s="2" t="s">
        <v>52</v>
      </c>
      <c r="AT272" s="2" t="s">
        <v>28</v>
      </c>
    </row>
    <row r="273" spans="1:46" x14ac:dyDescent="0.3">
      <c r="A273" s="3" t="s">
        <v>1011</v>
      </c>
      <c r="B273" s="5">
        <v>45970</v>
      </c>
      <c r="C273" s="3" t="s">
        <v>137</v>
      </c>
      <c r="D273" s="3" t="s">
        <v>198</v>
      </c>
      <c r="E273" s="3" t="s">
        <v>207</v>
      </c>
      <c r="F273" s="3" t="s">
        <v>80</v>
      </c>
      <c r="G273" s="3" t="s">
        <v>156</v>
      </c>
      <c r="H273" s="3" t="s">
        <v>157</v>
      </c>
      <c r="I273" s="3" t="s">
        <v>139</v>
      </c>
      <c r="J273" s="3" t="s">
        <v>45</v>
      </c>
      <c r="K273" s="3" t="s">
        <v>97</v>
      </c>
      <c r="L273" s="3" t="s">
        <v>989</v>
      </c>
      <c r="M273" s="5">
        <v>45918</v>
      </c>
      <c r="N273" s="5">
        <v>45975</v>
      </c>
      <c r="O273" s="5">
        <v>46237</v>
      </c>
      <c r="P273" s="3">
        <v>37</v>
      </c>
      <c r="Q273" s="3">
        <v>23405746</v>
      </c>
      <c r="R273" s="3">
        <v>0.06</v>
      </c>
      <c r="S273" s="3">
        <v>-0.04</v>
      </c>
      <c r="T273" s="3">
        <v>21121345.190000001</v>
      </c>
      <c r="U273" s="3" t="s">
        <v>365</v>
      </c>
      <c r="V273" s="21" cm="1">
        <f t="array" ref="V273">T273 / _xlfn.SWITCH(U273, "USD", 1, "AED", 3.67, "QAR", 3.64, "SAR", 3.75, "EUR", 0.92, "Unknown", 1, 1)</f>
        <v>5755134.9291553134</v>
      </c>
      <c r="W273" s="3">
        <v>17407021.359999999</v>
      </c>
      <c r="X273" s="3">
        <v>0.27</v>
      </c>
      <c r="Y273" s="3">
        <v>0.17</v>
      </c>
      <c r="Z273" s="3" t="s">
        <v>990</v>
      </c>
      <c r="AA273" s="3">
        <v>6643585.5800000001</v>
      </c>
      <c r="AB273" s="3">
        <v>2369967.2799999998</v>
      </c>
      <c r="AC273" s="3">
        <v>30</v>
      </c>
      <c r="AD273" s="3">
        <v>135</v>
      </c>
      <c r="AE273" s="3" t="s">
        <v>75</v>
      </c>
      <c r="AF273" s="3" t="s">
        <v>101</v>
      </c>
      <c r="AG273" s="3">
        <v>0.65</v>
      </c>
      <c r="AH273" s="3">
        <v>0.15</v>
      </c>
      <c r="AI273" s="3">
        <v>0.04</v>
      </c>
      <c r="AJ273" s="3">
        <v>9</v>
      </c>
      <c r="AK273" s="3">
        <v>4264</v>
      </c>
      <c r="AL273" s="3">
        <v>988434.79</v>
      </c>
      <c r="AM273" s="3">
        <v>8704585.9199999999</v>
      </c>
      <c r="AN273" s="3" t="s">
        <v>3297</v>
      </c>
      <c r="AO273" s="3" t="s">
        <v>89</v>
      </c>
      <c r="AP273" s="3">
        <v>96.8</v>
      </c>
      <c r="AQ273" s="3" t="s">
        <v>3297</v>
      </c>
      <c r="AR273" s="3" t="s">
        <v>3297</v>
      </c>
      <c r="AS273" s="3" t="s">
        <v>104</v>
      </c>
      <c r="AT273" s="3" t="s">
        <v>105</v>
      </c>
    </row>
    <row r="274" spans="1:46" x14ac:dyDescent="0.3">
      <c r="A274" s="2" t="s">
        <v>1014</v>
      </c>
      <c r="B274" s="4">
        <v>45969</v>
      </c>
      <c r="C274" s="2" t="s">
        <v>179</v>
      </c>
      <c r="D274" s="2" t="s">
        <v>169</v>
      </c>
      <c r="E274" s="2" t="s">
        <v>3335</v>
      </c>
      <c r="F274" s="2" t="s">
        <v>116</v>
      </c>
      <c r="G274" s="2" t="s">
        <v>34</v>
      </c>
      <c r="H274" s="2" t="s">
        <v>44</v>
      </c>
      <c r="I274" s="2" t="s">
        <v>139</v>
      </c>
      <c r="J274" s="2" t="s">
        <v>59</v>
      </c>
      <c r="K274" s="2" t="s">
        <v>125</v>
      </c>
      <c r="L274" s="2" t="s">
        <v>992</v>
      </c>
      <c r="M274" s="4">
        <v>45892</v>
      </c>
      <c r="N274" s="4" t="s">
        <v>3297</v>
      </c>
      <c r="O274" s="4">
        <v>46013</v>
      </c>
      <c r="P274" s="2">
        <v>38</v>
      </c>
      <c r="Q274" s="2">
        <v>6131064</v>
      </c>
      <c r="R274" s="2">
        <v>0.28999999999999998</v>
      </c>
      <c r="S274" s="2">
        <v>0.14000000000000001</v>
      </c>
      <c r="T274" s="2">
        <v>4962483.2</v>
      </c>
      <c r="U274" s="2" t="s">
        <v>365</v>
      </c>
      <c r="V274" s="20" cm="1">
        <f t="array" ref="V274">T274 / _xlfn.SWITCH(U274, "USD", 1, "AED", 3.67, "QAR", 3.64, "SAR", 3.75, "EUR", 0.92, "Unknown", 1, 1)</f>
        <v>1352175.2588555859</v>
      </c>
      <c r="W274" s="2" t="s">
        <v>3297</v>
      </c>
      <c r="X274" s="2">
        <v>0.21</v>
      </c>
      <c r="Y274" s="2">
        <v>0.08</v>
      </c>
      <c r="Z274" s="2" t="s">
        <v>993</v>
      </c>
      <c r="AA274" s="2">
        <v>1877513.35</v>
      </c>
      <c r="AB274" s="2">
        <v>1591993.28</v>
      </c>
      <c r="AC274" s="2">
        <v>30</v>
      </c>
      <c r="AD274" s="2">
        <v>83</v>
      </c>
      <c r="AE274" s="2" t="s">
        <v>3297</v>
      </c>
      <c r="AF274" s="2" t="s">
        <v>24</v>
      </c>
      <c r="AG274" s="2">
        <v>0.93</v>
      </c>
      <c r="AH274" s="2">
        <v>0.05</v>
      </c>
      <c r="AI274" s="2">
        <v>0.02</v>
      </c>
      <c r="AJ274" s="2">
        <v>5</v>
      </c>
      <c r="AK274" s="2">
        <v>1746</v>
      </c>
      <c r="AL274" s="2">
        <v>526467.85</v>
      </c>
      <c r="AM274" s="2">
        <v>602247.63</v>
      </c>
      <c r="AN274" s="2" t="s">
        <v>63</v>
      </c>
      <c r="AO274" s="2" t="s">
        <v>89</v>
      </c>
      <c r="AP274" s="2">
        <v>93.1</v>
      </c>
      <c r="AQ274" s="2">
        <v>48</v>
      </c>
      <c r="AR274" s="2" t="s">
        <v>26</v>
      </c>
      <c r="AS274" s="2" t="s">
        <v>112</v>
      </c>
      <c r="AT274" s="2" t="s">
        <v>28</v>
      </c>
    </row>
    <row r="275" spans="1:46" x14ac:dyDescent="0.3">
      <c r="A275" s="3" t="s">
        <v>1017</v>
      </c>
      <c r="B275" s="5">
        <v>46020</v>
      </c>
      <c r="C275" s="3" t="s">
        <v>473</v>
      </c>
      <c r="D275" s="3" t="s">
        <v>107</v>
      </c>
      <c r="E275" s="3" t="s">
        <v>3335</v>
      </c>
      <c r="F275" s="3" t="s">
        <v>17</v>
      </c>
      <c r="G275" s="3" t="s">
        <v>135</v>
      </c>
      <c r="H275" s="3" t="s">
        <v>157</v>
      </c>
      <c r="I275" s="3" t="s">
        <v>3297</v>
      </c>
      <c r="J275" s="3" t="s">
        <v>59</v>
      </c>
      <c r="K275" s="3" t="s">
        <v>97</v>
      </c>
      <c r="L275" s="3" t="s">
        <v>995</v>
      </c>
      <c r="M275" s="5">
        <v>45992</v>
      </c>
      <c r="N275" s="5">
        <v>46060</v>
      </c>
      <c r="O275" s="5" t="s">
        <v>3297</v>
      </c>
      <c r="P275" s="3">
        <v>21</v>
      </c>
      <c r="Q275" s="3">
        <v>4551333</v>
      </c>
      <c r="R275" s="3">
        <v>0.28000000000000003</v>
      </c>
      <c r="S275" s="3">
        <v>0.02</v>
      </c>
      <c r="T275" s="3">
        <v>3342498.96</v>
      </c>
      <c r="U275" s="3" t="s">
        <v>264</v>
      </c>
      <c r="V275" s="21" cm="1">
        <f t="array" ref="V275">T275 / _xlfn.SWITCH(U275, "USD", 1, "AED", 3.67, "QAR", 3.64, "SAR", 3.75, "EUR", 0.92, "Unknown", 1, 1)</f>
        <v>3342498.96</v>
      </c>
      <c r="W275" s="3" t="s">
        <v>3297</v>
      </c>
      <c r="X275" s="3">
        <v>0.16</v>
      </c>
      <c r="Y275" s="3">
        <v>0.14000000000000001</v>
      </c>
      <c r="Z275" s="3" t="s">
        <v>996</v>
      </c>
      <c r="AA275" s="3">
        <v>683578.91</v>
      </c>
      <c r="AB275" s="3">
        <v>213699.5</v>
      </c>
      <c r="AC275" s="3">
        <v>90</v>
      </c>
      <c r="AD275" s="3">
        <v>66</v>
      </c>
      <c r="AE275" s="3" t="s">
        <v>62</v>
      </c>
      <c r="AF275" s="3" t="s">
        <v>101</v>
      </c>
      <c r="AG275" s="3">
        <v>0.6</v>
      </c>
      <c r="AH275" s="3">
        <v>0.05</v>
      </c>
      <c r="AI275" s="3">
        <v>0.05</v>
      </c>
      <c r="AJ275" s="3">
        <v>13</v>
      </c>
      <c r="AK275" s="3">
        <v>1837</v>
      </c>
      <c r="AL275" s="3">
        <v>175471.87</v>
      </c>
      <c r="AM275" s="3">
        <v>874681.4</v>
      </c>
      <c r="AN275" s="3" t="s">
        <v>63</v>
      </c>
      <c r="AO275" s="3" t="s">
        <v>3297</v>
      </c>
      <c r="AP275" s="3">
        <v>58.8</v>
      </c>
      <c r="AQ275" s="3">
        <v>12</v>
      </c>
      <c r="AR275" s="3" t="s">
        <v>3297</v>
      </c>
      <c r="AS275" s="3" t="s">
        <v>40</v>
      </c>
      <c r="AT275" s="3" t="s">
        <v>149</v>
      </c>
    </row>
    <row r="276" spans="1:46" x14ac:dyDescent="0.3">
      <c r="A276" s="2" t="s">
        <v>1020</v>
      </c>
      <c r="B276" s="4">
        <v>45892</v>
      </c>
      <c r="C276" s="2" t="s">
        <v>173</v>
      </c>
      <c r="D276" s="2" t="s">
        <v>3249</v>
      </c>
      <c r="E276" s="2" t="s">
        <v>207</v>
      </c>
      <c r="F276" s="2" t="s">
        <v>80</v>
      </c>
      <c r="G276" s="2" t="s">
        <v>162</v>
      </c>
      <c r="H276" s="2" t="s">
        <v>44</v>
      </c>
      <c r="I276" s="2" t="s">
        <v>3254</v>
      </c>
      <c r="J276" s="3" t="s">
        <v>132</v>
      </c>
      <c r="K276" s="2" t="s">
        <v>83</v>
      </c>
      <c r="L276" s="2" t="s">
        <v>998</v>
      </c>
      <c r="M276" s="4">
        <v>45810</v>
      </c>
      <c r="N276" s="4">
        <v>45927</v>
      </c>
      <c r="O276" s="4">
        <v>45819</v>
      </c>
      <c r="P276" s="2">
        <v>20</v>
      </c>
      <c r="Q276" s="2">
        <v>28231617</v>
      </c>
      <c r="R276" s="2">
        <v>0.34</v>
      </c>
      <c r="S276" s="2">
        <v>-0.04</v>
      </c>
      <c r="T276" s="2">
        <v>17887552.530000001</v>
      </c>
      <c r="U276" s="2" t="s">
        <v>278</v>
      </c>
      <c r="V276" s="20" cm="1">
        <f t="array" ref="V276">T276 / _xlfn.SWITCH(U276, "USD", 1, "AED", 3.67, "QAR", 3.64, "SAR", 3.75, "EUR", 0.92, "Unknown", 1, 1)</f>
        <v>4770014.0080000004</v>
      </c>
      <c r="W276" s="2">
        <v>13687272.300000001</v>
      </c>
      <c r="X276" s="2">
        <v>0.17</v>
      </c>
      <c r="Y276" s="2">
        <v>0.14000000000000001</v>
      </c>
      <c r="Z276" s="2" t="s">
        <v>999</v>
      </c>
      <c r="AA276" s="2">
        <v>7614569.0499999998</v>
      </c>
      <c r="AB276" s="2">
        <v>6848705.1799999997</v>
      </c>
      <c r="AC276" s="2">
        <v>60</v>
      </c>
      <c r="AD276" s="2">
        <v>144</v>
      </c>
      <c r="AE276" s="2" t="s">
        <v>100</v>
      </c>
      <c r="AF276" s="2" t="s">
        <v>49</v>
      </c>
      <c r="AG276" s="2">
        <v>0.94</v>
      </c>
      <c r="AH276" s="2">
        <v>0.15</v>
      </c>
      <c r="AI276" s="2">
        <v>0.03</v>
      </c>
      <c r="AJ276" s="2">
        <v>7</v>
      </c>
      <c r="AK276" s="2">
        <v>1203</v>
      </c>
      <c r="AL276" s="2">
        <v>3678816.07</v>
      </c>
      <c r="AM276" s="2">
        <v>4198941.9000000004</v>
      </c>
      <c r="AN276" s="2" t="s">
        <v>88</v>
      </c>
      <c r="AO276" s="2" t="s">
        <v>3297</v>
      </c>
      <c r="AP276" s="2">
        <v>78.099999999999994</v>
      </c>
      <c r="AQ276" s="2">
        <v>12</v>
      </c>
      <c r="AR276" s="2" t="s">
        <v>160</v>
      </c>
      <c r="AS276" s="2" t="s">
        <v>112</v>
      </c>
      <c r="AT276" s="2" t="s">
        <v>28</v>
      </c>
    </row>
    <row r="277" spans="1:46" x14ac:dyDescent="0.3">
      <c r="A277" s="3" t="s">
        <v>1023</v>
      </c>
      <c r="B277" s="5">
        <v>46065</v>
      </c>
      <c r="C277" s="3" t="s">
        <v>347</v>
      </c>
      <c r="D277" s="3" t="s">
        <v>183</v>
      </c>
      <c r="E277" s="3" t="s">
        <v>16</v>
      </c>
      <c r="F277" s="3" t="s">
        <v>56</v>
      </c>
      <c r="G277" s="3" t="s">
        <v>34</v>
      </c>
      <c r="H277" s="3" t="s">
        <v>157</v>
      </c>
      <c r="I277" s="3" t="s">
        <v>199</v>
      </c>
      <c r="J277" s="3" t="s">
        <v>82</v>
      </c>
      <c r="K277" s="3" t="s">
        <v>203</v>
      </c>
      <c r="L277" s="3" t="s">
        <v>1001</v>
      </c>
      <c r="M277" s="5">
        <v>46049</v>
      </c>
      <c r="N277" s="5">
        <v>46068</v>
      </c>
      <c r="O277" s="5" t="s">
        <v>3297</v>
      </c>
      <c r="P277" s="3">
        <v>7</v>
      </c>
      <c r="Q277" s="3">
        <v>21053589</v>
      </c>
      <c r="R277" s="3">
        <v>0.3</v>
      </c>
      <c r="S277" s="3">
        <v>0.02</v>
      </c>
      <c r="T277" s="3">
        <v>15032262.550000001</v>
      </c>
      <c r="U277" s="3" t="s">
        <v>365</v>
      </c>
      <c r="V277" s="21" cm="1">
        <f t="array" ref="V277">T277 / _xlfn.SWITCH(U277, "USD", 1, "AED", 3.67, "QAR", 3.64, "SAR", 3.75, "EUR", 0.92, "Unknown", 1, 1)</f>
        <v>4095984.3460490466</v>
      </c>
      <c r="W277" s="3">
        <v>10468735.74</v>
      </c>
      <c r="X277" s="3">
        <v>0.32</v>
      </c>
      <c r="Y277" s="3">
        <v>0.18</v>
      </c>
      <c r="Z277" s="3" t="s">
        <v>1002</v>
      </c>
      <c r="AA277" s="3">
        <v>12238438.640000001</v>
      </c>
      <c r="AB277" s="3">
        <v>12039068.82</v>
      </c>
      <c r="AC277" s="3">
        <v>45</v>
      </c>
      <c r="AD277" s="3">
        <v>123</v>
      </c>
      <c r="AE277" s="3" t="s">
        <v>148</v>
      </c>
      <c r="AF277" s="3" t="s">
        <v>49</v>
      </c>
      <c r="AG277" s="3">
        <v>0.76</v>
      </c>
      <c r="AH277" s="3">
        <v>0.05</v>
      </c>
      <c r="AI277" s="3">
        <v>0.01</v>
      </c>
      <c r="AJ277" s="3">
        <v>13</v>
      </c>
      <c r="AK277" s="3">
        <v>422</v>
      </c>
      <c r="AL277" s="3">
        <v>1063043.68</v>
      </c>
      <c r="AM277" s="3">
        <v>1604350.72</v>
      </c>
      <c r="AN277" s="3" t="s">
        <v>165</v>
      </c>
      <c r="AO277" s="3" t="s">
        <v>77</v>
      </c>
      <c r="AP277" s="3">
        <v>79.099999999999994</v>
      </c>
      <c r="AQ277" s="3">
        <v>48</v>
      </c>
      <c r="AR277" s="3" t="s">
        <v>26</v>
      </c>
      <c r="AS277" s="3" t="s">
        <v>104</v>
      </c>
      <c r="AT277" s="3" t="s">
        <v>64</v>
      </c>
    </row>
    <row r="278" spans="1:46" x14ac:dyDescent="0.3">
      <c r="A278" s="2" t="s">
        <v>1026</v>
      </c>
      <c r="B278" s="4">
        <v>46048</v>
      </c>
      <c r="C278" s="2" t="s">
        <v>431</v>
      </c>
      <c r="D278" s="2" t="s">
        <v>92</v>
      </c>
      <c r="E278" s="2" t="s">
        <v>32</v>
      </c>
      <c r="F278" s="2" t="s">
        <v>108</v>
      </c>
      <c r="G278" s="2" t="s">
        <v>34</v>
      </c>
      <c r="H278" s="2" t="s">
        <v>95</v>
      </c>
      <c r="I278" s="2" t="s">
        <v>199</v>
      </c>
      <c r="J278" s="2" t="s">
        <v>215</v>
      </c>
      <c r="K278" s="2" t="s">
        <v>21</v>
      </c>
      <c r="L278" s="2" t="s">
        <v>1004</v>
      </c>
      <c r="M278" s="4">
        <v>45700</v>
      </c>
      <c r="N278" s="4" t="s">
        <v>3297</v>
      </c>
      <c r="O278" s="4">
        <v>46129</v>
      </c>
      <c r="P278" s="2">
        <v>8</v>
      </c>
      <c r="Q278" s="2">
        <v>27825102</v>
      </c>
      <c r="R278" s="2">
        <v>0.24</v>
      </c>
      <c r="S278" s="2">
        <v>0.1</v>
      </c>
      <c r="T278" s="2">
        <v>23261785.27</v>
      </c>
      <c r="U278" s="2" t="s">
        <v>50</v>
      </c>
      <c r="V278" s="20" cm="1">
        <f t="array" ref="V278">T278 / _xlfn.SWITCH(U278, "USD", 1, "AED", 3.67, "QAR", 3.64, "SAR", 3.75, "EUR", 0.92, "Unknown", 1, 1)</f>
        <v>6390600.3489010986</v>
      </c>
      <c r="W278" s="2">
        <v>15387092.029999999</v>
      </c>
      <c r="X278" s="2">
        <v>0.37</v>
      </c>
      <c r="Y278" s="2">
        <v>0.15</v>
      </c>
      <c r="Z278" s="2" t="s">
        <v>1005</v>
      </c>
      <c r="AA278" s="2">
        <v>7975719.71</v>
      </c>
      <c r="AB278" s="2">
        <v>5936899.1799999997</v>
      </c>
      <c r="AC278" s="2">
        <v>30</v>
      </c>
      <c r="AD278" s="2">
        <v>126</v>
      </c>
      <c r="AE278" s="2" t="s">
        <v>75</v>
      </c>
      <c r="AF278" s="2" t="s">
        <v>87</v>
      </c>
      <c r="AG278" s="2">
        <v>0.73</v>
      </c>
      <c r="AH278" s="2">
        <v>0.1</v>
      </c>
      <c r="AI278" s="2">
        <v>0.09</v>
      </c>
      <c r="AJ278" s="2">
        <v>1</v>
      </c>
      <c r="AK278" s="2">
        <v>4214</v>
      </c>
      <c r="AL278" s="2">
        <v>2165296.9</v>
      </c>
      <c r="AM278" s="2">
        <v>7407601.8899999997</v>
      </c>
      <c r="AN278" s="2" t="s">
        <v>3297</v>
      </c>
      <c r="AO278" s="2" t="s">
        <v>3297</v>
      </c>
      <c r="AP278" s="2">
        <v>50</v>
      </c>
      <c r="AQ278" s="2">
        <v>48</v>
      </c>
      <c r="AR278" s="2" t="s">
        <v>26</v>
      </c>
      <c r="AS278" s="2" t="s">
        <v>52</v>
      </c>
      <c r="AT278" s="2" t="s">
        <v>64</v>
      </c>
    </row>
    <row r="279" spans="1:46" x14ac:dyDescent="0.3">
      <c r="A279" s="3" t="s">
        <v>1029</v>
      </c>
      <c r="B279" s="5">
        <v>45793</v>
      </c>
      <c r="C279" s="3" t="s">
        <v>179</v>
      </c>
      <c r="D279" s="3" t="s">
        <v>92</v>
      </c>
      <c r="E279" s="3" t="s">
        <v>220</v>
      </c>
      <c r="F279" s="3" t="s">
        <v>123</v>
      </c>
      <c r="G279" s="3" t="s">
        <v>18</v>
      </c>
      <c r="H279" s="3" t="s">
        <v>109</v>
      </c>
      <c r="I279" s="3" t="s">
        <v>58</v>
      </c>
      <c r="J279" s="3" t="s">
        <v>118</v>
      </c>
      <c r="K279" s="3" t="s">
        <v>83</v>
      </c>
      <c r="L279" s="3" t="s">
        <v>1007</v>
      </c>
      <c r="M279" s="5">
        <v>45774</v>
      </c>
      <c r="N279" s="5">
        <v>45833</v>
      </c>
      <c r="O279" s="5">
        <v>45898</v>
      </c>
      <c r="P279" s="3">
        <v>15</v>
      </c>
      <c r="Q279" s="3">
        <v>39965694</v>
      </c>
      <c r="R279" s="3">
        <v>0.03</v>
      </c>
      <c r="S279" s="3">
        <v>0.19</v>
      </c>
      <c r="T279" s="3">
        <v>46132400.579999998</v>
      </c>
      <c r="U279" s="3" t="s">
        <v>278</v>
      </c>
      <c r="V279" s="21" cm="1">
        <f t="array" ref="V279">T279 / _xlfn.SWITCH(U279, "USD", 1, "AED", 3.67, "QAR", 3.64, "SAR", 3.75, "EUR", 0.92, "Unknown", 1, 1)</f>
        <v>12301973.488</v>
      </c>
      <c r="W279" s="3">
        <v>40558483.829999998</v>
      </c>
      <c r="X279" s="3">
        <v>0.25</v>
      </c>
      <c r="Y279" s="3">
        <v>0.1</v>
      </c>
      <c r="Z279" s="3" t="s">
        <v>3297</v>
      </c>
      <c r="AA279" s="3">
        <v>36208134.759999998</v>
      </c>
      <c r="AB279" s="3">
        <v>20219278.949999999</v>
      </c>
      <c r="AC279" s="3">
        <v>45</v>
      </c>
      <c r="AD279" s="3">
        <v>102</v>
      </c>
      <c r="AE279" s="3" t="s">
        <v>62</v>
      </c>
      <c r="AF279" s="3" t="s">
        <v>153</v>
      </c>
      <c r="AG279" s="3">
        <v>0.33</v>
      </c>
      <c r="AH279" s="3">
        <v>0.05</v>
      </c>
      <c r="AI279" s="3">
        <v>0.1</v>
      </c>
      <c r="AJ279" s="3">
        <v>3</v>
      </c>
      <c r="AK279" s="3">
        <v>1907</v>
      </c>
      <c r="AL279" s="3">
        <v>6645500.4000000004</v>
      </c>
      <c r="AM279" s="3">
        <v>20262754.079999998</v>
      </c>
      <c r="AN279" s="3" t="s">
        <v>63</v>
      </c>
      <c r="AO279" s="3" t="s">
        <v>3297</v>
      </c>
      <c r="AP279" s="3">
        <v>86.6</v>
      </c>
      <c r="AQ279" s="3">
        <v>36</v>
      </c>
      <c r="AR279" s="3" t="s">
        <v>166</v>
      </c>
      <c r="AS279" s="3" t="s">
        <v>40</v>
      </c>
      <c r="AT279" s="3" t="s">
        <v>28</v>
      </c>
    </row>
    <row r="280" spans="1:46" x14ac:dyDescent="0.3">
      <c r="A280" s="2" t="s">
        <v>1032</v>
      </c>
      <c r="B280" s="4">
        <v>16690</v>
      </c>
      <c r="C280" s="2" t="s">
        <v>655</v>
      </c>
      <c r="D280" s="2" t="s">
        <v>3297</v>
      </c>
      <c r="E280" s="2" t="s">
        <v>220</v>
      </c>
      <c r="F280" s="2" t="s">
        <v>123</v>
      </c>
      <c r="G280" s="2" t="s">
        <v>156</v>
      </c>
      <c r="H280" s="2" t="s">
        <v>3297</v>
      </c>
      <c r="I280" s="2" t="s">
        <v>96</v>
      </c>
      <c r="J280" s="2" t="s">
        <v>20</v>
      </c>
      <c r="K280" s="2" t="s">
        <v>83</v>
      </c>
      <c r="L280" s="2" t="s">
        <v>1009</v>
      </c>
      <c r="M280" s="4">
        <v>45889</v>
      </c>
      <c r="N280" s="4">
        <v>45952</v>
      </c>
      <c r="O280" s="4" t="s">
        <v>3297</v>
      </c>
      <c r="P280" s="2">
        <v>31</v>
      </c>
      <c r="Q280" s="2">
        <v>47365406</v>
      </c>
      <c r="R280" s="2">
        <v>0.21</v>
      </c>
      <c r="S280" s="2">
        <v>0.13</v>
      </c>
      <c r="T280" s="2">
        <v>42283097.939999998</v>
      </c>
      <c r="U280" s="2" t="s">
        <v>242</v>
      </c>
      <c r="V280" s="20" cm="1">
        <f t="array" ref="V280">T280 / _xlfn.SWITCH(U280, "USD", 1, "AED", 3.67, "QAR", 3.64, "SAR", 3.75, "EUR", 0.92, "Unknown", 1, 1)</f>
        <v>45959889.065217383</v>
      </c>
      <c r="W280" s="2">
        <v>34081202.219999999</v>
      </c>
      <c r="X280" s="2">
        <v>0.1</v>
      </c>
      <c r="Y280" s="2">
        <v>0.06</v>
      </c>
      <c r="Z280" s="2" t="s">
        <v>1010</v>
      </c>
      <c r="AA280" s="2">
        <v>17521516.199999999</v>
      </c>
      <c r="AB280" s="2">
        <v>14798606.85</v>
      </c>
      <c r="AC280" s="2">
        <v>30</v>
      </c>
      <c r="AD280" s="2">
        <v>117</v>
      </c>
      <c r="AE280" s="2" t="s">
        <v>62</v>
      </c>
      <c r="AF280" s="2" t="s">
        <v>128</v>
      </c>
      <c r="AG280" s="2">
        <v>0.5</v>
      </c>
      <c r="AH280" s="2">
        <v>0.05</v>
      </c>
      <c r="AI280" s="2">
        <v>0.05</v>
      </c>
      <c r="AJ280" s="2">
        <v>15</v>
      </c>
      <c r="AK280" s="2">
        <v>3751</v>
      </c>
      <c r="AL280" s="2">
        <v>10132086.449999999</v>
      </c>
      <c r="AM280" s="2">
        <v>13264368.57</v>
      </c>
      <c r="AN280" s="2" t="s">
        <v>102</v>
      </c>
      <c r="AO280" s="2" t="s">
        <v>103</v>
      </c>
      <c r="AP280" s="2">
        <v>58.7</v>
      </c>
      <c r="AQ280" s="2">
        <v>24</v>
      </c>
      <c r="AR280" s="2" t="s">
        <v>51</v>
      </c>
      <c r="AS280" s="2" t="s">
        <v>40</v>
      </c>
      <c r="AT280" s="2" t="s">
        <v>3297</v>
      </c>
    </row>
    <row r="281" spans="1:46" x14ac:dyDescent="0.3">
      <c r="A281" s="3" t="s">
        <v>1034</v>
      </c>
      <c r="B281" s="5">
        <v>45739</v>
      </c>
      <c r="C281" s="3" t="s">
        <v>569</v>
      </c>
      <c r="D281" s="3" t="s">
        <v>107</v>
      </c>
      <c r="E281" s="3" t="s">
        <v>220</v>
      </c>
      <c r="F281" s="3" t="s">
        <v>123</v>
      </c>
      <c r="G281" s="3" t="s">
        <v>117</v>
      </c>
      <c r="H281" s="3" t="s">
        <v>70</v>
      </c>
      <c r="I281" s="3" t="s">
        <v>302</v>
      </c>
      <c r="J281" s="3" t="s">
        <v>118</v>
      </c>
      <c r="K281" s="3" t="s">
        <v>46</v>
      </c>
      <c r="L281" s="3" t="s">
        <v>1012</v>
      </c>
      <c r="M281" s="5">
        <v>45903</v>
      </c>
      <c r="N281" s="5" t="s">
        <v>3297</v>
      </c>
      <c r="O281" s="5">
        <v>45799</v>
      </c>
      <c r="P281" s="3">
        <v>33</v>
      </c>
      <c r="Q281" s="3">
        <v>8714375</v>
      </c>
      <c r="R281" s="3">
        <v>0.31</v>
      </c>
      <c r="S281" s="3">
        <v>-0.04</v>
      </c>
      <c r="T281" s="3">
        <v>5772402</v>
      </c>
      <c r="U281" s="3" t="s">
        <v>50</v>
      </c>
      <c r="V281" s="21" cm="1">
        <f t="array" ref="V281">T281 / _xlfn.SWITCH(U281, "USD", 1, "AED", 3.67, "QAR", 3.64, "SAR", 3.75, "EUR", 0.92, "Unknown", 1, 1)</f>
        <v>1585824.7252747251</v>
      </c>
      <c r="W281" s="3">
        <v>4795320.16</v>
      </c>
      <c r="X281" s="3">
        <v>0.06</v>
      </c>
      <c r="Y281" s="3">
        <v>0.14000000000000001</v>
      </c>
      <c r="Z281" s="3" t="s">
        <v>1013</v>
      </c>
      <c r="AA281" s="3">
        <v>1912104.66</v>
      </c>
      <c r="AB281" s="3">
        <v>625504.56000000006</v>
      </c>
      <c r="AC281" s="3">
        <v>120</v>
      </c>
      <c r="AD281" s="3">
        <v>178</v>
      </c>
      <c r="AE281" s="3" t="s">
        <v>148</v>
      </c>
      <c r="AF281" s="3" t="s">
        <v>24</v>
      </c>
      <c r="AG281" s="3">
        <v>0.74</v>
      </c>
      <c r="AH281" s="3">
        <v>0.15</v>
      </c>
      <c r="AI281" s="3">
        <v>0.09</v>
      </c>
      <c r="AJ281" s="3">
        <v>13</v>
      </c>
      <c r="AK281" s="3">
        <v>3789</v>
      </c>
      <c r="AL281" s="3">
        <v>822021.1</v>
      </c>
      <c r="AM281" s="3">
        <v>923392.86</v>
      </c>
      <c r="AN281" s="3" t="s">
        <v>88</v>
      </c>
      <c r="AO281" s="3" t="s">
        <v>89</v>
      </c>
      <c r="AP281" s="3">
        <v>53.9</v>
      </c>
      <c r="AQ281" s="3">
        <v>48</v>
      </c>
      <c r="AR281" s="3" t="s">
        <v>166</v>
      </c>
      <c r="AS281" s="3" t="s">
        <v>27</v>
      </c>
      <c r="AT281" s="3" t="s">
        <v>113</v>
      </c>
    </row>
    <row r="282" spans="1:46" x14ac:dyDescent="0.3">
      <c r="A282" s="2" t="s">
        <v>1037</v>
      </c>
      <c r="B282" s="4">
        <v>45910</v>
      </c>
      <c r="C282" s="2" t="s">
        <v>66</v>
      </c>
      <c r="D282" s="2" t="s">
        <v>31</v>
      </c>
      <c r="E282" s="2" t="s">
        <v>220</v>
      </c>
      <c r="F282" s="2" t="s">
        <v>33</v>
      </c>
      <c r="G282" s="2" t="s">
        <v>94</v>
      </c>
      <c r="H282" s="2" t="s">
        <v>44</v>
      </c>
      <c r="I282" s="2" t="s">
        <v>96</v>
      </c>
      <c r="J282" s="2" t="s">
        <v>221</v>
      </c>
      <c r="K282" s="2" t="s">
        <v>21</v>
      </c>
      <c r="L282" s="2" t="s">
        <v>1015</v>
      </c>
      <c r="M282" s="4">
        <v>45853</v>
      </c>
      <c r="N282" s="4" t="s">
        <v>3297</v>
      </c>
      <c r="O282" s="4">
        <v>45990</v>
      </c>
      <c r="P282" s="2">
        <v>15</v>
      </c>
      <c r="Q282" s="2">
        <v>2762211</v>
      </c>
      <c r="R282" s="2">
        <v>0.28000000000000003</v>
      </c>
      <c r="S282" s="2">
        <v>0.08</v>
      </c>
      <c r="T282" s="2">
        <v>2147895.27</v>
      </c>
      <c r="U282" s="2" t="s">
        <v>76</v>
      </c>
      <c r="V282" s="20" cm="1">
        <f t="array" ref="V282">T282 / _xlfn.SWITCH(U282, "USD", 1, "AED", 3.67, "QAR", 3.64, "SAR", 3.75, "EUR", 0.92, "Unknown", 1, 1)</f>
        <v>2147895.27</v>
      </c>
      <c r="W282" s="2">
        <v>1821287.45</v>
      </c>
      <c r="X282" s="2">
        <v>0.11</v>
      </c>
      <c r="Y282" s="2">
        <v>0.09</v>
      </c>
      <c r="Z282" s="2" t="s">
        <v>1016</v>
      </c>
      <c r="AA282" s="2">
        <v>1351731.33</v>
      </c>
      <c r="AB282" s="2">
        <v>406227.3</v>
      </c>
      <c r="AC282" s="2">
        <v>45</v>
      </c>
      <c r="AD282" s="2">
        <v>175</v>
      </c>
      <c r="AE282" s="2" t="s">
        <v>75</v>
      </c>
      <c r="AF282" s="2" t="s">
        <v>153</v>
      </c>
      <c r="AG282" s="2">
        <v>0.64</v>
      </c>
      <c r="AH282" s="2">
        <v>0.05</v>
      </c>
      <c r="AI282" s="2">
        <v>0.04</v>
      </c>
      <c r="AJ282" s="2">
        <v>8</v>
      </c>
      <c r="AK282" s="2">
        <v>1603</v>
      </c>
      <c r="AL282" s="2">
        <v>488322.09</v>
      </c>
      <c r="AM282" s="2">
        <v>303370.96999999997</v>
      </c>
      <c r="AN282" s="2" t="s">
        <v>3297</v>
      </c>
      <c r="AO282" s="2" t="s">
        <v>25</v>
      </c>
      <c r="AP282" s="2">
        <v>87</v>
      </c>
      <c r="AQ282" s="2">
        <v>36</v>
      </c>
      <c r="AR282" s="2" t="s">
        <v>166</v>
      </c>
      <c r="AS282" s="2" t="s">
        <v>104</v>
      </c>
      <c r="AT282" s="2" t="s">
        <v>28</v>
      </c>
    </row>
    <row r="283" spans="1:46" x14ac:dyDescent="0.3">
      <c r="A283" s="3" t="s">
        <v>1040</v>
      </c>
      <c r="B283" s="5">
        <v>45749</v>
      </c>
      <c r="C283" s="3" t="s">
        <v>940</v>
      </c>
      <c r="D283" s="3" t="s">
        <v>3297</v>
      </c>
      <c r="E283" s="3" t="s">
        <v>275</v>
      </c>
      <c r="F283" s="3" t="s">
        <v>17</v>
      </c>
      <c r="G283" s="3" t="s">
        <v>156</v>
      </c>
      <c r="H283" s="3" t="s">
        <v>95</v>
      </c>
      <c r="I283" s="3" t="s">
        <v>302</v>
      </c>
      <c r="J283" s="2" t="s">
        <v>72</v>
      </c>
      <c r="K283" s="3" t="s">
        <v>21</v>
      </c>
      <c r="L283" s="3" t="s">
        <v>1018</v>
      </c>
      <c r="M283" s="5">
        <v>45677</v>
      </c>
      <c r="N283" s="5">
        <v>45763</v>
      </c>
      <c r="O283" s="5" t="s">
        <v>3297</v>
      </c>
      <c r="P283" s="3">
        <v>10</v>
      </c>
      <c r="Q283" s="3">
        <v>23241873</v>
      </c>
      <c r="R283" s="3">
        <v>0.14000000000000001</v>
      </c>
      <c r="S283" s="3">
        <v>0.19</v>
      </c>
      <c r="T283" s="3">
        <v>23785732.829999998</v>
      </c>
      <c r="U283" s="3" t="s">
        <v>3297</v>
      </c>
      <c r="V283" s="21" cm="1">
        <f t="array" ref="V283">T283 / _xlfn.SWITCH(U283, "USD", 1, "AED", 3.67, "QAR", 3.64, "SAR", 3.75, "EUR", 0.92, "Unknown", 1, 1)</f>
        <v>23785732.829999998</v>
      </c>
      <c r="W283" s="3">
        <v>20649825.129999999</v>
      </c>
      <c r="X283" s="3">
        <v>0.08</v>
      </c>
      <c r="Y283" s="3">
        <v>0.17</v>
      </c>
      <c r="Z283" s="3" t="s">
        <v>1019</v>
      </c>
      <c r="AA283" s="3">
        <v>4663873.4400000004</v>
      </c>
      <c r="AB283" s="3">
        <v>4929022.99</v>
      </c>
      <c r="AC283" s="3">
        <v>45</v>
      </c>
      <c r="AD283" s="3">
        <v>178</v>
      </c>
      <c r="AE283" s="3" t="s">
        <v>100</v>
      </c>
      <c r="AF283" s="3" t="s">
        <v>49</v>
      </c>
      <c r="AG283" s="3">
        <v>0.26</v>
      </c>
      <c r="AH283" s="3">
        <v>0.15</v>
      </c>
      <c r="AI283" s="3">
        <v>0.06</v>
      </c>
      <c r="AJ283" s="3">
        <v>11</v>
      </c>
      <c r="AK283" s="3">
        <v>4777</v>
      </c>
      <c r="AL283" s="3">
        <v>4816464.47</v>
      </c>
      <c r="AM283" s="3">
        <v>5843904.1699999999</v>
      </c>
      <c r="AN283" s="3" t="s">
        <v>3297</v>
      </c>
      <c r="AO283" s="3" t="s">
        <v>39</v>
      </c>
      <c r="AP283" s="3">
        <v>58.2</v>
      </c>
      <c r="AQ283" s="3">
        <v>12</v>
      </c>
      <c r="AR283" s="3" t="s">
        <v>51</v>
      </c>
      <c r="AS283" s="3" t="s">
        <v>40</v>
      </c>
      <c r="AT283" s="3" t="s">
        <v>3297</v>
      </c>
    </row>
    <row r="284" spans="1:46" x14ac:dyDescent="0.3">
      <c r="A284" s="2" t="s">
        <v>1043</v>
      </c>
      <c r="B284" s="4">
        <v>45768</v>
      </c>
      <c r="C284" s="2" t="s">
        <v>266</v>
      </c>
      <c r="D284" s="2" t="s">
        <v>43</v>
      </c>
      <c r="E284" s="2" t="s">
        <v>207</v>
      </c>
      <c r="F284" s="2" t="s">
        <v>80</v>
      </c>
      <c r="G284" s="2" t="s">
        <v>3297</v>
      </c>
      <c r="H284" s="2" t="s">
        <v>95</v>
      </c>
      <c r="I284" s="2" t="s">
        <v>124</v>
      </c>
      <c r="J284" s="2" t="s">
        <v>45</v>
      </c>
      <c r="K284" s="2" t="s">
        <v>46</v>
      </c>
      <c r="L284" s="2" t="s">
        <v>1021</v>
      </c>
      <c r="M284" s="4">
        <v>45687</v>
      </c>
      <c r="N284" s="4">
        <v>45821</v>
      </c>
      <c r="O284" s="4">
        <v>45798</v>
      </c>
      <c r="P284" s="2">
        <v>18</v>
      </c>
      <c r="Q284" s="2">
        <v>49117830</v>
      </c>
      <c r="R284" s="2">
        <v>7.0000000000000007E-2</v>
      </c>
      <c r="S284" s="2">
        <v>0.1</v>
      </c>
      <c r="T284" s="2">
        <v>50247540.090000004</v>
      </c>
      <c r="U284" s="2" t="s">
        <v>242</v>
      </c>
      <c r="V284" s="20" cm="1">
        <f t="array" ref="V284">T284 / _xlfn.SWITCH(U284, "USD", 1, "AED", 3.67, "QAR", 3.64, "SAR", 3.75, "EUR", 0.92, "Unknown", 1, 1)</f>
        <v>54616891.402173914</v>
      </c>
      <c r="W284" s="2">
        <v>38089390.390000001</v>
      </c>
      <c r="X284" s="2">
        <v>0.17</v>
      </c>
      <c r="Y284" s="2">
        <v>7.0000000000000007E-2</v>
      </c>
      <c r="Z284" s="2" t="s">
        <v>1022</v>
      </c>
      <c r="AA284" s="2">
        <v>11672375.880000001</v>
      </c>
      <c r="AB284" s="2">
        <v>7418810.0599999996</v>
      </c>
      <c r="AC284" s="2">
        <v>120</v>
      </c>
      <c r="AD284" s="2">
        <v>25</v>
      </c>
      <c r="AE284" s="2" t="s">
        <v>38</v>
      </c>
      <c r="AF284" s="2" t="s">
        <v>24</v>
      </c>
      <c r="AG284" s="2">
        <v>0.27</v>
      </c>
      <c r="AH284" s="2">
        <v>0.1</v>
      </c>
      <c r="AI284" s="2">
        <v>0.05</v>
      </c>
      <c r="AJ284" s="2">
        <v>10</v>
      </c>
      <c r="AK284" s="2">
        <v>4790</v>
      </c>
      <c r="AL284" s="2">
        <v>10161458.880000001</v>
      </c>
      <c r="AM284" s="2">
        <v>13912568.84</v>
      </c>
      <c r="AN284" s="2" t="s">
        <v>3297</v>
      </c>
      <c r="AO284" s="2" t="s">
        <v>25</v>
      </c>
      <c r="AP284" s="2">
        <v>77.900000000000006</v>
      </c>
      <c r="AQ284" s="2">
        <v>24</v>
      </c>
      <c r="AR284" s="2" t="s">
        <v>3297</v>
      </c>
      <c r="AS284" s="2" t="s">
        <v>52</v>
      </c>
      <c r="AT284" s="2" t="s">
        <v>113</v>
      </c>
    </row>
    <row r="285" spans="1:46" x14ac:dyDescent="0.3">
      <c r="A285" s="3" t="s">
        <v>1046</v>
      </c>
      <c r="B285" s="5">
        <v>46033</v>
      </c>
      <c r="C285" s="3" t="s">
        <v>218</v>
      </c>
      <c r="D285" s="3" t="s">
        <v>320</v>
      </c>
      <c r="E285" s="3" t="s">
        <v>275</v>
      </c>
      <c r="F285" s="3" t="s">
        <v>116</v>
      </c>
      <c r="G285" s="3" t="s">
        <v>57</v>
      </c>
      <c r="H285" s="3" t="s">
        <v>44</v>
      </c>
      <c r="I285" s="3" t="s">
        <v>302</v>
      </c>
      <c r="J285" s="2" t="s">
        <v>72</v>
      </c>
      <c r="K285" s="3" t="s">
        <v>145</v>
      </c>
      <c r="L285" s="3" t="s">
        <v>1024</v>
      </c>
      <c r="M285" s="5">
        <v>45982</v>
      </c>
      <c r="N285" s="5" t="s">
        <v>3297</v>
      </c>
      <c r="O285" s="5" t="s">
        <v>3297</v>
      </c>
      <c r="P285" s="3">
        <v>5</v>
      </c>
      <c r="Q285" s="3">
        <v>39681568</v>
      </c>
      <c r="R285" s="3">
        <v>0.15</v>
      </c>
      <c r="S285" s="3">
        <v>0.04</v>
      </c>
      <c r="T285" s="3">
        <v>35078506.109999999</v>
      </c>
      <c r="U285" s="3" t="s">
        <v>242</v>
      </c>
      <c r="V285" s="21" cm="1">
        <f t="array" ref="V285">T285 / _xlfn.SWITCH(U285, "USD", 1, "AED", 3.67, "QAR", 3.64, "SAR", 3.75, "EUR", 0.92, "Unknown", 1, 1)</f>
        <v>38128810.98913043</v>
      </c>
      <c r="W285" s="3">
        <v>27712909.239999998</v>
      </c>
      <c r="X285" s="3">
        <v>0.31</v>
      </c>
      <c r="Y285" s="3">
        <v>0.15</v>
      </c>
      <c r="Z285" s="3" t="s">
        <v>1025</v>
      </c>
      <c r="AA285" s="3">
        <v>27598878.800000001</v>
      </c>
      <c r="AB285" s="3">
        <v>25669337.120000001</v>
      </c>
      <c r="AC285" s="3">
        <v>120</v>
      </c>
      <c r="AD285" s="3">
        <v>74</v>
      </c>
      <c r="AE285" s="3" t="s">
        <v>3297</v>
      </c>
      <c r="AF285" s="3" t="s">
        <v>49</v>
      </c>
      <c r="AG285" s="3">
        <v>0.22</v>
      </c>
      <c r="AH285" s="3">
        <v>0.05</v>
      </c>
      <c r="AI285" s="3">
        <v>0.04</v>
      </c>
      <c r="AJ285" s="3">
        <v>3</v>
      </c>
      <c r="AK285" s="3">
        <v>4029</v>
      </c>
      <c r="AL285" s="3">
        <v>8471877.1400000006</v>
      </c>
      <c r="AM285" s="3">
        <v>16650407.539999999</v>
      </c>
      <c r="AN285" s="3" t="s">
        <v>165</v>
      </c>
      <c r="AO285" s="3" t="s">
        <v>89</v>
      </c>
      <c r="AP285" s="3">
        <v>92.6</v>
      </c>
      <c r="AQ285" s="3">
        <v>48</v>
      </c>
      <c r="AR285" s="3" t="s">
        <v>160</v>
      </c>
      <c r="AS285" s="3" t="s">
        <v>52</v>
      </c>
      <c r="AT285" s="3" t="s">
        <v>105</v>
      </c>
    </row>
    <row r="286" spans="1:46" x14ac:dyDescent="0.3">
      <c r="A286" s="2" t="s">
        <v>1049</v>
      </c>
      <c r="B286" s="4">
        <v>16701</v>
      </c>
      <c r="C286" s="2" t="s">
        <v>130</v>
      </c>
      <c r="D286" s="2" t="s">
        <v>320</v>
      </c>
      <c r="E286" s="2" t="s">
        <v>207</v>
      </c>
      <c r="F286" s="2" t="s">
        <v>3297</v>
      </c>
      <c r="G286" s="2" t="s">
        <v>94</v>
      </c>
      <c r="H286" s="2" t="s">
        <v>95</v>
      </c>
      <c r="I286" s="2" t="s">
        <v>71</v>
      </c>
      <c r="J286" s="3" t="s">
        <v>45</v>
      </c>
      <c r="K286" s="2" t="s">
        <v>97</v>
      </c>
      <c r="L286" s="2" t="s">
        <v>1027</v>
      </c>
      <c r="M286" s="4">
        <v>45968</v>
      </c>
      <c r="N286" s="4" t="s">
        <v>3297</v>
      </c>
      <c r="O286" s="4">
        <v>45759</v>
      </c>
      <c r="P286" s="2">
        <v>52</v>
      </c>
      <c r="Q286" s="2">
        <v>49776569</v>
      </c>
      <c r="R286" s="2">
        <v>0.25</v>
      </c>
      <c r="S286" s="2">
        <v>0.18</v>
      </c>
      <c r="T286" s="2">
        <v>44052263.560000002</v>
      </c>
      <c r="U286" s="2" t="s">
        <v>278</v>
      </c>
      <c r="V286" s="20" cm="1">
        <f t="array" ref="V286">T286 / _xlfn.SWITCH(U286, "USD", 1, "AED", 3.67, "QAR", 3.64, "SAR", 3.75, "EUR", 0.92, "Unknown", 1, 1)</f>
        <v>11747270.282666666</v>
      </c>
      <c r="W286" s="2">
        <v>33286083.739999998</v>
      </c>
      <c r="X286" s="2">
        <v>0.21</v>
      </c>
      <c r="Y286" s="2">
        <v>0.17</v>
      </c>
      <c r="Z286" s="2" t="s">
        <v>1028</v>
      </c>
      <c r="AA286" s="2">
        <v>12983359.529999999</v>
      </c>
      <c r="AB286" s="2" t="s">
        <v>3297</v>
      </c>
      <c r="AC286" s="2">
        <v>30</v>
      </c>
      <c r="AD286" s="2">
        <v>135</v>
      </c>
      <c r="AE286" s="2" t="s">
        <v>148</v>
      </c>
      <c r="AF286" s="2" t="s">
        <v>153</v>
      </c>
      <c r="AG286" s="2">
        <v>0.26</v>
      </c>
      <c r="AH286" s="2">
        <v>0.05</v>
      </c>
      <c r="AI286" s="2">
        <v>7.0000000000000007E-2</v>
      </c>
      <c r="AJ286" s="2">
        <v>3</v>
      </c>
      <c r="AK286" s="2">
        <v>3973</v>
      </c>
      <c r="AL286" s="2">
        <v>2449025.4700000002</v>
      </c>
      <c r="AM286" s="2">
        <v>4981320.29</v>
      </c>
      <c r="AN286" s="2" t="s">
        <v>135</v>
      </c>
      <c r="AO286" s="2" t="s">
        <v>89</v>
      </c>
      <c r="AP286" s="2">
        <v>66</v>
      </c>
      <c r="AQ286" s="2">
        <v>12</v>
      </c>
      <c r="AR286" s="2" t="s">
        <v>3297</v>
      </c>
      <c r="AS286" s="2" t="s">
        <v>112</v>
      </c>
      <c r="AT286" s="2" t="s">
        <v>149</v>
      </c>
    </row>
    <row r="287" spans="1:46" x14ac:dyDescent="0.3">
      <c r="A287" s="3" t="s">
        <v>1052</v>
      </c>
      <c r="B287" s="5">
        <v>45781</v>
      </c>
      <c r="C287" s="3" t="s">
        <v>801</v>
      </c>
      <c r="D287" s="3" t="s">
        <v>385</v>
      </c>
      <c r="E287" s="3" t="s">
        <v>220</v>
      </c>
      <c r="F287" s="3" t="s">
        <v>33</v>
      </c>
      <c r="G287" s="3" t="s">
        <v>117</v>
      </c>
      <c r="H287" s="3" t="s">
        <v>3297</v>
      </c>
      <c r="I287" s="3" t="s">
        <v>19</v>
      </c>
      <c r="J287" s="3" t="s">
        <v>20</v>
      </c>
      <c r="K287" s="3" t="s">
        <v>83</v>
      </c>
      <c r="L287" s="3" t="s">
        <v>1030</v>
      </c>
      <c r="M287" s="5">
        <v>45759</v>
      </c>
      <c r="N287" s="5">
        <v>45823</v>
      </c>
      <c r="O287" s="5">
        <v>45723</v>
      </c>
      <c r="P287" s="3">
        <v>13</v>
      </c>
      <c r="Q287" s="3">
        <v>49159691</v>
      </c>
      <c r="R287" s="3">
        <v>0.04</v>
      </c>
      <c r="S287" s="3">
        <v>-0.04</v>
      </c>
      <c r="T287" s="3">
        <v>45305571.229999997</v>
      </c>
      <c r="U287" s="3" t="s">
        <v>365</v>
      </c>
      <c r="V287" s="21" cm="1">
        <f t="array" ref="V287">T287 / _xlfn.SWITCH(U287, "USD", 1, "AED", 3.67, "QAR", 3.64, "SAR", 3.75, "EUR", 0.92, "Unknown", 1, 1)</f>
        <v>12344842.297002723</v>
      </c>
      <c r="W287" s="3">
        <v>32126528.91</v>
      </c>
      <c r="X287" s="3">
        <v>0.33</v>
      </c>
      <c r="Y287" s="3">
        <v>0.18</v>
      </c>
      <c r="Z287" s="3" t="s">
        <v>1031</v>
      </c>
      <c r="AA287" s="3">
        <v>35731407.82</v>
      </c>
      <c r="AB287" s="3">
        <v>31251806.609999999</v>
      </c>
      <c r="AC287" s="3">
        <v>30</v>
      </c>
      <c r="AD287" s="3">
        <v>166</v>
      </c>
      <c r="AE287" s="3" t="s">
        <v>148</v>
      </c>
      <c r="AF287" s="3" t="s">
        <v>24</v>
      </c>
      <c r="AG287" s="3">
        <v>0.49</v>
      </c>
      <c r="AH287" s="3">
        <v>0.05</v>
      </c>
      <c r="AI287" s="3">
        <v>0.05</v>
      </c>
      <c r="AJ287" s="3">
        <v>6</v>
      </c>
      <c r="AK287" s="3">
        <v>3803</v>
      </c>
      <c r="AL287" s="3">
        <v>10102075.859999999</v>
      </c>
      <c r="AM287" s="3">
        <v>19177700.280000001</v>
      </c>
      <c r="AN287" s="3" t="s">
        <v>165</v>
      </c>
      <c r="AO287" s="3" t="s">
        <v>77</v>
      </c>
      <c r="AP287" s="3">
        <v>77.8</v>
      </c>
      <c r="AQ287" s="3">
        <v>12</v>
      </c>
      <c r="AR287" s="3" t="s">
        <v>3297</v>
      </c>
      <c r="AS287" s="3" t="s">
        <v>40</v>
      </c>
      <c r="AT287" s="3" t="s">
        <v>3297</v>
      </c>
    </row>
    <row r="288" spans="1:46" x14ac:dyDescent="0.3">
      <c r="A288" s="2" t="s">
        <v>1055</v>
      </c>
      <c r="B288" s="4">
        <v>45750</v>
      </c>
      <c r="C288" s="2" t="s">
        <v>257</v>
      </c>
      <c r="D288" s="2" t="s">
        <v>385</v>
      </c>
      <c r="E288" s="2" t="s">
        <v>16</v>
      </c>
      <c r="F288" s="2" t="s">
        <v>68</v>
      </c>
      <c r="G288" s="2" t="s">
        <v>131</v>
      </c>
      <c r="H288" s="2" t="s">
        <v>3297</v>
      </c>
      <c r="I288" s="2" t="s">
        <v>302</v>
      </c>
      <c r="J288" s="2" t="s">
        <v>82</v>
      </c>
      <c r="K288" s="2" t="s">
        <v>145</v>
      </c>
      <c r="L288" s="2" t="s">
        <v>1033</v>
      </c>
      <c r="M288" s="4">
        <v>45723</v>
      </c>
      <c r="N288" s="4">
        <v>45800</v>
      </c>
      <c r="O288" s="4">
        <v>45802</v>
      </c>
      <c r="P288" s="2">
        <v>19</v>
      </c>
      <c r="Q288" s="2">
        <v>30186033</v>
      </c>
      <c r="R288" s="2">
        <v>0.22</v>
      </c>
      <c r="S288" s="2">
        <v>0.16</v>
      </c>
      <c r="T288" s="2">
        <v>27312322.66</v>
      </c>
      <c r="U288" s="2" t="s">
        <v>242</v>
      </c>
      <c r="V288" s="20" cm="1">
        <f t="array" ref="V288">T288 / _xlfn.SWITCH(U288, "USD", 1, "AED", 3.67, "QAR", 3.64, "SAR", 3.75, "EUR", 0.92, "Unknown", 1, 1)</f>
        <v>29687307.239130434</v>
      </c>
      <c r="W288" s="2">
        <v>20393664.190000001</v>
      </c>
      <c r="X288" s="2">
        <v>0.28999999999999998</v>
      </c>
      <c r="Y288" s="2">
        <v>0.12</v>
      </c>
      <c r="Z288" s="2" t="s">
        <v>3297</v>
      </c>
      <c r="AA288" s="2">
        <v>14883192.6</v>
      </c>
      <c r="AB288" s="2">
        <v>4496963.57</v>
      </c>
      <c r="AC288" s="2">
        <v>120</v>
      </c>
      <c r="AD288" s="2">
        <v>45</v>
      </c>
      <c r="AE288" s="2" t="s">
        <v>38</v>
      </c>
      <c r="AF288" s="2" t="s">
        <v>153</v>
      </c>
      <c r="AG288" s="2">
        <v>0.46</v>
      </c>
      <c r="AH288" s="2">
        <v>0.05</v>
      </c>
      <c r="AI288" s="2">
        <v>0.01</v>
      </c>
      <c r="AJ288" s="2">
        <v>7</v>
      </c>
      <c r="AK288" s="2">
        <v>3059</v>
      </c>
      <c r="AL288" s="2">
        <v>2791149.54</v>
      </c>
      <c r="AM288" s="2">
        <v>8575955.3499999996</v>
      </c>
      <c r="AN288" s="2" t="s">
        <v>63</v>
      </c>
      <c r="AO288" s="2" t="s">
        <v>77</v>
      </c>
      <c r="AP288" s="2">
        <v>78.400000000000006</v>
      </c>
      <c r="AQ288" s="2">
        <v>12</v>
      </c>
      <c r="AR288" s="2" t="s">
        <v>51</v>
      </c>
      <c r="AS288" s="2" t="s">
        <v>40</v>
      </c>
      <c r="AT288" s="2" t="s">
        <v>105</v>
      </c>
    </row>
    <row r="289" spans="1:46" x14ac:dyDescent="0.3">
      <c r="A289" s="3" t="s">
        <v>1058</v>
      </c>
      <c r="B289" s="5">
        <v>46075</v>
      </c>
      <c r="C289" s="3" t="s">
        <v>384</v>
      </c>
      <c r="D289" s="3" t="s">
        <v>230</v>
      </c>
      <c r="E289" s="3" t="s">
        <v>16</v>
      </c>
      <c r="F289" s="3" t="s">
        <v>56</v>
      </c>
      <c r="G289" s="3" t="s">
        <v>81</v>
      </c>
      <c r="H289" s="3" t="s">
        <v>95</v>
      </c>
      <c r="I289" s="3" t="s">
        <v>71</v>
      </c>
      <c r="J289" s="3" t="s">
        <v>82</v>
      </c>
      <c r="K289" s="3" t="s">
        <v>203</v>
      </c>
      <c r="L289" s="3" t="s">
        <v>1035</v>
      </c>
      <c r="M289" s="5">
        <v>45992</v>
      </c>
      <c r="N289" s="5">
        <v>46080</v>
      </c>
      <c r="O289" s="5">
        <v>46168</v>
      </c>
      <c r="P289" s="3">
        <v>10</v>
      </c>
      <c r="Q289" s="3">
        <v>38630958</v>
      </c>
      <c r="R289" s="3">
        <v>0.3</v>
      </c>
      <c r="S289" s="3">
        <v>0.09</v>
      </c>
      <c r="T289" s="3">
        <v>29475420.949999999</v>
      </c>
      <c r="U289" s="3" t="s">
        <v>3297</v>
      </c>
      <c r="V289" s="21" cm="1">
        <f t="array" ref="V289">T289 / _xlfn.SWITCH(U289, "USD", 1, "AED", 3.67, "QAR", 3.64, "SAR", 3.75, "EUR", 0.92, "Unknown", 1, 1)</f>
        <v>29475420.949999999</v>
      </c>
      <c r="W289" s="3">
        <v>18113381.260000002</v>
      </c>
      <c r="X289" s="3">
        <v>0.1</v>
      </c>
      <c r="Y289" s="3">
        <v>0.08</v>
      </c>
      <c r="Z289" s="3" t="s">
        <v>1036</v>
      </c>
      <c r="AA289" s="3">
        <v>4216715.79</v>
      </c>
      <c r="AB289" s="3">
        <v>1489035.14</v>
      </c>
      <c r="AC289" s="3">
        <v>45</v>
      </c>
      <c r="AD289" s="3">
        <v>54</v>
      </c>
      <c r="AE289" s="3" t="s">
        <v>75</v>
      </c>
      <c r="AF289" s="3" t="s">
        <v>263</v>
      </c>
      <c r="AG289" s="3">
        <v>0.87</v>
      </c>
      <c r="AH289" s="3">
        <v>0.15</v>
      </c>
      <c r="AI289" s="3">
        <v>0.09</v>
      </c>
      <c r="AJ289" s="3">
        <v>2</v>
      </c>
      <c r="AK289" s="3">
        <v>1153</v>
      </c>
      <c r="AL289" s="3" t="s">
        <v>3297</v>
      </c>
      <c r="AM289" s="3">
        <v>11743256.18</v>
      </c>
      <c r="AN289" s="3" t="s">
        <v>165</v>
      </c>
      <c r="AO289" s="3" t="s">
        <v>3297</v>
      </c>
      <c r="AP289" s="3">
        <v>96.2</v>
      </c>
      <c r="AQ289" s="3" t="s">
        <v>3297</v>
      </c>
      <c r="AR289" s="3" t="s">
        <v>166</v>
      </c>
      <c r="AS289" s="3" t="s">
        <v>112</v>
      </c>
      <c r="AT289" s="3" t="s">
        <v>105</v>
      </c>
    </row>
    <row r="290" spans="1:46" x14ac:dyDescent="0.3">
      <c r="A290" s="2" t="s">
        <v>1061</v>
      </c>
      <c r="B290" s="4">
        <v>46143</v>
      </c>
      <c r="C290" s="2" t="s">
        <v>940</v>
      </c>
      <c r="D290" s="2" t="s">
        <v>31</v>
      </c>
      <c r="E290" s="2" t="s">
        <v>32</v>
      </c>
      <c r="F290" s="2" t="s">
        <v>417</v>
      </c>
      <c r="G290" s="2" t="s">
        <v>208</v>
      </c>
      <c r="H290" s="2" t="s">
        <v>157</v>
      </c>
      <c r="I290" s="2" t="s">
        <v>193</v>
      </c>
      <c r="J290" s="2" t="s">
        <v>215</v>
      </c>
      <c r="K290" s="2" t="s">
        <v>97</v>
      </c>
      <c r="L290" s="2" t="s">
        <v>1038</v>
      </c>
      <c r="M290" s="4">
        <v>45759</v>
      </c>
      <c r="N290" s="4" t="s">
        <v>3297</v>
      </c>
      <c r="O290" s="4" t="s">
        <v>3297</v>
      </c>
      <c r="P290" s="2">
        <v>28</v>
      </c>
      <c r="Q290" s="2">
        <v>2341937</v>
      </c>
      <c r="R290" s="2">
        <v>0.16</v>
      </c>
      <c r="S290" s="2">
        <v>0.13</v>
      </c>
      <c r="T290" s="2">
        <v>2222966.6</v>
      </c>
      <c r="U290" s="2" t="s">
        <v>365</v>
      </c>
      <c r="V290" s="20" cm="1">
        <f t="array" ref="V290">T290 / _xlfn.SWITCH(U290, "USD", 1, "AED", 3.67, "QAR", 3.64, "SAR", 3.75, "EUR", 0.92, "Unknown", 1, 1)</f>
        <v>605712.97002724803</v>
      </c>
      <c r="W290" s="2">
        <v>1427552.17</v>
      </c>
      <c r="X290" s="2">
        <v>0.05</v>
      </c>
      <c r="Y290" s="2">
        <v>0.15</v>
      </c>
      <c r="Z290" s="2" t="s">
        <v>1039</v>
      </c>
      <c r="AA290" s="2">
        <v>1361478.17</v>
      </c>
      <c r="AB290" s="2">
        <v>1416515.28</v>
      </c>
      <c r="AC290" s="2">
        <v>90</v>
      </c>
      <c r="AD290" s="2">
        <v>64</v>
      </c>
      <c r="AE290" s="2" t="s">
        <v>3297</v>
      </c>
      <c r="AF290" s="2" t="s">
        <v>24</v>
      </c>
      <c r="AG290" s="2">
        <v>0.24</v>
      </c>
      <c r="AH290" s="2">
        <v>0.15</v>
      </c>
      <c r="AI290" s="2">
        <v>0.08</v>
      </c>
      <c r="AJ290" s="2">
        <v>6</v>
      </c>
      <c r="AK290" s="2">
        <v>1596</v>
      </c>
      <c r="AL290" s="2">
        <v>231960.46</v>
      </c>
      <c r="AM290" s="2">
        <v>863910.8</v>
      </c>
      <c r="AN290" s="2" t="s">
        <v>3297</v>
      </c>
      <c r="AO290" s="2" t="s">
        <v>25</v>
      </c>
      <c r="AP290" s="2">
        <v>64.3</v>
      </c>
      <c r="AQ290" s="2">
        <v>12</v>
      </c>
      <c r="AR290" s="2" t="s">
        <v>166</v>
      </c>
      <c r="AS290" s="2" t="s">
        <v>52</v>
      </c>
      <c r="AT290" s="2" t="s">
        <v>64</v>
      </c>
    </row>
    <row r="291" spans="1:46" x14ac:dyDescent="0.3">
      <c r="A291" s="3" t="s">
        <v>1064</v>
      </c>
      <c r="B291" s="5">
        <v>45841</v>
      </c>
      <c r="C291" s="3" t="s">
        <v>473</v>
      </c>
      <c r="D291" s="3" t="s">
        <v>43</v>
      </c>
      <c r="E291" s="3" t="s">
        <v>32</v>
      </c>
      <c r="F291" s="3" t="s">
        <v>108</v>
      </c>
      <c r="G291" s="3" t="s">
        <v>235</v>
      </c>
      <c r="H291" s="3" t="s">
        <v>157</v>
      </c>
      <c r="I291" s="3" t="s">
        <v>124</v>
      </c>
      <c r="J291" s="3" t="s">
        <v>215</v>
      </c>
      <c r="K291" s="3" t="s">
        <v>21</v>
      </c>
      <c r="L291" s="3" t="s">
        <v>1041</v>
      </c>
      <c r="M291" s="5">
        <v>45547</v>
      </c>
      <c r="N291" s="5">
        <v>45965</v>
      </c>
      <c r="O291" s="5">
        <v>45774</v>
      </c>
      <c r="P291" s="3">
        <v>49</v>
      </c>
      <c r="Q291" s="3">
        <v>46811171</v>
      </c>
      <c r="R291" s="3">
        <v>0.21</v>
      </c>
      <c r="S291" s="3">
        <v>0.16</v>
      </c>
      <c r="T291" s="3">
        <v>42897757.100000001</v>
      </c>
      <c r="U291" s="3" t="s">
        <v>242</v>
      </c>
      <c r="V291" s="21" cm="1">
        <f t="array" ref="V291">T291 / _xlfn.SWITCH(U291, "USD", 1, "AED", 3.67, "QAR", 3.64, "SAR", 3.75, "EUR", 0.92, "Unknown", 1, 1)</f>
        <v>46627996.847826086</v>
      </c>
      <c r="W291" s="3">
        <v>31288189.84</v>
      </c>
      <c r="X291" s="3">
        <v>0.06</v>
      </c>
      <c r="Y291" s="3">
        <v>0.08</v>
      </c>
      <c r="Z291" s="3" t="s">
        <v>1042</v>
      </c>
      <c r="AA291" s="3">
        <v>30453484.030000001</v>
      </c>
      <c r="AB291" s="3">
        <v>14711791.609999999</v>
      </c>
      <c r="AC291" s="3">
        <v>90</v>
      </c>
      <c r="AD291" s="3">
        <v>31</v>
      </c>
      <c r="AE291" s="3" t="s">
        <v>75</v>
      </c>
      <c r="AF291" s="3" t="s">
        <v>101</v>
      </c>
      <c r="AG291" s="3">
        <v>0.18</v>
      </c>
      <c r="AH291" s="3">
        <v>0.05</v>
      </c>
      <c r="AI291" s="3">
        <v>0.05</v>
      </c>
      <c r="AJ291" s="3">
        <v>11</v>
      </c>
      <c r="AK291" s="3">
        <v>1309</v>
      </c>
      <c r="AL291" s="3">
        <v>7611057.3200000003</v>
      </c>
      <c r="AM291" s="3">
        <v>8096298.0199999996</v>
      </c>
      <c r="AN291" s="3" t="s">
        <v>102</v>
      </c>
      <c r="AO291" s="3" t="s">
        <v>25</v>
      </c>
      <c r="AP291" s="3">
        <v>76.599999999999994</v>
      </c>
      <c r="AQ291" s="3">
        <v>36</v>
      </c>
      <c r="AR291" s="3" t="s">
        <v>26</v>
      </c>
      <c r="AS291" s="3" t="s">
        <v>104</v>
      </c>
      <c r="AT291" s="3" t="s">
        <v>28</v>
      </c>
    </row>
    <row r="292" spans="1:46" x14ac:dyDescent="0.3">
      <c r="A292" s="2" t="s">
        <v>1067</v>
      </c>
      <c r="B292" s="4">
        <v>45946</v>
      </c>
      <c r="C292" s="2" t="s">
        <v>907</v>
      </c>
      <c r="D292" s="2" t="s">
        <v>187</v>
      </c>
      <c r="E292" s="2" t="s">
        <v>3335</v>
      </c>
      <c r="F292" s="2" t="s">
        <v>56</v>
      </c>
      <c r="G292" s="2" t="s">
        <v>208</v>
      </c>
      <c r="H292" s="2" t="s">
        <v>70</v>
      </c>
      <c r="I292" s="2" t="s">
        <v>58</v>
      </c>
      <c r="J292" s="2" t="s">
        <v>59</v>
      </c>
      <c r="K292" s="2" t="s">
        <v>203</v>
      </c>
      <c r="L292" s="2" t="s">
        <v>1044</v>
      </c>
      <c r="M292" s="4">
        <v>45939</v>
      </c>
      <c r="N292" s="4">
        <v>45993</v>
      </c>
      <c r="O292" s="4">
        <v>45988</v>
      </c>
      <c r="P292" s="2">
        <v>51</v>
      </c>
      <c r="Q292" s="2">
        <v>43138847</v>
      </c>
      <c r="R292" s="2">
        <v>0.16</v>
      </c>
      <c r="S292" s="2">
        <v>0.06</v>
      </c>
      <c r="T292" s="2">
        <v>38410829.369999997</v>
      </c>
      <c r="U292" s="2" t="s">
        <v>76</v>
      </c>
      <c r="V292" s="20" cm="1">
        <f t="array" ref="V292">T292 / _xlfn.SWITCH(U292, "USD", 1, "AED", 3.67, "QAR", 3.64, "SAR", 3.75, "EUR", 0.92, "Unknown", 1, 1)</f>
        <v>38410829.369999997</v>
      </c>
      <c r="W292" s="2">
        <v>28681184.289999999</v>
      </c>
      <c r="X292" s="2">
        <v>0.06</v>
      </c>
      <c r="Y292" s="2">
        <v>0.05</v>
      </c>
      <c r="Z292" s="2" t="s">
        <v>1045</v>
      </c>
      <c r="AA292" s="2">
        <v>27610227.84</v>
      </c>
      <c r="AB292" s="2">
        <v>22041938.670000002</v>
      </c>
      <c r="AC292" s="2">
        <v>60</v>
      </c>
      <c r="AD292" s="2">
        <v>114</v>
      </c>
      <c r="AE292" s="2" t="s">
        <v>62</v>
      </c>
      <c r="AF292" s="2" t="s">
        <v>87</v>
      </c>
      <c r="AG292" s="2">
        <v>0.6</v>
      </c>
      <c r="AH292" s="2">
        <v>0.1</v>
      </c>
      <c r="AI292" s="2">
        <v>0.04</v>
      </c>
      <c r="AJ292" s="2">
        <v>13</v>
      </c>
      <c r="AK292" s="2">
        <v>896</v>
      </c>
      <c r="AL292" s="2">
        <v>6990381.75</v>
      </c>
      <c r="AM292" s="2">
        <v>6844590.8799999999</v>
      </c>
      <c r="AN292" s="2" t="s">
        <v>63</v>
      </c>
      <c r="AO292" s="2" t="s">
        <v>3297</v>
      </c>
      <c r="AP292" s="2">
        <v>83.5</v>
      </c>
      <c r="AQ292" s="2" t="s">
        <v>3297</v>
      </c>
      <c r="AR292" s="2" t="s">
        <v>160</v>
      </c>
      <c r="AS292" s="2" t="s">
        <v>40</v>
      </c>
      <c r="AT292" s="2" t="s">
        <v>64</v>
      </c>
    </row>
    <row r="293" spans="1:46" x14ac:dyDescent="0.3">
      <c r="A293" s="3" t="s">
        <v>1070</v>
      </c>
      <c r="B293" s="5">
        <v>45682</v>
      </c>
      <c r="C293" s="3" t="s">
        <v>541</v>
      </c>
      <c r="D293" s="3" t="s">
        <v>79</v>
      </c>
      <c r="E293" s="3" t="s">
        <v>32</v>
      </c>
      <c r="F293" s="3" t="s">
        <v>138</v>
      </c>
      <c r="G293" s="3" t="s">
        <v>94</v>
      </c>
      <c r="H293" s="3" t="s">
        <v>3252</v>
      </c>
      <c r="I293" s="3" t="s">
        <v>3254</v>
      </c>
      <c r="J293" s="3" t="s">
        <v>215</v>
      </c>
      <c r="K293" s="3" t="s">
        <v>125</v>
      </c>
      <c r="L293" s="3" t="s">
        <v>1047</v>
      </c>
      <c r="M293" s="5">
        <v>45595</v>
      </c>
      <c r="N293" s="5" t="s">
        <v>3297</v>
      </c>
      <c r="O293" s="5">
        <v>45768</v>
      </c>
      <c r="P293" s="3">
        <v>59</v>
      </c>
      <c r="Q293" s="3">
        <v>19508918</v>
      </c>
      <c r="R293" s="3">
        <v>0.13</v>
      </c>
      <c r="S293" s="3">
        <v>0.08</v>
      </c>
      <c r="T293" s="3">
        <v>18330579.350000001</v>
      </c>
      <c r="U293" s="3" t="s">
        <v>365</v>
      </c>
      <c r="V293" s="21" cm="1">
        <f t="array" ref="V293">T293 / _xlfn.SWITCH(U293, "USD", 1, "AED", 3.67, "QAR", 3.64, "SAR", 3.75, "EUR", 0.92, "Unknown", 1, 1)</f>
        <v>4994708.2697547693</v>
      </c>
      <c r="W293" s="3">
        <v>15525229.4</v>
      </c>
      <c r="X293" s="3">
        <v>0.25</v>
      </c>
      <c r="Y293" s="3">
        <v>0.13</v>
      </c>
      <c r="Z293" s="3" t="s">
        <v>1048</v>
      </c>
      <c r="AA293" s="3">
        <v>5209837.0199999996</v>
      </c>
      <c r="AB293" s="3" t="s">
        <v>3297</v>
      </c>
      <c r="AC293" s="3">
        <v>90</v>
      </c>
      <c r="AD293" s="3">
        <v>45</v>
      </c>
      <c r="AE293" s="3" t="s">
        <v>75</v>
      </c>
      <c r="AF293" s="3" t="s">
        <v>153</v>
      </c>
      <c r="AG293" s="3">
        <v>0.16</v>
      </c>
      <c r="AH293" s="3">
        <v>0.05</v>
      </c>
      <c r="AI293" s="3">
        <v>0.01</v>
      </c>
      <c r="AJ293" s="3">
        <v>13</v>
      </c>
      <c r="AK293" s="3">
        <v>3311</v>
      </c>
      <c r="AL293" s="3">
        <v>788919.72</v>
      </c>
      <c r="AM293" s="3">
        <v>6429176.8099999996</v>
      </c>
      <c r="AN293" s="3" t="s">
        <v>3297</v>
      </c>
      <c r="AO293" s="3" t="s">
        <v>3297</v>
      </c>
      <c r="AP293" s="3">
        <v>92.7</v>
      </c>
      <c r="AQ293" s="3" t="s">
        <v>3297</v>
      </c>
      <c r="AR293" s="3" t="s">
        <v>160</v>
      </c>
      <c r="AS293" s="3" t="s">
        <v>104</v>
      </c>
      <c r="AT293" s="3" t="s">
        <v>28</v>
      </c>
    </row>
    <row r="294" spans="1:46" x14ac:dyDescent="0.3">
      <c r="A294" s="2" t="s">
        <v>1073</v>
      </c>
      <c r="B294" s="4">
        <v>16639</v>
      </c>
      <c r="C294" s="2" t="s">
        <v>130</v>
      </c>
      <c r="D294" s="2" t="s">
        <v>79</v>
      </c>
      <c r="E294" s="2" t="s">
        <v>16</v>
      </c>
      <c r="F294" s="2" t="s">
        <v>56</v>
      </c>
      <c r="G294" s="2" t="s">
        <v>3297</v>
      </c>
      <c r="H294" s="2" t="s">
        <v>109</v>
      </c>
      <c r="I294" s="2" t="s">
        <v>3254</v>
      </c>
      <c r="J294" s="2" t="s">
        <v>82</v>
      </c>
      <c r="K294" s="2" t="s">
        <v>46</v>
      </c>
      <c r="L294" s="2" t="s">
        <v>1050</v>
      </c>
      <c r="M294" s="4">
        <v>45748</v>
      </c>
      <c r="N294" s="4">
        <v>45762</v>
      </c>
      <c r="O294" s="4" t="s">
        <v>3297</v>
      </c>
      <c r="P294" s="2">
        <v>46</v>
      </c>
      <c r="Q294" s="2">
        <v>17132682</v>
      </c>
      <c r="R294" s="2">
        <v>0.02</v>
      </c>
      <c r="S294" s="2">
        <v>0.14000000000000001</v>
      </c>
      <c r="T294" s="2">
        <v>19140632.329999998</v>
      </c>
      <c r="U294" s="2" t="s">
        <v>3297</v>
      </c>
      <c r="V294" s="20" cm="1">
        <f t="array" ref="V294">T294 / _xlfn.SWITCH(U294, "USD", 1, "AED", 3.67, "QAR", 3.64, "SAR", 3.75, "EUR", 0.92, "Unknown", 1, 1)</f>
        <v>19140632.329999998</v>
      </c>
      <c r="W294" s="2">
        <v>13864954.960000001</v>
      </c>
      <c r="X294" s="2">
        <v>0.31</v>
      </c>
      <c r="Y294" s="2">
        <v>7.0000000000000007E-2</v>
      </c>
      <c r="Z294" s="2" t="s">
        <v>1051</v>
      </c>
      <c r="AA294" s="2">
        <v>5230944.62</v>
      </c>
      <c r="AB294" s="2">
        <v>2556684.7400000002</v>
      </c>
      <c r="AC294" s="2">
        <v>120</v>
      </c>
      <c r="AD294" s="2">
        <v>18</v>
      </c>
      <c r="AE294" s="2" t="s">
        <v>3297</v>
      </c>
      <c r="AF294" s="2" t="s">
        <v>24</v>
      </c>
      <c r="AG294" s="2">
        <v>0.82</v>
      </c>
      <c r="AH294" s="2">
        <v>0.15</v>
      </c>
      <c r="AI294" s="2">
        <v>0.08</v>
      </c>
      <c r="AJ294" s="2">
        <v>8</v>
      </c>
      <c r="AK294" s="2">
        <v>4687</v>
      </c>
      <c r="AL294" s="2">
        <v>1409874.91</v>
      </c>
      <c r="AM294" s="2">
        <v>4381823.16</v>
      </c>
      <c r="AN294" s="2" t="s">
        <v>3297</v>
      </c>
      <c r="AO294" s="2" t="s">
        <v>39</v>
      </c>
      <c r="AP294" s="2">
        <v>57.4</v>
      </c>
      <c r="AQ294" s="2">
        <v>60</v>
      </c>
      <c r="AR294" s="2" t="s">
        <v>3297</v>
      </c>
      <c r="AS294" s="2" t="s">
        <v>104</v>
      </c>
      <c r="AT294" s="2" t="s">
        <v>28</v>
      </c>
    </row>
    <row r="295" spans="1:46" x14ac:dyDescent="0.3">
      <c r="A295" s="3" t="s">
        <v>1076</v>
      </c>
      <c r="B295" s="5">
        <v>46071</v>
      </c>
      <c r="C295" s="3" t="s">
        <v>179</v>
      </c>
      <c r="D295" s="3" t="s">
        <v>79</v>
      </c>
      <c r="E295" s="3" t="s">
        <v>32</v>
      </c>
      <c r="F295" s="3" t="s">
        <v>108</v>
      </c>
      <c r="G295" s="3" t="s">
        <v>18</v>
      </c>
      <c r="H295" s="3" t="s">
        <v>70</v>
      </c>
      <c r="I295" s="3" t="s">
        <v>71</v>
      </c>
      <c r="J295" s="3" t="s">
        <v>215</v>
      </c>
      <c r="K295" s="3" t="s">
        <v>21</v>
      </c>
      <c r="L295" s="3" t="s">
        <v>1053</v>
      </c>
      <c r="M295" s="5">
        <v>45983</v>
      </c>
      <c r="N295" s="5">
        <v>46128</v>
      </c>
      <c r="O295" s="5" t="s">
        <v>3297</v>
      </c>
      <c r="P295" s="3">
        <v>4</v>
      </c>
      <c r="Q295" s="3">
        <v>1183848</v>
      </c>
      <c r="R295" s="3">
        <v>0.03</v>
      </c>
      <c r="S295" s="3">
        <v>0.16</v>
      </c>
      <c r="T295" s="3">
        <v>1332065.77</v>
      </c>
      <c r="U295" s="3" t="s">
        <v>264</v>
      </c>
      <c r="V295" s="21" cm="1">
        <f t="array" ref="V295">T295 / _xlfn.SWITCH(U295, "USD", 1, "AED", 3.67, "QAR", 3.64, "SAR", 3.75, "EUR", 0.92, "Unknown", 1, 1)</f>
        <v>1332065.77</v>
      </c>
      <c r="W295" s="3">
        <v>1014035.79</v>
      </c>
      <c r="X295" s="3">
        <v>0.39</v>
      </c>
      <c r="Y295" s="3">
        <v>0.19</v>
      </c>
      <c r="Z295" s="3" t="s">
        <v>1054</v>
      </c>
      <c r="AA295" s="3">
        <v>365647.61</v>
      </c>
      <c r="AB295" s="3">
        <v>368112.07</v>
      </c>
      <c r="AC295" s="3">
        <v>45</v>
      </c>
      <c r="AD295" s="3">
        <v>7</v>
      </c>
      <c r="AE295" s="3" t="s">
        <v>148</v>
      </c>
      <c r="AF295" s="3" t="s">
        <v>87</v>
      </c>
      <c r="AG295" s="3">
        <v>0.25</v>
      </c>
      <c r="AH295" s="3">
        <v>0.05</v>
      </c>
      <c r="AI295" s="3">
        <v>0.06</v>
      </c>
      <c r="AJ295" s="3">
        <v>5</v>
      </c>
      <c r="AK295" s="3">
        <v>2501</v>
      </c>
      <c r="AL295" s="3">
        <v>75880.800000000003</v>
      </c>
      <c r="AM295" s="3">
        <v>637688.18999999994</v>
      </c>
      <c r="AN295" s="3" t="s">
        <v>165</v>
      </c>
      <c r="AO295" s="3" t="s">
        <v>77</v>
      </c>
      <c r="AP295" s="3" t="s">
        <v>3297</v>
      </c>
      <c r="AQ295" s="3">
        <v>60</v>
      </c>
      <c r="AR295" s="3" t="s">
        <v>3297</v>
      </c>
      <c r="AS295" s="3" t="s">
        <v>104</v>
      </c>
      <c r="AT295" s="3" t="s">
        <v>149</v>
      </c>
    </row>
    <row r="296" spans="1:46" x14ac:dyDescent="0.3">
      <c r="A296" s="2" t="s">
        <v>1079</v>
      </c>
      <c r="B296" s="4">
        <v>45663</v>
      </c>
      <c r="C296" s="2" t="s">
        <v>78</v>
      </c>
      <c r="D296" s="2" t="s">
        <v>43</v>
      </c>
      <c r="E296" s="2" t="s">
        <v>3335</v>
      </c>
      <c r="F296" s="2" t="s">
        <v>68</v>
      </c>
      <c r="G296" s="2" t="s">
        <v>162</v>
      </c>
      <c r="H296" s="2" t="s">
        <v>95</v>
      </c>
      <c r="I296" s="2" t="s">
        <v>124</v>
      </c>
      <c r="J296" s="2" t="s">
        <v>59</v>
      </c>
      <c r="K296" s="2" t="s">
        <v>35</v>
      </c>
      <c r="L296" s="2" t="s">
        <v>1056</v>
      </c>
      <c r="M296" s="4">
        <v>45582</v>
      </c>
      <c r="N296" s="4">
        <v>45711</v>
      </c>
      <c r="O296" s="4">
        <v>45662</v>
      </c>
      <c r="P296" s="2">
        <v>6</v>
      </c>
      <c r="Q296" s="2">
        <v>36378372</v>
      </c>
      <c r="R296" s="2">
        <v>7.0000000000000007E-2</v>
      </c>
      <c r="S296" s="2">
        <v>0.15</v>
      </c>
      <c r="T296" s="2">
        <v>38906668.850000001</v>
      </c>
      <c r="U296" s="2" t="s">
        <v>365</v>
      </c>
      <c r="V296" s="20" cm="1">
        <f t="array" ref="V296">T296 / _xlfn.SWITCH(U296, "USD", 1, "AED", 3.67, "QAR", 3.64, "SAR", 3.75, "EUR", 0.92, "Unknown", 1, 1)</f>
        <v>10601272.166212535</v>
      </c>
      <c r="W296" s="2">
        <v>30216961.780000001</v>
      </c>
      <c r="X296" s="2">
        <v>0.09</v>
      </c>
      <c r="Y296" s="2">
        <v>0.19</v>
      </c>
      <c r="Z296" s="2" t="s">
        <v>1057</v>
      </c>
      <c r="AA296" s="2">
        <v>10527194.380000001</v>
      </c>
      <c r="AB296" s="2">
        <v>3552484.51</v>
      </c>
      <c r="AC296" s="2">
        <v>90</v>
      </c>
      <c r="AD296" s="2">
        <v>82</v>
      </c>
      <c r="AE296" s="2" t="s">
        <v>38</v>
      </c>
      <c r="AF296" s="2" t="s">
        <v>24</v>
      </c>
      <c r="AG296" s="2">
        <v>0.49</v>
      </c>
      <c r="AH296" s="2">
        <v>0.05</v>
      </c>
      <c r="AI296" s="2">
        <v>0.08</v>
      </c>
      <c r="AJ296" s="2">
        <v>5</v>
      </c>
      <c r="AK296" s="2">
        <v>4530</v>
      </c>
      <c r="AL296" s="2">
        <v>2362285.9300000002</v>
      </c>
      <c r="AM296" s="2">
        <v>17800000.370000001</v>
      </c>
      <c r="AN296" s="2" t="s">
        <v>3297</v>
      </c>
      <c r="AO296" s="2" t="s">
        <v>3297</v>
      </c>
      <c r="AP296" s="2">
        <v>71.2</v>
      </c>
      <c r="AQ296" s="2">
        <v>60</v>
      </c>
      <c r="AR296" s="2" t="s">
        <v>51</v>
      </c>
      <c r="AS296" s="2" t="s">
        <v>104</v>
      </c>
      <c r="AT296" s="2" t="s">
        <v>3297</v>
      </c>
    </row>
    <row r="297" spans="1:46" x14ac:dyDescent="0.3">
      <c r="A297" s="3" t="s">
        <v>1082</v>
      </c>
      <c r="B297" s="5">
        <v>45751</v>
      </c>
      <c r="C297" s="3" t="s">
        <v>253</v>
      </c>
      <c r="D297" s="3" t="s">
        <v>3297</v>
      </c>
      <c r="E297" s="3" t="s">
        <v>275</v>
      </c>
      <c r="F297" s="3" t="s">
        <v>116</v>
      </c>
      <c r="G297" s="3" t="s">
        <v>144</v>
      </c>
      <c r="H297" s="3" t="s">
        <v>157</v>
      </c>
      <c r="I297" s="3" t="s">
        <v>302</v>
      </c>
      <c r="J297" s="2" t="s">
        <v>72</v>
      </c>
      <c r="K297" s="3" t="s">
        <v>125</v>
      </c>
      <c r="L297" s="3" t="s">
        <v>1059</v>
      </c>
      <c r="M297" s="5">
        <v>45661</v>
      </c>
      <c r="N297" s="5" t="s">
        <v>3297</v>
      </c>
      <c r="O297" s="5">
        <v>45781</v>
      </c>
      <c r="P297" s="3">
        <v>28</v>
      </c>
      <c r="Q297" s="3">
        <v>19852822</v>
      </c>
      <c r="R297" s="3">
        <v>0.23</v>
      </c>
      <c r="S297" s="3">
        <v>0.17</v>
      </c>
      <c r="T297" s="3">
        <v>17885407.34</v>
      </c>
      <c r="U297" s="3" t="s">
        <v>50</v>
      </c>
      <c r="V297" s="21" cm="1">
        <f t="array" ref="V297">T297 / _xlfn.SWITCH(U297, "USD", 1, "AED", 3.67, "QAR", 3.64, "SAR", 3.75, "EUR", 0.92, "Unknown", 1, 1)</f>
        <v>4913573.4450549446</v>
      </c>
      <c r="W297" s="3">
        <v>13423760.77</v>
      </c>
      <c r="X297" s="3">
        <v>0.36</v>
      </c>
      <c r="Y297" s="3">
        <v>7.0000000000000007E-2</v>
      </c>
      <c r="Z297" s="3" t="s">
        <v>1060</v>
      </c>
      <c r="AA297" s="3">
        <v>14975326.93</v>
      </c>
      <c r="AB297" s="3">
        <v>12902873.84</v>
      </c>
      <c r="AC297" s="3">
        <v>60</v>
      </c>
      <c r="AD297" s="3">
        <v>157</v>
      </c>
      <c r="AE297" s="3" t="s">
        <v>75</v>
      </c>
      <c r="AF297" s="3" t="s">
        <v>153</v>
      </c>
      <c r="AG297" s="3">
        <v>0.4</v>
      </c>
      <c r="AH297" s="3">
        <v>0.15</v>
      </c>
      <c r="AI297" s="3">
        <v>0.03</v>
      </c>
      <c r="AJ297" s="3">
        <v>8</v>
      </c>
      <c r="AK297" s="3">
        <v>3490</v>
      </c>
      <c r="AL297" s="3" t="s">
        <v>3297</v>
      </c>
      <c r="AM297" s="3">
        <v>2426562.2200000002</v>
      </c>
      <c r="AN297" s="3" t="s">
        <v>135</v>
      </c>
      <c r="AO297" s="3" t="s">
        <v>89</v>
      </c>
      <c r="AP297" s="3">
        <v>57.6</v>
      </c>
      <c r="AQ297" s="3" t="s">
        <v>3297</v>
      </c>
      <c r="AR297" s="3" t="s">
        <v>51</v>
      </c>
      <c r="AS297" s="3" t="s">
        <v>27</v>
      </c>
      <c r="AT297" s="3" t="s">
        <v>64</v>
      </c>
    </row>
    <row r="298" spans="1:46" x14ac:dyDescent="0.3">
      <c r="A298" s="2" t="s">
        <v>1085</v>
      </c>
      <c r="B298" s="4">
        <v>46078</v>
      </c>
      <c r="C298" s="2" t="s">
        <v>15</v>
      </c>
      <c r="D298" s="2" t="s">
        <v>79</v>
      </c>
      <c r="E298" s="2" t="s">
        <v>220</v>
      </c>
      <c r="F298" s="2" t="s">
        <v>123</v>
      </c>
      <c r="G298" s="2" t="s">
        <v>69</v>
      </c>
      <c r="H298" s="2" t="s">
        <v>157</v>
      </c>
      <c r="I298" s="2" t="s">
        <v>139</v>
      </c>
      <c r="J298" s="2" t="s">
        <v>118</v>
      </c>
      <c r="K298" s="2" t="s">
        <v>203</v>
      </c>
      <c r="L298" s="2" t="s">
        <v>1062</v>
      </c>
      <c r="M298" s="4">
        <v>46044</v>
      </c>
      <c r="N298" s="4" t="s">
        <v>3297</v>
      </c>
      <c r="O298" s="4">
        <v>46161</v>
      </c>
      <c r="P298" s="2">
        <v>33</v>
      </c>
      <c r="Q298" s="2">
        <v>13928532</v>
      </c>
      <c r="R298" s="2">
        <v>0.25</v>
      </c>
      <c r="S298" s="2">
        <v>-0.02</v>
      </c>
      <c r="T298" s="2">
        <v>10237471.02</v>
      </c>
      <c r="U298" s="2" t="s">
        <v>3297</v>
      </c>
      <c r="V298" s="20" cm="1">
        <f t="array" ref="V298">T298 / _xlfn.SWITCH(U298, "USD", 1, "AED", 3.67, "QAR", 3.64, "SAR", 3.75, "EUR", 0.92, "Unknown", 1, 1)</f>
        <v>10237471.02</v>
      </c>
      <c r="W298" s="2">
        <v>7629699.25</v>
      </c>
      <c r="X298" s="2">
        <v>0.31</v>
      </c>
      <c r="Y298" s="2">
        <v>0.17</v>
      </c>
      <c r="Z298" s="2" t="s">
        <v>1063</v>
      </c>
      <c r="AA298" s="2">
        <v>2368359.33</v>
      </c>
      <c r="AB298" s="2">
        <v>2074141.75</v>
      </c>
      <c r="AC298" s="2">
        <v>30</v>
      </c>
      <c r="AD298" s="2">
        <v>88</v>
      </c>
      <c r="AE298" s="2" t="s">
        <v>38</v>
      </c>
      <c r="AF298" s="2" t="s">
        <v>24</v>
      </c>
      <c r="AG298" s="2">
        <v>0.23</v>
      </c>
      <c r="AH298" s="2">
        <v>0.05</v>
      </c>
      <c r="AI298" s="2">
        <v>0.01</v>
      </c>
      <c r="AJ298" s="2">
        <v>8</v>
      </c>
      <c r="AK298" s="2" t="s">
        <v>3297</v>
      </c>
      <c r="AL298" s="2">
        <v>2341690.62</v>
      </c>
      <c r="AM298" s="2" t="s">
        <v>3297</v>
      </c>
      <c r="AN298" s="2" t="s">
        <v>88</v>
      </c>
      <c r="AO298" s="2" t="s">
        <v>25</v>
      </c>
      <c r="AP298" s="2">
        <v>79.7</v>
      </c>
      <c r="AQ298" s="2">
        <v>60</v>
      </c>
      <c r="AR298" s="2" t="s">
        <v>160</v>
      </c>
      <c r="AS298" s="2" t="s">
        <v>40</v>
      </c>
      <c r="AT298" s="2" t="s">
        <v>113</v>
      </c>
    </row>
    <row r="299" spans="1:46" x14ac:dyDescent="0.3">
      <c r="A299" s="2" t="s">
        <v>1090</v>
      </c>
      <c r="B299" s="5">
        <v>46061</v>
      </c>
      <c r="C299" s="3" t="s">
        <v>168</v>
      </c>
      <c r="D299" s="3" t="s">
        <v>169</v>
      </c>
      <c r="E299" s="3" t="s">
        <v>32</v>
      </c>
      <c r="F299" s="3" t="s">
        <v>108</v>
      </c>
      <c r="G299" s="3" t="s">
        <v>57</v>
      </c>
      <c r="H299" s="3" t="s">
        <v>3297</v>
      </c>
      <c r="I299" s="3" t="s">
        <v>71</v>
      </c>
      <c r="J299" s="3" t="s">
        <v>215</v>
      </c>
      <c r="K299" s="3" t="s">
        <v>203</v>
      </c>
      <c r="L299" s="3" t="s">
        <v>1065</v>
      </c>
      <c r="M299" s="5">
        <v>46037</v>
      </c>
      <c r="N299" s="5">
        <v>46107</v>
      </c>
      <c r="O299" s="5" t="s">
        <v>3297</v>
      </c>
      <c r="P299" s="3">
        <v>33</v>
      </c>
      <c r="Q299" s="3">
        <v>15398423</v>
      </c>
      <c r="R299" s="3">
        <v>0.3</v>
      </c>
      <c r="S299" s="3">
        <v>0.11</v>
      </c>
      <c r="T299" s="3">
        <v>11964574.67</v>
      </c>
      <c r="U299" s="3" t="s">
        <v>177</v>
      </c>
      <c r="V299" s="21" cm="1">
        <f t="array" ref="V299">T299 / _xlfn.SWITCH(U299, "USD", 1, "AED", 3.67, "QAR", 3.64, "SAR", 3.75, "EUR", 0.92, "Unknown", 1, 1)</f>
        <v>11964574.67</v>
      </c>
      <c r="W299" s="3">
        <v>8063153.6100000003</v>
      </c>
      <c r="X299" s="3">
        <v>0.36</v>
      </c>
      <c r="Y299" s="3">
        <v>0.06</v>
      </c>
      <c r="Z299" s="3" t="s">
        <v>1066</v>
      </c>
      <c r="AA299" s="3">
        <v>9945543.3000000007</v>
      </c>
      <c r="AB299" s="3">
        <v>7969086.1500000004</v>
      </c>
      <c r="AC299" s="3">
        <v>60</v>
      </c>
      <c r="AD299" s="3">
        <v>140</v>
      </c>
      <c r="AE299" s="3" t="s">
        <v>38</v>
      </c>
      <c r="AF299" s="3" t="s">
        <v>24</v>
      </c>
      <c r="AG299" s="3">
        <v>0.45</v>
      </c>
      <c r="AH299" s="3">
        <v>0.15</v>
      </c>
      <c r="AI299" s="3">
        <v>0.06</v>
      </c>
      <c r="AJ299" s="3">
        <v>7</v>
      </c>
      <c r="AK299" s="3">
        <v>1870</v>
      </c>
      <c r="AL299" s="3">
        <v>1719285.66</v>
      </c>
      <c r="AM299" s="3">
        <v>5061033.7699999996</v>
      </c>
      <c r="AN299" s="3" t="s">
        <v>88</v>
      </c>
      <c r="AO299" s="3" t="s">
        <v>3297</v>
      </c>
      <c r="AP299" s="3" t="s">
        <v>3297</v>
      </c>
      <c r="AQ299" s="3">
        <v>36</v>
      </c>
      <c r="AR299" s="3" t="s">
        <v>166</v>
      </c>
      <c r="AS299" s="3" t="s">
        <v>52</v>
      </c>
      <c r="AT299" s="3" t="s">
        <v>3297</v>
      </c>
    </row>
    <row r="300" spans="1:46" x14ac:dyDescent="0.3">
      <c r="A300" s="3" t="s">
        <v>1093</v>
      </c>
      <c r="B300" s="4">
        <v>16674</v>
      </c>
      <c r="C300" s="2" t="s">
        <v>130</v>
      </c>
      <c r="D300" s="2" t="s">
        <v>92</v>
      </c>
      <c r="E300" s="2" t="s">
        <v>32</v>
      </c>
      <c r="F300" s="2" t="s">
        <v>417</v>
      </c>
      <c r="G300" s="2" t="s">
        <v>3297</v>
      </c>
      <c r="H300" s="2" t="s">
        <v>157</v>
      </c>
      <c r="I300" s="2" t="s">
        <v>193</v>
      </c>
      <c r="J300" s="2" t="s">
        <v>215</v>
      </c>
      <c r="K300" s="2" t="s">
        <v>203</v>
      </c>
      <c r="L300" s="2" t="s">
        <v>1068</v>
      </c>
      <c r="M300" s="4">
        <v>45776</v>
      </c>
      <c r="N300" s="4">
        <v>45937</v>
      </c>
      <c r="O300" s="4">
        <v>45898</v>
      </c>
      <c r="P300" s="2">
        <v>53</v>
      </c>
      <c r="Q300" s="2">
        <v>25190560</v>
      </c>
      <c r="R300" s="2">
        <v>0.21</v>
      </c>
      <c r="S300" s="2">
        <v>0.04</v>
      </c>
      <c r="T300" s="2">
        <v>20696564.100000001</v>
      </c>
      <c r="U300" s="2" t="s">
        <v>264</v>
      </c>
      <c r="V300" s="20" cm="1">
        <f t="array" ref="V300">T300 / _xlfn.SWITCH(U300, "USD", 1, "AED", 3.67, "QAR", 3.64, "SAR", 3.75, "EUR", 0.92, "Unknown", 1, 1)</f>
        <v>20696564.100000001</v>
      </c>
      <c r="W300" s="2">
        <v>17186460.280000001</v>
      </c>
      <c r="X300" s="2">
        <v>0.12</v>
      </c>
      <c r="Y300" s="2">
        <v>0.13</v>
      </c>
      <c r="Z300" s="2" t="s">
        <v>1069</v>
      </c>
      <c r="AA300" s="2">
        <v>1169906</v>
      </c>
      <c r="AB300" s="2">
        <v>374157.65</v>
      </c>
      <c r="AC300" s="2">
        <v>120</v>
      </c>
      <c r="AD300" s="2">
        <v>78</v>
      </c>
      <c r="AE300" s="2" t="s">
        <v>100</v>
      </c>
      <c r="AF300" s="2" t="s">
        <v>24</v>
      </c>
      <c r="AG300" s="2">
        <v>0.81</v>
      </c>
      <c r="AH300" s="2">
        <v>0.1</v>
      </c>
      <c r="AI300" s="2">
        <v>0.06</v>
      </c>
      <c r="AJ300" s="2">
        <v>8</v>
      </c>
      <c r="AK300" s="2">
        <v>2124</v>
      </c>
      <c r="AL300" s="2">
        <v>4583330.67</v>
      </c>
      <c r="AM300" s="2">
        <v>9141988.8100000005</v>
      </c>
      <c r="AN300" s="2" t="s">
        <v>3297</v>
      </c>
      <c r="AO300" s="2" t="s">
        <v>77</v>
      </c>
      <c r="AP300" s="2" t="s">
        <v>3297</v>
      </c>
      <c r="AQ300" s="2">
        <v>48</v>
      </c>
      <c r="AR300" s="2" t="s">
        <v>26</v>
      </c>
      <c r="AS300" s="2" t="s">
        <v>112</v>
      </c>
      <c r="AT300" s="2" t="s">
        <v>149</v>
      </c>
    </row>
    <row r="301" spans="1:46" x14ac:dyDescent="0.3">
      <c r="A301" s="2" t="s">
        <v>1096</v>
      </c>
      <c r="B301" s="5">
        <v>45835</v>
      </c>
      <c r="C301" s="3" t="s">
        <v>197</v>
      </c>
      <c r="D301" s="3" t="s">
        <v>107</v>
      </c>
      <c r="E301" s="3" t="s">
        <v>220</v>
      </c>
      <c r="F301" s="3" t="s">
        <v>123</v>
      </c>
      <c r="G301" s="3" t="s">
        <v>131</v>
      </c>
      <c r="H301" s="3" t="s">
        <v>3297</v>
      </c>
      <c r="I301" s="3" t="s">
        <v>3254</v>
      </c>
      <c r="J301" s="3" t="s">
        <v>118</v>
      </c>
      <c r="K301" s="3" t="s">
        <v>21</v>
      </c>
      <c r="L301" s="3" t="s">
        <v>1071</v>
      </c>
      <c r="M301" s="5">
        <v>45761</v>
      </c>
      <c r="N301" s="5">
        <v>45868</v>
      </c>
      <c r="O301" s="5">
        <v>45865</v>
      </c>
      <c r="P301" s="3">
        <v>40</v>
      </c>
      <c r="Q301" s="3">
        <v>15561360</v>
      </c>
      <c r="R301" s="3">
        <v>0.32</v>
      </c>
      <c r="S301" s="3">
        <v>-0.05</v>
      </c>
      <c r="T301" s="3">
        <v>10052638.560000001</v>
      </c>
      <c r="U301" s="3" t="s">
        <v>242</v>
      </c>
      <c r="V301" s="21" cm="1">
        <f t="array" ref="V301">T301 / _xlfn.SWITCH(U301, "USD", 1, "AED", 3.67, "QAR", 3.64, "SAR", 3.75, "EUR", 0.92, "Unknown", 1, 1)</f>
        <v>10926781.043478262</v>
      </c>
      <c r="W301" s="3">
        <v>7226080.75</v>
      </c>
      <c r="X301" s="3">
        <v>0.4</v>
      </c>
      <c r="Y301" s="3">
        <v>7.0000000000000007E-2</v>
      </c>
      <c r="Z301" s="3" t="s">
        <v>1072</v>
      </c>
      <c r="AA301" s="3">
        <v>8465609.4399999995</v>
      </c>
      <c r="AB301" s="3">
        <v>5421346.7599999998</v>
      </c>
      <c r="AC301" s="3">
        <v>45</v>
      </c>
      <c r="AD301" s="3">
        <v>31</v>
      </c>
      <c r="AE301" s="3" t="s">
        <v>3297</v>
      </c>
      <c r="AF301" s="3" t="s">
        <v>49</v>
      </c>
      <c r="AG301" s="3">
        <v>0.21</v>
      </c>
      <c r="AH301" s="3">
        <v>0.1</v>
      </c>
      <c r="AI301" s="3">
        <v>0.03</v>
      </c>
      <c r="AJ301" s="3">
        <v>14</v>
      </c>
      <c r="AK301" s="3">
        <v>121</v>
      </c>
      <c r="AL301" s="3">
        <v>832713.7</v>
      </c>
      <c r="AM301" s="3">
        <v>3893500.8</v>
      </c>
      <c r="AN301" s="3" t="s">
        <v>102</v>
      </c>
      <c r="AO301" s="3" t="s">
        <v>3297</v>
      </c>
      <c r="AP301" s="3" t="s">
        <v>3297</v>
      </c>
      <c r="AQ301" s="3">
        <v>24</v>
      </c>
      <c r="AR301" s="3" t="s">
        <v>166</v>
      </c>
      <c r="AS301" s="3" t="s">
        <v>40</v>
      </c>
      <c r="AT301" s="3" t="s">
        <v>64</v>
      </c>
    </row>
    <row r="302" spans="1:46" x14ac:dyDescent="0.3">
      <c r="A302" s="3" t="s">
        <v>1099</v>
      </c>
      <c r="B302" s="4">
        <v>45762</v>
      </c>
      <c r="C302" s="2" t="s">
        <v>191</v>
      </c>
      <c r="D302" s="2" t="s">
        <v>115</v>
      </c>
      <c r="E302" s="2" t="s">
        <v>16</v>
      </c>
      <c r="F302" s="2" t="s">
        <v>56</v>
      </c>
      <c r="G302" s="2" t="s">
        <v>94</v>
      </c>
      <c r="H302" s="2" t="s">
        <v>192</v>
      </c>
      <c r="I302" s="2" t="s">
        <v>71</v>
      </c>
      <c r="J302" s="2" t="s">
        <v>82</v>
      </c>
      <c r="K302" s="2" t="s">
        <v>97</v>
      </c>
      <c r="L302" s="2" t="s">
        <v>1074</v>
      </c>
      <c r="M302" s="4">
        <v>45746</v>
      </c>
      <c r="N302" s="4">
        <v>45996</v>
      </c>
      <c r="O302" s="4">
        <v>45664</v>
      </c>
      <c r="P302" s="2">
        <v>24</v>
      </c>
      <c r="Q302" s="2">
        <v>35684609</v>
      </c>
      <c r="R302" s="2">
        <v>0.1</v>
      </c>
      <c r="S302" s="2">
        <v>0.13</v>
      </c>
      <c r="T302" s="2">
        <v>36291247.350000001</v>
      </c>
      <c r="U302" s="2" t="s">
        <v>365</v>
      </c>
      <c r="V302" s="20" cm="1">
        <f t="array" ref="V302">T302 / _xlfn.SWITCH(U302, "USD", 1, "AED", 3.67, "QAR", 3.64, "SAR", 3.75, "EUR", 0.92, "Unknown", 1, 1)</f>
        <v>9888623.2561307903</v>
      </c>
      <c r="W302" s="2">
        <v>31245352.190000001</v>
      </c>
      <c r="X302" s="2">
        <v>0.08</v>
      </c>
      <c r="Y302" s="2">
        <v>7.0000000000000007E-2</v>
      </c>
      <c r="Z302" s="2" t="s">
        <v>1075</v>
      </c>
      <c r="AA302" s="2">
        <v>29099165.989999998</v>
      </c>
      <c r="AB302" s="2">
        <v>16694781.07</v>
      </c>
      <c r="AC302" s="2">
        <v>90</v>
      </c>
      <c r="AD302" s="2">
        <v>89</v>
      </c>
      <c r="AE302" s="2" t="s">
        <v>38</v>
      </c>
      <c r="AF302" s="2" t="s">
        <v>101</v>
      </c>
      <c r="AG302" s="2">
        <v>0.7</v>
      </c>
      <c r="AH302" s="2">
        <v>0.15</v>
      </c>
      <c r="AI302" s="2">
        <v>0.04</v>
      </c>
      <c r="AJ302" s="2">
        <v>1</v>
      </c>
      <c r="AK302" s="2">
        <v>4034</v>
      </c>
      <c r="AL302" s="2">
        <v>5907551.21</v>
      </c>
      <c r="AM302" s="2">
        <v>4861093.37</v>
      </c>
      <c r="AN302" s="2" t="s">
        <v>3297</v>
      </c>
      <c r="AO302" s="2" t="s">
        <v>25</v>
      </c>
      <c r="AP302" s="2">
        <v>85.6</v>
      </c>
      <c r="AQ302" s="2">
        <v>48</v>
      </c>
      <c r="AR302" s="2" t="s">
        <v>3297</v>
      </c>
      <c r="AS302" s="2" t="s">
        <v>27</v>
      </c>
      <c r="AT302" s="2" t="s">
        <v>64</v>
      </c>
    </row>
    <row r="303" spans="1:46" x14ac:dyDescent="0.3">
      <c r="A303" s="2" t="s">
        <v>1102</v>
      </c>
      <c r="B303" s="5">
        <v>45673</v>
      </c>
      <c r="C303" s="3" t="s">
        <v>266</v>
      </c>
      <c r="D303" s="3" t="s">
        <v>230</v>
      </c>
      <c r="E303" s="3" t="s">
        <v>3335</v>
      </c>
      <c r="F303" s="3" t="s">
        <v>108</v>
      </c>
      <c r="G303" s="3" t="s">
        <v>162</v>
      </c>
      <c r="H303" s="3" t="s">
        <v>3297</v>
      </c>
      <c r="I303" s="3" t="s">
        <v>193</v>
      </c>
      <c r="J303" s="3" t="s">
        <v>59</v>
      </c>
      <c r="K303" s="3" t="s">
        <v>83</v>
      </c>
      <c r="L303" s="3" t="s">
        <v>1077</v>
      </c>
      <c r="M303" s="5">
        <v>45629</v>
      </c>
      <c r="N303" s="5">
        <v>45687</v>
      </c>
      <c r="O303" s="5" t="s">
        <v>3297</v>
      </c>
      <c r="P303" s="3">
        <v>58</v>
      </c>
      <c r="Q303" s="3">
        <v>13059947</v>
      </c>
      <c r="R303" s="3">
        <v>0.3</v>
      </c>
      <c r="S303" s="3">
        <v>0.09</v>
      </c>
      <c r="T303" s="3">
        <v>9964739.5600000005</v>
      </c>
      <c r="U303" s="3" t="s">
        <v>278</v>
      </c>
      <c r="V303" s="21" cm="1">
        <f t="array" ref="V303">T303 / _xlfn.SWITCH(U303, "USD", 1, "AED", 3.67, "QAR", 3.64, "SAR", 3.75, "EUR", 0.92, "Unknown", 1, 1)</f>
        <v>2657263.882666667</v>
      </c>
      <c r="W303" s="3">
        <v>7875240.8700000001</v>
      </c>
      <c r="X303" s="3">
        <v>7.0000000000000007E-2</v>
      </c>
      <c r="Y303" s="3">
        <v>0.18</v>
      </c>
      <c r="Z303" s="3" t="s">
        <v>1078</v>
      </c>
      <c r="AA303" s="3">
        <v>3712671.9</v>
      </c>
      <c r="AB303" s="3">
        <v>1617881.29</v>
      </c>
      <c r="AC303" s="3">
        <v>30</v>
      </c>
      <c r="AD303" s="3">
        <v>122</v>
      </c>
      <c r="AE303" s="3" t="s">
        <v>38</v>
      </c>
      <c r="AF303" s="3" t="s">
        <v>24</v>
      </c>
      <c r="AG303" s="3">
        <v>0.38</v>
      </c>
      <c r="AH303" s="3">
        <v>0.05</v>
      </c>
      <c r="AI303" s="3">
        <v>7.0000000000000007E-2</v>
      </c>
      <c r="AJ303" s="3">
        <v>1</v>
      </c>
      <c r="AK303" s="3">
        <v>2294</v>
      </c>
      <c r="AL303" s="3">
        <v>2300476.1800000002</v>
      </c>
      <c r="AM303" s="3">
        <v>2039394.61</v>
      </c>
      <c r="AN303" s="3" t="s">
        <v>102</v>
      </c>
      <c r="AO303" s="3" t="s">
        <v>39</v>
      </c>
      <c r="AP303" s="3">
        <v>64.3</v>
      </c>
      <c r="AQ303" s="3">
        <v>60</v>
      </c>
      <c r="AR303" s="3" t="s">
        <v>3297</v>
      </c>
      <c r="AS303" s="3" t="s">
        <v>112</v>
      </c>
      <c r="AT303" s="3" t="s">
        <v>3297</v>
      </c>
    </row>
    <row r="304" spans="1:46" x14ac:dyDescent="0.3">
      <c r="A304" s="3" t="s">
        <v>1105</v>
      </c>
      <c r="B304" s="4">
        <v>45769</v>
      </c>
      <c r="C304" s="2" t="s">
        <v>327</v>
      </c>
      <c r="D304" s="2" t="s">
        <v>187</v>
      </c>
      <c r="E304" s="2" t="s">
        <v>207</v>
      </c>
      <c r="F304" s="2" t="s">
        <v>80</v>
      </c>
      <c r="G304" s="2" t="s">
        <v>144</v>
      </c>
      <c r="H304" s="2" t="s">
        <v>70</v>
      </c>
      <c r="I304" s="2" t="s">
        <v>302</v>
      </c>
      <c r="J304" s="2" t="s">
        <v>132</v>
      </c>
      <c r="K304" s="2" t="s">
        <v>97</v>
      </c>
      <c r="L304" s="2" t="s">
        <v>1080</v>
      </c>
      <c r="M304" s="4">
        <v>45719</v>
      </c>
      <c r="N304" s="4">
        <v>45777</v>
      </c>
      <c r="O304" s="4" t="s">
        <v>3297</v>
      </c>
      <c r="P304" s="2">
        <v>46</v>
      </c>
      <c r="Q304" s="2">
        <v>30421567</v>
      </c>
      <c r="R304" s="2">
        <v>0.25</v>
      </c>
      <c r="S304" s="2">
        <v>0.09</v>
      </c>
      <c r="T304" s="2">
        <v>24869631.02</v>
      </c>
      <c r="U304" s="2" t="s">
        <v>3297</v>
      </c>
      <c r="V304" s="20" cm="1">
        <f t="array" ref="V304">T304 / _xlfn.SWITCH(U304, "USD", 1, "AED", 3.67, "QAR", 3.64, "SAR", 3.75, "EUR", 0.92, "Unknown", 1, 1)</f>
        <v>24869631.02</v>
      </c>
      <c r="W304" s="2">
        <v>17733356.289999999</v>
      </c>
      <c r="X304" s="2" t="s">
        <v>287</v>
      </c>
      <c r="Y304" s="2">
        <v>0.06</v>
      </c>
      <c r="Z304" s="2" t="s">
        <v>1081</v>
      </c>
      <c r="AA304" s="2">
        <v>1572610.12</v>
      </c>
      <c r="AB304" s="2">
        <v>1335133.93</v>
      </c>
      <c r="AC304" s="2">
        <v>60</v>
      </c>
      <c r="AD304" s="2">
        <v>62</v>
      </c>
      <c r="AE304" s="2" t="s">
        <v>75</v>
      </c>
      <c r="AF304" s="2" t="s">
        <v>101</v>
      </c>
      <c r="AG304" s="2">
        <v>0.66</v>
      </c>
      <c r="AH304" s="2">
        <v>0.05</v>
      </c>
      <c r="AI304" s="2">
        <v>0.02</v>
      </c>
      <c r="AJ304" s="2">
        <v>14</v>
      </c>
      <c r="AK304" s="2">
        <v>1678</v>
      </c>
      <c r="AL304" s="2">
        <v>4207952.04</v>
      </c>
      <c r="AM304" s="2">
        <v>4105817.27</v>
      </c>
      <c r="AN304" s="2" t="s">
        <v>63</v>
      </c>
      <c r="AO304" s="2" t="s">
        <v>103</v>
      </c>
      <c r="AP304" s="2">
        <v>77</v>
      </c>
      <c r="AQ304" s="2">
        <v>60</v>
      </c>
      <c r="AR304" s="2" t="s">
        <v>3297</v>
      </c>
      <c r="AS304" s="2" t="s">
        <v>40</v>
      </c>
      <c r="AT304" s="2" t="s">
        <v>64</v>
      </c>
    </row>
    <row r="305" spans="1:46" x14ac:dyDescent="0.3">
      <c r="A305" s="2" t="s">
        <v>1108</v>
      </c>
      <c r="B305" s="5">
        <v>45858</v>
      </c>
      <c r="C305" s="3" t="s">
        <v>197</v>
      </c>
      <c r="D305" s="3" t="s">
        <v>3297</v>
      </c>
      <c r="E305" s="3" t="s">
        <v>275</v>
      </c>
      <c r="F305" s="3" t="s">
        <v>93</v>
      </c>
      <c r="G305" s="3" t="s">
        <v>94</v>
      </c>
      <c r="H305" s="3" t="s">
        <v>95</v>
      </c>
      <c r="I305" s="3" t="s">
        <v>302</v>
      </c>
      <c r="J305" s="3" t="s">
        <v>72</v>
      </c>
      <c r="K305" s="3" t="s">
        <v>46</v>
      </c>
      <c r="L305" s="3" t="s">
        <v>1083</v>
      </c>
      <c r="M305" s="5">
        <v>45799</v>
      </c>
      <c r="N305" s="5" t="s">
        <v>3297</v>
      </c>
      <c r="O305" s="5" t="s">
        <v>3297</v>
      </c>
      <c r="P305" s="3">
        <v>26</v>
      </c>
      <c r="Q305" s="3">
        <v>10743900</v>
      </c>
      <c r="R305" s="3">
        <v>0.33</v>
      </c>
      <c r="S305" s="3">
        <v>0.09</v>
      </c>
      <c r="T305" s="3">
        <v>7846270.1699999999</v>
      </c>
      <c r="U305" s="3" t="s">
        <v>242</v>
      </c>
      <c r="V305" s="21" cm="1">
        <f t="array" ref="V305">T305 / _xlfn.SWITCH(U305, "USD", 1, "AED", 3.67, "QAR", 3.64, "SAR", 3.75, "EUR", 0.92, "Unknown", 1, 1)</f>
        <v>8528554.5326086953</v>
      </c>
      <c r="W305" s="3">
        <v>4926532.92</v>
      </c>
      <c r="X305" s="3">
        <v>0.3</v>
      </c>
      <c r="Y305" s="3">
        <v>0.18</v>
      </c>
      <c r="Z305" s="3" t="s">
        <v>1084</v>
      </c>
      <c r="AA305" s="3">
        <v>6950968.5300000003</v>
      </c>
      <c r="AB305" s="3">
        <v>4960662.1399999997</v>
      </c>
      <c r="AC305" s="3">
        <v>120</v>
      </c>
      <c r="AD305" s="3">
        <v>13</v>
      </c>
      <c r="AE305" s="3" t="s">
        <v>38</v>
      </c>
      <c r="AF305" s="3" t="s">
        <v>263</v>
      </c>
      <c r="AG305" s="3">
        <v>0.72</v>
      </c>
      <c r="AH305" s="3">
        <v>0.15</v>
      </c>
      <c r="AI305" s="3">
        <v>0.09</v>
      </c>
      <c r="AJ305" s="3">
        <v>5</v>
      </c>
      <c r="AK305" s="3">
        <v>398</v>
      </c>
      <c r="AL305" s="3">
        <v>655662.77</v>
      </c>
      <c r="AM305" s="3">
        <v>3190087.45</v>
      </c>
      <c r="AN305" s="3" t="s">
        <v>135</v>
      </c>
      <c r="AO305" s="3" t="s">
        <v>89</v>
      </c>
      <c r="AP305" s="3">
        <v>82.5</v>
      </c>
      <c r="AQ305" s="3">
        <v>24</v>
      </c>
      <c r="AR305" s="3" t="s">
        <v>3297</v>
      </c>
      <c r="AS305" s="3" t="s">
        <v>40</v>
      </c>
      <c r="AT305" s="3" t="s">
        <v>113</v>
      </c>
    </row>
    <row r="306" spans="1:46" x14ac:dyDescent="0.3">
      <c r="A306" s="3" t="s">
        <v>1111</v>
      </c>
      <c r="B306" s="4">
        <v>45759</v>
      </c>
      <c r="C306" s="2" t="s">
        <v>294</v>
      </c>
      <c r="D306" s="2" t="s">
        <v>219</v>
      </c>
      <c r="E306" s="2" t="s">
        <v>207</v>
      </c>
      <c r="F306" s="2" t="s">
        <v>80</v>
      </c>
      <c r="G306" s="2" t="s">
        <v>235</v>
      </c>
      <c r="H306" s="2" t="s">
        <v>157</v>
      </c>
      <c r="I306" s="2" t="s">
        <v>19</v>
      </c>
      <c r="J306" s="3" t="s">
        <v>132</v>
      </c>
      <c r="K306" s="2" t="s">
        <v>145</v>
      </c>
      <c r="L306" s="2" t="s">
        <v>1086</v>
      </c>
      <c r="M306" s="4">
        <v>45738</v>
      </c>
      <c r="N306" s="4">
        <v>45995</v>
      </c>
      <c r="O306" s="4">
        <v>45801</v>
      </c>
      <c r="P306" s="2">
        <v>40</v>
      </c>
      <c r="Q306" s="2">
        <v>49413295</v>
      </c>
      <c r="R306" s="2">
        <v>0.27</v>
      </c>
      <c r="S306" s="2">
        <v>-0.05</v>
      </c>
      <c r="T306" s="2">
        <v>34268120.079999998</v>
      </c>
      <c r="U306" s="2" t="s">
        <v>365</v>
      </c>
      <c r="V306" s="20" cm="1">
        <f t="array" ref="V306">T306 / _xlfn.SWITCH(U306, "USD", 1, "AED", 3.67, "QAR", 3.64, "SAR", 3.75, "EUR", 0.92, "Unknown", 1, 1)</f>
        <v>9337362.4196185283</v>
      </c>
      <c r="W306" s="2">
        <v>26920491.239999998</v>
      </c>
      <c r="X306" s="2" t="s">
        <v>287</v>
      </c>
      <c r="Y306" s="2">
        <v>0.14000000000000001</v>
      </c>
      <c r="Z306" s="2" t="s">
        <v>1087</v>
      </c>
      <c r="AA306" s="2">
        <v>26043973.969999999</v>
      </c>
      <c r="AB306" s="2">
        <v>16236390.59</v>
      </c>
      <c r="AC306" s="2">
        <v>45</v>
      </c>
      <c r="AD306" s="2">
        <v>1</v>
      </c>
      <c r="AE306" s="2" t="s">
        <v>62</v>
      </c>
      <c r="AF306" s="2" t="s">
        <v>24</v>
      </c>
      <c r="AG306" s="2">
        <v>0.4</v>
      </c>
      <c r="AH306" s="2">
        <v>0.1</v>
      </c>
      <c r="AI306" s="2">
        <v>0.09</v>
      </c>
      <c r="AJ306" s="2">
        <v>12</v>
      </c>
      <c r="AK306" s="2">
        <v>4548</v>
      </c>
      <c r="AL306" s="2">
        <v>4896504.5599999996</v>
      </c>
      <c r="AM306" s="2">
        <v>11950391.130000001</v>
      </c>
      <c r="AN306" s="2" t="s">
        <v>135</v>
      </c>
      <c r="AO306" s="2" t="s">
        <v>89</v>
      </c>
      <c r="AP306" s="2">
        <v>88</v>
      </c>
      <c r="AQ306" s="2">
        <v>60</v>
      </c>
      <c r="AR306" s="2" t="s">
        <v>166</v>
      </c>
      <c r="AS306" s="2" t="s">
        <v>112</v>
      </c>
      <c r="AT306" s="2" t="s">
        <v>28</v>
      </c>
    </row>
    <row r="307" spans="1:46" x14ac:dyDescent="0.3">
      <c r="A307" s="2" t="s">
        <v>1114</v>
      </c>
      <c r="B307" s="5">
        <v>45924</v>
      </c>
      <c r="C307" s="3" t="s">
        <v>42</v>
      </c>
      <c r="D307" s="3" t="s">
        <v>3249</v>
      </c>
      <c r="E307" s="3" t="s">
        <v>275</v>
      </c>
      <c r="F307" s="3" t="s">
        <v>93</v>
      </c>
      <c r="G307" s="3" t="s">
        <v>94</v>
      </c>
      <c r="H307" s="3" t="s">
        <v>95</v>
      </c>
      <c r="I307" s="3" t="s">
        <v>71</v>
      </c>
      <c r="J307" s="2" t="s">
        <v>72</v>
      </c>
      <c r="K307" s="3" t="s">
        <v>83</v>
      </c>
      <c r="L307" s="3" t="s">
        <v>1088</v>
      </c>
      <c r="M307" s="5">
        <v>45866</v>
      </c>
      <c r="N307" s="5">
        <v>45929</v>
      </c>
      <c r="O307" s="5">
        <v>46027</v>
      </c>
      <c r="P307" s="3">
        <v>7</v>
      </c>
      <c r="Q307" s="3">
        <v>42832856</v>
      </c>
      <c r="R307" s="3">
        <v>0.2</v>
      </c>
      <c r="S307" s="3">
        <v>7.0000000000000007E-2</v>
      </c>
      <c r="T307" s="3">
        <v>36664924.740000002</v>
      </c>
      <c r="U307" s="3" t="s">
        <v>242</v>
      </c>
      <c r="V307" s="21" cm="1">
        <f t="array" ref="V307">T307 / _xlfn.SWITCH(U307, "USD", 1, "AED", 3.67, "QAR", 3.64, "SAR", 3.75, "EUR", 0.92, "Unknown", 1, 1)</f>
        <v>39853179.065217391</v>
      </c>
      <c r="W307" s="3">
        <v>25972042.140000001</v>
      </c>
      <c r="X307" s="3">
        <v>0.39</v>
      </c>
      <c r="Y307" s="3">
        <v>7.0000000000000007E-2</v>
      </c>
      <c r="Z307" s="3" t="s">
        <v>1089</v>
      </c>
      <c r="AA307" s="3">
        <v>32842809.120000001</v>
      </c>
      <c r="AB307" s="3">
        <v>27204666.719999999</v>
      </c>
      <c r="AC307" s="3">
        <v>90</v>
      </c>
      <c r="AD307" s="3">
        <v>158</v>
      </c>
      <c r="AE307" s="3" t="s">
        <v>100</v>
      </c>
      <c r="AF307" s="3" t="s">
        <v>87</v>
      </c>
      <c r="AG307" s="3">
        <v>0.12</v>
      </c>
      <c r="AH307" s="3">
        <v>0.05</v>
      </c>
      <c r="AI307" s="3">
        <v>0.04</v>
      </c>
      <c r="AJ307" s="3">
        <v>13</v>
      </c>
      <c r="AK307" s="3">
        <v>4942</v>
      </c>
      <c r="AL307" s="3">
        <v>1362633.81</v>
      </c>
      <c r="AM307" s="3">
        <v>15358711.9</v>
      </c>
      <c r="AN307" s="3" t="s">
        <v>165</v>
      </c>
      <c r="AO307" s="3" t="s">
        <v>39</v>
      </c>
      <c r="AP307" s="3">
        <v>85.3</v>
      </c>
      <c r="AQ307" s="3">
        <v>24</v>
      </c>
      <c r="AR307" s="3" t="s">
        <v>160</v>
      </c>
      <c r="AS307" s="3" t="s">
        <v>27</v>
      </c>
      <c r="AT307" s="3" t="s">
        <v>105</v>
      </c>
    </row>
    <row r="308" spans="1:46" x14ac:dyDescent="0.3">
      <c r="A308" s="3" t="s">
        <v>1117</v>
      </c>
      <c r="B308" s="4">
        <v>45741</v>
      </c>
      <c r="C308" s="2" t="s">
        <v>309</v>
      </c>
      <c r="D308" s="2" t="s">
        <v>187</v>
      </c>
      <c r="E308" s="2" t="s">
        <v>220</v>
      </c>
      <c r="F308" s="2" t="s">
        <v>123</v>
      </c>
      <c r="G308" s="2" t="s">
        <v>235</v>
      </c>
      <c r="H308" s="2" t="s">
        <v>192</v>
      </c>
      <c r="I308" s="2" t="s">
        <v>124</v>
      </c>
      <c r="J308" s="2" t="s">
        <v>20</v>
      </c>
      <c r="K308" s="2" t="s">
        <v>46</v>
      </c>
      <c r="L308" s="2" t="s">
        <v>1091</v>
      </c>
      <c r="M308" s="4">
        <v>45731</v>
      </c>
      <c r="N308" s="4">
        <v>45744</v>
      </c>
      <c r="O308" s="4">
        <v>45799</v>
      </c>
      <c r="P308" s="2">
        <v>6</v>
      </c>
      <c r="Q308" s="2">
        <v>9656529</v>
      </c>
      <c r="R308" s="2">
        <v>0.22</v>
      </c>
      <c r="S308" s="2">
        <v>7.0000000000000007E-2</v>
      </c>
      <c r="T308" s="2">
        <v>8059339.0999999996</v>
      </c>
      <c r="U308" s="2" t="s">
        <v>365</v>
      </c>
      <c r="V308" s="20" cm="1">
        <f t="array" ref="V308">T308 / _xlfn.SWITCH(U308, "USD", 1, "AED", 3.67, "QAR", 3.64, "SAR", 3.75, "EUR", 0.92, "Unknown", 1, 1)</f>
        <v>2196005.204359673</v>
      </c>
      <c r="W308" s="2">
        <v>5346417.5599999996</v>
      </c>
      <c r="X308" s="2">
        <v>0.35</v>
      </c>
      <c r="Y308" s="2">
        <v>0.12</v>
      </c>
      <c r="Z308" s="2" t="s">
        <v>1092</v>
      </c>
      <c r="AA308" s="2" t="s">
        <v>224</v>
      </c>
      <c r="AB308" s="2">
        <v>1406573.02</v>
      </c>
      <c r="AC308" s="2">
        <v>30</v>
      </c>
      <c r="AD308" s="2">
        <v>68</v>
      </c>
      <c r="AE308" s="2" t="s">
        <v>38</v>
      </c>
      <c r="AF308" s="2" t="s">
        <v>263</v>
      </c>
      <c r="AG308" s="2">
        <v>0.73</v>
      </c>
      <c r="AH308" s="2">
        <v>0.1</v>
      </c>
      <c r="AI308" s="2">
        <v>0.03</v>
      </c>
      <c r="AJ308" s="2">
        <v>4</v>
      </c>
      <c r="AK308" s="2">
        <v>2303</v>
      </c>
      <c r="AL308" s="2" t="s">
        <v>3297</v>
      </c>
      <c r="AM308" s="2">
        <v>2482826.5699999998</v>
      </c>
      <c r="AN308" s="2" t="s">
        <v>88</v>
      </c>
      <c r="AO308" s="2" t="s">
        <v>25</v>
      </c>
      <c r="AP308" s="2">
        <v>96</v>
      </c>
      <c r="AQ308" s="2">
        <v>60</v>
      </c>
      <c r="AR308" s="2" t="s">
        <v>3297</v>
      </c>
      <c r="AS308" s="2" t="s">
        <v>27</v>
      </c>
      <c r="AT308" s="2" t="s">
        <v>149</v>
      </c>
    </row>
    <row r="309" spans="1:46" x14ac:dyDescent="0.3">
      <c r="A309" s="2" t="s">
        <v>1120</v>
      </c>
      <c r="B309" s="5">
        <v>45872</v>
      </c>
      <c r="C309" s="3" t="s">
        <v>226</v>
      </c>
      <c r="D309" s="3" t="s">
        <v>43</v>
      </c>
      <c r="E309" s="3" t="s">
        <v>275</v>
      </c>
      <c r="F309" s="3" t="s">
        <v>93</v>
      </c>
      <c r="G309" s="3" t="s">
        <v>235</v>
      </c>
      <c r="H309" s="3" t="s">
        <v>157</v>
      </c>
      <c r="I309" s="3" t="s">
        <v>71</v>
      </c>
      <c r="J309" s="2" t="s">
        <v>72</v>
      </c>
      <c r="K309" s="3" t="s">
        <v>46</v>
      </c>
      <c r="L309" s="3" t="s">
        <v>1094</v>
      </c>
      <c r="M309" s="5">
        <v>45856</v>
      </c>
      <c r="N309" s="5" t="s">
        <v>3297</v>
      </c>
      <c r="O309" s="5" t="s">
        <v>3297</v>
      </c>
      <c r="P309" s="3" t="s">
        <v>3297</v>
      </c>
      <c r="Q309" s="3">
        <v>5064586</v>
      </c>
      <c r="R309" s="3">
        <v>0.14000000000000001</v>
      </c>
      <c r="S309" s="3">
        <v>0.18</v>
      </c>
      <c r="T309" s="3">
        <v>5139541.87</v>
      </c>
      <c r="U309" s="3" t="s">
        <v>242</v>
      </c>
      <c r="V309" s="21" cm="1">
        <f t="array" ref="V309">T309 / _xlfn.SWITCH(U309, "USD", 1, "AED", 3.67, "QAR", 3.64, "SAR", 3.75, "EUR", 0.92, "Unknown", 1, 1)</f>
        <v>5586458.5543478262</v>
      </c>
      <c r="W309" s="3">
        <v>3567731.36</v>
      </c>
      <c r="X309" s="3" t="s">
        <v>287</v>
      </c>
      <c r="Y309" s="3">
        <v>0.19</v>
      </c>
      <c r="Z309" s="3" t="s">
        <v>1095</v>
      </c>
      <c r="AA309" s="3">
        <v>4294429.45</v>
      </c>
      <c r="AB309" s="3">
        <v>4019040.75</v>
      </c>
      <c r="AC309" s="3">
        <v>60</v>
      </c>
      <c r="AD309" s="3">
        <v>2</v>
      </c>
      <c r="AE309" s="3" t="s">
        <v>148</v>
      </c>
      <c r="AF309" s="3" t="s">
        <v>128</v>
      </c>
      <c r="AG309" s="3">
        <v>0.5</v>
      </c>
      <c r="AH309" s="3">
        <v>0.05</v>
      </c>
      <c r="AI309" s="3">
        <v>0.08</v>
      </c>
      <c r="AJ309" s="3">
        <v>1</v>
      </c>
      <c r="AK309" s="3">
        <v>2568</v>
      </c>
      <c r="AL309" s="3">
        <v>489606.25</v>
      </c>
      <c r="AM309" s="3">
        <v>2180662.73</v>
      </c>
      <c r="AN309" s="3" t="s">
        <v>135</v>
      </c>
      <c r="AO309" s="3" t="s">
        <v>89</v>
      </c>
      <c r="AP309" s="3">
        <v>91.5</v>
      </c>
      <c r="AQ309" s="3">
        <v>60</v>
      </c>
      <c r="AR309" s="3" t="s">
        <v>3297</v>
      </c>
      <c r="AS309" s="3" t="s">
        <v>104</v>
      </c>
      <c r="AT309" s="3" t="s">
        <v>28</v>
      </c>
    </row>
    <row r="310" spans="1:46" x14ac:dyDescent="0.3">
      <c r="A310" s="3" t="s">
        <v>1123</v>
      </c>
      <c r="B310" s="4">
        <v>45834</v>
      </c>
      <c r="C310" s="2" t="s">
        <v>395</v>
      </c>
      <c r="D310" s="2" t="s">
        <v>115</v>
      </c>
      <c r="E310" s="2" t="s">
        <v>220</v>
      </c>
      <c r="F310" s="2" t="s">
        <v>33</v>
      </c>
      <c r="G310" s="2" t="s">
        <v>135</v>
      </c>
      <c r="H310" s="2" t="s">
        <v>3252</v>
      </c>
      <c r="I310" s="2" t="s">
        <v>199</v>
      </c>
      <c r="J310" s="2" t="s">
        <v>20</v>
      </c>
      <c r="K310" s="2" t="s">
        <v>97</v>
      </c>
      <c r="L310" s="2" t="s">
        <v>1097</v>
      </c>
      <c r="M310" s="4">
        <v>45797</v>
      </c>
      <c r="N310" s="4">
        <v>45867</v>
      </c>
      <c r="O310" s="4">
        <v>45883</v>
      </c>
      <c r="P310" s="2">
        <v>28</v>
      </c>
      <c r="Q310" s="2">
        <v>9025155</v>
      </c>
      <c r="R310" s="2">
        <v>0.21</v>
      </c>
      <c r="S310" s="2">
        <v>0.02</v>
      </c>
      <c r="T310" s="2">
        <v>7272469.9000000004</v>
      </c>
      <c r="U310" s="2" t="s">
        <v>278</v>
      </c>
      <c r="V310" s="20" cm="1">
        <f t="array" ref="V310">T310 / _xlfn.SWITCH(U310, "USD", 1, "AED", 3.67, "QAR", 3.64, "SAR", 3.75, "EUR", 0.92, "Unknown", 1, 1)</f>
        <v>1939325.3066666669</v>
      </c>
      <c r="W310" s="2">
        <v>6499436.0099999998</v>
      </c>
      <c r="X310" s="2">
        <v>0.31</v>
      </c>
      <c r="Y310" s="2">
        <v>0.12</v>
      </c>
      <c r="Z310" s="2" t="s">
        <v>1098</v>
      </c>
      <c r="AA310" s="2">
        <v>3282682.26</v>
      </c>
      <c r="AB310" s="2">
        <v>1288300.69</v>
      </c>
      <c r="AC310" s="2">
        <v>30</v>
      </c>
      <c r="AD310" s="2">
        <v>160</v>
      </c>
      <c r="AE310" s="2" t="s">
        <v>62</v>
      </c>
      <c r="AF310" s="2" t="s">
        <v>263</v>
      </c>
      <c r="AG310" s="2">
        <v>0.8</v>
      </c>
      <c r="AH310" s="2">
        <v>0.15</v>
      </c>
      <c r="AI310" s="2">
        <v>0.09</v>
      </c>
      <c r="AJ310" s="2">
        <v>15</v>
      </c>
      <c r="AK310" s="2">
        <v>4492</v>
      </c>
      <c r="AL310" s="2">
        <v>441305.48</v>
      </c>
      <c r="AM310" s="2">
        <v>1840298.74</v>
      </c>
      <c r="AN310" s="2" t="s">
        <v>135</v>
      </c>
      <c r="AO310" s="2" t="s">
        <v>77</v>
      </c>
      <c r="AP310" s="2">
        <v>99.5</v>
      </c>
      <c r="AQ310" s="2">
        <v>36</v>
      </c>
      <c r="AR310" s="2" t="s">
        <v>26</v>
      </c>
      <c r="AS310" s="2" t="s">
        <v>104</v>
      </c>
      <c r="AT310" s="2" t="s">
        <v>113</v>
      </c>
    </row>
    <row r="311" spans="1:46" x14ac:dyDescent="0.3">
      <c r="A311" s="2" t="s">
        <v>1126</v>
      </c>
      <c r="B311" s="5">
        <v>46075</v>
      </c>
      <c r="C311" s="3" t="s">
        <v>137</v>
      </c>
      <c r="D311" s="3" t="s">
        <v>320</v>
      </c>
      <c r="E311" s="3" t="s">
        <v>207</v>
      </c>
      <c r="F311" s="3" t="s">
        <v>3297</v>
      </c>
      <c r="G311" s="3" t="s">
        <v>162</v>
      </c>
      <c r="H311" s="3" t="s">
        <v>157</v>
      </c>
      <c r="I311" s="3" t="s">
        <v>302</v>
      </c>
      <c r="J311" s="3" t="s">
        <v>45</v>
      </c>
      <c r="K311" s="3" t="s">
        <v>145</v>
      </c>
      <c r="L311" s="3" t="s">
        <v>1100</v>
      </c>
      <c r="M311" s="5">
        <v>46006</v>
      </c>
      <c r="N311" s="5" t="s">
        <v>3297</v>
      </c>
      <c r="O311" s="5">
        <v>46107</v>
      </c>
      <c r="P311" s="3">
        <v>21</v>
      </c>
      <c r="Q311" s="3">
        <v>30018716</v>
      </c>
      <c r="R311" s="3">
        <v>0.33</v>
      </c>
      <c r="S311" s="3">
        <v>0.13</v>
      </c>
      <c r="T311" s="3">
        <v>22727169.879999999</v>
      </c>
      <c r="U311" s="3" t="s">
        <v>365</v>
      </c>
      <c r="V311" s="21" cm="1">
        <f t="array" ref="V311">T311 / _xlfn.SWITCH(U311, "USD", 1, "AED", 3.67, "QAR", 3.64, "SAR", 3.75, "EUR", 0.92, "Unknown", 1, 1)</f>
        <v>6192689.3405994549</v>
      </c>
      <c r="W311" s="3">
        <v>16671641.91</v>
      </c>
      <c r="X311" s="3">
        <v>0.28999999999999998</v>
      </c>
      <c r="Y311" s="3">
        <v>0.08</v>
      </c>
      <c r="Z311" s="3" t="s">
        <v>1101</v>
      </c>
      <c r="AA311" s="3">
        <v>8737517.5999999996</v>
      </c>
      <c r="AB311" s="3">
        <v>5759671.2300000004</v>
      </c>
      <c r="AC311" s="3">
        <v>60</v>
      </c>
      <c r="AD311" s="3">
        <v>91</v>
      </c>
      <c r="AE311" s="3" t="s">
        <v>75</v>
      </c>
      <c r="AF311" s="3" t="s">
        <v>87</v>
      </c>
      <c r="AG311" s="3">
        <v>0.13</v>
      </c>
      <c r="AH311" s="3">
        <v>0.1</v>
      </c>
      <c r="AI311" s="3">
        <v>0.02</v>
      </c>
      <c r="AJ311" s="3">
        <v>5</v>
      </c>
      <c r="AK311" s="3">
        <v>2591</v>
      </c>
      <c r="AL311" s="3">
        <v>5327215.26</v>
      </c>
      <c r="AM311" s="3">
        <v>3028693.82</v>
      </c>
      <c r="AN311" s="3" t="s">
        <v>102</v>
      </c>
      <c r="AO311" s="3" t="s">
        <v>103</v>
      </c>
      <c r="AP311" s="3" t="s">
        <v>3297</v>
      </c>
      <c r="AQ311" s="3">
        <v>12</v>
      </c>
      <c r="AR311" s="3" t="s">
        <v>160</v>
      </c>
      <c r="AS311" s="3" t="s">
        <v>40</v>
      </c>
      <c r="AT311" s="3" t="s">
        <v>113</v>
      </c>
    </row>
    <row r="312" spans="1:46" x14ac:dyDescent="0.3">
      <c r="A312" s="3" t="s">
        <v>1129</v>
      </c>
      <c r="B312" s="4">
        <v>45663</v>
      </c>
      <c r="C312" s="2" t="s">
        <v>179</v>
      </c>
      <c r="D312" s="2" t="s">
        <v>174</v>
      </c>
      <c r="E312" s="2" t="s">
        <v>3335</v>
      </c>
      <c r="F312" s="2" t="s">
        <v>108</v>
      </c>
      <c r="G312" s="2" t="s">
        <v>81</v>
      </c>
      <c r="H312" s="2" t="s">
        <v>95</v>
      </c>
      <c r="I312" s="2" t="s">
        <v>124</v>
      </c>
      <c r="J312" s="2" t="s">
        <v>59</v>
      </c>
      <c r="K312" s="2" t="s">
        <v>21</v>
      </c>
      <c r="L312" s="2" t="s">
        <v>1103</v>
      </c>
      <c r="M312" s="4">
        <v>45578</v>
      </c>
      <c r="N312" s="4">
        <v>45721</v>
      </c>
      <c r="O312" s="4">
        <v>45701</v>
      </c>
      <c r="P312" s="2" t="s">
        <v>3297</v>
      </c>
      <c r="Q312" s="2">
        <v>10797071</v>
      </c>
      <c r="R312" s="2">
        <v>0.3</v>
      </c>
      <c r="S312" s="2">
        <v>0.14000000000000001</v>
      </c>
      <c r="T312" s="2">
        <v>8616062.6600000001</v>
      </c>
      <c r="U312" s="2" t="s">
        <v>242</v>
      </c>
      <c r="V312" s="20" cm="1">
        <f t="array" ref="V312">T312 / _xlfn.SWITCH(U312, "USD", 1, "AED", 3.67, "QAR", 3.64, "SAR", 3.75, "EUR", 0.92, "Unknown", 1, 1)</f>
        <v>9365285.5</v>
      </c>
      <c r="W312" s="2">
        <v>7644324.0499999998</v>
      </c>
      <c r="X312" s="2">
        <v>0.39</v>
      </c>
      <c r="Y312" s="2">
        <v>0.17</v>
      </c>
      <c r="Z312" s="2" t="s">
        <v>1104</v>
      </c>
      <c r="AA312" s="2">
        <v>5554694.9100000001</v>
      </c>
      <c r="AB312" s="2">
        <v>1892035.31</v>
      </c>
      <c r="AC312" s="2">
        <v>60</v>
      </c>
      <c r="AD312" s="2">
        <v>29</v>
      </c>
      <c r="AE312" s="2" t="s">
        <v>75</v>
      </c>
      <c r="AF312" s="2" t="s">
        <v>153</v>
      </c>
      <c r="AG312" s="2">
        <v>0.37</v>
      </c>
      <c r="AH312" s="2">
        <v>0.15</v>
      </c>
      <c r="AI312" s="2">
        <v>0.09</v>
      </c>
      <c r="AJ312" s="2">
        <v>11</v>
      </c>
      <c r="AK312" s="2">
        <v>267</v>
      </c>
      <c r="AL312" s="2">
        <v>1021295.47</v>
      </c>
      <c r="AM312" s="2">
        <v>3269725.8</v>
      </c>
      <c r="AN312" s="2" t="s">
        <v>102</v>
      </c>
      <c r="AO312" s="2" t="s">
        <v>3297</v>
      </c>
      <c r="AP312" s="2">
        <v>94.9</v>
      </c>
      <c r="AQ312" s="2">
        <v>12</v>
      </c>
      <c r="AR312" s="2" t="s">
        <v>3297</v>
      </c>
      <c r="AS312" s="2" t="s">
        <v>52</v>
      </c>
      <c r="AT312" s="2" t="s">
        <v>3297</v>
      </c>
    </row>
    <row r="313" spans="1:46" x14ac:dyDescent="0.3">
      <c r="A313" s="2" t="s">
        <v>1132</v>
      </c>
      <c r="B313" s="5">
        <v>45973</v>
      </c>
      <c r="C313" s="3" t="s">
        <v>253</v>
      </c>
      <c r="D313" s="3" t="s">
        <v>187</v>
      </c>
      <c r="E313" s="3" t="s">
        <v>16</v>
      </c>
      <c r="F313" s="3" t="s">
        <v>68</v>
      </c>
      <c r="G313" s="3" t="s">
        <v>18</v>
      </c>
      <c r="H313" s="3" t="s">
        <v>157</v>
      </c>
      <c r="I313" s="3" t="s">
        <v>58</v>
      </c>
      <c r="J313" s="3" t="s">
        <v>82</v>
      </c>
      <c r="K313" s="3" t="s">
        <v>125</v>
      </c>
      <c r="L313" s="3" t="s">
        <v>1106</v>
      </c>
      <c r="M313" s="5">
        <v>45697</v>
      </c>
      <c r="N313" s="5">
        <v>45981</v>
      </c>
      <c r="O313" s="5">
        <v>46075</v>
      </c>
      <c r="P313" s="3">
        <v>47</v>
      </c>
      <c r="Q313" s="3">
        <v>41579289</v>
      </c>
      <c r="R313" s="3">
        <v>0.31</v>
      </c>
      <c r="S313" s="3">
        <v>0.19</v>
      </c>
      <c r="T313" s="3">
        <v>34140754.200000003</v>
      </c>
      <c r="U313" s="3" t="s">
        <v>365</v>
      </c>
      <c r="V313" s="21" cm="1">
        <f t="array" ref="V313">T313 / _xlfn.SWITCH(U313, "USD", 1, "AED", 3.67, "QAR", 3.64, "SAR", 3.75, "EUR", 0.92, "Unknown", 1, 1)</f>
        <v>9302657.8201634884</v>
      </c>
      <c r="W313" s="3">
        <v>24324966.170000002</v>
      </c>
      <c r="X313" s="3">
        <v>0.05</v>
      </c>
      <c r="Y313" s="3">
        <v>0.12</v>
      </c>
      <c r="Z313" s="3" t="s">
        <v>1107</v>
      </c>
      <c r="AA313" s="3">
        <v>12130143.27</v>
      </c>
      <c r="AB313" s="3">
        <v>11013832.33</v>
      </c>
      <c r="AC313" s="3">
        <v>45</v>
      </c>
      <c r="AD313" s="3">
        <v>96</v>
      </c>
      <c r="AE313" s="3" t="s">
        <v>38</v>
      </c>
      <c r="AF313" s="3" t="s">
        <v>24</v>
      </c>
      <c r="AG313" s="3">
        <v>0.69</v>
      </c>
      <c r="AH313" s="3">
        <v>0.1</v>
      </c>
      <c r="AI313" s="3">
        <v>0.02</v>
      </c>
      <c r="AJ313" s="3">
        <v>11</v>
      </c>
      <c r="AK313" s="3">
        <v>2860</v>
      </c>
      <c r="AL313" s="3">
        <v>1255084.56</v>
      </c>
      <c r="AM313" s="3">
        <v>8596408.9600000009</v>
      </c>
      <c r="AN313" s="3" t="s">
        <v>3297</v>
      </c>
      <c r="AO313" s="3" t="s">
        <v>39</v>
      </c>
      <c r="AP313" s="3">
        <v>92.3</v>
      </c>
      <c r="AQ313" s="3">
        <v>48</v>
      </c>
      <c r="AR313" s="3" t="s">
        <v>3297</v>
      </c>
      <c r="AS313" s="3" t="s">
        <v>40</v>
      </c>
      <c r="AT313" s="3" t="s">
        <v>113</v>
      </c>
    </row>
    <row r="314" spans="1:46" x14ac:dyDescent="0.3">
      <c r="A314" s="3" t="s">
        <v>1135</v>
      </c>
      <c r="B314" s="4">
        <v>45979</v>
      </c>
      <c r="C314" s="2" t="s">
        <v>15</v>
      </c>
      <c r="D314" s="2" t="s">
        <v>3297</v>
      </c>
      <c r="E314" s="2" t="s">
        <v>16</v>
      </c>
      <c r="F314" s="2" t="s">
        <v>68</v>
      </c>
      <c r="G314" s="2" t="s">
        <v>3297</v>
      </c>
      <c r="H314" s="2" t="s">
        <v>157</v>
      </c>
      <c r="I314" s="2" t="s">
        <v>3297</v>
      </c>
      <c r="J314" s="2" t="s">
        <v>82</v>
      </c>
      <c r="K314" s="2" t="s">
        <v>145</v>
      </c>
      <c r="L314" s="2" t="s">
        <v>1109</v>
      </c>
      <c r="M314" s="4">
        <v>45958</v>
      </c>
      <c r="N314" s="4">
        <v>45700</v>
      </c>
      <c r="O314" s="4">
        <v>46009</v>
      </c>
      <c r="P314" s="2">
        <v>24</v>
      </c>
      <c r="Q314" s="2">
        <v>12733933</v>
      </c>
      <c r="R314" s="2">
        <v>0.23</v>
      </c>
      <c r="S314" s="2">
        <v>0.09</v>
      </c>
      <c r="T314" s="2">
        <v>10687589.970000001</v>
      </c>
      <c r="U314" s="2" t="s">
        <v>264</v>
      </c>
      <c r="V314" s="20" cm="1">
        <f t="array" ref="V314">T314 / _xlfn.SWITCH(U314, "USD", 1, "AED", 3.67, "QAR", 3.64, "SAR", 3.75, "EUR", 0.92, "Unknown", 1, 1)</f>
        <v>10687589.970000001</v>
      </c>
      <c r="W314" s="2">
        <v>9373645.7400000002</v>
      </c>
      <c r="X314" s="2">
        <v>0.31</v>
      </c>
      <c r="Y314" s="2">
        <v>0.2</v>
      </c>
      <c r="Z314" s="2" t="s">
        <v>1110</v>
      </c>
      <c r="AA314" s="2">
        <v>7612060.8399999999</v>
      </c>
      <c r="AB314" s="2">
        <v>3616247.35</v>
      </c>
      <c r="AC314" s="2">
        <v>45</v>
      </c>
      <c r="AD314" s="2">
        <v>79</v>
      </c>
      <c r="AE314" s="2" t="s">
        <v>38</v>
      </c>
      <c r="AF314" s="2" t="s">
        <v>101</v>
      </c>
      <c r="AG314" s="2" t="s">
        <v>471</v>
      </c>
      <c r="AH314" s="2">
        <v>0.05</v>
      </c>
      <c r="AI314" s="2">
        <v>0.02</v>
      </c>
      <c r="AJ314" s="2">
        <v>1</v>
      </c>
      <c r="AK314" s="2">
        <v>1410</v>
      </c>
      <c r="AL314" s="2">
        <v>1672898.96</v>
      </c>
      <c r="AM314" s="2">
        <v>1784772.36</v>
      </c>
      <c r="AN314" s="2" t="s">
        <v>3297</v>
      </c>
      <c r="AO314" s="2" t="s">
        <v>77</v>
      </c>
      <c r="AP314" s="2">
        <v>77.2</v>
      </c>
      <c r="AQ314" s="2" t="s">
        <v>3297</v>
      </c>
      <c r="AR314" s="2" t="s">
        <v>26</v>
      </c>
      <c r="AS314" s="2" t="s">
        <v>52</v>
      </c>
      <c r="AT314" s="2" t="s">
        <v>64</v>
      </c>
    </row>
    <row r="315" spans="1:46" x14ac:dyDescent="0.3">
      <c r="A315" s="2" t="s">
        <v>1138</v>
      </c>
      <c r="B315" s="5">
        <v>45839</v>
      </c>
      <c r="C315" s="3" t="s">
        <v>179</v>
      </c>
      <c r="D315" s="3" t="s">
        <v>198</v>
      </c>
      <c r="E315" s="3" t="s">
        <v>3335</v>
      </c>
      <c r="F315" s="3" t="s">
        <v>56</v>
      </c>
      <c r="G315" s="3" t="s">
        <v>117</v>
      </c>
      <c r="H315" s="3" t="s">
        <v>3297</v>
      </c>
      <c r="I315" s="3" t="s">
        <v>302</v>
      </c>
      <c r="J315" s="3" t="s">
        <v>59</v>
      </c>
      <c r="K315" s="3" t="s">
        <v>145</v>
      </c>
      <c r="L315" s="3" t="s">
        <v>1112</v>
      </c>
      <c r="M315" s="5">
        <v>45763</v>
      </c>
      <c r="N315" s="5">
        <v>45882</v>
      </c>
      <c r="O315" s="5">
        <v>45924</v>
      </c>
      <c r="P315" s="3">
        <v>35</v>
      </c>
      <c r="Q315" s="3">
        <v>35140951</v>
      </c>
      <c r="R315" s="3">
        <v>7.0000000000000007E-2</v>
      </c>
      <c r="S315" s="3">
        <v>0.01</v>
      </c>
      <c r="T315" s="3">
        <v>33007895.27</v>
      </c>
      <c r="U315" s="3" t="s">
        <v>365</v>
      </c>
      <c r="V315" s="21" cm="1">
        <f t="array" ref="V315">T315 / _xlfn.SWITCH(U315, "USD", 1, "AED", 3.67, "QAR", 3.64, "SAR", 3.75, "EUR", 0.92, "Unknown", 1, 1)</f>
        <v>8993976.9128065389</v>
      </c>
      <c r="W315" s="3">
        <v>25107758.030000001</v>
      </c>
      <c r="X315" s="3">
        <v>0.24</v>
      </c>
      <c r="Y315" s="3">
        <v>0.16</v>
      </c>
      <c r="Z315" s="3" t="s">
        <v>1113</v>
      </c>
      <c r="AA315" s="3">
        <v>29238653.059999999</v>
      </c>
      <c r="AB315" s="3">
        <v>29587835.850000001</v>
      </c>
      <c r="AC315" s="3">
        <v>120</v>
      </c>
      <c r="AD315" s="3">
        <v>33</v>
      </c>
      <c r="AE315" s="3" t="s">
        <v>38</v>
      </c>
      <c r="AF315" s="3" t="s">
        <v>101</v>
      </c>
      <c r="AG315" s="3">
        <v>0.05</v>
      </c>
      <c r="AH315" s="3">
        <v>0.1</v>
      </c>
      <c r="AI315" s="3">
        <v>0.02</v>
      </c>
      <c r="AJ315" s="3">
        <v>11</v>
      </c>
      <c r="AK315" s="3">
        <v>3137</v>
      </c>
      <c r="AL315" s="3">
        <v>997667.78</v>
      </c>
      <c r="AM315" s="3" t="s">
        <v>3297</v>
      </c>
      <c r="AN315" s="3" t="s">
        <v>88</v>
      </c>
      <c r="AO315" s="3" t="s">
        <v>89</v>
      </c>
      <c r="AP315" s="3">
        <v>73.2</v>
      </c>
      <c r="AQ315" s="3">
        <v>36</v>
      </c>
      <c r="AR315" s="3" t="s">
        <v>166</v>
      </c>
      <c r="AS315" s="3" t="s">
        <v>112</v>
      </c>
      <c r="AT315" s="3" t="s">
        <v>3297</v>
      </c>
    </row>
    <row r="316" spans="1:46" x14ac:dyDescent="0.3">
      <c r="A316" s="3" t="s">
        <v>1141</v>
      </c>
      <c r="B316" s="4">
        <v>45737</v>
      </c>
      <c r="C316" s="2" t="s">
        <v>257</v>
      </c>
      <c r="D316" s="2" t="s">
        <v>92</v>
      </c>
      <c r="E316" s="2" t="s">
        <v>32</v>
      </c>
      <c r="F316" s="2" t="s">
        <v>138</v>
      </c>
      <c r="G316" s="2" t="s">
        <v>131</v>
      </c>
      <c r="H316" s="2" t="s">
        <v>245</v>
      </c>
      <c r="I316" s="2" t="s">
        <v>302</v>
      </c>
      <c r="J316" s="2" t="s">
        <v>215</v>
      </c>
      <c r="K316" s="2" t="s">
        <v>97</v>
      </c>
      <c r="L316" s="2" t="s">
        <v>1115</v>
      </c>
      <c r="M316" s="4">
        <v>45716</v>
      </c>
      <c r="N316" s="4" t="s">
        <v>3297</v>
      </c>
      <c r="O316" s="4">
        <v>45850</v>
      </c>
      <c r="P316" s="2">
        <v>50</v>
      </c>
      <c r="Q316" s="2">
        <v>34326220</v>
      </c>
      <c r="R316" s="2">
        <v>0.32</v>
      </c>
      <c r="S316" s="2">
        <v>7.0000000000000007E-2</v>
      </c>
      <c r="T316" s="2">
        <v>24975757.670000002</v>
      </c>
      <c r="U316" s="2" t="s">
        <v>365</v>
      </c>
      <c r="V316" s="20" cm="1">
        <f t="array" ref="V316">T316 / _xlfn.SWITCH(U316, "USD", 1, "AED", 3.67, "QAR", 3.64, "SAR", 3.75, "EUR", 0.92, "Unknown", 1, 1)</f>
        <v>6805383.5613079024</v>
      </c>
      <c r="W316" s="2">
        <v>20588311.149999999</v>
      </c>
      <c r="X316" s="2">
        <v>0.39</v>
      </c>
      <c r="Y316" s="2">
        <v>0.19</v>
      </c>
      <c r="Z316" s="2" t="s">
        <v>1116</v>
      </c>
      <c r="AA316" s="2">
        <v>4908273.63</v>
      </c>
      <c r="AB316" s="2">
        <v>3471384.46</v>
      </c>
      <c r="AC316" s="2">
        <v>60</v>
      </c>
      <c r="AD316" s="2">
        <v>80</v>
      </c>
      <c r="AE316" s="2" t="s">
        <v>38</v>
      </c>
      <c r="AF316" s="2" t="s">
        <v>87</v>
      </c>
      <c r="AG316" s="2">
        <v>0.86</v>
      </c>
      <c r="AH316" s="2">
        <v>0.15</v>
      </c>
      <c r="AI316" s="2">
        <v>0.02</v>
      </c>
      <c r="AJ316" s="2">
        <v>4</v>
      </c>
      <c r="AK316" s="2">
        <v>116</v>
      </c>
      <c r="AL316" s="2">
        <v>4141732.12</v>
      </c>
      <c r="AM316" s="2">
        <v>5264871.95</v>
      </c>
      <c r="AN316" s="2" t="s">
        <v>63</v>
      </c>
      <c r="AO316" s="2" t="s">
        <v>77</v>
      </c>
      <c r="AP316" s="2">
        <v>59.8</v>
      </c>
      <c r="AQ316" s="2">
        <v>24</v>
      </c>
      <c r="AR316" s="2" t="s">
        <v>3297</v>
      </c>
      <c r="AS316" s="2" t="s">
        <v>27</v>
      </c>
      <c r="AT316" s="2" t="s">
        <v>149</v>
      </c>
    </row>
    <row r="317" spans="1:46" x14ac:dyDescent="0.3">
      <c r="A317" s="2" t="s">
        <v>1144</v>
      </c>
      <c r="B317" s="5">
        <v>46014</v>
      </c>
      <c r="C317" s="3" t="s">
        <v>155</v>
      </c>
      <c r="D317" s="3" t="s">
        <v>31</v>
      </c>
      <c r="E317" s="3" t="s">
        <v>220</v>
      </c>
      <c r="F317" s="3" t="s">
        <v>33</v>
      </c>
      <c r="G317" s="3" t="s">
        <v>18</v>
      </c>
      <c r="H317" s="3" t="s">
        <v>192</v>
      </c>
      <c r="I317" s="3" t="s">
        <v>3297</v>
      </c>
      <c r="J317" s="3" t="s">
        <v>118</v>
      </c>
      <c r="K317" s="3" t="s">
        <v>145</v>
      </c>
      <c r="L317" s="3" t="s">
        <v>1118</v>
      </c>
      <c r="M317" s="5">
        <v>45973</v>
      </c>
      <c r="N317" s="5">
        <v>46019</v>
      </c>
      <c r="O317" s="5">
        <v>46131</v>
      </c>
      <c r="P317" s="3">
        <v>27</v>
      </c>
      <c r="Q317" s="3">
        <v>7128011</v>
      </c>
      <c r="R317" s="3">
        <v>0.09</v>
      </c>
      <c r="S317" s="3">
        <v>0.13</v>
      </c>
      <c r="T317" s="3">
        <v>7329733.71</v>
      </c>
      <c r="U317" s="3" t="s">
        <v>365</v>
      </c>
      <c r="V317" s="21" cm="1">
        <f t="array" ref="V317">T317 / _xlfn.SWITCH(U317, "USD", 1, "AED", 3.67, "QAR", 3.64, "SAR", 3.75, "EUR", 0.92, "Unknown", 1, 1)</f>
        <v>1997202.6457765668</v>
      </c>
      <c r="W317" s="3">
        <v>4487724.68</v>
      </c>
      <c r="X317" s="3">
        <v>0.25</v>
      </c>
      <c r="Y317" s="3">
        <v>0.19</v>
      </c>
      <c r="Z317" s="3" t="s">
        <v>1119</v>
      </c>
      <c r="AA317" s="3">
        <v>624599.65</v>
      </c>
      <c r="AB317" s="3">
        <v>575554.13</v>
      </c>
      <c r="AC317" s="3">
        <v>45</v>
      </c>
      <c r="AD317" s="3">
        <v>129</v>
      </c>
      <c r="AE317" s="3" t="s">
        <v>75</v>
      </c>
      <c r="AF317" s="3" t="s">
        <v>101</v>
      </c>
      <c r="AG317" s="3">
        <v>0.14000000000000001</v>
      </c>
      <c r="AH317" s="3">
        <v>0.1</v>
      </c>
      <c r="AI317" s="3">
        <v>0.09</v>
      </c>
      <c r="AJ317" s="3">
        <v>13</v>
      </c>
      <c r="AK317" s="3">
        <v>4443</v>
      </c>
      <c r="AL317" s="3">
        <v>259344.98</v>
      </c>
      <c r="AM317" s="3">
        <v>1208533.4099999999</v>
      </c>
      <c r="AN317" s="3" t="s">
        <v>3297</v>
      </c>
      <c r="AO317" s="3" t="s">
        <v>25</v>
      </c>
      <c r="AP317" s="3">
        <v>89.3</v>
      </c>
      <c r="AQ317" s="3">
        <v>24</v>
      </c>
      <c r="AR317" s="3" t="s">
        <v>3297</v>
      </c>
      <c r="AS317" s="3" t="s">
        <v>112</v>
      </c>
      <c r="AT317" s="3" t="s">
        <v>3297</v>
      </c>
    </row>
    <row r="318" spans="1:46" x14ac:dyDescent="0.3">
      <c r="A318" s="3" t="s">
        <v>1147</v>
      </c>
      <c r="B318" s="4">
        <v>45846</v>
      </c>
      <c r="C318" s="2" t="s">
        <v>168</v>
      </c>
      <c r="D318" s="2" t="s">
        <v>79</v>
      </c>
      <c r="E318" s="2" t="s">
        <v>275</v>
      </c>
      <c r="F318" s="2" t="s">
        <v>93</v>
      </c>
      <c r="G318" s="2" t="s">
        <v>57</v>
      </c>
      <c r="H318" s="2" t="s">
        <v>44</v>
      </c>
      <c r="I318" s="2" t="s">
        <v>139</v>
      </c>
      <c r="J318" s="2" t="s">
        <v>72</v>
      </c>
      <c r="K318" s="2" t="s">
        <v>125</v>
      </c>
      <c r="L318" s="2" t="s">
        <v>1121</v>
      </c>
      <c r="M318" s="4">
        <v>45808</v>
      </c>
      <c r="N318" s="4">
        <v>45865</v>
      </c>
      <c r="O318" s="4" t="s">
        <v>3297</v>
      </c>
      <c r="P318" s="2">
        <v>57</v>
      </c>
      <c r="Q318" s="2">
        <v>28230301</v>
      </c>
      <c r="R318" s="2">
        <v>0.3</v>
      </c>
      <c r="S318" s="2">
        <v>0.18</v>
      </c>
      <c r="T318" s="2">
        <v>23318228.629999999</v>
      </c>
      <c r="U318" s="2" t="s">
        <v>365</v>
      </c>
      <c r="V318" s="20" cm="1">
        <f t="array" ref="V318">T318 / _xlfn.SWITCH(U318, "USD", 1, "AED", 3.67, "QAR", 3.64, "SAR", 3.75, "EUR", 0.92, "Unknown", 1, 1)</f>
        <v>6353740.7711171657</v>
      </c>
      <c r="W318" s="2">
        <v>14933154.27</v>
      </c>
      <c r="X318" s="2">
        <v>0.09</v>
      </c>
      <c r="Y318" s="2">
        <v>0.09</v>
      </c>
      <c r="Z318" s="2" t="s">
        <v>1122</v>
      </c>
      <c r="AA318" s="2">
        <v>10293339.779999999</v>
      </c>
      <c r="AB318" s="2">
        <v>9289886.7300000004</v>
      </c>
      <c r="AC318" s="2">
        <v>30</v>
      </c>
      <c r="AD318" s="2">
        <v>99</v>
      </c>
      <c r="AE318" s="2" t="s">
        <v>148</v>
      </c>
      <c r="AF318" s="2" t="s">
        <v>153</v>
      </c>
      <c r="AG318" s="2">
        <v>0.27</v>
      </c>
      <c r="AH318" s="2">
        <v>0.1</v>
      </c>
      <c r="AI318" s="2">
        <v>0.09</v>
      </c>
      <c r="AJ318" s="2">
        <v>2</v>
      </c>
      <c r="AK318" s="2">
        <v>4554</v>
      </c>
      <c r="AL318" s="2">
        <v>1895950.66</v>
      </c>
      <c r="AM318" s="2">
        <v>8666712.1699999999</v>
      </c>
      <c r="AN318" s="2" t="s">
        <v>3297</v>
      </c>
      <c r="AO318" s="2" t="s">
        <v>25</v>
      </c>
      <c r="AP318" s="2">
        <v>89.3</v>
      </c>
      <c r="AQ318" s="2">
        <v>12</v>
      </c>
      <c r="AR318" s="2" t="s">
        <v>3297</v>
      </c>
      <c r="AS318" s="2" t="s">
        <v>112</v>
      </c>
      <c r="AT318" s="2" t="s">
        <v>28</v>
      </c>
    </row>
    <row r="319" spans="1:46" x14ac:dyDescent="0.3">
      <c r="A319" s="2" t="s">
        <v>1150</v>
      </c>
      <c r="B319" s="5">
        <v>45866</v>
      </c>
      <c r="C319" s="3" t="s">
        <v>655</v>
      </c>
      <c r="D319" s="3" t="s">
        <v>122</v>
      </c>
      <c r="E319" s="3" t="s">
        <v>3335</v>
      </c>
      <c r="F319" s="3" t="s">
        <v>3297</v>
      </c>
      <c r="G319" s="3" t="s">
        <v>214</v>
      </c>
      <c r="H319" s="3" t="s">
        <v>3297</v>
      </c>
      <c r="I319" s="3" t="s">
        <v>124</v>
      </c>
      <c r="J319" s="3" t="s">
        <v>59</v>
      </c>
      <c r="K319" s="3" t="s">
        <v>125</v>
      </c>
      <c r="L319" s="3" t="s">
        <v>1124</v>
      </c>
      <c r="M319" s="5">
        <v>45907</v>
      </c>
      <c r="N319" s="5">
        <v>45889</v>
      </c>
      <c r="O319" s="5">
        <v>45943</v>
      </c>
      <c r="P319" s="3">
        <v>32</v>
      </c>
      <c r="Q319" s="3">
        <v>10099826</v>
      </c>
      <c r="R319" s="3">
        <v>0.23</v>
      </c>
      <c r="S319" s="3">
        <v>0.13</v>
      </c>
      <c r="T319" s="3">
        <v>8787858.5999999996</v>
      </c>
      <c r="U319" s="3" t="s">
        <v>242</v>
      </c>
      <c r="V319" s="21" cm="1">
        <f t="array" ref="V319">T319 / _xlfn.SWITCH(U319, "USD", 1, "AED", 3.67, "QAR", 3.64, "SAR", 3.75, "EUR", 0.92, "Unknown", 1, 1)</f>
        <v>9552020.2173913028</v>
      </c>
      <c r="W319" s="3">
        <v>6301960.5099999998</v>
      </c>
      <c r="X319" s="3">
        <v>0.28999999999999998</v>
      </c>
      <c r="Y319" s="3">
        <v>0.12</v>
      </c>
      <c r="Z319" s="3" t="s">
        <v>1125</v>
      </c>
      <c r="AA319" s="3">
        <v>7217678.2199999997</v>
      </c>
      <c r="AB319" s="3">
        <v>6271964.7800000003</v>
      </c>
      <c r="AC319" s="3">
        <v>120</v>
      </c>
      <c r="AD319" s="3">
        <v>147</v>
      </c>
      <c r="AE319" s="3" t="s">
        <v>62</v>
      </c>
      <c r="AF319" s="3" t="s">
        <v>101</v>
      </c>
      <c r="AG319" s="3">
        <v>0.69</v>
      </c>
      <c r="AH319" s="3">
        <v>0.1</v>
      </c>
      <c r="AI319" s="3">
        <v>0.03</v>
      </c>
      <c r="AJ319" s="3">
        <v>10</v>
      </c>
      <c r="AK319" s="3">
        <v>2758</v>
      </c>
      <c r="AL319" s="3">
        <v>904387.53</v>
      </c>
      <c r="AM319" s="3">
        <v>2181915.71</v>
      </c>
      <c r="AN319" s="3" t="s">
        <v>88</v>
      </c>
      <c r="AO319" s="3" t="s">
        <v>3297</v>
      </c>
      <c r="AP319" s="3">
        <v>79.3</v>
      </c>
      <c r="AQ319" s="3">
        <v>36</v>
      </c>
      <c r="AR319" s="3" t="s">
        <v>3297</v>
      </c>
      <c r="AS319" s="3" t="s">
        <v>27</v>
      </c>
      <c r="AT319" s="3" t="s">
        <v>149</v>
      </c>
    </row>
    <row r="320" spans="1:46" x14ac:dyDescent="0.3">
      <c r="A320" s="3" t="s">
        <v>1153</v>
      </c>
      <c r="B320" s="4">
        <v>16650</v>
      </c>
      <c r="C320" s="2" t="s">
        <v>424</v>
      </c>
      <c r="D320" s="2" t="s">
        <v>169</v>
      </c>
      <c r="E320" s="2" t="s">
        <v>32</v>
      </c>
      <c r="F320" s="2" t="s">
        <v>417</v>
      </c>
      <c r="G320" s="2" t="s">
        <v>235</v>
      </c>
      <c r="H320" s="2" t="s">
        <v>245</v>
      </c>
      <c r="I320" s="2" t="s">
        <v>96</v>
      </c>
      <c r="J320" s="2" t="s">
        <v>215</v>
      </c>
      <c r="K320" s="2" t="s">
        <v>46</v>
      </c>
      <c r="L320" s="2" t="s">
        <v>1127</v>
      </c>
      <c r="M320" s="4">
        <v>45904</v>
      </c>
      <c r="N320" s="4" t="s">
        <v>3297</v>
      </c>
      <c r="O320" s="4">
        <v>45817</v>
      </c>
      <c r="P320" s="2">
        <v>27</v>
      </c>
      <c r="Q320" s="2">
        <v>8687470</v>
      </c>
      <c r="R320" s="2">
        <v>0.04</v>
      </c>
      <c r="S320" s="2">
        <v>0.04</v>
      </c>
      <c r="T320" s="2">
        <v>8673570.0500000007</v>
      </c>
      <c r="U320" s="2" t="s">
        <v>76</v>
      </c>
      <c r="V320" s="20" cm="1">
        <f t="array" ref="V320">T320 / _xlfn.SWITCH(U320, "USD", 1, "AED", 3.67, "QAR", 3.64, "SAR", 3.75, "EUR", 0.92, "Unknown", 1, 1)</f>
        <v>8673570.0500000007</v>
      </c>
      <c r="W320" s="2">
        <v>7321285.1799999997</v>
      </c>
      <c r="X320" s="2">
        <v>0.28000000000000003</v>
      </c>
      <c r="Y320" s="2">
        <v>0.09</v>
      </c>
      <c r="Z320" s="2" t="s">
        <v>1128</v>
      </c>
      <c r="AA320" s="2">
        <v>3161067.21</v>
      </c>
      <c r="AB320" s="2">
        <v>2302487.0299999998</v>
      </c>
      <c r="AC320" s="2">
        <v>30</v>
      </c>
      <c r="AD320" s="2">
        <v>147</v>
      </c>
      <c r="AE320" s="2" t="s">
        <v>38</v>
      </c>
      <c r="AF320" s="2" t="s">
        <v>153</v>
      </c>
      <c r="AG320" s="2">
        <v>0.36</v>
      </c>
      <c r="AH320" s="2">
        <v>0.15</v>
      </c>
      <c r="AI320" s="2">
        <v>0.09</v>
      </c>
      <c r="AJ320" s="2">
        <v>9</v>
      </c>
      <c r="AK320" s="2">
        <v>2604</v>
      </c>
      <c r="AL320" s="2">
        <v>599369.04</v>
      </c>
      <c r="AM320" s="2">
        <v>2438331.9900000002</v>
      </c>
      <c r="AN320" s="2" t="s">
        <v>3297</v>
      </c>
      <c r="AO320" s="2" t="s">
        <v>77</v>
      </c>
      <c r="AP320" s="2">
        <v>62.4</v>
      </c>
      <c r="AQ320" s="2">
        <v>48</v>
      </c>
      <c r="AR320" s="2" t="s">
        <v>26</v>
      </c>
      <c r="AS320" s="2" t="s">
        <v>40</v>
      </c>
      <c r="AT320" s="2" t="s">
        <v>3297</v>
      </c>
    </row>
    <row r="321" spans="1:46" x14ac:dyDescent="0.3">
      <c r="A321" s="2" t="s">
        <v>1156</v>
      </c>
      <c r="B321" s="5">
        <v>45911</v>
      </c>
      <c r="C321" s="3" t="s">
        <v>431</v>
      </c>
      <c r="D321" s="3" t="s">
        <v>31</v>
      </c>
      <c r="E321" s="3" t="s">
        <v>220</v>
      </c>
      <c r="F321" s="3" t="s">
        <v>33</v>
      </c>
      <c r="G321" s="3" t="s">
        <v>81</v>
      </c>
      <c r="H321" s="3" t="s">
        <v>70</v>
      </c>
      <c r="I321" s="3" t="s">
        <v>19</v>
      </c>
      <c r="J321" s="3" t="s">
        <v>20</v>
      </c>
      <c r="K321" s="3" t="s">
        <v>125</v>
      </c>
      <c r="L321" s="3" t="s">
        <v>1130</v>
      </c>
      <c r="M321" s="5">
        <v>45999</v>
      </c>
      <c r="N321" s="5">
        <v>45937</v>
      </c>
      <c r="O321" s="5">
        <v>45959</v>
      </c>
      <c r="P321" s="3">
        <v>32</v>
      </c>
      <c r="Q321" s="3">
        <v>35823414</v>
      </c>
      <c r="R321" s="3">
        <v>0.28999999999999998</v>
      </c>
      <c r="S321" s="3">
        <v>0.18</v>
      </c>
      <c r="T321" s="3">
        <v>30012856.25</v>
      </c>
      <c r="U321" s="3" t="s">
        <v>242</v>
      </c>
      <c r="V321" s="21" cm="1">
        <f t="array" ref="V321">T321 / _xlfn.SWITCH(U321, "USD", 1, "AED", 3.67, "QAR", 3.64, "SAR", 3.75, "EUR", 0.92, "Unknown", 1, 1)</f>
        <v>32622669.83695652</v>
      </c>
      <c r="W321" s="3">
        <v>23205682.789999999</v>
      </c>
      <c r="X321" s="3">
        <v>0.16</v>
      </c>
      <c r="Y321" s="3">
        <v>0.08</v>
      </c>
      <c r="Z321" s="3" t="s">
        <v>1131</v>
      </c>
      <c r="AA321" s="3">
        <v>5125458.6100000003</v>
      </c>
      <c r="AB321" s="3">
        <v>2030695.44</v>
      </c>
      <c r="AC321" s="3">
        <v>60</v>
      </c>
      <c r="AD321" s="3">
        <v>141</v>
      </c>
      <c r="AE321" s="3" t="s">
        <v>100</v>
      </c>
      <c r="AF321" s="3" t="s">
        <v>49</v>
      </c>
      <c r="AG321" s="3">
        <v>0.47</v>
      </c>
      <c r="AH321" s="3">
        <v>0.15</v>
      </c>
      <c r="AI321" s="3">
        <v>0.04</v>
      </c>
      <c r="AJ321" s="3">
        <v>5</v>
      </c>
      <c r="AK321" s="3">
        <v>2935</v>
      </c>
      <c r="AL321" s="3">
        <v>6216995.75</v>
      </c>
      <c r="AM321" s="3">
        <v>3756190.66</v>
      </c>
      <c r="AN321" s="3" t="s">
        <v>88</v>
      </c>
      <c r="AO321" s="3" t="s">
        <v>39</v>
      </c>
      <c r="AP321" s="3" t="s">
        <v>3297</v>
      </c>
      <c r="AQ321" s="3">
        <v>36</v>
      </c>
      <c r="AR321" s="3" t="s">
        <v>26</v>
      </c>
      <c r="AS321" s="3" t="s">
        <v>104</v>
      </c>
      <c r="AT321" s="3" t="s">
        <v>3297</v>
      </c>
    </row>
    <row r="322" spans="1:46" x14ac:dyDescent="0.3">
      <c r="A322" s="3" t="s">
        <v>1159</v>
      </c>
      <c r="B322" s="4">
        <v>46007</v>
      </c>
      <c r="C322" s="2" t="s">
        <v>347</v>
      </c>
      <c r="D322" s="2" t="s">
        <v>3250</v>
      </c>
      <c r="E322" s="2" t="s">
        <v>3335</v>
      </c>
      <c r="F322" s="2" t="s">
        <v>56</v>
      </c>
      <c r="G322" s="2" t="s">
        <v>135</v>
      </c>
      <c r="H322" s="2" t="s">
        <v>157</v>
      </c>
      <c r="I322" s="2" t="s">
        <v>302</v>
      </c>
      <c r="J322" s="2" t="s">
        <v>59</v>
      </c>
      <c r="K322" s="2" t="s">
        <v>35</v>
      </c>
      <c r="L322" s="2" t="s">
        <v>1133</v>
      </c>
      <c r="M322" s="4">
        <v>45975</v>
      </c>
      <c r="N322" s="4">
        <v>46018</v>
      </c>
      <c r="O322" s="4">
        <v>46081</v>
      </c>
      <c r="P322" s="2">
        <v>42</v>
      </c>
      <c r="Q322" s="2">
        <v>12157551</v>
      </c>
      <c r="R322" s="2">
        <v>0.26</v>
      </c>
      <c r="S322" s="2">
        <v>-0.03</v>
      </c>
      <c r="T322" s="2">
        <v>8726690.1099999994</v>
      </c>
      <c r="U322" s="2" t="s">
        <v>264</v>
      </c>
      <c r="V322" s="20" cm="1">
        <f t="array" ref="V322">T322 / _xlfn.SWITCH(U322, "USD", 1, "AED", 3.67, "QAR", 3.64, "SAR", 3.75, "EUR", 0.92, "Unknown", 1, 1)</f>
        <v>8726690.1099999994</v>
      </c>
      <c r="W322" s="2">
        <v>7574552.29</v>
      </c>
      <c r="X322" s="2">
        <v>0.12</v>
      </c>
      <c r="Y322" s="2">
        <v>0.09</v>
      </c>
      <c r="Z322" s="2" t="s">
        <v>1134</v>
      </c>
      <c r="AA322" s="2">
        <v>1818313.16</v>
      </c>
      <c r="AB322" s="2">
        <v>1219163.99</v>
      </c>
      <c r="AC322" s="2">
        <v>45</v>
      </c>
      <c r="AD322" s="2">
        <v>31</v>
      </c>
      <c r="AE322" s="2" t="s">
        <v>100</v>
      </c>
      <c r="AF322" s="2" t="s">
        <v>24</v>
      </c>
      <c r="AG322" s="2">
        <v>0.45</v>
      </c>
      <c r="AH322" s="2">
        <v>0.15</v>
      </c>
      <c r="AI322" s="2">
        <v>0.04</v>
      </c>
      <c r="AJ322" s="2">
        <v>3</v>
      </c>
      <c r="AK322" s="2">
        <v>4287</v>
      </c>
      <c r="AL322" s="2">
        <v>524390.79</v>
      </c>
      <c r="AM322" s="2">
        <v>3849741.29</v>
      </c>
      <c r="AN322" s="2" t="s">
        <v>88</v>
      </c>
      <c r="AO322" s="2" t="s">
        <v>25</v>
      </c>
      <c r="AP322" s="2">
        <v>84.7</v>
      </c>
      <c r="AQ322" s="2">
        <v>24</v>
      </c>
      <c r="AR322" s="2" t="s">
        <v>160</v>
      </c>
      <c r="AS322" s="2" t="s">
        <v>52</v>
      </c>
      <c r="AT322" s="2" t="s">
        <v>149</v>
      </c>
    </row>
    <row r="323" spans="1:46" x14ac:dyDescent="0.3">
      <c r="A323" s="2" t="s">
        <v>1162</v>
      </c>
      <c r="B323" s="5">
        <v>45675</v>
      </c>
      <c r="C323" s="3" t="s">
        <v>191</v>
      </c>
      <c r="D323" s="3" t="s">
        <v>3297</v>
      </c>
      <c r="E323" s="3" t="s">
        <v>3335</v>
      </c>
      <c r="F323" s="3" t="s">
        <v>17</v>
      </c>
      <c r="G323" s="3" t="s">
        <v>214</v>
      </c>
      <c r="H323" s="3" t="s">
        <v>70</v>
      </c>
      <c r="I323" s="3" t="s">
        <v>3297</v>
      </c>
      <c r="J323" s="3" t="s">
        <v>59</v>
      </c>
      <c r="K323" s="3" t="s">
        <v>125</v>
      </c>
      <c r="L323" s="3" t="s">
        <v>1136</v>
      </c>
      <c r="M323" s="5">
        <v>45594</v>
      </c>
      <c r="N323" s="5">
        <v>45729</v>
      </c>
      <c r="O323" s="5">
        <v>45785</v>
      </c>
      <c r="P323" s="3">
        <v>51</v>
      </c>
      <c r="Q323" s="3">
        <v>31710459</v>
      </c>
      <c r="R323" s="3">
        <v>0.15</v>
      </c>
      <c r="S323" s="3">
        <v>0.18</v>
      </c>
      <c r="T323" s="3">
        <v>31805590.379999999</v>
      </c>
      <c r="U323" s="3" t="s">
        <v>278</v>
      </c>
      <c r="V323" s="21" cm="1">
        <f t="array" ref="V323">T323 / _xlfn.SWITCH(U323, "USD", 1, "AED", 3.67, "QAR", 3.64, "SAR", 3.75, "EUR", 0.92, "Unknown", 1, 1)</f>
        <v>8481490.7679999992</v>
      </c>
      <c r="W323" s="3">
        <v>27284705.170000002</v>
      </c>
      <c r="X323" s="3">
        <v>0.22</v>
      </c>
      <c r="Y323" s="3">
        <v>0.1</v>
      </c>
      <c r="Z323" s="3" t="s">
        <v>1137</v>
      </c>
      <c r="AA323" s="3">
        <v>16492566.76</v>
      </c>
      <c r="AB323" s="3">
        <v>11005354.01</v>
      </c>
      <c r="AC323" s="3">
        <v>120</v>
      </c>
      <c r="AD323" s="3">
        <v>48</v>
      </c>
      <c r="AE323" s="3" t="s">
        <v>100</v>
      </c>
      <c r="AF323" s="3" t="s">
        <v>153</v>
      </c>
      <c r="AG323" s="3">
        <v>0.42</v>
      </c>
      <c r="AH323" s="3">
        <v>0.1</v>
      </c>
      <c r="AI323" s="3">
        <v>0.08</v>
      </c>
      <c r="AJ323" s="3">
        <v>3</v>
      </c>
      <c r="AK323" s="3">
        <v>4174</v>
      </c>
      <c r="AL323" s="3" t="s">
        <v>3297</v>
      </c>
      <c r="AM323" s="3">
        <v>10908403.98</v>
      </c>
      <c r="AN323" s="3" t="s">
        <v>63</v>
      </c>
      <c r="AO323" s="3" t="s">
        <v>3297</v>
      </c>
      <c r="AP323" s="3">
        <v>57.3</v>
      </c>
      <c r="AQ323" s="3">
        <v>24</v>
      </c>
      <c r="AR323" s="3" t="s">
        <v>3297</v>
      </c>
      <c r="AS323" s="3" t="s">
        <v>27</v>
      </c>
      <c r="AT323" s="3" t="s">
        <v>28</v>
      </c>
    </row>
    <row r="324" spans="1:46" x14ac:dyDescent="0.3">
      <c r="A324" s="3" t="s">
        <v>1165</v>
      </c>
      <c r="B324" s="4">
        <v>45692</v>
      </c>
      <c r="C324" s="2" t="s">
        <v>54</v>
      </c>
      <c r="D324" s="2" t="s">
        <v>92</v>
      </c>
      <c r="E324" s="2" t="s">
        <v>220</v>
      </c>
      <c r="F324" s="2" t="s">
        <v>123</v>
      </c>
      <c r="G324" s="2" t="s">
        <v>81</v>
      </c>
      <c r="H324" s="2" t="s">
        <v>3297</v>
      </c>
      <c r="I324" s="2" t="s">
        <v>19</v>
      </c>
      <c r="J324" s="2" t="s">
        <v>221</v>
      </c>
      <c r="K324" s="2" t="s">
        <v>46</v>
      </c>
      <c r="L324" s="2" t="s">
        <v>1139</v>
      </c>
      <c r="M324" s="4">
        <v>45699</v>
      </c>
      <c r="N324" s="4">
        <v>45663</v>
      </c>
      <c r="O324" s="4">
        <v>45862</v>
      </c>
      <c r="P324" s="2">
        <v>59</v>
      </c>
      <c r="Q324" s="2">
        <v>49474849</v>
      </c>
      <c r="R324" s="2">
        <v>0.34</v>
      </c>
      <c r="S324" s="2">
        <v>0.05</v>
      </c>
      <c r="T324" s="2">
        <v>34286070.359999999</v>
      </c>
      <c r="U324" s="2" t="s">
        <v>242</v>
      </c>
      <c r="V324" s="20" cm="1">
        <f t="array" ref="V324">T324 / _xlfn.SWITCH(U324, "USD", 1, "AED", 3.67, "QAR", 3.64, "SAR", 3.75, "EUR", 0.92, "Unknown", 1, 1)</f>
        <v>37267467.782608695</v>
      </c>
      <c r="W324" s="2">
        <v>22831967.27</v>
      </c>
      <c r="X324" s="2">
        <v>0.19</v>
      </c>
      <c r="Y324" s="2">
        <v>0.06</v>
      </c>
      <c r="Z324" s="2" t="s">
        <v>1140</v>
      </c>
      <c r="AA324" s="2">
        <v>12702059.859999999</v>
      </c>
      <c r="AB324" s="2">
        <v>12153868.279999999</v>
      </c>
      <c r="AC324" s="2">
        <v>120</v>
      </c>
      <c r="AD324" s="2">
        <v>87</v>
      </c>
      <c r="AE324" s="2" t="s">
        <v>38</v>
      </c>
      <c r="AF324" s="2" t="s">
        <v>101</v>
      </c>
      <c r="AG324" s="2">
        <v>0.25</v>
      </c>
      <c r="AH324" s="2">
        <v>0.15</v>
      </c>
      <c r="AI324" s="2">
        <v>0.01</v>
      </c>
      <c r="AJ324" s="2">
        <v>12</v>
      </c>
      <c r="AK324" s="2">
        <v>528</v>
      </c>
      <c r="AL324" s="2">
        <v>2868895.02</v>
      </c>
      <c r="AM324" s="2">
        <v>8386813.3799999999</v>
      </c>
      <c r="AN324" s="2" t="s">
        <v>88</v>
      </c>
      <c r="AO324" s="2" t="s">
        <v>3297</v>
      </c>
      <c r="AP324" s="2">
        <v>70</v>
      </c>
      <c r="AQ324" s="2">
        <v>12</v>
      </c>
      <c r="AR324" s="2" t="s">
        <v>26</v>
      </c>
      <c r="AS324" s="2" t="s">
        <v>52</v>
      </c>
      <c r="AT324" s="2" t="s">
        <v>113</v>
      </c>
    </row>
    <row r="325" spans="1:46" x14ac:dyDescent="0.3">
      <c r="A325" s="3" t="s">
        <v>1170</v>
      </c>
      <c r="B325" s="5">
        <v>45694</v>
      </c>
      <c r="C325" s="3" t="s">
        <v>907</v>
      </c>
      <c r="D325" s="3" t="s">
        <v>174</v>
      </c>
      <c r="E325" s="3" t="s">
        <v>32</v>
      </c>
      <c r="F325" s="3" t="s">
        <v>138</v>
      </c>
      <c r="G325" s="3" t="s">
        <v>162</v>
      </c>
      <c r="H325" s="3" t="s">
        <v>44</v>
      </c>
      <c r="I325" s="3" t="s">
        <v>58</v>
      </c>
      <c r="J325" s="3" t="s">
        <v>215</v>
      </c>
      <c r="K325" s="3" t="s">
        <v>145</v>
      </c>
      <c r="L325" s="3" t="s">
        <v>1142</v>
      </c>
      <c r="M325" s="5">
        <v>45546</v>
      </c>
      <c r="N325" s="5" t="s">
        <v>3297</v>
      </c>
      <c r="O325" s="5">
        <v>45735</v>
      </c>
      <c r="P325" s="3">
        <v>15</v>
      </c>
      <c r="Q325" s="3">
        <v>5400478</v>
      </c>
      <c r="R325" s="3">
        <v>0.2</v>
      </c>
      <c r="S325" s="3">
        <v>0.18</v>
      </c>
      <c r="T325" s="3">
        <v>5098051.2300000004</v>
      </c>
      <c r="U325" s="3" t="s">
        <v>177</v>
      </c>
      <c r="V325" s="21" cm="1">
        <f t="array" ref="V325">T325 / _xlfn.SWITCH(U325, "USD", 1, "AED", 3.67, "QAR", 3.64, "SAR", 3.75, "EUR", 0.92, "Unknown", 1, 1)</f>
        <v>5098051.2300000004</v>
      </c>
      <c r="W325" s="3">
        <v>4208794.74</v>
      </c>
      <c r="X325" s="3">
        <v>0.38</v>
      </c>
      <c r="Y325" s="3">
        <v>0.11</v>
      </c>
      <c r="Z325" s="3" t="s">
        <v>1143</v>
      </c>
      <c r="AA325" s="3" t="s">
        <v>224</v>
      </c>
      <c r="AB325" s="3">
        <v>1116772.1299999999</v>
      </c>
      <c r="AC325" s="3">
        <v>30</v>
      </c>
      <c r="AD325" s="3">
        <v>146</v>
      </c>
      <c r="AE325" s="3" t="s">
        <v>38</v>
      </c>
      <c r="AF325" s="3" t="s">
        <v>101</v>
      </c>
      <c r="AG325" s="3">
        <v>0.93</v>
      </c>
      <c r="AH325" s="3">
        <v>0.05</v>
      </c>
      <c r="AI325" s="3">
        <v>0.06</v>
      </c>
      <c r="AJ325" s="3">
        <v>12</v>
      </c>
      <c r="AK325" s="3">
        <v>617</v>
      </c>
      <c r="AL325" s="3">
        <v>677155.71</v>
      </c>
      <c r="AM325" s="3">
        <v>672744.8</v>
      </c>
      <c r="AN325" s="3" t="s">
        <v>135</v>
      </c>
      <c r="AO325" s="3" t="s">
        <v>77</v>
      </c>
      <c r="AP325" s="3">
        <v>72.7</v>
      </c>
      <c r="AQ325" s="3">
        <v>24</v>
      </c>
      <c r="AR325" s="3" t="s">
        <v>3297</v>
      </c>
      <c r="AS325" s="3" t="s">
        <v>52</v>
      </c>
      <c r="AT325" s="3" t="s">
        <v>3297</v>
      </c>
    </row>
    <row r="326" spans="1:46" x14ac:dyDescent="0.3">
      <c r="A326" s="2" t="s">
        <v>1173</v>
      </c>
      <c r="B326" s="4">
        <v>46014</v>
      </c>
      <c r="C326" s="2" t="s">
        <v>569</v>
      </c>
      <c r="D326" s="2" t="s">
        <v>3297</v>
      </c>
      <c r="E326" s="2" t="s">
        <v>16</v>
      </c>
      <c r="F326" s="2" t="s">
        <v>56</v>
      </c>
      <c r="G326" s="2" t="s">
        <v>69</v>
      </c>
      <c r="H326" s="2" t="s">
        <v>192</v>
      </c>
      <c r="I326" s="2" t="s">
        <v>96</v>
      </c>
      <c r="J326" s="2" t="s">
        <v>82</v>
      </c>
      <c r="K326" s="2" t="s">
        <v>203</v>
      </c>
      <c r="L326" s="2" t="s">
        <v>1145</v>
      </c>
      <c r="M326" s="4">
        <v>45984</v>
      </c>
      <c r="N326" s="4">
        <v>46036</v>
      </c>
      <c r="O326" s="4">
        <v>46106</v>
      </c>
      <c r="P326" s="2">
        <v>21</v>
      </c>
      <c r="Q326" s="2">
        <v>38906756</v>
      </c>
      <c r="R326" s="2">
        <v>0.34</v>
      </c>
      <c r="S326" s="2">
        <v>0.08</v>
      </c>
      <c r="T326" s="2">
        <v>27732735.68</v>
      </c>
      <c r="U326" s="2" t="s">
        <v>76</v>
      </c>
      <c r="V326" s="20" cm="1">
        <f t="array" ref="V326">T326 / _xlfn.SWITCH(U326, "USD", 1, "AED", 3.67, "QAR", 3.64, "SAR", 3.75, "EUR", 0.92, "Unknown", 1, 1)</f>
        <v>27732735.68</v>
      </c>
      <c r="W326" s="2">
        <v>20434268.43</v>
      </c>
      <c r="X326" s="2">
        <v>0.22</v>
      </c>
      <c r="Y326" s="2">
        <v>0.16</v>
      </c>
      <c r="Z326" s="2" t="s">
        <v>1146</v>
      </c>
      <c r="AA326" s="2">
        <v>12587366.640000001</v>
      </c>
      <c r="AB326" s="2">
        <v>9261246.8900000006</v>
      </c>
      <c r="AC326" s="2">
        <v>60</v>
      </c>
      <c r="AD326" s="2">
        <v>61</v>
      </c>
      <c r="AE326" s="2" t="s">
        <v>62</v>
      </c>
      <c r="AF326" s="2" t="s">
        <v>87</v>
      </c>
      <c r="AG326" s="2">
        <v>0.84</v>
      </c>
      <c r="AH326" s="2">
        <v>0.05</v>
      </c>
      <c r="AI326" s="2">
        <v>0.09</v>
      </c>
      <c r="AJ326" s="2">
        <v>9</v>
      </c>
      <c r="AK326" s="2">
        <v>3575</v>
      </c>
      <c r="AL326" s="2">
        <v>2453822.7200000002</v>
      </c>
      <c r="AM326" s="2">
        <v>7766707.1100000003</v>
      </c>
      <c r="AN326" s="2" t="s">
        <v>102</v>
      </c>
      <c r="AO326" s="2" t="s">
        <v>3297</v>
      </c>
      <c r="AP326" s="2">
        <v>98.4</v>
      </c>
      <c r="AQ326" s="2">
        <v>12</v>
      </c>
      <c r="AR326" s="2" t="s">
        <v>51</v>
      </c>
      <c r="AS326" s="2" t="s">
        <v>52</v>
      </c>
      <c r="AT326" s="2" t="s">
        <v>149</v>
      </c>
    </row>
    <row r="327" spans="1:46" x14ac:dyDescent="0.3">
      <c r="A327" s="3" t="s">
        <v>1176</v>
      </c>
      <c r="B327" s="5">
        <v>45674</v>
      </c>
      <c r="C327" s="3" t="s">
        <v>226</v>
      </c>
      <c r="D327" s="3" t="s">
        <v>213</v>
      </c>
      <c r="E327" s="3" t="s">
        <v>16</v>
      </c>
      <c r="F327" s="3" t="s">
        <v>68</v>
      </c>
      <c r="G327" s="3" t="s">
        <v>69</v>
      </c>
      <c r="H327" s="3" t="s">
        <v>192</v>
      </c>
      <c r="I327" s="3" t="s">
        <v>71</v>
      </c>
      <c r="J327" s="3" t="s">
        <v>82</v>
      </c>
      <c r="K327" s="3" t="s">
        <v>21</v>
      </c>
      <c r="L327" s="3" t="s">
        <v>1148</v>
      </c>
      <c r="M327" s="5">
        <v>45650</v>
      </c>
      <c r="N327" s="5">
        <v>45703</v>
      </c>
      <c r="O327" s="5">
        <v>45965</v>
      </c>
      <c r="P327" s="3">
        <v>8</v>
      </c>
      <c r="Q327" s="3">
        <v>1747100</v>
      </c>
      <c r="R327" s="3">
        <v>0.15</v>
      </c>
      <c r="S327" s="3">
        <v>0.04</v>
      </c>
      <c r="T327" s="3">
        <v>1544436.4</v>
      </c>
      <c r="U327" s="3" t="s">
        <v>264</v>
      </c>
      <c r="V327" s="21" cm="1">
        <f t="array" ref="V327">T327 / _xlfn.SWITCH(U327, "USD", 1, "AED", 3.67, "QAR", 3.64, "SAR", 3.75, "EUR", 0.92, "Unknown", 1, 1)</f>
        <v>1544436.4</v>
      </c>
      <c r="W327" s="3">
        <v>1211184.8</v>
      </c>
      <c r="X327" s="3">
        <v>0.27</v>
      </c>
      <c r="Y327" s="3">
        <v>0.13</v>
      </c>
      <c r="Z327" s="3" t="s">
        <v>1149</v>
      </c>
      <c r="AA327" s="3">
        <v>994890.18</v>
      </c>
      <c r="AB327" s="3">
        <v>672752.52</v>
      </c>
      <c r="AC327" s="3">
        <v>30</v>
      </c>
      <c r="AD327" s="3">
        <v>151</v>
      </c>
      <c r="AE327" s="3" t="s">
        <v>100</v>
      </c>
      <c r="AF327" s="3" t="s">
        <v>101</v>
      </c>
      <c r="AG327" s="3">
        <v>0.74</v>
      </c>
      <c r="AH327" s="3">
        <v>0.1</v>
      </c>
      <c r="AI327" s="3">
        <v>0.06</v>
      </c>
      <c r="AJ327" s="3">
        <v>5</v>
      </c>
      <c r="AK327" s="3">
        <v>2041</v>
      </c>
      <c r="AL327" s="3">
        <v>148256.23000000001</v>
      </c>
      <c r="AM327" s="3">
        <v>711136.71</v>
      </c>
      <c r="AN327" s="3" t="s">
        <v>165</v>
      </c>
      <c r="AO327" s="3" t="s">
        <v>77</v>
      </c>
      <c r="AP327" s="3">
        <v>80.599999999999994</v>
      </c>
      <c r="AQ327" s="3">
        <v>24</v>
      </c>
      <c r="AR327" s="3" t="s">
        <v>51</v>
      </c>
      <c r="AS327" s="3" t="s">
        <v>112</v>
      </c>
      <c r="AT327" s="3" t="s">
        <v>28</v>
      </c>
    </row>
    <row r="328" spans="1:46" x14ac:dyDescent="0.3">
      <c r="A328" s="2" t="s">
        <v>1179</v>
      </c>
      <c r="B328" s="4">
        <v>45966</v>
      </c>
      <c r="C328" s="2" t="s">
        <v>569</v>
      </c>
      <c r="D328" s="2" t="s">
        <v>385</v>
      </c>
      <c r="E328" s="2" t="s">
        <v>275</v>
      </c>
      <c r="F328" s="2" t="s">
        <v>93</v>
      </c>
      <c r="G328" s="2" t="s">
        <v>156</v>
      </c>
      <c r="H328" s="2" t="s">
        <v>3297</v>
      </c>
      <c r="I328" s="2" t="s">
        <v>3254</v>
      </c>
      <c r="J328" s="2" t="s">
        <v>72</v>
      </c>
      <c r="K328" s="2" t="s">
        <v>97</v>
      </c>
      <c r="L328" s="2" t="s">
        <v>1151</v>
      </c>
      <c r="M328" s="4">
        <v>45944</v>
      </c>
      <c r="N328" s="4" t="s">
        <v>3297</v>
      </c>
      <c r="O328" s="4">
        <v>46069</v>
      </c>
      <c r="P328" s="2">
        <v>47</v>
      </c>
      <c r="Q328" s="2">
        <v>39733044</v>
      </c>
      <c r="R328" s="2">
        <v>0.09</v>
      </c>
      <c r="S328" s="2">
        <v>0.1</v>
      </c>
      <c r="T328" s="2">
        <v>39772777.039999999</v>
      </c>
      <c r="U328" s="2" t="s">
        <v>264</v>
      </c>
      <c r="V328" s="20" cm="1">
        <f t="array" ref="V328">T328 / _xlfn.SWITCH(U328, "USD", 1, "AED", 3.67, "QAR", 3.64, "SAR", 3.75, "EUR", 0.92, "Unknown", 1, 1)</f>
        <v>39772777.039999999</v>
      </c>
      <c r="W328" s="2">
        <v>34130069.18</v>
      </c>
      <c r="X328" s="2">
        <v>0.22</v>
      </c>
      <c r="Y328" s="2">
        <v>0.1</v>
      </c>
      <c r="Z328" s="2" t="s">
        <v>1152</v>
      </c>
      <c r="AA328" s="2">
        <v>30176237.710000001</v>
      </c>
      <c r="AB328" s="2">
        <v>31860071.469999999</v>
      </c>
      <c r="AC328" s="2">
        <v>60</v>
      </c>
      <c r="AD328" s="2">
        <v>71</v>
      </c>
      <c r="AE328" s="2" t="s">
        <v>100</v>
      </c>
      <c r="AF328" s="2" t="s">
        <v>49</v>
      </c>
      <c r="AG328" s="2">
        <v>0.59</v>
      </c>
      <c r="AH328" s="2">
        <v>0.1</v>
      </c>
      <c r="AI328" s="2">
        <v>0.03</v>
      </c>
      <c r="AJ328" s="2">
        <v>8</v>
      </c>
      <c r="AK328" s="2">
        <v>4807</v>
      </c>
      <c r="AL328" s="2">
        <v>7910072.8799999999</v>
      </c>
      <c r="AM328" s="2" t="s">
        <v>3297</v>
      </c>
      <c r="AN328" s="2" t="s">
        <v>102</v>
      </c>
      <c r="AO328" s="2" t="s">
        <v>3297</v>
      </c>
      <c r="AP328" s="2">
        <v>59.6</v>
      </c>
      <c r="AQ328" s="2" t="s">
        <v>3297</v>
      </c>
      <c r="AR328" s="2" t="s">
        <v>51</v>
      </c>
      <c r="AS328" s="2" t="s">
        <v>112</v>
      </c>
      <c r="AT328" s="2" t="s">
        <v>149</v>
      </c>
    </row>
    <row r="329" spans="1:46" x14ac:dyDescent="0.3">
      <c r="A329" s="3" t="s">
        <v>1182</v>
      </c>
      <c r="B329" s="5">
        <v>45772</v>
      </c>
      <c r="C329" s="3" t="s">
        <v>907</v>
      </c>
      <c r="D329" s="3" t="s">
        <v>174</v>
      </c>
      <c r="E329" s="3" t="s">
        <v>275</v>
      </c>
      <c r="F329" s="3" t="s">
        <v>93</v>
      </c>
      <c r="G329" s="3" t="s">
        <v>94</v>
      </c>
      <c r="H329" s="3" t="s">
        <v>44</v>
      </c>
      <c r="I329" s="3" t="s">
        <v>302</v>
      </c>
      <c r="J329" s="2" t="s">
        <v>72</v>
      </c>
      <c r="K329" s="3" t="s">
        <v>145</v>
      </c>
      <c r="L329" s="3" t="s">
        <v>1154</v>
      </c>
      <c r="M329" s="5">
        <v>45729</v>
      </c>
      <c r="N329" s="5">
        <v>45843</v>
      </c>
      <c r="O329" s="5">
        <v>45852</v>
      </c>
      <c r="P329" s="3">
        <v>7</v>
      </c>
      <c r="Q329" s="3">
        <v>38222106</v>
      </c>
      <c r="R329" s="3">
        <v>0.03</v>
      </c>
      <c r="S329" s="3">
        <v>-0.04</v>
      </c>
      <c r="T329" s="3">
        <v>35592425.109999999</v>
      </c>
      <c r="U329" s="3" t="s">
        <v>3297</v>
      </c>
      <c r="V329" s="21" cm="1">
        <f t="array" ref="V329">T329 / _xlfn.SWITCH(U329, "USD", 1, "AED", 3.67, "QAR", 3.64, "SAR", 3.75, "EUR", 0.92, "Unknown", 1, 1)</f>
        <v>35592425.109999999</v>
      </c>
      <c r="W329" s="3">
        <v>27143207.890000001</v>
      </c>
      <c r="X329" s="3">
        <v>0.36</v>
      </c>
      <c r="Y329" s="3">
        <v>0.09</v>
      </c>
      <c r="Z329" s="3" t="s">
        <v>1155</v>
      </c>
      <c r="AA329" s="3">
        <v>28924292.030000001</v>
      </c>
      <c r="AB329" s="3">
        <v>28915999.030000001</v>
      </c>
      <c r="AC329" s="3">
        <v>30</v>
      </c>
      <c r="AD329" s="3">
        <v>35</v>
      </c>
      <c r="AE329" s="3" t="s">
        <v>38</v>
      </c>
      <c r="AF329" s="3" t="s">
        <v>128</v>
      </c>
      <c r="AG329" s="3">
        <v>0.78</v>
      </c>
      <c r="AH329" s="3">
        <v>0.05</v>
      </c>
      <c r="AI329" s="3">
        <v>0.08</v>
      </c>
      <c r="AJ329" s="3">
        <v>14</v>
      </c>
      <c r="AK329" s="3">
        <v>1606</v>
      </c>
      <c r="AL329" s="3">
        <v>3108417.14</v>
      </c>
      <c r="AM329" s="3">
        <v>6519283.3899999997</v>
      </c>
      <c r="AN329" s="3" t="s">
        <v>3297</v>
      </c>
      <c r="AO329" s="3" t="s">
        <v>25</v>
      </c>
      <c r="AP329" s="3">
        <v>70.400000000000006</v>
      </c>
      <c r="AQ329" s="3">
        <v>36</v>
      </c>
      <c r="AR329" s="3" t="s">
        <v>160</v>
      </c>
      <c r="AS329" s="3" t="s">
        <v>112</v>
      </c>
      <c r="AT329" s="3" t="s">
        <v>28</v>
      </c>
    </row>
    <row r="330" spans="1:46" x14ac:dyDescent="0.3">
      <c r="A330" s="2" t="s">
        <v>1185</v>
      </c>
      <c r="B330" s="4">
        <v>45672</v>
      </c>
      <c r="C330" s="2" t="s">
        <v>431</v>
      </c>
      <c r="D330" s="2" t="s">
        <v>31</v>
      </c>
      <c r="E330" s="2" t="s">
        <v>220</v>
      </c>
      <c r="F330" s="2" t="s">
        <v>123</v>
      </c>
      <c r="G330" s="2" t="s">
        <v>81</v>
      </c>
      <c r="H330" s="2" t="s">
        <v>95</v>
      </c>
      <c r="I330" s="2" t="s">
        <v>3254</v>
      </c>
      <c r="J330" s="2" t="s">
        <v>20</v>
      </c>
      <c r="K330" s="2" t="s">
        <v>21</v>
      </c>
      <c r="L330" s="2" t="s">
        <v>1157</v>
      </c>
      <c r="M330" s="4">
        <v>45656</v>
      </c>
      <c r="N330" s="4" t="s">
        <v>3297</v>
      </c>
      <c r="O330" s="4">
        <v>45737</v>
      </c>
      <c r="P330" s="2">
        <v>14</v>
      </c>
      <c r="Q330" s="2">
        <v>2392415</v>
      </c>
      <c r="R330" s="2">
        <v>0.2</v>
      </c>
      <c r="S330" s="2">
        <v>0.18</v>
      </c>
      <c r="T330" s="2">
        <v>2258439.7599999998</v>
      </c>
      <c r="U330" s="2" t="s">
        <v>264</v>
      </c>
      <c r="V330" s="20" cm="1">
        <f t="array" ref="V330">T330 / _xlfn.SWITCH(U330, "USD", 1, "AED", 3.67, "QAR", 3.64, "SAR", 3.75, "EUR", 0.92, "Unknown", 1, 1)</f>
        <v>2258439.7599999998</v>
      </c>
      <c r="W330" s="2">
        <v>1583239.06</v>
      </c>
      <c r="X330" s="2">
        <v>0.37</v>
      </c>
      <c r="Y330" s="2">
        <v>7.0000000000000007E-2</v>
      </c>
      <c r="Z330" s="2" t="s">
        <v>1158</v>
      </c>
      <c r="AA330" s="2">
        <v>1935730.58</v>
      </c>
      <c r="AB330" s="2">
        <v>1066653.47</v>
      </c>
      <c r="AC330" s="2">
        <v>45</v>
      </c>
      <c r="AD330" s="2">
        <v>146</v>
      </c>
      <c r="AE330" s="2" t="s">
        <v>75</v>
      </c>
      <c r="AF330" s="2" t="s">
        <v>263</v>
      </c>
      <c r="AG330" s="2">
        <v>0.86</v>
      </c>
      <c r="AH330" s="2">
        <v>0.1</v>
      </c>
      <c r="AI330" s="2">
        <v>0.08</v>
      </c>
      <c r="AJ330" s="2">
        <v>1</v>
      </c>
      <c r="AK330" s="2">
        <v>1111</v>
      </c>
      <c r="AL330" s="2">
        <v>343129.02</v>
      </c>
      <c r="AM330" s="2">
        <v>410504.11</v>
      </c>
      <c r="AN330" s="2" t="s">
        <v>3297</v>
      </c>
      <c r="AO330" s="2" t="s">
        <v>25</v>
      </c>
      <c r="AP330" s="2">
        <v>99.7</v>
      </c>
      <c r="AQ330" s="2" t="s">
        <v>3297</v>
      </c>
      <c r="AR330" s="2" t="s">
        <v>160</v>
      </c>
      <c r="AS330" s="2" t="s">
        <v>40</v>
      </c>
      <c r="AT330" s="2" t="s">
        <v>149</v>
      </c>
    </row>
    <row r="331" spans="1:46" x14ac:dyDescent="0.3">
      <c r="A331" s="3" t="s">
        <v>1188</v>
      </c>
      <c r="B331" s="5">
        <v>46001</v>
      </c>
      <c r="C331" s="3" t="s">
        <v>121</v>
      </c>
      <c r="D331" s="3" t="s">
        <v>198</v>
      </c>
      <c r="E331" s="3" t="s">
        <v>32</v>
      </c>
      <c r="F331" s="3" t="s">
        <v>417</v>
      </c>
      <c r="G331" s="3" t="s">
        <v>18</v>
      </c>
      <c r="H331" s="3" t="s">
        <v>245</v>
      </c>
      <c r="I331" s="3" t="s">
        <v>124</v>
      </c>
      <c r="J331" s="3" t="s">
        <v>215</v>
      </c>
      <c r="K331" s="3" t="s">
        <v>125</v>
      </c>
      <c r="L331" s="3" t="s">
        <v>1160</v>
      </c>
      <c r="M331" s="5">
        <v>45957</v>
      </c>
      <c r="N331" s="5" t="s">
        <v>3297</v>
      </c>
      <c r="O331" s="5">
        <v>46237</v>
      </c>
      <c r="P331" s="3">
        <v>54</v>
      </c>
      <c r="Q331" s="3">
        <v>28907580</v>
      </c>
      <c r="R331" s="3">
        <v>0.28000000000000003</v>
      </c>
      <c r="S331" s="3">
        <v>0.04</v>
      </c>
      <c r="T331" s="3">
        <v>21645995.899999999</v>
      </c>
      <c r="U331" s="3" t="s">
        <v>264</v>
      </c>
      <c r="V331" s="21" cm="1">
        <f t="array" ref="V331">T331 / _xlfn.SWITCH(U331, "USD", 1, "AED", 3.67, "QAR", 3.64, "SAR", 3.75, "EUR", 0.92, "Unknown", 1, 1)</f>
        <v>21645995.899999999</v>
      </c>
      <c r="W331" s="3">
        <v>17802092.800000001</v>
      </c>
      <c r="X331" s="3">
        <v>0.32</v>
      </c>
      <c r="Y331" s="3">
        <v>0.06</v>
      </c>
      <c r="Z331" s="3" t="s">
        <v>1161</v>
      </c>
      <c r="AA331" s="3">
        <v>16092008.359999999</v>
      </c>
      <c r="AB331" s="3">
        <v>10460315.119999999</v>
      </c>
      <c r="AC331" s="3">
        <v>90</v>
      </c>
      <c r="AD331" s="3">
        <v>37</v>
      </c>
      <c r="AE331" s="3" t="s">
        <v>62</v>
      </c>
      <c r="AF331" s="3" t="s">
        <v>87</v>
      </c>
      <c r="AG331" s="3">
        <v>0.78</v>
      </c>
      <c r="AH331" s="3">
        <v>0.15</v>
      </c>
      <c r="AI331" s="3">
        <v>0.06</v>
      </c>
      <c r="AJ331" s="3">
        <v>10</v>
      </c>
      <c r="AK331" s="3">
        <v>489</v>
      </c>
      <c r="AL331" s="3">
        <v>4807468.1100000003</v>
      </c>
      <c r="AM331" s="3">
        <v>9362546.6999999993</v>
      </c>
      <c r="AN331" s="3" t="s">
        <v>3297</v>
      </c>
      <c r="AO331" s="3" t="s">
        <v>103</v>
      </c>
      <c r="AP331" s="3">
        <v>58.2</v>
      </c>
      <c r="AQ331" s="3">
        <v>60</v>
      </c>
      <c r="AR331" s="3" t="s">
        <v>160</v>
      </c>
      <c r="AS331" s="3" t="s">
        <v>52</v>
      </c>
      <c r="AT331" s="3" t="s">
        <v>64</v>
      </c>
    </row>
    <row r="332" spans="1:46" x14ac:dyDescent="0.3">
      <c r="A332" s="2" t="s">
        <v>1191</v>
      </c>
      <c r="B332" s="4">
        <v>45869</v>
      </c>
      <c r="C332" s="2" t="s">
        <v>327</v>
      </c>
      <c r="D332" s="2" t="s">
        <v>3250</v>
      </c>
      <c r="E332" s="2" t="s">
        <v>220</v>
      </c>
      <c r="F332" s="2" t="s">
        <v>3297</v>
      </c>
      <c r="G332" s="2" t="s">
        <v>131</v>
      </c>
      <c r="H332" s="2" t="s">
        <v>192</v>
      </c>
      <c r="I332" s="2" t="s">
        <v>71</v>
      </c>
      <c r="J332" s="2" t="s">
        <v>118</v>
      </c>
      <c r="K332" s="2" t="s">
        <v>83</v>
      </c>
      <c r="L332" s="2" t="s">
        <v>1163</v>
      </c>
      <c r="M332" s="4">
        <v>45828</v>
      </c>
      <c r="N332" s="4" t="s">
        <v>3297</v>
      </c>
      <c r="O332" s="4" t="s">
        <v>3297</v>
      </c>
      <c r="P332" s="2">
        <v>7</v>
      </c>
      <c r="Q332" s="2">
        <v>7304872</v>
      </c>
      <c r="R332" s="2">
        <v>0.22</v>
      </c>
      <c r="S332" s="2">
        <v>0.16</v>
      </c>
      <c r="T332" s="2">
        <v>6609448.1900000004</v>
      </c>
      <c r="U332" s="2" t="s">
        <v>365</v>
      </c>
      <c r="V332" s="20" cm="1">
        <f t="array" ref="V332">T332 / _xlfn.SWITCH(U332, "USD", 1, "AED", 3.67, "QAR", 3.64, "SAR", 3.75, "EUR", 0.92, "Unknown", 1, 1)</f>
        <v>1800939.561307902</v>
      </c>
      <c r="W332" s="2">
        <v>4163416.36</v>
      </c>
      <c r="X332" s="2">
        <v>0.39</v>
      </c>
      <c r="Y332" s="2">
        <v>7.0000000000000007E-2</v>
      </c>
      <c r="Z332" s="2" t="s">
        <v>1164</v>
      </c>
      <c r="AA332" s="2">
        <v>5587349.3200000003</v>
      </c>
      <c r="AB332" s="2">
        <v>2493641.7599999998</v>
      </c>
      <c r="AC332" s="2">
        <v>60</v>
      </c>
      <c r="AD332" s="2">
        <v>13</v>
      </c>
      <c r="AE332" s="2" t="s">
        <v>62</v>
      </c>
      <c r="AF332" s="2" t="s">
        <v>49</v>
      </c>
      <c r="AG332" s="2">
        <v>0.41</v>
      </c>
      <c r="AH332" s="2">
        <v>0.15</v>
      </c>
      <c r="AI332" s="2">
        <v>0.06</v>
      </c>
      <c r="AJ332" s="2">
        <v>14</v>
      </c>
      <c r="AK332" s="2">
        <v>419</v>
      </c>
      <c r="AL332" s="2">
        <v>1486443.37</v>
      </c>
      <c r="AM332" s="2">
        <v>1862316.73</v>
      </c>
      <c r="AN332" s="2" t="s">
        <v>88</v>
      </c>
      <c r="AO332" s="2" t="s">
        <v>39</v>
      </c>
      <c r="AP332" s="2">
        <v>52.1</v>
      </c>
      <c r="AQ332" s="2" t="s">
        <v>3297</v>
      </c>
      <c r="AR332" s="2" t="s">
        <v>3297</v>
      </c>
      <c r="AS332" s="2" t="s">
        <v>52</v>
      </c>
      <c r="AT332" s="2" t="s">
        <v>105</v>
      </c>
    </row>
    <row r="333" spans="1:46" x14ac:dyDescent="0.3">
      <c r="A333" s="3" t="s">
        <v>1194</v>
      </c>
      <c r="B333" s="5">
        <v>16629</v>
      </c>
      <c r="C333" s="3" t="s">
        <v>30</v>
      </c>
      <c r="D333" s="3" t="s">
        <v>320</v>
      </c>
      <c r="E333" s="3" t="s">
        <v>16</v>
      </c>
      <c r="F333" s="3" t="s">
        <v>56</v>
      </c>
      <c r="G333" s="3" t="s">
        <v>208</v>
      </c>
      <c r="H333" s="3" t="s">
        <v>109</v>
      </c>
      <c r="I333" s="3" t="s">
        <v>302</v>
      </c>
      <c r="J333" s="3" t="s">
        <v>82</v>
      </c>
      <c r="K333" s="3" t="s">
        <v>35</v>
      </c>
      <c r="L333" s="3" t="s">
        <v>1166</v>
      </c>
      <c r="M333" s="5">
        <v>45677</v>
      </c>
      <c r="N333" s="5">
        <v>45711</v>
      </c>
      <c r="O333" s="5">
        <v>45662</v>
      </c>
      <c r="P333" s="3">
        <v>59</v>
      </c>
      <c r="Q333" s="3">
        <v>39643701</v>
      </c>
      <c r="R333" s="3">
        <v>0.34</v>
      </c>
      <c r="S333" s="3">
        <v>0.1</v>
      </c>
      <c r="T333" s="3">
        <v>28781326.93</v>
      </c>
      <c r="U333" s="3" t="s">
        <v>242</v>
      </c>
      <c r="V333" s="21" cm="1">
        <f t="array" ref="V333">T333 / _xlfn.SWITCH(U333, "USD", 1, "AED", 3.67, "QAR", 3.64, "SAR", 3.75, "EUR", 0.92, "Unknown", 1, 1)</f>
        <v>31284051.010869563</v>
      </c>
      <c r="W333" s="3">
        <v>17428719.75</v>
      </c>
      <c r="X333" s="3">
        <v>0.23</v>
      </c>
      <c r="Y333" s="3">
        <v>0.13</v>
      </c>
      <c r="Z333" s="3" t="s">
        <v>1167</v>
      </c>
      <c r="AA333" s="3">
        <v>18428055.859999999</v>
      </c>
      <c r="AB333" s="3">
        <v>8155561.6399999997</v>
      </c>
      <c r="AC333" s="3">
        <v>60</v>
      </c>
      <c r="AD333" s="3">
        <v>29</v>
      </c>
      <c r="AE333" s="3" t="s">
        <v>38</v>
      </c>
      <c r="AF333" s="3" t="s">
        <v>153</v>
      </c>
      <c r="AG333" s="3">
        <v>0.51</v>
      </c>
      <c r="AH333" s="3">
        <v>0.05</v>
      </c>
      <c r="AI333" s="3">
        <v>0.03</v>
      </c>
      <c r="AJ333" s="3">
        <v>15</v>
      </c>
      <c r="AK333" s="3">
        <v>3075</v>
      </c>
      <c r="AL333" s="3">
        <v>3074718.56</v>
      </c>
      <c r="AM333" s="3">
        <v>6900160.4500000002</v>
      </c>
      <c r="AN333" s="3" t="s">
        <v>3297</v>
      </c>
      <c r="AO333" s="3" t="s">
        <v>77</v>
      </c>
      <c r="AP333" s="3">
        <v>50.6</v>
      </c>
      <c r="AQ333" s="3">
        <v>36</v>
      </c>
      <c r="AR333" s="3" t="s">
        <v>160</v>
      </c>
      <c r="AS333" s="3" t="s">
        <v>27</v>
      </c>
      <c r="AT333" s="3" t="s">
        <v>113</v>
      </c>
    </row>
    <row r="334" spans="1:46" x14ac:dyDescent="0.3">
      <c r="A334" s="2" t="s">
        <v>1197</v>
      </c>
      <c r="B334" s="4">
        <v>45861</v>
      </c>
      <c r="C334" s="2" t="s">
        <v>655</v>
      </c>
      <c r="D334" s="2" t="s">
        <v>122</v>
      </c>
      <c r="E334" s="2" t="s">
        <v>32</v>
      </c>
      <c r="F334" s="2" t="s">
        <v>417</v>
      </c>
      <c r="G334" s="2" t="s">
        <v>214</v>
      </c>
      <c r="H334" s="2" t="s">
        <v>245</v>
      </c>
      <c r="I334" s="2" t="s">
        <v>139</v>
      </c>
      <c r="J334" s="2" t="s">
        <v>215</v>
      </c>
      <c r="K334" s="2" t="s">
        <v>83</v>
      </c>
      <c r="L334" s="2" t="s">
        <v>1168</v>
      </c>
      <c r="M334" s="4">
        <v>45832</v>
      </c>
      <c r="N334" s="4" t="s">
        <v>3297</v>
      </c>
      <c r="O334" s="4">
        <v>45943</v>
      </c>
      <c r="P334" s="2" t="s">
        <v>3297</v>
      </c>
      <c r="Q334" s="2">
        <v>28864791</v>
      </c>
      <c r="R334" s="2">
        <v>0.23</v>
      </c>
      <c r="S334" s="2">
        <v>0</v>
      </c>
      <c r="T334" s="2">
        <v>22225889.07</v>
      </c>
      <c r="U334" s="2" t="s">
        <v>365</v>
      </c>
      <c r="V334" s="20" cm="1">
        <f t="array" ref="V334">T334 / _xlfn.SWITCH(U334, "USD", 1, "AED", 3.67, "QAR", 3.64, "SAR", 3.75, "EUR", 0.92, "Unknown", 1, 1)</f>
        <v>6056100.5640326981</v>
      </c>
      <c r="W334" s="2">
        <v>15441245.09</v>
      </c>
      <c r="X334" s="2">
        <v>0.25</v>
      </c>
      <c r="Y334" s="2">
        <v>0.08</v>
      </c>
      <c r="Z334" s="2" t="s">
        <v>1169</v>
      </c>
      <c r="AA334" s="2">
        <v>19013900.25</v>
      </c>
      <c r="AB334" s="2">
        <v>14796353.43</v>
      </c>
      <c r="AC334" s="2">
        <v>60</v>
      </c>
      <c r="AD334" s="2">
        <v>107</v>
      </c>
      <c r="AE334" s="2" t="s">
        <v>3297</v>
      </c>
      <c r="AF334" s="2" t="s">
        <v>87</v>
      </c>
      <c r="AG334" s="2">
        <v>0.27</v>
      </c>
      <c r="AH334" s="2">
        <v>0.05</v>
      </c>
      <c r="AI334" s="2">
        <v>0.05</v>
      </c>
      <c r="AJ334" s="2">
        <v>15</v>
      </c>
      <c r="AK334" s="2">
        <v>2440</v>
      </c>
      <c r="AL334" s="2">
        <v>5321094.13</v>
      </c>
      <c r="AM334" s="2" t="s">
        <v>3297</v>
      </c>
      <c r="AN334" s="2" t="s">
        <v>165</v>
      </c>
      <c r="AO334" s="2" t="s">
        <v>25</v>
      </c>
      <c r="AP334" s="2">
        <v>86</v>
      </c>
      <c r="AQ334" s="2">
        <v>36</v>
      </c>
      <c r="AR334" s="2" t="s">
        <v>26</v>
      </c>
      <c r="AS334" s="2" t="s">
        <v>40</v>
      </c>
      <c r="AT334" s="2" t="s">
        <v>64</v>
      </c>
    </row>
    <row r="335" spans="1:46" x14ac:dyDescent="0.3">
      <c r="A335" s="3" t="s">
        <v>1200</v>
      </c>
      <c r="B335" s="5">
        <v>45757</v>
      </c>
      <c r="C335" s="3" t="s">
        <v>218</v>
      </c>
      <c r="D335" s="3" t="s">
        <v>43</v>
      </c>
      <c r="E335" s="3" t="s">
        <v>207</v>
      </c>
      <c r="F335" s="3" t="s">
        <v>80</v>
      </c>
      <c r="G335" s="3" t="s">
        <v>69</v>
      </c>
      <c r="H335" s="3" t="s">
        <v>245</v>
      </c>
      <c r="I335" s="3" t="s">
        <v>3297</v>
      </c>
      <c r="J335" s="3" t="s">
        <v>45</v>
      </c>
      <c r="K335" s="3" t="s">
        <v>83</v>
      </c>
      <c r="L335" s="3" t="s">
        <v>1171</v>
      </c>
      <c r="M335" s="5">
        <v>45692</v>
      </c>
      <c r="N335" s="5">
        <v>45782</v>
      </c>
      <c r="O335" s="5">
        <v>45800</v>
      </c>
      <c r="P335" s="3">
        <v>19</v>
      </c>
      <c r="Q335" s="3">
        <v>13941393</v>
      </c>
      <c r="R335" s="3">
        <v>0.26</v>
      </c>
      <c r="S335" s="3">
        <v>0.01</v>
      </c>
      <c r="T335" s="3">
        <v>10419797.130000001</v>
      </c>
      <c r="U335" s="3" t="s">
        <v>242</v>
      </c>
      <c r="V335" s="21" cm="1">
        <f t="array" ref="V335">T335 / _xlfn.SWITCH(U335, "USD", 1, "AED", 3.67, "QAR", 3.64, "SAR", 3.75, "EUR", 0.92, "Unknown", 1, 1)</f>
        <v>11325866.445652174</v>
      </c>
      <c r="W335" s="3">
        <v>6434707.0899999999</v>
      </c>
      <c r="X335" s="3">
        <v>0.16</v>
      </c>
      <c r="Y335" s="3">
        <v>7.0000000000000007E-2</v>
      </c>
      <c r="Z335" s="3" t="s">
        <v>1172</v>
      </c>
      <c r="AA335" s="3">
        <v>5288706.6900000004</v>
      </c>
      <c r="AB335" s="3">
        <v>5188573.54</v>
      </c>
      <c r="AC335" s="3">
        <v>30</v>
      </c>
      <c r="AD335" s="3">
        <v>70</v>
      </c>
      <c r="AE335" s="3" t="s">
        <v>3297</v>
      </c>
      <c r="AF335" s="3" t="s">
        <v>24</v>
      </c>
      <c r="AG335" s="3">
        <v>0.59</v>
      </c>
      <c r="AH335" s="3">
        <v>0.05</v>
      </c>
      <c r="AI335" s="3">
        <v>7.0000000000000007E-2</v>
      </c>
      <c r="AJ335" s="3">
        <v>5</v>
      </c>
      <c r="AK335" s="3">
        <v>4088</v>
      </c>
      <c r="AL335" s="3">
        <v>1465190.22</v>
      </c>
      <c r="AM335" s="3">
        <v>2349365.75</v>
      </c>
      <c r="AN335" s="3" t="s">
        <v>135</v>
      </c>
      <c r="AO335" s="3" t="s">
        <v>3297</v>
      </c>
      <c r="AP335" s="3">
        <v>52.1</v>
      </c>
      <c r="AQ335" s="3">
        <v>48</v>
      </c>
      <c r="AR335" s="3" t="s">
        <v>3297</v>
      </c>
      <c r="AS335" s="3" t="s">
        <v>104</v>
      </c>
      <c r="AT335" s="3" t="s">
        <v>113</v>
      </c>
    </row>
    <row r="336" spans="1:46" x14ac:dyDescent="0.3">
      <c r="A336" s="2" t="s">
        <v>1203</v>
      </c>
      <c r="B336" s="4">
        <v>46174</v>
      </c>
      <c r="C336" s="2" t="s">
        <v>569</v>
      </c>
      <c r="D336" s="2" t="s">
        <v>174</v>
      </c>
      <c r="E336" s="2" t="s">
        <v>207</v>
      </c>
      <c r="F336" s="2" t="s">
        <v>3297</v>
      </c>
      <c r="G336" s="2" t="s">
        <v>144</v>
      </c>
      <c r="H336" s="2" t="s">
        <v>245</v>
      </c>
      <c r="I336" s="2" t="s">
        <v>71</v>
      </c>
      <c r="J336" s="3" t="s">
        <v>132</v>
      </c>
      <c r="K336" s="2" t="s">
        <v>46</v>
      </c>
      <c r="L336" s="2" t="s">
        <v>1174</v>
      </c>
      <c r="M336" s="4">
        <v>45999</v>
      </c>
      <c r="N336" s="4">
        <v>46066</v>
      </c>
      <c r="O336" s="4">
        <v>46125</v>
      </c>
      <c r="P336" s="2">
        <v>35</v>
      </c>
      <c r="Q336" s="2">
        <v>8877255</v>
      </c>
      <c r="R336" s="2">
        <v>0.08</v>
      </c>
      <c r="S336" s="2">
        <v>0.11</v>
      </c>
      <c r="T336" s="2">
        <v>9065452.8100000005</v>
      </c>
      <c r="U336" s="2" t="s">
        <v>50</v>
      </c>
      <c r="V336" s="20" cm="1">
        <f t="array" ref="V336">T336 / _xlfn.SWITCH(U336, "USD", 1, "AED", 3.67, "QAR", 3.64, "SAR", 3.75, "EUR", 0.92, "Unknown", 1, 1)</f>
        <v>2490509.0137362638</v>
      </c>
      <c r="W336" s="2">
        <v>5740862.0700000003</v>
      </c>
      <c r="X336" s="2">
        <v>7.0000000000000007E-2</v>
      </c>
      <c r="Y336" s="2">
        <v>0.18</v>
      </c>
      <c r="Z336" s="2" t="s">
        <v>1175</v>
      </c>
      <c r="AA336" s="2">
        <v>1314709.1499999999</v>
      </c>
      <c r="AB336" s="2">
        <v>542616.6</v>
      </c>
      <c r="AC336" s="2">
        <v>90</v>
      </c>
      <c r="AD336" s="2">
        <v>38</v>
      </c>
      <c r="AE336" s="2" t="s">
        <v>148</v>
      </c>
      <c r="AF336" s="2" t="s">
        <v>87</v>
      </c>
      <c r="AG336" s="2">
        <v>0.22</v>
      </c>
      <c r="AH336" s="2">
        <v>0.05</v>
      </c>
      <c r="AI336" s="2">
        <v>0.03</v>
      </c>
      <c r="AJ336" s="2">
        <v>9</v>
      </c>
      <c r="AK336" s="2" t="s">
        <v>3297</v>
      </c>
      <c r="AL336" s="2" t="s">
        <v>3297</v>
      </c>
      <c r="AM336" s="2">
        <v>3618913.32</v>
      </c>
      <c r="AN336" s="2" t="s">
        <v>88</v>
      </c>
      <c r="AO336" s="2" t="s">
        <v>39</v>
      </c>
      <c r="AP336" s="2">
        <v>86.9</v>
      </c>
      <c r="AQ336" s="2">
        <v>24</v>
      </c>
      <c r="AR336" s="2" t="s">
        <v>26</v>
      </c>
      <c r="AS336" s="2" t="s">
        <v>27</v>
      </c>
      <c r="AT336" s="2" t="s">
        <v>113</v>
      </c>
    </row>
    <row r="337" spans="1:46" x14ac:dyDescent="0.3">
      <c r="A337" s="3" t="s">
        <v>1206</v>
      </c>
      <c r="B337" s="5">
        <v>45796</v>
      </c>
      <c r="C337" s="3" t="s">
        <v>155</v>
      </c>
      <c r="D337" s="3" t="s">
        <v>198</v>
      </c>
      <c r="E337" s="3" t="s">
        <v>207</v>
      </c>
      <c r="F337" s="3" t="s">
        <v>80</v>
      </c>
      <c r="G337" s="3" t="s">
        <v>135</v>
      </c>
      <c r="H337" s="3" t="s">
        <v>95</v>
      </c>
      <c r="I337" s="3" t="s">
        <v>302</v>
      </c>
      <c r="J337" s="3" t="s">
        <v>132</v>
      </c>
      <c r="K337" s="3" t="s">
        <v>125</v>
      </c>
      <c r="L337" s="3" t="s">
        <v>1177</v>
      </c>
      <c r="M337" s="5">
        <v>45722</v>
      </c>
      <c r="N337" s="5">
        <v>45852</v>
      </c>
      <c r="O337" s="5">
        <v>45887</v>
      </c>
      <c r="P337" s="3">
        <v>8</v>
      </c>
      <c r="Q337" s="3">
        <v>16592802</v>
      </c>
      <c r="R337" s="3">
        <v>0.31</v>
      </c>
      <c r="S337" s="3">
        <v>0.17</v>
      </c>
      <c r="T337" s="3">
        <v>13395369.050000001</v>
      </c>
      <c r="U337" s="3" t="s">
        <v>365</v>
      </c>
      <c r="V337" s="21" cm="1">
        <f t="array" ref="V337">T337 / _xlfn.SWITCH(U337, "USD", 1, "AED", 3.67, "QAR", 3.64, "SAR", 3.75, "EUR", 0.92, "Unknown", 1, 1)</f>
        <v>3649964.3188010901</v>
      </c>
      <c r="W337" s="3">
        <v>10589038.18</v>
      </c>
      <c r="X337" s="3">
        <v>0.39</v>
      </c>
      <c r="Y337" s="3">
        <v>0.19</v>
      </c>
      <c r="Z337" s="3" t="s">
        <v>1178</v>
      </c>
      <c r="AA337" s="3">
        <v>6930205.5499999998</v>
      </c>
      <c r="AB337" s="3">
        <v>2089656.56</v>
      </c>
      <c r="AC337" s="3">
        <v>60</v>
      </c>
      <c r="AD337" s="3">
        <v>142</v>
      </c>
      <c r="AE337" s="3" t="s">
        <v>38</v>
      </c>
      <c r="AF337" s="3" t="s">
        <v>49</v>
      </c>
      <c r="AG337" s="3">
        <v>0.7</v>
      </c>
      <c r="AH337" s="3">
        <v>0.1</v>
      </c>
      <c r="AI337" s="3">
        <v>0.09</v>
      </c>
      <c r="AJ337" s="3">
        <v>5</v>
      </c>
      <c r="AK337" s="3">
        <v>4533</v>
      </c>
      <c r="AL337" s="3">
        <v>2661705.92</v>
      </c>
      <c r="AM337" s="3" t="s">
        <v>3297</v>
      </c>
      <c r="AN337" s="3" t="s">
        <v>3297</v>
      </c>
      <c r="AO337" s="3" t="s">
        <v>3297</v>
      </c>
      <c r="AP337" s="3">
        <v>70.099999999999994</v>
      </c>
      <c r="AQ337" s="3" t="s">
        <v>3297</v>
      </c>
      <c r="AR337" s="3" t="s">
        <v>166</v>
      </c>
      <c r="AS337" s="3" t="s">
        <v>40</v>
      </c>
      <c r="AT337" s="3" t="s">
        <v>105</v>
      </c>
    </row>
    <row r="338" spans="1:46" x14ac:dyDescent="0.3">
      <c r="A338" s="2" t="s">
        <v>1209</v>
      </c>
      <c r="B338" s="4">
        <v>46002</v>
      </c>
      <c r="C338" s="2" t="s">
        <v>294</v>
      </c>
      <c r="D338" s="2" t="s">
        <v>3250</v>
      </c>
      <c r="E338" s="2" t="s">
        <v>275</v>
      </c>
      <c r="F338" s="2" t="s">
        <v>93</v>
      </c>
      <c r="G338" s="2" t="s">
        <v>117</v>
      </c>
      <c r="H338" s="2" t="s">
        <v>3297</v>
      </c>
      <c r="I338" s="2" t="s">
        <v>302</v>
      </c>
      <c r="J338" s="2" t="s">
        <v>59</v>
      </c>
      <c r="K338" s="2" t="s">
        <v>145</v>
      </c>
      <c r="L338" s="2" t="s">
        <v>1180</v>
      </c>
      <c r="M338" s="4">
        <v>45958</v>
      </c>
      <c r="N338" s="4">
        <v>46041</v>
      </c>
      <c r="O338" s="4">
        <v>46088</v>
      </c>
      <c r="P338" s="2">
        <v>35</v>
      </c>
      <c r="Q338" s="2">
        <v>36476653</v>
      </c>
      <c r="R338" s="2">
        <v>0.3</v>
      </c>
      <c r="S338" s="2">
        <v>0.13</v>
      </c>
      <c r="T338" s="2">
        <v>28853032.52</v>
      </c>
      <c r="U338" s="2" t="s">
        <v>76</v>
      </c>
      <c r="V338" s="20" cm="1">
        <f t="array" ref="V338">T338 / _xlfn.SWITCH(U338, "USD", 1, "AED", 3.67, "QAR", 3.64, "SAR", 3.75, "EUR", 0.92, "Unknown", 1, 1)</f>
        <v>28853032.52</v>
      </c>
      <c r="W338" s="2">
        <v>20361671.239999998</v>
      </c>
      <c r="X338" s="2">
        <v>0.25</v>
      </c>
      <c r="Y338" s="2">
        <v>0.13</v>
      </c>
      <c r="Z338" s="2" t="s">
        <v>1181</v>
      </c>
      <c r="AA338" s="2">
        <v>6931505.0300000003</v>
      </c>
      <c r="AB338" s="2">
        <v>7057444.9400000004</v>
      </c>
      <c r="AC338" s="2">
        <v>90</v>
      </c>
      <c r="AD338" s="2">
        <v>154</v>
      </c>
      <c r="AE338" s="2" t="s">
        <v>148</v>
      </c>
      <c r="AF338" s="2" t="s">
        <v>24</v>
      </c>
      <c r="AG338" s="2">
        <v>0.73</v>
      </c>
      <c r="AH338" s="2">
        <v>0.05</v>
      </c>
      <c r="AI338" s="2">
        <v>0.06</v>
      </c>
      <c r="AJ338" s="2">
        <v>10</v>
      </c>
      <c r="AK338" s="2">
        <v>146</v>
      </c>
      <c r="AL338" s="2">
        <v>6031408.7199999997</v>
      </c>
      <c r="AM338" s="2">
        <v>7395485.0700000003</v>
      </c>
      <c r="AN338" s="2" t="s">
        <v>63</v>
      </c>
      <c r="AO338" s="2" t="s">
        <v>25</v>
      </c>
      <c r="AP338" s="2">
        <v>64.900000000000006</v>
      </c>
      <c r="AQ338" s="2">
        <v>48</v>
      </c>
      <c r="AR338" s="2" t="s">
        <v>3297</v>
      </c>
      <c r="AS338" s="2" t="s">
        <v>40</v>
      </c>
      <c r="AT338" s="2" t="s">
        <v>3297</v>
      </c>
    </row>
    <row r="339" spans="1:46" x14ac:dyDescent="0.3">
      <c r="A339" s="3" t="s">
        <v>1212</v>
      </c>
      <c r="B339" s="5">
        <v>16646</v>
      </c>
      <c r="C339" s="3" t="s">
        <v>234</v>
      </c>
      <c r="D339" s="3" t="s">
        <v>31</v>
      </c>
      <c r="E339" s="3" t="s">
        <v>207</v>
      </c>
      <c r="F339" s="3" t="s">
        <v>80</v>
      </c>
      <c r="G339" s="3" t="s">
        <v>135</v>
      </c>
      <c r="H339" s="3" t="s">
        <v>157</v>
      </c>
      <c r="I339" s="3" t="s">
        <v>19</v>
      </c>
      <c r="J339" s="3" t="s">
        <v>132</v>
      </c>
      <c r="K339" s="3" t="s">
        <v>97</v>
      </c>
      <c r="L339" s="3" t="s">
        <v>1183</v>
      </c>
      <c r="M339" s="5">
        <v>45710</v>
      </c>
      <c r="N339" s="5">
        <v>45812</v>
      </c>
      <c r="O339" s="5" t="s">
        <v>3297</v>
      </c>
      <c r="P339" s="3" t="s">
        <v>3297</v>
      </c>
      <c r="Q339" s="3">
        <v>21921312</v>
      </c>
      <c r="R339" s="3">
        <v>0.16</v>
      </c>
      <c r="S339" s="3">
        <v>0.03</v>
      </c>
      <c r="T339" s="3">
        <v>18966319.140000001</v>
      </c>
      <c r="U339" s="3" t="s">
        <v>50</v>
      </c>
      <c r="V339" s="21" cm="1">
        <f t="array" ref="V339">T339 / _xlfn.SWITCH(U339, "USD", 1, "AED", 3.67, "QAR", 3.64, "SAR", 3.75, "EUR", 0.92, "Unknown", 1, 1)</f>
        <v>5210527.2362637362</v>
      </c>
      <c r="W339" s="3">
        <v>13981691.619999999</v>
      </c>
      <c r="X339" s="3">
        <v>0.22</v>
      </c>
      <c r="Y339" s="3">
        <v>0.13</v>
      </c>
      <c r="Z339" s="3" t="s">
        <v>1184</v>
      </c>
      <c r="AA339" s="3">
        <v>9125555.9100000001</v>
      </c>
      <c r="AB339" s="3">
        <v>6866100.4000000004</v>
      </c>
      <c r="AC339" s="3">
        <v>45</v>
      </c>
      <c r="AD339" s="3">
        <v>88</v>
      </c>
      <c r="AE339" s="3" t="s">
        <v>62</v>
      </c>
      <c r="AF339" s="3" t="s">
        <v>153</v>
      </c>
      <c r="AG339" s="3">
        <v>0.36</v>
      </c>
      <c r="AH339" s="3">
        <v>0.15</v>
      </c>
      <c r="AI339" s="3">
        <v>0.03</v>
      </c>
      <c r="AJ339" s="3">
        <v>13</v>
      </c>
      <c r="AK339" s="3">
        <v>1595</v>
      </c>
      <c r="AL339" s="3">
        <v>3877777.97</v>
      </c>
      <c r="AM339" s="3">
        <v>2750454.35</v>
      </c>
      <c r="AN339" s="3" t="s">
        <v>3297</v>
      </c>
      <c r="AO339" s="3" t="s">
        <v>103</v>
      </c>
      <c r="AP339" s="3">
        <v>78.5</v>
      </c>
      <c r="AQ339" s="3">
        <v>36</v>
      </c>
      <c r="AR339" s="3" t="s">
        <v>51</v>
      </c>
      <c r="AS339" s="3" t="s">
        <v>112</v>
      </c>
      <c r="AT339" s="3" t="s">
        <v>105</v>
      </c>
    </row>
    <row r="340" spans="1:46" x14ac:dyDescent="0.3">
      <c r="A340" s="2" t="s">
        <v>1215</v>
      </c>
      <c r="B340" s="4">
        <v>45932</v>
      </c>
      <c r="C340" s="2" t="s">
        <v>603</v>
      </c>
      <c r="D340" s="2" t="s">
        <v>3250</v>
      </c>
      <c r="E340" s="2" t="s">
        <v>220</v>
      </c>
      <c r="F340" s="2" t="s">
        <v>123</v>
      </c>
      <c r="G340" s="2" t="s">
        <v>214</v>
      </c>
      <c r="H340" s="2" t="s">
        <v>95</v>
      </c>
      <c r="I340" s="2" t="s">
        <v>3297</v>
      </c>
      <c r="J340" s="2" t="s">
        <v>20</v>
      </c>
      <c r="K340" s="2" t="s">
        <v>97</v>
      </c>
      <c r="L340" s="2" t="s">
        <v>1186</v>
      </c>
      <c r="M340" s="4">
        <v>45854</v>
      </c>
      <c r="N340" s="4">
        <v>45938</v>
      </c>
      <c r="O340" s="4" t="s">
        <v>3297</v>
      </c>
      <c r="P340" s="2">
        <v>39</v>
      </c>
      <c r="Q340" s="2">
        <v>35983652</v>
      </c>
      <c r="R340" s="2">
        <v>0.05</v>
      </c>
      <c r="S340" s="2">
        <v>0.05</v>
      </c>
      <c r="T340" s="2">
        <v>35893692.869999997</v>
      </c>
      <c r="U340" s="2" t="s">
        <v>365</v>
      </c>
      <c r="V340" s="20" cm="1">
        <f t="array" ref="V340">T340 / _xlfn.SWITCH(U340, "USD", 1, "AED", 3.67, "QAR", 3.64, "SAR", 3.75, "EUR", 0.92, "Unknown", 1, 1)</f>
        <v>9780297.7847411446</v>
      </c>
      <c r="W340" s="2">
        <v>30957599.73</v>
      </c>
      <c r="X340" s="2">
        <v>0.17</v>
      </c>
      <c r="Y340" s="2">
        <v>0.1</v>
      </c>
      <c r="Z340" s="2" t="s">
        <v>1187</v>
      </c>
      <c r="AA340" s="2">
        <v>25482543.25</v>
      </c>
      <c r="AB340" s="2">
        <v>18524875.09</v>
      </c>
      <c r="AC340" s="2">
        <v>60</v>
      </c>
      <c r="AD340" s="2">
        <v>75</v>
      </c>
      <c r="AE340" s="2" t="s">
        <v>100</v>
      </c>
      <c r="AF340" s="2" t="s">
        <v>153</v>
      </c>
      <c r="AG340" s="2">
        <v>0.35</v>
      </c>
      <c r="AH340" s="2">
        <v>0.15</v>
      </c>
      <c r="AI340" s="2">
        <v>0.02</v>
      </c>
      <c r="AJ340" s="2">
        <v>12</v>
      </c>
      <c r="AK340" s="2">
        <v>878</v>
      </c>
      <c r="AL340" s="2">
        <v>4152133.19</v>
      </c>
      <c r="AM340" s="2">
        <v>3798541.77</v>
      </c>
      <c r="AN340" s="2" t="s">
        <v>102</v>
      </c>
      <c r="AO340" s="2" t="s">
        <v>3297</v>
      </c>
      <c r="AP340" s="2">
        <v>61.8</v>
      </c>
      <c r="AQ340" s="2">
        <v>48</v>
      </c>
      <c r="AR340" s="2" t="s">
        <v>26</v>
      </c>
      <c r="AS340" s="2" t="s">
        <v>52</v>
      </c>
      <c r="AT340" s="2" t="s">
        <v>105</v>
      </c>
    </row>
    <row r="341" spans="1:46" x14ac:dyDescent="0.3">
      <c r="A341" s="3" t="s">
        <v>1222</v>
      </c>
      <c r="B341" s="5">
        <v>16815</v>
      </c>
      <c r="C341" s="3" t="s">
        <v>294</v>
      </c>
      <c r="D341" s="3" t="s">
        <v>320</v>
      </c>
      <c r="E341" s="3" t="s">
        <v>32</v>
      </c>
      <c r="F341" s="3" t="s">
        <v>417</v>
      </c>
      <c r="G341" s="3" t="s">
        <v>156</v>
      </c>
      <c r="H341" s="3" t="s">
        <v>70</v>
      </c>
      <c r="I341" s="3" t="s">
        <v>96</v>
      </c>
      <c r="J341" s="3" t="s">
        <v>215</v>
      </c>
      <c r="K341" s="3" t="s">
        <v>145</v>
      </c>
      <c r="L341" s="3" t="s">
        <v>1189</v>
      </c>
      <c r="M341" s="5">
        <v>45949</v>
      </c>
      <c r="N341" s="5" t="s">
        <v>3297</v>
      </c>
      <c r="O341" s="5">
        <v>46205</v>
      </c>
      <c r="P341" s="3">
        <v>51</v>
      </c>
      <c r="Q341" s="3">
        <v>26397779</v>
      </c>
      <c r="R341" s="3">
        <v>0.27</v>
      </c>
      <c r="S341" s="3">
        <v>0.05</v>
      </c>
      <c r="T341" s="3">
        <v>20233897.600000001</v>
      </c>
      <c r="U341" s="3" t="s">
        <v>365</v>
      </c>
      <c r="V341" s="21" cm="1">
        <f t="array" ref="V341">T341 / _xlfn.SWITCH(U341, "USD", 1, "AED", 3.67, "QAR", 3.64, "SAR", 3.75, "EUR", 0.92, "Unknown", 1, 1)</f>
        <v>5513323.5967302462</v>
      </c>
      <c r="W341" s="3">
        <v>14400634.289999999</v>
      </c>
      <c r="X341" s="3">
        <v>7.0000000000000007E-2</v>
      </c>
      <c r="Y341" s="3">
        <v>0.09</v>
      </c>
      <c r="Z341" s="3" t="s">
        <v>1190</v>
      </c>
      <c r="AA341" s="3">
        <v>11196382.57</v>
      </c>
      <c r="AB341" s="3">
        <v>11146569.939999999</v>
      </c>
      <c r="AC341" s="3">
        <v>120</v>
      </c>
      <c r="AD341" s="3">
        <v>92</v>
      </c>
      <c r="AE341" s="3" t="s">
        <v>38</v>
      </c>
      <c r="AF341" s="3" t="s">
        <v>263</v>
      </c>
      <c r="AG341" s="3">
        <v>0.66</v>
      </c>
      <c r="AH341" s="3">
        <v>0.05</v>
      </c>
      <c r="AI341" s="3">
        <v>0.09</v>
      </c>
      <c r="AJ341" s="3">
        <v>11</v>
      </c>
      <c r="AK341" s="3">
        <v>3232</v>
      </c>
      <c r="AL341" s="3">
        <v>3500686.56</v>
      </c>
      <c r="AM341" s="3">
        <v>6544663.0199999996</v>
      </c>
      <c r="AN341" s="3" t="s">
        <v>135</v>
      </c>
      <c r="AO341" s="3" t="s">
        <v>89</v>
      </c>
      <c r="AP341" s="3">
        <v>98.4</v>
      </c>
      <c r="AQ341" s="3">
        <v>36</v>
      </c>
      <c r="AR341" s="3" t="s">
        <v>160</v>
      </c>
      <c r="AS341" s="3" t="s">
        <v>52</v>
      </c>
      <c r="AT341" s="3" t="s">
        <v>105</v>
      </c>
    </row>
    <row r="342" spans="1:46" x14ac:dyDescent="0.3">
      <c r="A342" s="2" t="s">
        <v>1225</v>
      </c>
      <c r="B342" s="4">
        <v>45834</v>
      </c>
      <c r="C342" s="2" t="s">
        <v>541</v>
      </c>
      <c r="D342" s="2" t="s">
        <v>3297</v>
      </c>
      <c r="E342" s="2" t="s">
        <v>32</v>
      </c>
      <c r="F342" s="2" t="s">
        <v>417</v>
      </c>
      <c r="G342" s="2" t="s">
        <v>34</v>
      </c>
      <c r="H342" s="2" t="s">
        <v>192</v>
      </c>
      <c r="I342" s="2" t="s">
        <v>3254</v>
      </c>
      <c r="J342" s="2" t="s">
        <v>215</v>
      </c>
      <c r="K342" s="2" t="s">
        <v>21</v>
      </c>
      <c r="L342" s="2" t="s">
        <v>1192</v>
      </c>
      <c r="M342" s="4">
        <v>45748</v>
      </c>
      <c r="N342" s="4">
        <v>45854</v>
      </c>
      <c r="O342" s="4" t="s">
        <v>3297</v>
      </c>
      <c r="P342" s="2">
        <v>17</v>
      </c>
      <c r="Q342" s="2">
        <v>41222429</v>
      </c>
      <c r="R342" s="2">
        <v>0.21</v>
      </c>
      <c r="S342" s="2">
        <v>0.17</v>
      </c>
      <c r="T342" s="2">
        <v>38101891.119999997</v>
      </c>
      <c r="U342" s="2" t="s">
        <v>264</v>
      </c>
      <c r="V342" s="20" cm="1">
        <f t="array" ref="V342">T342 / _xlfn.SWITCH(U342, "USD", 1, "AED", 3.67, "QAR", 3.64, "SAR", 3.75, "EUR", 0.92, "Unknown", 1, 1)</f>
        <v>38101891.119999997</v>
      </c>
      <c r="W342" s="2">
        <v>26433642.079999998</v>
      </c>
      <c r="X342" s="2">
        <v>0.08</v>
      </c>
      <c r="Y342" s="2">
        <v>7.0000000000000007E-2</v>
      </c>
      <c r="Z342" s="2" t="s">
        <v>1193</v>
      </c>
      <c r="AA342" s="2">
        <v>6339696.1500000004</v>
      </c>
      <c r="AB342" s="2">
        <v>6631012.2800000003</v>
      </c>
      <c r="AC342" s="2">
        <v>45</v>
      </c>
      <c r="AD342" s="2">
        <v>48</v>
      </c>
      <c r="AE342" s="2" t="s">
        <v>38</v>
      </c>
      <c r="AF342" s="2" t="s">
        <v>101</v>
      </c>
      <c r="AG342" s="2">
        <v>0.93</v>
      </c>
      <c r="AH342" s="2">
        <v>0.05</v>
      </c>
      <c r="AI342" s="2">
        <v>0.02</v>
      </c>
      <c r="AJ342" s="2">
        <v>0</v>
      </c>
      <c r="AK342" s="2" t="s">
        <v>3297</v>
      </c>
      <c r="AL342" s="2">
        <v>1881354.56</v>
      </c>
      <c r="AM342" s="2">
        <v>5203264.04</v>
      </c>
      <c r="AN342" s="2" t="s">
        <v>3297</v>
      </c>
      <c r="AO342" s="2" t="s">
        <v>89</v>
      </c>
      <c r="AP342" s="2">
        <v>60.9</v>
      </c>
      <c r="AQ342" s="2">
        <v>48</v>
      </c>
      <c r="AR342" s="2" t="s">
        <v>166</v>
      </c>
      <c r="AS342" s="2" t="s">
        <v>27</v>
      </c>
      <c r="AT342" s="2" t="s">
        <v>64</v>
      </c>
    </row>
    <row r="343" spans="1:46" x14ac:dyDescent="0.3">
      <c r="A343" s="3" t="s">
        <v>1228</v>
      </c>
      <c r="B343" s="5">
        <v>45875</v>
      </c>
      <c r="C343" s="3" t="s">
        <v>541</v>
      </c>
      <c r="D343" s="3" t="s">
        <v>385</v>
      </c>
      <c r="E343" s="3" t="s">
        <v>16</v>
      </c>
      <c r="F343" s="3" t="s">
        <v>56</v>
      </c>
      <c r="G343" s="3" t="s">
        <v>235</v>
      </c>
      <c r="H343" s="3" t="s">
        <v>245</v>
      </c>
      <c r="I343" s="3" t="s">
        <v>19</v>
      </c>
      <c r="J343" s="3" t="s">
        <v>82</v>
      </c>
      <c r="K343" s="3" t="s">
        <v>203</v>
      </c>
      <c r="L343" s="3" t="s">
        <v>1195</v>
      </c>
      <c r="M343" s="5">
        <v>45967</v>
      </c>
      <c r="N343" s="5">
        <v>45891</v>
      </c>
      <c r="O343" s="5">
        <v>45910</v>
      </c>
      <c r="P343" s="3">
        <v>26</v>
      </c>
      <c r="Q343" s="3">
        <v>18366365</v>
      </c>
      <c r="R343" s="3">
        <v>0.19</v>
      </c>
      <c r="S343" s="3">
        <v>0.09</v>
      </c>
      <c r="T343" s="3">
        <v>16215663.66</v>
      </c>
      <c r="U343" s="3" t="s">
        <v>365</v>
      </c>
      <c r="V343" s="21" cm="1">
        <f t="array" ref="V343">T343 / _xlfn.SWITCH(U343, "USD", 1, "AED", 3.67, "QAR", 3.64, "SAR", 3.75, "EUR", 0.92, "Unknown", 1, 1)</f>
        <v>4418436.9645776572</v>
      </c>
      <c r="W343" s="3">
        <v>11464256.960000001</v>
      </c>
      <c r="X343" s="3">
        <v>0.2</v>
      </c>
      <c r="Y343" s="3">
        <v>0.13</v>
      </c>
      <c r="Z343" s="3" t="s">
        <v>1196</v>
      </c>
      <c r="AA343" s="3">
        <v>4206726.7699999996</v>
      </c>
      <c r="AB343" s="3">
        <v>2428139.69</v>
      </c>
      <c r="AC343" s="3">
        <v>60</v>
      </c>
      <c r="AD343" s="3">
        <v>173</v>
      </c>
      <c r="AE343" s="3" t="s">
        <v>38</v>
      </c>
      <c r="AF343" s="3" t="s">
        <v>263</v>
      </c>
      <c r="AG343" s="3">
        <v>0.35</v>
      </c>
      <c r="AH343" s="3">
        <v>0.1</v>
      </c>
      <c r="AI343" s="3">
        <v>0.03</v>
      </c>
      <c r="AJ343" s="3">
        <v>9</v>
      </c>
      <c r="AK343" s="3">
        <v>4688</v>
      </c>
      <c r="AL343" s="3">
        <v>1293851.3500000001</v>
      </c>
      <c r="AM343" s="3">
        <v>5533008.6900000004</v>
      </c>
      <c r="AN343" s="3" t="s">
        <v>102</v>
      </c>
      <c r="AO343" s="3" t="s">
        <v>103</v>
      </c>
      <c r="AP343" s="3">
        <v>64.8</v>
      </c>
      <c r="AQ343" s="3" t="s">
        <v>3297</v>
      </c>
      <c r="AR343" s="3" t="s">
        <v>26</v>
      </c>
      <c r="AS343" s="3" t="s">
        <v>112</v>
      </c>
      <c r="AT343" s="3" t="s">
        <v>105</v>
      </c>
    </row>
    <row r="344" spans="1:46" x14ac:dyDescent="0.3">
      <c r="A344" s="2" t="s">
        <v>1231</v>
      </c>
      <c r="B344" s="4">
        <v>45769</v>
      </c>
      <c r="C344" s="2" t="s">
        <v>347</v>
      </c>
      <c r="D344" s="2" t="s">
        <v>174</v>
      </c>
      <c r="E344" s="2" t="s">
        <v>220</v>
      </c>
      <c r="F344" s="2" t="s">
        <v>33</v>
      </c>
      <c r="G344" s="2" t="s">
        <v>214</v>
      </c>
      <c r="H344" s="2" t="s">
        <v>3297</v>
      </c>
      <c r="I344" s="2" t="s">
        <v>302</v>
      </c>
      <c r="J344" s="2" t="s">
        <v>221</v>
      </c>
      <c r="K344" s="2" t="s">
        <v>83</v>
      </c>
      <c r="L344" s="2" t="s">
        <v>1198</v>
      </c>
      <c r="M344" s="4">
        <v>45744</v>
      </c>
      <c r="N344" s="4">
        <v>45795</v>
      </c>
      <c r="O344" s="4">
        <v>45826</v>
      </c>
      <c r="P344" s="2">
        <v>33</v>
      </c>
      <c r="Q344" s="2" t="s">
        <v>3297</v>
      </c>
      <c r="R344" s="2">
        <v>0.04</v>
      </c>
      <c r="S344" s="2">
        <v>0.15</v>
      </c>
      <c r="T344" s="2">
        <v>31433062.609999999</v>
      </c>
      <c r="U344" s="2" t="s">
        <v>76</v>
      </c>
      <c r="V344" s="20" cm="1">
        <f t="array" ref="V344">T344 / _xlfn.SWITCH(U344, "USD", 1, "AED", 3.67, "QAR", 3.64, "SAR", 3.75, "EUR", 0.92, "Unknown", 1, 1)</f>
        <v>31433062.609999999</v>
      </c>
      <c r="W344" s="2">
        <v>26255241.280000001</v>
      </c>
      <c r="X344" s="2">
        <v>0.23</v>
      </c>
      <c r="Y344" s="2">
        <v>0.18</v>
      </c>
      <c r="Z344" s="2" t="s">
        <v>1199</v>
      </c>
      <c r="AA344" s="2">
        <v>19963883.440000001</v>
      </c>
      <c r="AB344" s="2">
        <v>9816575.7100000009</v>
      </c>
      <c r="AC344" s="2">
        <v>120</v>
      </c>
      <c r="AD344" s="2">
        <v>154</v>
      </c>
      <c r="AE344" s="2" t="s">
        <v>75</v>
      </c>
      <c r="AF344" s="2" t="s">
        <v>49</v>
      </c>
      <c r="AG344" s="2">
        <v>0.97</v>
      </c>
      <c r="AH344" s="2">
        <v>0.1</v>
      </c>
      <c r="AI344" s="2">
        <v>0.09</v>
      </c>
      <c r="AJ344" s="2">
        <v>15</v>
      </c>
      <c r="AK344" s="2">
        <v>727</v>
      </c>
      <c r="AL344" s="2">
        <v>3829157.11</v>
      </c>
      <c r="AM344" s="2">
        <v>5187527.55</v>
      </c>
      <c r="AN344" s="2" t="s">
        <v>3297</v>
      </c>
      <c r="AO344" s="2" t="s">
        <v>89</v>
      </c>
      <c r="AP344" s="2">
        <v>73.900000000000006</v>
      </c>
      <c r="AQ344" s="2">
        <v>60</v>
      </c>
      <c r="AR344" s="2" t="s">
        <v>166</v>
      </c>
      <c r="AS344" s="2" t="s">
        <v>112</v>
      </c>
      <c r="AT344" s="2" t="s">
        <v>3297</v>
      </c>
    </row>
    <row r="345" spans="1:46" x14ac:dyDescent="0.3">
      <c r="A345" s="3" t="s">
        <v>1234</v>
      </c>
      <c r="B345" s="5">
        <v>45967</v>
      </c>
      <c r="C345" s="3" t="s">
        <v>121</v>
      </c>
      <c r="D345" s="3" t="s">
        <v>92</v>
      </c>
      <c r="E345" s="3" t="s">
        <v>16</v>
      </c>
      <c r="F345" s="3" t="s">
        <v>68</v>
      </c>
      <c r="G345" s="3" t="s">
        <v>3297</v>
      </c>
      <c r="H345" s="3" t="s">
        <v>157</v>
      </c>
      <c r="I345" s="3" t="s">
        <v>302</v>
      </c>
      <c r="J345" s="3" t="s">
        <v>82</v>
      </c>
      <c r="K345" s="3" t="s">
        <v>35</v>
      </c>
      <c r="L345" s="3" t="s">
        <v>1201</v>
      </c>
      <c r="M345" s="5">
        <v>45891</v>
      </c>
      <c r="N345" s="5">
        <v>45977</v>
      </c>
      <c r="O345" s="5">
        <v>46267</v>
      </c>
      <c r="P345" s="3">
        <v>60</v>
      </c>
      <c r="Q345" s="3">
        <v>38827309</v>
      </c>
      <c r="R345" s="3">
        <v>0.1</v>
      </c>
      <c r="S345" s="3">
        <v>0.04</v>
      </c>
      <c r="T345" s="3">
        <v>36342361.219999999</v>
      </c>
      <c r="U345" s="3" t="s">
        <v>365</v>
      </c>
      <c r="V345" s="21" cm="1">
        <f t="array" ref="V345">T345 / _xlfn.SWITCH(U345, "USD", 1, "AED", 3.67, "QAR", 3.64, "SAR", 3.75, "EUR", 0.92, "Unknown", 1, 1)</f>
        <v>9902550.7411444131</v>
      </c>
      <c r="W345" s="3">
        <v>28511369.100000001</v>
      </c>
      <c r="X345" s="3">
        <v>0.18</v>
      </c>
      <c r="Y345" s="3">
        <v>0.08</v>
      </c>
      <c r="Z345" s="3" t="s">
        <v>1202</v>
      </c>
      <c r="AA345" s="3">
        <v>26340462.32</v>
      </c>
      <c r="AB345" s="3">
        <v>13422954.720000001</v>
      </c>
      <c r="AC345" s="3">
        <v>60</v>
      </c>
      <c r="AD345" s="3">
        <v>14</v>
      </c>
      <c r="AE345" s="3" t="s">
        <v>62</v>
      </c>
      <c r="AF345" s="3" t="s">
        <v>153</v>
      </c>
      <c r="AG345" s="3">
        <v>0.62</v>
      </c>
      <c r="AH345" s="3">
        <v>0.15</v>
      </c>
      <c r="AI345" s="3">
        <v>0.06</v>
      </c>
      <c r="AJ345" s="3">
        <v>0</v>
      </c>
      <c r="AK345" s="3">
        <v>4269</v>
      </c>
      <c r="AL345" s="3">
        <v>5059290.1500000004</v>
      </c>
      <c r="AM345" s="3">
        <v>12244988.199999999</v>
      </c>
      <c r="AN345" s="3" t="s">
        <v>88</v>
      </c>
      <c r="AO345" s="3" t="s">
        <v>89</v>
      </c>
      <c r="AP345" s="3">
        <v>94.5</v>
      </c>
      <c r="AQ345" s="3">
        <v>12</v>
      </c>
      <c r="AR345" s="3" t="s">
        <v>3297</v>
      </c>
      <c r="AS345" s="3" t="s">
        <v>40</v>
      </c>
      <c r="AT345" s="3" t="s">
        <v>28</v>
      </c>
    </row>
    <row r="346" spans="1:46" x14ac:dyDescent="0.3">
      <c r="A346" s="2" t="s">
        <v>1237</v>
      </c>
      <c r="B346" s="4">
        <v>46077</v>
      </c>
      <c r="C346" s="2" t="s">
        <v>249</v>
      </c>
      <c r="D346" s="2" t="s">
        <v>198</v>
      </c>
      <c r="E346" s="2" t="s">
        <v>220</v>
      </c>
      <c r="F346" s="2" t="s">
        <v>123</v>
      </c>
      <c r="G346" s="2" t="s">
        <v>135</v>
      </c>
      <c r="H346" s="2" t="s">
        <v>95</v>
      </c>
      <c r="I346" s="2" t="s">
        <v>96</v>
      </c>
      <c r="J346" s="2" t="s">
        <v>118</v>
      </c>
      <c r="K346" s="2" t="s">
        <v>203</v>
      </c>
      <c r="L346" s="2" t="s">
        <v>1204</v>
      </c>
      <c r="M346" s="4">
        <v>46041</v>
      </c>
      <c r="N346" s="4">
        <v>46131</v>
      </c>
      <c r="O346" s="4">
        <v>46180</v>
      </c>
      <c r="P346" s="2">
        <v>34</v>
      </c>
      <c r="Q346" s="2">
        <v>9438138</v>
      </c>
      <c r="R346" s="2">
        <v>0.11</v>
      </c>
      <c r="S346" s="2">
        <v>0.09</v>
      </c>
      <c r="T346" s="2">
        <v>9155937.6699999999</v>
      </c>
      <c r="U346" s="2" t="s">
        <v>50</v>
      </c>
      <c r="V346" s="20" cm="1">
        <f t="array" ref="V346">T346 / _xlfn.SWITCH(U346, "USD", 1, "AED", 3.67, "QAR", 3.64, "SAR", 3.75, "EUR", 0.92, "Unknown", 1, 1)</f>
        <v>2515367.4917582418</v>
      </c>
      <c r="W346" s="2">
        <v>5712718.3099999996</v>
      </c>
      <c r="X346" s="2">
        <v>0.17</v>
      </c>
      <c r="Y346" s="2">
        <v>0.05</v>
      </c>
      <c r="Z346" s="2" t="s">
        <v>1205</v>
      </c>
      <c r="AA346" s="2">
        <v>5433161.6900000004</v>
      </c>
      <c r="AB346" s="2">
        <v>5573571.5999999996</v>
      </c>
      <c r="AC346" s="2">
        <v>90</v>
      </c>
      <c r="AD346" s="2">
        <v>21</v>
      </c>
      <c r="AE346" s="2" t="s">
        <v>100</v>
      </c>
      <c r="AF346" s="2" t="s">
        <v>49</v>
      </c>
      <c r="AG346" s="2">
        <v>0.48</v>
      </c>
      <c r="AH346" s="2">
        <v>0.1</v>
      </c>
      <c r="AI346" s="2">
        <v>0.08</v>
      </c>
      <c r="AJ346" s="2">
        <v>9</v>
      </c>
      <c r="AK346" s="2">
        <v>4702</v>
      </c>
      <c r="AL346" s="2">
        <v>534638.18999999994</v>
      </c>
      <c r="AM346" s="2">
        <v>2629623.11</v>
      </c>
      <c r="AN346" s="2" t="s">
        <v>3297</v>
      </c>
      <c r="AO346" s="2" t="s">
        <v>3297</v>
      </c>
      <c r="AP346" s="2" t="s">
        <v>3297</v>
      </c>
      <c r="AQ346" s="2" t="s">
        <v>3297</v>
      </c>
      <c r="AR346" s="2" t="s">
        <v>160</v>
      </c>
      <c r="AS346" s="2" t="s">
        <v>52</v>
      </c>
      <c r="AT346" s="2" t="s">
        <v>28</v>
      </c>
    </row>
    <row r="347" spans="1:46" x14ac:dyDescent="0.3">
      <c r="A347" s="3" t="s">
        <v>1240</v>
      </c>
      <c r="B347" s="5">
        <v>45703</v>
      </c>
      <c r="C347" s="3" t="s">
        <v>655</v>
      </c>
      <c r="D347" s="3" t="s">
        <v>213</v>
      </c>
      <c r="E347" s="3" t="s">
        <v>16</v>
      </c>
      <c r="F347" s="3" t="s">
        <v>68</v>
      </c>
      <c r="G347" s="3" t="s">
        <v>117</v>
      </c>
      <c r="H347" s="3" t="s">
        <v>3297</v>
      </c>
      <c r="I347" s="3" t="s">
        <v>199</v>
      </c>
      <c r="J347" s="3" t="s">
        <v>82</v>
      </c>
      <c r="K347" s="3" t="s">
        <v>21</v>
      </c>
      <c r="L347" s="3" t="s">
        <v>1207</v>
      </c>
      <c r="M347" s="5">
        <v>45678</v>
      </c>
      <c r="N347" s="5">
        <v>45705</v>
      </c>
      <c r="O347" s="5">
        <v>45774</v>
      </c>
      <c r="P347" s="3">
        <v>48</v>
      </c>
      <c r="Q347" s="3">
        <v>42344643</v>
      </c>
      <c r="R347" s="3">
        <v>0.28999999999999998</v>
      </c>
      <c r="S347" s="3">
        <v>0.03</v>
      </c>
      <c r="T347" s="3">
        <v>30966637.43</v>
      </c>
      <c r="U347" s="3" t="s">
        <v>76</v>
      </c>
      <c r="V347" s="21" cm="1">
        <f t="array" ref="V347">T347 / _xlfn.SWITCH(U347, "USD", 1, "AED", 3.67, "QAR", 3.64, "SAR", 3.75, "EUR", 0.92, "Unknown", 1, 1)</f>
        <v>30966637.43</v>
      </c>
      <c r="W347" s="3">
        <v>21212831.600000001</v>
      </c>
      <c r="X347" s="3">
        <v>0.1</v>
      </c>
      <c r="Y347" s="3">
        <v>0.08</v>
      </c>
      <c r="Z347" s="3" t="s">
        <v>1208</v>
      </c>
      <c r="AA347" s="3">
        <v>14830036.609999999</v>
      </c>
      <c r="AB347" s="3">
        <v>13357212.039999999</v>
      </c>
      <c r="AC347" s="3">
        <v>90</v>
      </c>
      <c r="AD347" s="3">
        <v>4</v>
      </c>
      <c r="AE347" s="3" t="s">
        <v>148</v>
      </c>
      <c r="AF347" s="3" t="s">
        <v>263</v>
      </c>
      <c r="AG347" s="3">
        <v>0.77</v>
      </c>
      <c r="AH347" s="3">
        <v>0.15</v>
      </c>
      <c r="AI347" s="3">
        <v>0.04</v>
      </c>
      <c r="AJ347" s="3">
        <v>4</v>
      </c>
      <c r="AK347" s="3">
        <v>3303</v>
      </c>
      <c r="AL347" s="3">
        <v>3752236.24</v>
      </c>
      <c r="AM347" s="3">
        <v>7415629.6900000004</v>
      </c>
      <c r="AN347" s="3" t="s">
        <v>165</v>
      </c>
      <c r="AO347" s="3" t="s">
        <v>39</v>
      </c>
      <c r="AP347" s="3">
        <v>53.5</v>
      </c>
      <c r="AQ347" s="3">
        <v>48</v>
      </c>
      <c r="AR347" s="3" t="s">
        <v>166</v>
      </c>
      <c r="AS347" s="3" t="s">
        <v>40</v>
      </c>
      <c r="AT347" s="3" t="s">
        <v>3297</v>
      </c>
    </row>
    <row r="348" spans="1:46" x14ac:dyDescent="0.3">
      <c r="A348" s="2" t="s">
        <v>1243</v>
      </c>
      <c r="B348" s="4">
        <v>45978</v>
      </c>
      <c r="C348" s="2" t="s">
        <v>395</v>
      </c>
      <c r="D348" s="2" t="s">
        <v>122</v>
      </c>
      <c r="E348" s="2" t="s">
        <v>220</v>
      </c>
      <c r="F348" s="2" t="s">
        <v>33</v>
      </c>
      <c r="G348" s="2" t="s">
        <v>94</v>
      </c>
      <c r="H348" s="2" t="s">
        <v>157</v>
      </c>
      <c r="I348" s="2" t="s">
        <v>3297</v>
      </c>
      <c r="J348" s="2" t="s">
        <v>118</v>
      </c>
      <c r="K348" s="2" t="s">
        <v>203</v>
      </c>
      <c r="L348" s="2" t="s">
        <v>1210</v>
      </c>
      <c r="M348" s="4">
        <v>45951</v>
      </c>
      <c r="N348" s="4">
        <v>45989</v>
      </c>
      <c r="O348" s="4" t="s">
        <v>3297</v>
      </c>
      <c r="P348" s="2">
        <v>41</v>
      </c>
      <c r="Q348" s="2">
        <v>22605193</v>
      </c>
      <c r="R348" s="2">
        <v>0.2</v>
      </c>
      <c r="S348" s="2">
        <v>0.19</v>
      </c>
      <c r="T348" s="2">
        <v>21520143.739999998</v>
      </c>
      <c r="U348" s="2" t="s">
        <v>76</v>
      </c>
      <c r="V348" s="20" cm="1">
        <f t="array" ref="V348">T348 / _xlfn.SWITCH(U348, "USD", 1, "AED", 3.67, "QAR", 3.64, "SAR", 3.75, "EUR", 0.92, "Unknown", 1, 1)</f>
        <v>21520143.739999998</v>
      </c>
      <c r="W348" s="2">
        <v>17855538.649999999</v>
      </c>
      <c r="X348" s="2">
        <v>0.05</v>
      </c>
      <c r="Y348" s="2">
        <v>0.19</v>
      </c>
      <c r="Z348" s="2" t="s">
        <v>1211</v>
      </c>
      <c r="AA348" s="2">
        <v>18939585.030000001</v>
      </c>
      <c r="AB348" s="2">
        <v>18432824.719999999</v>
      </c>
      <c r="AC348" s="2">
        <v>90</v>
      </c>
      <c r="AD348" s="2">
        <v>24</v>
      </c>
      <c r="AE348" s="2" t="s">
        <v>3297</v>
      </c>
      <c r="AF348" s="2" t="s">
        <v>101</v>
      </c>
      <c r="AG348" s="2">
        <v>0.39</v>
      </c>
      <c r="AH348" s="2">
        <v>0.1</v>
      </c>
      <c r="AI348" s="2">
        <v>0.05</v>
      </c>
      <c r="AJ348" s="2">
        <v>7</v>
      </c>
      <c r="AK348" s="2">
        <v>3386</v>
      </c>
      <c r="AL348" s="2" t="s">
        <v>3297</v>
      </c>
      <c r="AM348" s="2">
        <v>7518723.6900000004</v>
      </c>
      <c r="AN348" s="2" t="s">
        <v>3297</v>
      </c>
      <c r="AO348" s="2" t="s">
        <v>89</v>
      </c>
      <c r="AP348" s="2">
        <v>54.1</v>
      </c>
      <c r="AQ348" s="2">
        <v>36</v>
      </c>
      <c r="AR348" s="2" t="s">
        <v>3297</v>
      </c>
      <c r="AS348" s="2" t="s">
        <v>52</v>
      </c>
      <c r="AT348" s="2" t="s">
        <v>3297</v>
      </c>
    </row>
    <row r="349" spans="1:46" x14ac:dyDescent="0.3">
      <c r="A349" s="3" t="s">
        <v>1246</v>
      </c>
      <c r="B349" s="5">
        <v>45679</v>
      </c>
      <c r="C349" s="3" t="s">
        <v>191</v>
      </c>
      <c r="D349" s="3" t="s">
        <v>31</v>
      </c>
      <c r="E349" s="3" t="s">
        <v>16</v>
      </c>
      <c r="F349" s="3" t="s">
        <v>68</v>
      </c>
      <c r="G349" s="3" t="s">
        <v>214</v>
      </c>
      <c r="H349" s="3" t="s">
        <v>70</v>
      </c>
      <c r="I349" s="3" t="s">
        <v>302</v>
      </c>
      <c r="J349" s="3" t="s">
        <v>82</v>
      </c>
      <c r="K349" s="3" t="s">
        <v>35</v>
      </c>
      <c r="L349" s="3" t="s">
        <v>1213</v>
      </c>
      <c r="M349" s="5">
        <v>45596</v>
      </c>
      <c r="N349" s="5">
        <v>45704</v>
      </c>
      <c r="O349" s="5">
        <v>45793</v>
      </c>
      <c r="P349" s="3">
        <v>14</v>
      </c>
      <c r="Q349" s="3">
        <v>25252072</v>
      </c>
      <c r="R349" s="3">
        <v>0.34</v>
      </c>
      <c r="S349" s="3">
        <v>-0.04</v>
      </c>
      <c r="T349" s="3">
        <v>15999712.82</v>
      </c>
      <c r="U349" s="3" t="s">
        <v>76</v>
      </c>
      <c r="V349" s="21" cm="1">
        <f t="array" ref="V349">T349 / _xlfn.SWITCH(U349, "USD", 1, "AED", 3.67, "QAR", 3.64, "SAR", 3.75, "EUR", 0.92, "Unknown", 1, 1)</f>
        <v>15999712.82</v>
      </c>
      <c r="W349" s="3">
        <v>13264712.49</v>
      </c>
      <c r="X349" s="3">
        <v>0.26</v>
      </c>
      <c r="Y349" s="3">
        <v>0.12</v>
      </c>
      <c r="Z349" s="3" t="s">
        <v>1214</v>
      </c>
      <c r="AA349" s="3">
        <v>9902014.2100000009</v>
      </c>
      <c r="AB349" s="3">
        <v>7302639.9299999997</v>
      </c>
      <c r="AC349" s="3">
        <v>45</v>
      </c>
      <c r="AD349" s="3">
        <v>126</v>
      </c>
      <c r="AE349" s="3" t="s">
        <v>75</v>
      </c>
      <c r="AF349" s="3" t="s">
        <v>128</v>
      </c>
      <c r="AG349" s="3">
        <v>0.97</v>
      </c>
      <c r="AH349" s="3">
        <v>0.05</v>
      </c>
      <c r="AI349" s="3">
        <v>0.03</v>
      </c>
      <c r="AJ349" s="3">
        <v>15</v>
      </c>
      <c r="AK349" s="3">
        <v>2702</v>
      </c>
      <c r="AL349" s="3">
        <v>3605279.77</v>
      </c>
      <c r="AM349" s="3">
        <v>4742058.76</v>
      </c>
      <c r="AN349" s="3" t="s">
        <v>3297</v>
      </c>
      <c r="AO349" s="3" t="s">
        <v>89</v>
      </c>
      <c r="AP349" s="3">
        <v>87.7</v>
      </c>
      <c r="AQ349" s="3">
        <v>24</v>
      </c>
      <c r="AR349" s="3" t="s">
        <v>3297</v>
      </c>
      <c r="AS349" s="3" t="s">
        <v>40</v>
      </c>
      <c r="AT349" s="3" t="s">
        <v>28</v>
      </c>
    </row>
    <row r="350" spans="1:46" x14ac:dyDescent="0.3">
      <c r="A350" s="2" t="s">
        <v>1249</v>
      </c>
      <c r="B350" s="4">
        <v>46045</v>
      </c>
      <c r="C350" s="2" t="s">
        <v>298</v>
      </c>
      <c r="D350" s="2" t="s">
        <v>213</v>
      </c>
      <c r="E350" s="2" t="s">
        <v>220</v>
      </c>
      <c r="F350" s="2" t="s">
        <v>33</v>
      </c>
      <c r="G350" s="2" t="s">
        <v>156</v>
      </c>
      <c r="H350" s="2" t="s">
        <v>157</v>
      </c>
      <c r="I350" s="2" t="s">
        <v>58</v>
      </c>
      <c r="J350" s="2" t="s">
        <v>20</v>
      </c>
      <c r="K350" s="2" t="s">
        <v>203</v>
      </c>
      <c r="L350" s="2" t="s">
        <v>1216</v>
      </c>
      <c r="M350" s="4">
        <v>45958</v>
      </c>
      <c r="N350" s="4">
        <v>46052</v>
      </c>
      <c r="O350" s="4" t="s">
        <v>3297</v>
      </c>
      <c r="P350" s="2">
        <v>58</v>
      </c>
      <c r="Q350" s="2">
        <v>25952855</v>
      </c>
      <c r="R350" s="2">
        <v>0.3</v>
      </c>
      <c r="S350" s="2">
        <v>0.16</v>
      </c>
      <c r="T350" s="2">
        <v>21073718.260000002</v>
      </c>
      <c r="U350" s="2" t="s">
        <v>264</v>
      </c>
      <c r="V350" s="20" cm="1">
        <f t="array" ref="V350">T350 / _xlfn.SWITCH(U350, "USD", 1, "AED", 3.67, "QAR", 3.64, "SAR", 3.75, "EUR", 0.92, "Unknown", 1, 1)</f>
        <v>21073718.260000002</v>
      </c>
      <c r="W350" s="2">
        <v>12790853.82</v>
      </c>
      <c r="X350" s="2">
        <v>0.19</v>
      </c>
      <c r="Y350" s="2">
        <v>0.1</v>
      </c>
      <c r="Z350" s="2" t="s">
        <v>1217</v>
      </c>
      <c r="AA350" s="2">
        <v>14947814.140000001</v>
      </c>
      <c r="AB350" s="2">
        <v>13640377.99</v>
      </c>
      <c r="AC350" s="2">
        <v>30</v>
      </c>
      <c r="AD350" s="2">
        <v>52</v>
      </c>
      <c r="AE350" s="2" t="s">
        <v>100</v>
      </c>
      <c r="AF350" s="2" t="s">
        <v>153</v>
      </c>
      <c r="AG350" s="2">
        <v>0.34</v>
      </c>
      <c r="AH350" s="2">
        <v>0.05</v>
      </c>
      <c r="AI350" s="2">
        <v>0.06</v>
      </c>
      <c r="AJ350" s="2">
        <v>2</v>
      </c>
      <c r="AK350" s="2">
        <v>1915</v>
      </c>
      <c r="AL350" s="2">
        <v>3383996.89</v>
      </c>
      <c r="AM350" s="2">
        <v>5109107.8899999997</v>
      </c>
      <c r="AN350" s="2" t="s">
        <v>88</v>
      </c>
      <c r="AO350" s="2" t="s">
        <v>3297</v>
      </c>
      <c r="AP350" s="2">
        <v>52</v>
      </c>
      <c r="AQ350" s="2">
        <v>12</v>
      </c>
      <c r="AR350" s="2" t="s">
        <v>26</v>
      </c>
      <c r="AS350" s="2" t="s">
        <v>112</v>
      </c>
      <c r="AT350" s="2" t="s">
        <v>3297</v>
      </c>
    </row>
    <row r="351" spans="1:46" x14ac:dyDescent="0.3">
      <c r="A351" s="3" t="s">
        <v>1252</v>
      </c>
      <c r="B351" s="5">
        <v>46018</v>
      </c>
      <c r="C351" s="3" t="s">
        <v>431</v>
      </c>
      <c r="D351" s="3" t="s">
        <v>219</v>
      </c>
      <c r="E351" s="3" t="s">
        <v>220</v>
      </c>
      <c r="F351" s="3" t="s">
        <v>33</v>
      </c>
      <c r="G351" s="3" t="s">
        <v>34</v>
      </c>
      <c r="H351" s="3" t="s">
        <v>245</v>
      </c>
      <c r="I351" s="3" t="s">
        <v>71</v>
      </c>
      <c r="J351" s="3" t="s">
        <v>221</v>
      </c>
      <c r="K351" s="3" t="s">
        <v>46</v>
      </c>
      <c r="L351" s="3" t="s">
        <v>1218</v>
      </c>
      <c r="M351" s="5">
        <v>45911</v>
      </c>
      <c r="N351" s="5" t="s">
        <v>3297</v>
      </c>
      <c r="O351" s="5" t="s">
        <v>3297</v>
      </c>
      <c r="P351" s="3">
        <v>47</v>
      </c>
      <c r="Q351" s="3">
        <v>18461086</v>
      </c>
      <c r="R351" s="3">
        <v>0.04</v>
      </c>
      <c r="S351" s="3">
        <v>0</v>
      </c>
      <c r="T351" s="3">
        <v>17722642.559999999</v>
      </c>
      <c r="U351" s="3" t="s">
        <v>50</v>
      </c>
      <c r="V351" s="21" cm="1">
        <f t="array" ref="V351">T351 / _xlfn.SWITCH(U351, "USD", 1, "AED", 3.67, "QAR", 3.64, "SAR", 3.75, "EUR", 0.92, "Unknown", 1, 1)</f>
        <v>4868857.846153846</v>
      </c>
      <c r="W351" s="3">
        <v>11771299.029999999</v>
      </c>
      <c r="X351" s="3">
        <v>0.09</v>
      </c>
      <c r="Y351" s="3">
        <v>0.17</v>
      </c>
      <c r="Z351" s="3" t="s">
        <v>1219</v>
      </c>
      <c r="AA351" s="3">
        <v>4964363.92</v>
      </c>
      <c r="AB351" s="3">
        <v>5452184.7000000002</v>
      </c>
      <c r="AC351" s="3">
        <v>45</v>
      </c>
      <c r="AD351" s="3">
        <v>142</v>
      </c>
      <c r="AE351" s="3" t="s">
        <v>75</v>
      </c>
      <c r="AF351" s="3" t="s">
        <v>87</v>
      </c>
      <c r="AG351" s="3">
        <v>0.65</v>
      </c>
      <c r="AH351" s="3">
        <v>0.05</v>
      </c>
      <c r="AI351" s="3">
        <v>7.0000000000000007E-2</v>
      </c>
      <c r="AJ351" s="3">
        <v>9</v>
      </c>
      <c r="AK351" s="3">
        <v>3135</v>
      </c>
      <c r="AL351" s="3">
        <v>2290207.8199999998</v>
      </c>
      <c r="AM351" s="3">
        <v>4603323.8</v>
      </c>
      <c r="AN351" s="3" t="s">
        <v>135</v>
      </c>
      <c r="AO351" s="3" t="s">
        <v>3297</v>
      </c>
      <c r="AP351" s="3" t="s">
        <v>3297</v>
      </c>
      <c r="AQ351" s="3">
        <v>24</v>
      </c>
      <c r="AR351" s="3" t="s">
        <v>26</v>
      </c>
      <c r="AS351" s="3" t="s">
        <v>27</v>
      </c>
      <c r="AT351" s="3" t="s">
        <v>3297</v>
      </c>
    </row>
    <row r="352" spans="1:46" x14ac:dyDescent="0.3">
      <c r="A352" s="2" t="s">
        <v>1254</v>
      </c>
      <c r="B352" s="4">
        <v>45858</v>
      </c>
      <c r="C352" s="2" t="s">
        <v>42</v>
      </c>
      <c r="D352" s="2" t="s">
        <v>31</v>
      </c>
      <c r="E352" s="2" t="s">
        <v>16</v>
      </c>
      <c r="F352" s="2" t="s">
        <v>56</v>
      </c>
      <c r="G352" s="2" t="s">
        <v>131</v>
      </c>
      <c r="H352" s="2" t="s">
        <v>109</v>
      </c>
      <c r="I352" s="2" t="s">
        <v>71</v>
      </c>
      <c r="J352" s="2" t="s">
        <v>82</v>
      </c>
      <c r="K352" s="2" t="s">
        <v>125</v>
      </c>
      <c r="L352" s="2" t="s">
        <v>1220</v>
      </c>
      <c r="M352" s="4">
        <v>45779</v>
      </c>
      <c r="N352" s="4">
        <v>45786</v>
      </c>
      <c r="O352" s="4">
        <v>45971</v>
      </c>
      <c r="P352" s="2">
        <v>14</v>
      </c>
      <c r="Q352" s="2">
        <v>27990087</v>
      </c>
      <c r="R352" s="2">
        <v>0.26</v>
      </c>
      <c r="S352" s="2">
        <v>-0.03</v>
      </c>
      <c r="T352" s="2">
        <v>20091284.449999999</v>
      </c>
      <c r="U352" s="2" t="s">
        <v>365</v>
      </c>
      <c r="V352" s="20" cm="1">
        <f t="array" ref="V352">T352 / _xlfn.SWITCH(U352, "USD", 1, "AED", 3.67, "QAR", 3.64, "SAR", 3.75, "EUR", 0.92, "Unknown", 1, 1)</f>
        <v>5474464.4277929151</v>
      </c>
      <c r="W352" s="2">
        <v>16902385.59</v>
      </c>
      <c r="X352" s="2">
        <v>0.35</v>
      </c>
      <c r="Y352" s="2">
        <v>0.16</v>
      </c>
      <c r="Z352" s="2" t="s">
        <v>1221</v>
      </c>
      <c r="AA352" s="2">
        <v>7159174.0899999999</v>
      </c>
      <c r="AB352" s="2">
        <v>4491781.28</v>
      </c>
      <c r="AC352" s="2">
        <v>120</v>
      </c>
      <c r="AD352" s="2">
        <v>150</v>
      </c>
      <c r="AE352" s="2" t="s">
        <v>38</v>
      </c>
      <c r="AF352" s="2" t="s">
        <v>49</v>
      </c>
      <c r="AG352" s="2">
        <v>0.08</v>
      </c>
      <c r="AH352" s="2">
        <v>0.1</v>
      </c>
      <c r="AI352" s="2">
        <v>0.05</v>
      </c>
      <c r="AJ352" s="2">
        <v>10</v>
      </c>
      <c r="AK352" s="2">
        <v>570</v>
      </c>
      <c r="AL352" s="2">
        <v>430885.59</v>
      </c>
      <c r="AM352" s="2">
        <v>3977097.14</v>
      </c>
      <c r="AN352" s="2" t="s">
        <v>135</v>
      </c>
      <c r="AO352" s="2" t="s">
        <v>89</v>
      </c>
      <c r="AP352" s="2">
        <v>89.6</v>
      </c>
      <c r="AQ352" s="2" t="s">
        <v>3297</v>
      </c>
      <c r="AR352" s="2" t="s">
        <v>51</v>
      </c>
      <c r="AS352" s="2" t="s">
        <v>52</v>
      </c>
      <c r="AT352" s="2" t="s">
        <v>3297</v>
      </c>
    </row>
    <row r="353" spans="1:46" x14ac:dyDescent="0.3">
      <c r="A353" s="3" t="s">
        <v>1257</v>
      </c>
      <c r="B353" s="5">
        <v>16649</v>
      </c>
      <c r="C353" s="3" t="s">
        <v>370</v>
      </c>
      <c r="D353" s="3" t="s">
        <v>3297</v>
      </c>
      <c r="E353" s="3" t="s">
        <v>16</v>
      </c>
      <c r="F353" s="3" t="s">
        <v>68</v>
      </c>
      <c r="G353" s="3" t="s">
        <v>117</v>
      </c>
      <c r="H353" s="3" t="s">
        <v>70</v>
      </c>
      <c r="I353" s="3" t="s">
        <v>58</v>
      </c>
      <c r="J353" s="3" t="s">
        <v>82</v>
      </c>
      <c r="K353" s="3" t="s">
        <v>46</v>
      </c>
      <c r="L353" s="3" t="s">
        <v>1223</v>
      </c>
      <c r="M353" s="5">
        <v>45992</v>
      </c>
      <c r="N353" s="5">
        <v>45769</v>
      </c>
      <c r="O353" s="5">
        <v>45764</v>
      </c>
      <c r="P353" s="3">
        <v>25</v>
      </c>
      <c r="Q353" s="3">
        <v>6430586</v>
      </c>
      <c r="R353" s="3">
        <v>0.23</v>
      </c>
      <c r="S353" s="3">
        <v>-0.05</v>
      </c>
      <c r="T353" s="3">
        <v>4703973.66</v>
      </c>
      <c r="U353" s="3" t="s">
        <v>242</v>
      </c>
      <c r="V353" s="21" cm="1">
        <f t="array" ref="V353">T353 / _xlfn.SWITCH(U353, "USD", 1, "AED", 3.67, "QAR", 3.64, "SAR", 3.75, "EUR", 0.92, "Unknown", 1, 1)</f>
        <v>5113014.8478260869</v>
      </c>
      <c r="W353" s="3">
        <v>3329129.58</v>
      </c>
      <c r="X353" s="3">
        <v>0.09</v>
      </c>
      <c r="Y353" s="3">
        <v>0.06</v>
      </c>
      <c r="Z353" s="3" t="s">
        <v>1224</v>
      </c>
      <c r="AA353" s="3">
        <v>1603928.18</v>
      </c>
      <c r="AB353" s="3">
        <v>756635.58</v>
      </c>
      <c r="AC353" s="3">
        <v>120</v>
      </c>
      <c r="AD353" s="3">
        <v>70</v>
      </c>
      <c r="AE353" s="3" t="s">
        <v>148</v>
      </c>
      <c r="AF353" s="3" t="s">
        <v>128</v>
      </c>
      <c r="AG353" s="3">
        <v>0.76</v>
      </c>
      <c r="AH353" s="3">
        <v>0.05</v>
      </c>
      <c r="AI353" s="3">
        <v>0.1</v>
      </c>
      <c r="AJ353" s="3">
        <v>0</v>
      </c>
      <c r="AK353" s="3">
        <v>754</v>
      </c>
      <c r="AL353" s="3">
        <v>559158.63</v>
      </c>
      <c r="AM353" s="3">
        <v>2339507.61</v>
      </c>
      <c r="AN353" s="3" t="s">
        <v>135</v>
      </c>
      <c r="AO353" s="3" t="s">
        <v>3297</v>
      </c>
      <c r="AP353" s="3">
        <v>83.4</v>
      </c>
      <c r="AQ353" s="3">
        <v>60</v>
      </c>
      <c r="AR353" s="3" t="s">
        <v>160</v>
      </c>
      <c r="AS353" s="3" t="s">
        <v>112</v>
      </c>
      <c r="AT353" s="3" t="s">
        <v>28</v>
      </c>
    </row>
    <row r="354" spans="1:46" x14ac:dyDescent="0.3">
      <c r="A354" s="2" t="s">
        <v>1260</v>
      </c>
      <c r="B354" s="4">
        <v>46003</v>
      </c>
      <c r="C354" s="2" t="s">
        <v>257</v>
      </c>
      <c r="D354" s="2" t="s">
        <v>169</v>
      </c>
      <c r="E354" s="2" t="s">
        <v>32</v>
      </c>
      <c r="F354" s="2" t="s">
        <v>417</v>
      </c>
      <c r="G354" s="2" t="s">
        <v>156</v>
      </c>
      <c r="H354" s="2" t="s">
        <v>95</v>
      </c>
      <c r="I354" s="2" t="s">
        <v>71</v>
      </c>
      <c r="J354" s="2" t="s">
        <v>215</v>
      </c>
      <c r="K354" s="2" t="s">
        <v>125</v>
      </c>
      <c r="L354" s="2" t="s">
        <v>1226</v>
      </c>
      <c r="M354" s="4">
        <v>45943</v>
      </c>
      <c r="N354" s="4">
        <v>46053</v>
      </c>
      <c r="O354" s="4">
        <v>46068</v>
      </c>
      <c r="P354" s="2">
        <v>20</v>
      </c>
      <c r="Q354" s="2">
        <v>28473032</v>
      </c>
      <c r="R354" s="2">
        <v>0.05</v>
      </c>
      <c r="S354" s="2">
        <v>7.0000000000000007E-2</v>
      </c>
      <c r="T354" s="2">
        <v>28942837.030000001</v>
      </c>
      <c r="U354" s="2" t="s">
        <v>76</v>
      </c>
      <c r="V354" s="20" cm="1">
        <f t="array" ref="V354">T354 / _xlfn.SWITCH(U354, "USD", 1, "AED", 3.67, "QAR", 3.64, "SAR", 3.75, "EUR", 0.92, "Unknown", 1, 1)</f>
        <v>28942837.030000001</v>
      </c>
      <c r="W354" s="2">
        <v>25619480.93</v>
      </c>
      <c r="X354" s="2">
        <v>0.09</v>
      </c>
      <c r="Y354" s="2">
        <v>0.14000000000000001</v>
      </c>
      <c r="Z354" s="2" t="s">
        <v>1227</v>
      </c>
      <c r="AA354" s="2">
        <v>26027082.920000002</v>
      </c>
      <c r="AB354" s="2">
        <v>26711170.48</v>
      </c>
      <c r="AC354" s="2">
        <v>120</v>
      </c>
      <c r="AD354" s="2">
        <v>135</v>
      </c>
      <c r="AE354" s="2" t="s">
        <v>75</v>
      </c>
      <c r="AF354" s="2" t="s">
        <v>263</v>
      </c>
      <c r="AG354" s="2">
        <v>0.3</v>
      </c>
      <c r="AH354" s="2">
        <v>0.1</v>
      </c>
      <c r="AI354" s="2">
        <v>0.03</v>
      </c>
      <c r="AJ354" s="2">
        <v>7</v>
      </c>
      <c r="AK354" s="2">
        <v>1387</v>
      </c>
      <c r="AL354" s="2" t="s">
        <v>3297</v>
      </c>
      <c r="AM354" s="2">
        <v>11501655.539999999</v>
      </c>
      <c r="AN354" s="2" t="s">
        <v>88</v>
      </c>
      <c r="AO354" s="2" t="s">
        <v>77</v>
      </c>
      <c r="AP354" s="2">
        <v>63.7</v>
      </c>
      <c r="AQ354" s="2">
        <v>24</v>
      </c>
      <c r="AR354" s="2" t="s">
        <v>26</v>
      </c>
      <c r="AS354" s="2" t="s">
        <v>40</v>
      </c>
      <c r="AT354" s="2" t="s">
        <v>105</v>
      </c>
    </row>
    <row r="355" spans="1:46" x14ac:dyDescent="0.3">
      <c r="A355" s="3" t="s">
        <v>1263</v>
      </c>
      <c r="B355" s="5">
        <v>45668</v>
      </c>
      <c r="C355" s="3" t="s">
        <v>290</v>
      </c>
      <c r="D355" s="3" t="s">
        <v>3249</v>
      </c>
      <c r="E355" s="3" t="s">
        <v>32</v>
      </c>
      <c r="F355" s="3" t="s">
        <v>108</v>
      </c>
      <c r="G355" s="3" t="s">
        <v>135</v>
      </c>
      <c r="H355" s="3" t="s">
        <v>3297</v>
      </c>
      <c r="I355" s="3" t="s">
        <v>71</v>
      </c>
      <c r="J355" s="3" t="s">
        <v>215</v>
      </c>
      <c r="K355" s="3" t="s">
        <v>83</v>
      </c>
      <c r="L355" s="3" t="s">
        <v>1229</v>
      </c>
      <c r="M355" s="5">
        <v>45334</v>
      </c>
      <c r="N355" s="5">
        <v>45680</v>
      </c>
      <c r="O355" s="5">
        <v>45772</v>
      </c>
      <c r="P355" s="3">
        <v>42</v>
      </c>
      <c r="Q355" s="3">
        <v>1419616</v>
      </c>
      <c r="R355" s="3">
        <v>0.2</v>
      </c>
      <c r="S355" s="3">
        <v>0.04</v>
      </c>
      <c r="T355" s="3">
        <v>1181120.51</v>
      </c>
      <c r="U355" s="3" t="s">
        <v>76</v>
      </c>
      <c r="V355" s="21" cm="1">
        <f t="array" ref="V355">T355 / _xlfn.SWITCH(U355, "USD", 1, "AED", 3.67, "QAR", 3.64, "SAR", 3.75, "EUR", 0.92, "Unknown", 1, 1)</f>
        <v>1181120.51</v>
      </c>
      <c r="W355" s="3" t="s">
        <v>3297</v>
      </c>
      <c r="X355" s="3" t="s">
        <v>287</v>
      </c>
      <c r="Y355" s="3">
        <v>0.17</v>
      </c>
      <c r="Z355" s="3" t="s">
        <v>1230</v>
      </c>
      <c r="AA355" s="3">
        <v>855470.85</v>
      </c>
      <c r="AB355" s="3">
        <v>765664.7</v>
      </c>
      <c r="AC355" s="3">
        <v>90</v>
      </c>
      <c r="AD355" s="3">
        <v>117</v>
      </c>
      <c r="AE355" s="3" t="s">
        <v>148</v>
      </c>
      <c r="AF355" s="3" t="s">
        <v>263</v>
      </c>
      <c r="AG355" s="3">
        <v>0.27</v>
      </c>
      <c r="AH355" s="3">
        <v>0.05</v>
      </c>
      <c r="AI355" s="3">
        <v>7.0000000000000007E-2</v>
      </c>
      <c r="AJ355" s="3">
        <v>0</v>
      </c>
      <c r="AK355" s="3">
        <v>2123</v>
      </c>
      <c r="AL355" s="3">
        <v>34659.99</v>
      </c>
      <c r="AM355" s="3" t="s">
        <v>3297</v>
      </c>
      <c r="AN355" s="3" t="s">
        <v>165</v>
      </c>
      <c r="AO355" s="3" t="s">
        <v>89</v>
      </c>
      <c r="AP355" s="3">
        <v>99.4</v>
      </c>
      <c r="AQ355" s="3">
        <v>60</v>
      </c>
      <c r="AR355" s="3" t="s">
        <v>166</v>
      </c>
      <c r="AS355" s="3" t="s">
        <v>27</v>
      </c>
      <c r="AT355" s="3" t="s">
        <v>149</v>
      </c>
    </row>
    <row r="356" spans="1:46" x14ac:dyDescent="0.3">
      <c r="A356" s="2" t="s">
        <v>1266</v>
      </c>
      <c r="B356" s="4">
        <v>45886</v>
      </c>
      <c r="C356" s="2" t="s">
        <v>197</v>
      </c>
      <c r="D356" s="2" t="s">
        <v>3249</v>
      </c>
      <c r="E356" s="2" t="s">
        <v>3335</v>
      </c>
      <c r="F356" s="2" t="s">
        <v>116</v>
      </c>
      <c r="G356" s="2" t="s">
        <v>135</v>
      </c>
      <c r="H356" s="2" t="s">
        <v>70</v>
      </c>
      <c r="I356" s="2" t="s">
        <v>71</v>
      </c>
      <c r="J356" s="2" t="s">
        <v>59</v>
      </c>
      <c r="K356" s="2" t="s">
        <v>21</v>
      </c>
      <c r="L356" s="2" t="s">
        <v>1232</v>
      </c>
      <c r="M356" s="4">
        <v>45828</v>
      </c>
      <c r="N356" s="4" t="s">
        <v>3297</v>
      </c>
      <c r="O356" s="4">
        <v>45950</v>
      </c>
      <c r="P356" s="2">
        <v>12</v>
      </c>
      <c r="Q356" s="2">
        <v>5735268</v>
      </c>
      <c r="R356" s="2">
        <v>0.33</v>
      </c>
      <c r="S356" s="2">
        <v>0.08</v>
      </c>
      <c r="T356" s="2">
        <v>4150039.92</v>
      </c>
      <c r="U356" s="2" t="s">
        <v>365</v>
      </c>
      <c r="V356" s="20" cm="1">
        <f t="array" ref="V356">T356 / _xlfn.SWITCH(U356, "USD", 1, "AED", 3.67, "QAR", 3.64, "SAR", 3.75, "EUR", 0.92, "Unknown", 1, 1)</f>
        <v>1130801.068119891</v>
      </c>
      <c r="W356" s="2">
        <v>2608910.81</v>
      </c>
      <c r="X356" s="2">
        <v>0.14000000000000001</v>
      </c>
      <c r="Y356" s="2">
        <v>0.15</v>
      </c>
      <c r="Z356" s="2" t="s">
        <v>1233</v>
      </c>
      <c r="AA356" s="2">
        <v>507917.24</v>
      </c>
      <c r="AB356" s="2">
        <v>189947.61</v>
      </c>
      <c r="AC356" s="2">
        <v>120</v>
      </c>
      <c r="AD356" s="2">
        <v>143</v>
      </c>
      <c r="AE356" s="2" t="s">
        <v>62</v>
      </c>
      <c r="AF356" s="2" t="s">
        <v>101</v>
      </c>
      <c r="AG356" s="2">
        <v>0.66</v>
      </c>
      <c r="AH356" s="2">
        <v>0.15</v>
      </c>
      <c r="AI356" s="2">
        <v>0.03</v>
      </c>
      <c r="AJ356" s="2">
        <v>4</v>
      </c>
      <c r="AK356" s="2">
        <v>1138</v>
      </c>
      <c r="AL356" s="2">
        <v>572987.52</v>
      </c>
      <c r="AM356" s="2">
        <v>1688332.38</v>
      </c>
      <c r="AN356" s="2" t="s">
        <v>88</v>
      </c>
      <c r="AO356" s="2" t="s">
        <v>3297</v>
      </c>
      <c r="AP356" s="2">
        <v>85.3</v>
      </c>
      <c r="AQ356" s="2">
        <v>24</v>
      </c>
      <c r="AR356" s="2" t="s">
        <v>51</v>
      </c>
      <c r="AS356" s="2" t="s">
        <v>52</v>
      </c>
      <c r="AT356" s="2" t="s">
        <v>28</v>
      </c>
    </row>
    <row r="357" spans="1:46" x14ac:dyDescent="0.3">
      <c r="A357" s="3" t="s">
        <v>1269</v>
      </c>
      <c r="B357" s="5">
        <v>46010</v>
      </c>
      <c r="C357" s="3" t="s">
        <v>253</v>
      </c>
      <c r="D357" s="3" t="s">
        <v>115</v>
      </c>
      <c r="E357" s="3" t="s">
        <v>32</v>
      </c>
      <c r="F357" s="3" t="s">
        <v>417</v>
      </c>
      <c r="G357" s="3" t="s">
        <v>3297</v>
      </c>
      <c r="H357" s="3" t="s">
        <v>95</v>
      </c>
      <c r="I357" s="3" t="s">
        <v>71</v>
      </c>
      <c r="J357" s="3" t="s">
        <v>215</v>
      </c>
      <c r="K357" s="3" t="s">
        <v>83</v>
      </c>
      <c r="L357" s="3" t="s">
        <v>1235</v>
      </c>
      <c r="M357" s="5">
        <v>45920</v>
      </c>
      <c r="N357" s="5">
        <v>46011</v>
      </c>
      <c r="O357" s="5">
        <v>46268</v>
      </c>
      <c r="P357" s="3">
        <v>6</v>
      </c>
      <c r="Q357" s="3">
        <v>21994386</v>
      </c>
      <c r="R357" s="3">
        <v>0.32</v>
      </c>
      <c r="S357" s="3">
        <v>7.0000000000000007E-2</v>
      </c>
      <c r="T357" s="3">
        <v>16003115.25</v>
      </c>
      <c r="U357" s="3" t="s">
        <v>365</v>
      </c>
      <c r="V357" s="21" cm="1">
        <f t="array" ref="V357">T357 / _xlfn.SWITCH(U357, "USD", 1, "AED", 3.67, "QAR", 3.64, "SAR", 3.75, "EUR", 0.92, "Unknown", 1, 1)</f>
        <v>4360521.8664850136</v>
      </c>
      <c r="W357" s="3">
        <v>10431917.33</v>
      </c>
      <c r="X357" s="3">
        <v>0.2</v>
      </c>
      <c r="Y357" s="3">
        <v>0.05</v>
      </c>
      <c r="Z357" s="3" t="s">
        <v>1236</v>
      </c>
      <c r="AA357" s="3">
        <v>11541740.09</v>
      </c>
      <c r="AB357" s="3">
        <v>6772794.7000000002</v>
      </c>
      <c r="AC357" s="3">
        <v>45</v>
      </c>
      <c r="AD357" s="3">
        <v>106</v>
      </c>
      <c r="AE357" s="3" t="s">
        <v>75</v>
      </c>
      <c r="AF357" s="3" t="s">
        <v>24</v>
      </c>
      <c r="AG357" s="3">
        <v>0.34</v>
      </c>
      <c r="AH357" s="3">
        <v>0.05</v>
      </c>
      <c r="AI357" s="3">
        <v>0.04</v>
      </c>
      <c r="AJ357" s="3">
        <v>14</v>
      </c>
      <c r="AK357" s="3" t="s">
        <v>3297</v>
      </c>
      <c r="AL357" s="3">
        <v>3064542.96</v>
      </c>
      <c r="AM357" s="3">
        <v>7896636.0300000003</v>
      </c>
      <c r="AN357" s="3" t="s">
        <v>3297</v>
      </c>
      <c r="AO357" s="3" t="s">
        <v>3297</v>
      </c>
      <c r="AP357" s="3">
        <v>62.1</v>
      </c>
      <c r="AQ357" s="3">
        <v>48</v>
      </c>
      <c r="AR357" s="3" t="s">
        <v>26</v>
      </c>
      <c r="AS357" s="3" t="s">
        <v>52</v>
      </c>
      <c r="AT357" s="3" t="s">
        <v>64</v>
      </c>
    </row>
    <row r="358" spans="1:46" x14ac:dyDescent="0.3">
      <c r="A358" s="2" t="s">
        <v>1272</v>
      </c>
      <c r="B358" s="4">
        <v>45663</v>
      </c>
      <c r="C358" s="2" t="s">
        <v>130</v>
      </c>
      <c r="D358" s="2" t="s">
        <v>55</v>
      </c>
      <c r="E358" s="2" t="s">
        <v>207</v>
      </c>
      <c r="F358" s="2" t="s">
        <v>80</v>
      </c>
      <c r="G358" s="2" t="s">
        <v>214</v>
      </c>
      <c r="H358" s="2" t="s">
        <v>157</v>
      </c>
      <c r="I358" s="2" t="s">
        <v>193</v>
      </c>
      <c r="J358" s="3" t="s">
        <v>45</v>
      </c>
      <c r="K358" s="2" t="s">
        <v>125</v>
      </c>
      <c r="L358" s="2" t="s">
        <v>1238</v>
      </c>
      <c r="M358" s="4">
        <v>45614</v>
      </c>
      <c r="N358" s="4">
        <v>45679</v>
      </c>
      <c r="O358" s="4">
        <v>45746</v>
      </c>
      <c r="P358" s="2">
        <v>29</v>
      </c>
      <c r="Q358" s="2">
        <v>33604006</v>
      </c>
      <c r="R358" s="2">
        <v>0.26</v>
      </c>
      <c r="S358" s="2">
        <v>0.06</v>
      </c>
      <c r="T358" s="2">
        <v>26358982.309999999</v>
      </c>
      <c r="U358" s="2" t="s">
        <v>278</v>
      </c>
      <c r="V358" s="20" cm="1">
        <f t="array" ref="V358">T358 / _xlfn.SWITCH(U358, "USD", 1, "AED", 3.67, "QAR", 3.64, "SAR", 3.75, "EUR", 0.92, "Unknown", 1, 1)</f>
        <v>7029061.9493333334</v>
      </c>
      <c r="W358" s="2">
        <v>17105782.030000001</v>
      </c>
      <c r="X358" s="2">
        <v>0.09</v>
      </c>
      <c r="Y358" s="2">
        <v>0.15</v>
      </c>
      <c r="Z358" s="2" t="s">
        <v>1239</v>
      </c>
      <c r="AA358" s="2">
        <v>8601910.0500000007</v>
      </c>
      <c r="AB358" s="2">
        <v>9157388.9800000004</v>
      </c>
      <c r="AC358" s="2">
        <v>60</v>
      </c>
      <c r="AD358" s="2">
        <v>80</v>
      </c>
      <c r="AE358" s="2" t="s">
        <v>38</v>
      </c>
      <c r="AF358" s="2" t="s">
        <v>128</v>
      </c>
      <c r="AG358" s="2">
        <v>0.41</v>
      </c>
      <c r="AH358" s="2">
        <v>0.05</v>
      </c>
      <c r="AI358" s="2">
        <v>0.1</v>
      </c>
      <c r="AJ358" s="2">
        <v>9</v>
      </c>
      <c r="AK358" s="2">
        <v>3436</v>
      </c>
      <c r="AL358" s="2">
        <v>2875980.48</v>
      </c>
      <c r="AM358" s="2">
        <v>10003655.27</v>
      </c>
      <c r="AN358" s="2" t="s">
        <v>3297</v>
      </c>
      <c r="AO358" s="2" t="s">
        <v>3297</v>
      </c>
      <c r="AP358" s="2">
        <v>97.6</v>
      </c>
      <c r="AQ358" s="2">
        <v>24</v>
      </c>
      <c r="AR358" s="2" t="s">
        <v>3297</v>
      </c>
      <c r="AS358" s="2" t="s">
        <v>112</v>
      </c>
      <c r="AT358" s="2" t="s">
        <v>149</v>
      </c>
    </row>
    <row r="359" spans="1:46" x14ac:dyDescent="0.3">
      <c r="A359" s="3" t="s">
        <v>1275</v>
      </c>
      <c r="B359" s="5">
        <v>45884</v>
      </c>
      <c r="C359" s="3" t="s">
        <v>30</v>
      </c>
      <c r="D359" s="3" t="s">
        <v>320</v>
      </c>
      <c r="E359" s="3" t="s">
        <v>220</v>
      </c>
      <c r="F359" s="3" t="s">
        <v>33</v>
      </c>
      <c r="G359" s="3" t="s">
        <v>3297</v>
      </c>
      <c r="H359" s="3" t="s">
        <v>95</v>
      </c>
      <c r="I359" s="3" t="s">
        <v>96</v>
      </c>
      <c r="J359" s="3" t="s">
        <v>20</v>
      </c>
      <c r="K359" s="3" t="s">
        <v>35</v>
      </c>
      <c r="L359" s="3" t="s">
        <v>1241</v>
      </c>
      <c r="M359" s="5">
        <v>45826</v>
      </c>
      <c r="N359" s="5">
        <v>45893</v>
      </c>
      <c r="O359" s="5">
        <v>45995</v>
      </c>
      <c r="P359" s="3">
        <v>41</v>
      </c>
      <c r="Q359" s="3">
        <v>34468250</v>
      </c>
      <c r="R359" s="3">
        <v>0.3</v>
      </c>
      <c r="S359" s="3">
        <v>0.02</v>
      </c>
      <c r="T359" s="3">
        <v>24610330.5</v>
      </c>
      <c r="U359" s="3" t="s">
        <v>177</v>
      </c>
      <c r="V359" s="21" cm="1">
        <f t="array" ref="V359">T359 / _xlfn.SWITCH(U359, "USD", 1, "AED", 3.67, "QAR", 3.64, "SAR", 3.75, "EUR", 0.92, "Unknown", 1, 1)</f>
        <v>24610330.5</v>
      </c>
      <c r="W359" s="3">
        <v>17396651.289999999</v>
      </c>
      <c r="X359" s="3">
        <v>0.25</v>
      </c>
      <c r="Y359" s="3">
        <v>0.08</v>
      </c>
      <c r="Z359" s="3" t="s">
        <v>1242</v>
      </c>
      <c r="AA359" s="3">
        <v>14274324.34</v>
      </c>
      <c r="AB359" s="3">
        <v>9687184.3699999992</v>
      </c>
      <c r="AC359" s="3">
        <v>30</v>
      </c>
      <c r="AD359" s="3">
        <v>170</v>
      </c>
      <c r="AE359" s="3" t="s">
        <v>38</v>
      </c>
      <c r="AF359" s="3" t="s">
        <v>87</v>
      </c>
      <c r="AG359" s="3">
        <v>0.2</v>
      </c>
      <c r="AH359" s="3">
        <v>0.05</v>
      </c>
      <c r="AI359" s="3">
        <v>7.0000000000000007E-2</v>
      </c>
      <c r="AJ359" s="3">
        <v>11</v>
      </c>
      <c r="AK359" s="3">
        <v>1023</v>
      </c>
      <c r="AL359" s="3">
        <v>4512530.8600000003</v>
      </c>
      <c r="AM359" s="3">
        <v>4386198.6100000003</v>
      </c>
      <c r="AN359" s="3" t="s">
        <v>3297</v>
      </c>
      <c r="AO359" s="3" t="s">
        <v>39</v>
      </c>
      <c r="AP359" s="3">
        <v>63.8</v>
      </c>
      <c r="AQ359" s="3">
        <v>60</v>
      </c>
      <c r="AR359" s="3" t="s">
        <v>3297</v>
      </c>
      <c r="AS359" s="3" t="s">
        <v>27</v>
      </c>
      <c r="AT359" s="3" t="s">
        <v>149</v>
      </c>
    </row>
    <row r="360" spans="1:46" x14ac:dyDescent="0.3">
      <c r="A360" s="2" t="s">
        <v>1278</v>
      </c>
      <c r="B360" s="4">
        <v>16679</v>
      </c>
      <c r="C360" s="2" t="s">
        <v>266</v>
      </c>
      <c r="D360" s="2" t="s">
        <v>55</v>
      </c>
      <c r="E360" s="2" t="s">
        <v>275</v>
      </c>
      <c r="F360" s="2" t="s">
        <v>93</v>
      </c>
      <c r="G360" s="2" t="s">
        <v>3297</v>
      </c>
      <c r="H360" s="2" t="s">
        <v>157</v>
      </c>
      <c r="I360" s="2" t="s">
        <v>193</v>
      </c>
      <c r="J360" s="2" t="s">
        <v>59</v>
      </c>
      <c r="K360" s="2" t="s">
        <v>97</v>
      </c>
      <c r="L360" s="2" t="s">
        <v>1244</v>
      </c>
      <c r="M360" s="4">
        <v>45694</v>
      </c>
      <c r="N360" s="4" t="s">
        <v>3297</v>
      </c>
      <c r="O360" s="4" t="s">
        <v>3297</v>
      </c>
      <c r="P360" s="2">
        <v>6</v>
      </c>
      <c r="Q360" s="2">
        <v>45643989</v>
      </c>
      <c r="R360" s="2">
        <v>0.21</v>
      </c>
      <c r="S360" s="2">
        <v>0.02</v>
      </c>
      <c r="T360" s="2">
        <v>36779926.340000004</v>
      </c>
      <c r="U360" s="2" t="s">
        <v>50</v>
      </c>
      <c r="V360" s="20" cm="1">
        <f t="array" ref="V360">T360 / _xlfn.SWITCH(U360, "USD", 1, "AED", 3.67, "QAR", 3.64, "SAR", 3.75, "EUR", 0.92, "Unknown", 1, 1)</f>
        <v>10104375.368131869</v>
      </c>
      <c r="W360" s="2">
        <v>30276950.449999999</v>
      </c>
      <c r="X360" s="2">
        <v>0.05</v>
      </c>
      <c r="Y360" s="2">
        <v>0.19</v>
      </c>
      <c r="Z360" s="2" t="s">
        <v>1245</v>
      </c>
      <c r="AA360" s="2">
        <v>29176294.170000002</v>
      </c>
      <c r="AB360" s="2">
        <v>20486198.190000001</v>
      </c>
      <c r="AC360" s="2">
        <v>45</v>
      </c>
      <c r="AD360" s="2">
        <v>17</v>
      </c>
      <c r="AE360" s="2" t="s">
        <v>148</v>
      </c>
      <c r="AF360" s="2" t="s">
        <v>263</v>
      </c>
      <c r="AG360" s="2">
        <v>0.55000000000000004</v>
      </c>
      <c r="AH360" s="2">
        <v>0.1</v>
      </c>
      <c r="AI360" s="2">
        <v>0.06</v>
      </c>
      <c r="AJ360" s="2">
        <v>13</v>
      </c>
      <c r="AK360" s="2">
        <v>488</v>
      </c>
      <c r="AL360" s="2">
        <v>1264157.5</v>
      </c>
      <c r="AM360" s="2">
        <v>5223258.16</v>
      </c>
      <c r="AN360" s="2" t="s">
        <v>165</v>
      </c>
      <c r="AO360" s="2" t="s">
        <v>39</v>
      </c>
      <c r="AP360" s="2">
        <v>85.7</v>
      </c>
      <c r="AQ360" s="2">
        <v>60</v>
      </c>
      <c r="AR360" s="2" t="s">
        <v>26</v>
      </c>
      <c r="AS360" s="2" t="s">
        <v>40</v>
      </c>
      <c r="AT360" s="2" t="s">
        <v>3297</v>
      </c>
    </row>
    <row r="361" spans="1:46" x14ac:dyDescent="0.3">
      <c r="A361" s="3" t="s">
        <v>1281</v>
      </c>
      <c r="B361" s="5">
        <v>45765</v>
      </c>
      <c r="C361" s="3" t="s">
        <v>15</v>
      </c>
      <c r="D361" s="3" t="s">
        <v>107</v>
      </c>
      <c r="E361" s="3" t="s">
        <v>16</v>
      </c>
      <c r="F361" s="3" t="s">
        <v>56</v>
      </c>
      <c r="G361" s="3" t="s">
        <v>69</v>
      </c>
      <c r="H361" s="3" t="s">
        <v>192</v>
      </c>
      <c r="I361" s="3" t="s">
        <v>96</v>
      </c>
      <c r="J361" s="3" t="s">
        <v>82</v>
      </c>
      <c r="K361" s="3" t="s">
        <v>46</v>
      </c>
      <c r="L361" s="3" t="s">
        <v>1247</v>
      </c>
      <c r="M361" s="5">
        <v>45688</v>
      </c>
      <c r="N361" s="5">
        <v>45823</v>
      </c>
      <c r="O361" s="5">
        <v>45804</v>
      </c>
      <c r="P361" s="3">
        <v>24</v>
      </c>
      <c r="Q361" s="3">
        <v>20185960</v>
      </c>
      <c r="R361" s="3">
        <v>0.32</v>
      </c>
      <c r="S361" s="3">
        <v>7.0000000000000007E-2</v>
      </c>
      <c r="T361" s="3">
        <v>14687304.5</v>
      </c>
      <c r="U361" s="3" t="s">
        <v>76</v>
      </c>
      <c r="V361" s="21" cm="1">
        <f t="array" ref="V361">T361 / _xlfn.SWITCH(U361, "USD", 1, "AED", 3.67, "QAR", 3.64, "SAR", 3.75, "EUR", 0.92, "Unknown", 1, 1)</f>
        <v>14687304.5</v>
      </c>
      <c r="W361" s="3">
        <v>11148145</v>
      </c>
      <c r="X361" s="3">
        <v>0.06</v>
      </c>
      <c r="Y361" s="3">
        <v>0.19</v>
      </c>
      <c r="Z361" s="3" t="s">
        <v>1248</v>
      </c>
      <c r="AA361" s="3">
        <v>2192226.7599999998</v>
      </c>
      <c r="AB361" s="3">
        <v>845213.6</v>
      </c>
      <c r="AC361" s="3">
        <v>90</v>
      </c>
      <c r="AD361" s="3">
        <v>26</v>
      </c>
      <c r="AE361" s="3" t="s">
        <v>75</v>
      </c>
      <c r="AF361" s="3" t="s">
        <v>128</v>
      </c>
      <c r="AG361" s="3">
        <v>0.6</v>
      </c>
      <c r="AH361" s="3">
        <v>0.1</v>
      </c>
      <c r="AI361" s="3">
        <v>0.08</v>
      </c>
      <c r="AJ361" s="3">
        <v>13</v>
      </c>
      <c r="AK361" s="3" t="s">
        <v>3297</v>
      </c>
      <c r="AL361" s="3">
        <v>1874626.76</v>
      </c>
      <c r="AM361" s="3">
        <v>5669645.4100000001</v>
      </c>
      <c r="AN361" s="3" t="s">
        <v>88</v>
      </c>
      <c r="AO361" s="3" t="s">
        <v>77</v>
      </c>
      <c r="AP361" s="3">
        <v>93.4</v>
      </c>
      <c r="AQ361" s="3">
        <v>48</v>
      </c>
      <c r="AR361" s="3" t="s">
        <v>3297</v>
      </c>
      <c r="AS361" s="3" t="s">
        <v>112</v>
      </c>
      <c r="AT361" s="3" t="s">
        <v>28</v>
      </c>
    </row>
    <row r="362" spans="1:46" x14ac:dyDescent="0.3">
      <c r="A362" s="2" t="s">
        <v>1284</v>
      </c>
      <c r="B362" s="4">
        <v>45898</v>
      </c>
      <c r="C362" s="2" t="s">
        <v>173</v>
      </c>
      <c r="D362" s="2" t="s">
        <v>3297</v>
      </c>
      <c r="E362" s="2" t="s">
        <v>275</v>
      </c>
      <c r="F362" s="2" t="s">
        <v>93</v>
      </c>
      <c r="G362" s="2" t="s">
        <v>18</v>
      </c>
      <c r="H362" s="2" t="s">
        <v>157</v>
      </c>
      <c r="I362" s="2" t="s">
        <v>193</v>
      </c>
      <c r="J362" s="2" t="s">
        <v>72</v>
      </c>
      <c r="K362" s="2" t="s">
        <v>203</v>
      </c>
      <c r="L362" s="2" t="s">
        <v>1250</v>
      </c>
      <c r="M362" s="4">
        <v>45887</v>
      </c>
      <c r="N362" s="4">
        <v>45940</v>
      </c>
      <c r="O362" s="4" t="s">
        <v>3297</v>
      </c>
      <c r="P362" s="2">
        <v>16</v>
      </c>
      <c r="Q362" s="2">
        <v>10576958</v>
      </c>
      <c r="R362" s="2">
        <v>0.05</v>
      </c>
      <c r="S362" s="2">
        <v>0</v>
      </c>
      <c r="T362" s="2">
        <v>10048110.1</v>
      </c>
      <c r="U362" s="2" t="s">
        <v>177</v>
      </c>
      <c r="V362" s="20" cm="1">
        <f t="array" ref="V362">T362 / _xlfn.SWITCH(U362, "USD", 1, "AED", 3.67, "QAR", 3.64, "SAR", 3.75, "EUR", 0.92, "Unknown", 1, 1)</f>
        <v>10048110.1</v>
      </c>
      <c r="W362" s="2">
        <v>8934805.9199999999</v>
      </c>
      <c r="X362" s="2">
        <v>0.34</v>
      </c>
      <c r="Y362" s="2">
        <v>0.11</v>
      </c>
      <c r="Z362" s="2" t="s">
        <v>1251</v>
      </c>
      <c r="AA362" s="2">
        <v>5590402.79</v>
      </c>
      <c r="AB362" s="2">
        <v>5067892.8099999996</v>
      </c>
      <c r="AC362" s="2">
        <v>90</v>
      </c>
      <c r="AD362" s="2">
        <v>65</v>
      </c>
      <c r="AE362" s="2" t="s">
        <v>75</v>
      </c>
      <c r="AF362" s="2" t="s">
        <v>153</v>
      </c>
      <c r="AG362" s="2">
        <v>0.5</v>
      </c>
      <c r="AH362" s="2">
        <v>0.05</v>
      </c>
      <c r="AI362" s="2">
        <v>0.06</v>
      </c>
      <c r="AJ362" s="2">
        <v>15</v>
      </c>
      <c r="AK362" s="2">
        <v>3744</v>
      </c>
      <c r="AL362" s="2">
        <v>1741014.06</v>
      </c>
      <c r="AM362" s="2" t="s">
        <v>3297</v>
      </c>
      <c r="AN362" s="2" t="s">
        <v>135</v>
      </c>
      <c r="AO362" s="2" t="s">
        <v>3297</v>
      </c>
      <c r="AP362" s="2">
        <v>69.2</v>
      </c>
      <c r="AQ362" s="2">
        <v>36</v>
      </c>
      <c r="AR362" s="2" t="s">
        <v>166</v>
      </c>
      <c r="AS362" s="2" t="s">
        <v>27</v>
      </c>
      <c r="AT362" s="2" t="s">
        <v>28</v>
      </c>
    </row>
    <row r="363" spans="1:46" x14ac:dyDescent="0.3">
      <c r="A363" s="3" t="s">
        <v>1287</v>
      </c>
      <c r="B363" s="5">
        <v>16621</v>
      </c>
      <c r="C363" s="3" t="s">
        <v>130</v>
      </c>
      <c r="D363" s="3" t="s">
        <v>55</v>
      </c>
      <c r="E363" s="3" t="s">
        <v>275</v>
      </c>
      <c r="F363" s="3" t="s">
        <v>116</v>
      </c>
      <c r="G363" s="3" t="s">
        <v>94</v>
      </c>
      <c r="H363" s="3" t="s">
        <v>192</v>
      </c>
      <c r="I363" s="3" t="s">
        <v>302</v>
      </c>
      <c r="J363" s="3" t="s">
        <v>72</v>
      </c>
      <c r="K363" s="3" t="s">
        <v>145</v>
      </c>
      <c r="L363" s="3" t="s">
        <v>1253</v>
      </c>
      <c r="M363" s="5">
        <v>45870</v>
      </c>
      <c r="N363" s="5" t="s">
        <v>3297</v>
      </c>
      <c r="O363" s="5">
        <v>45935</v>
      </c>
      <c r="P363" s="3">
        <v>23</v>
      </c>
      <c r="Q363" s="3">
        <v>21799260</v>
      </c>
      <c r="R363" s="3">
        <v>0.03</v>
      </c>
      <c r="S363" s="3">
        <v>-0.02</v>
      </c>
      <c r="T363" s="3">
        <v>20722376.559999999</v>
      </c>
      <c r="U363" s="3" t="s">
        <v>50</v>
      </c>
      <c r="V363" s="21" cm="1">
        <f t="array" ref="V363">T363 / _xlfn.SWITCH(U363, "USD", 1, "AED", 3.67, "QAR", 3.64, "SAR", 3.75, "EUR", 0.92, "Unknown", 1, 1)</f>
        <v>5692960.5934065925</v>
      </c>
      <c r="W363" s="3">
        <v>12724683.41</v>
      </c>
      <c r="X363" s="3">
        <v>0.37</v>
      </c>
      <c r="Y363" s="3">
        <v>0.11</v>
      </c>
      <c r="Z363" s="3" t="s">
        <v>3297</v>
      </c>
      <c r="AA363" s="3">
        <v>8197491.29</v>
      </c>
      <c r="AB363" s="3">
        <v>4414787.08</v>
      </c>
      <c r="AC363" s="3">
        <v>45</v>
      </c>
      <c r="AD363" s="3">
        <v>100</v>
      </c>
      <c r="AE363" s="3" t="s">
        <v>75</v>
      </c>
      <c r="AF363" s="3" t="s">
        <v>128</v>
      </c>
      <c r="AG363" s="3">
        <v>0.12</v>
      </c>
      <c r="AH363" s="3">
        <v>0.1</v>
      </c>
      <c r="AI363" s="3">
        <v>0.09</v>
      </c>
      <c r="AJ363" s="3">
        <v>6</v>
      </c>
      <c r="AK363" s="3">
        <v>2017</v>
      </c>
      <c r="AL363" s="3">
        <v>4550204.33</v>
      </c>
      <c r="AM363" s="3">
        <v>4807548.63</v>
      </c>
      <c r="AN363" s="3" t="s">
        <v>88</v>
      </c>
      <c r="AO363" s="3" t="s">
        <v>103</v>
      </c>
      <c r="AP363" s="3">
        <v>90.4</v>
      </c>
      <c r="AQ363" s="3">
        <v>12</v>
      </c>
      <c r="AR363" s="3" t="s">
        <v>26</v>
      </c>
      <c r="AS363" s="3" t="s">
        <v>52</v>
      </c>
      <c r="AT363" s="3" t="s">
        <v>3297</v>
      </c>
    </row>
    <row r="364" spans="1:46" x14ac:dyDescent="0.3">
      <c r="A364" s="2" t="s">
        <v>1290</v>
      </c>
      <c r="B364" s="4">
        <v>16693</v>
      </c>
      <c r="C364" s="2" t="s">
        <v>541</v>
      </c>
      <c r="D364" s="2" t="s">
        <v>31</v>
      </c>
      <c r="E364" s="2" t="s">
        <v>16</v>
      </c>
      <c r="F364" s="2" t="s">
        <v>68</v>
      </c>
      <c r="G364" s="2" t="s">
        <v>117</v>
      </c>
      <c r="H364" s="2" t="s">
        <v>3297</v>
      </c>
      <c r="I364" s="2" t="s">
        <v>3297</v>
      </c>
      <c r="J364" s="2" t="s">
        <v>82</v>
      </c>
      <c r="K364" s="2" t="s">
        <v>145</v>
      </c>
      <c r="L364" s="2" t="s">
        <v>1255</v>
      </c>
      <c r="M364" s="4">
        <v>45860</v>
      </c>
      <c r="N364" s="4" t="s">
        <v>3297</v>
      </c>
      <c r="O364" s="4">
        <v>46054</v>
      </c>
      <c r="P364" s="2">
        <v>54</v>
      </c>
      <c r="Q364" s="2">
        <v>28426734</v>
      </c>
      <c r="R364" s="2">
        <v>0.1</v>
      </c>
      <c r="S364" s="2">
        <v>0.2</v>
      </c>
      <c r="T364" s="2">
        <v>30700872.719999999</v>
      </c>
      <c r="U364" s="2" t="s">
        <v>76</v>
      </c>
      <c r="V364" s="20" cm="1">
        <f t="array" ref="V364">T364 / _xlfn.SWITCH(U364, "USD", 1, "AED", 3.67, "QAR", 3.64, "SAR", 3.75, "EUR", 0.92, "Unknown", 1, 1)</f>
        <v>30700872.719999999</v>
      </c>
      <c r="W364" s="2">
        <v>19901314.109999999</v>
      </c>
      <c r="X364" s="2">
        <v>0.06</v>
      </c>
      <c r="Y364" s="2">
        <v>0.09</v>
      </c>
      <c r="Z364" s="2" t="s">
        <v>1256</v>
      </c>
      <c r="AA364" s="2">
        <v>14337196.380000001</v>
      </c>
      <c r="AB364" s="2">
        <v>13709375.050000001</v>
      </c>
      <c r="AC364" s="2">
        <v>120</v>
      </c>
      <c r="AD364" s="2">
        <v>109</v>
      </c>
      <c r="AE364" s="2" t="s">
        <v>62</v>
      </c>
      <c r="AF364" s="2" t="s">
        <v>24</v>
      </c>
      <c r="AG364" s="2">
        <v>0.85</v>
      </c>
      <c r="AH364" s="2">
        <v>0.05</v>
      </c>
      <c r="AI364" s="2">
        <v>0.04</v>
      </c>
      <c r="AJ364" s="2">
        <v>7</v>
      </c>
      <c r="AK364" s="2">
        <v>3848</v>
      </c>
      <c r="AL364" s="2">
        <v>3142654.93</v>
      </c>
      <c r="AM364" s="2">
        <v>3405543.05</v>
      </c>
      <c r="AN364" s="2" t="s">
        <v>165</v>
      </c>
      <c r="AO364" s="2" t="s">
        <v>89</v>
      </c>
      <c r="AP364" s="2">
        <v>86.9</v>
      </c>
      <c r="AQ364" s="2">
        <v>60</v>
      </c>
      <c r="AR364" s="2" t="s">
        <v>51</v>
      </c>
      <c r="AS364" s="2" t="s">
        <v>27</v>
      </c>
      <c r="AT364" s="2" t="s">
        <v>3297</v>
      </c>
    </row>
    <row r="365" spans="1:46" x14ac:dyDescent="0.3">
      <c r="A365" s="3" t="s">
        <v>1293</v>
      </c>
      <c r="B365" s="5">
        <v>16684</v>
      </c>
      <c r="C365" s="3" t="s">
        <v>66</v>
      </c>
      <c r="D365" s="3" t="s">
        <v>198</v>
      </c>
      <c r="E365" s="3" t="s">
        <v>3335</v>
      </c>
      <c r="F365" s="3" t="s">
        <v>3297</v>
      </c>
      <c r="G365" s="3" t="s">
        <v>144</v>
      </c>
      <c r="H365" s="3" t="s">
        <v>3252</v>
      </c>
      <c r="I365" s="3" t="s">
        <v>3297</v>
      </c>
      <c r="J365" s="3" t="s">
        <v>59</v>
      </c>
      <c r="K365" s="3" t="s">
        <v>83</v>
      </c>
      <c r="L365" s="3" t="s">
        <v>1258</v>
      </c>
      <c r="M365" s="5">
        <v>45837</v>
      </c>
      <c r="N365" s="5">
        <v>45957</v>
      </c>
      <c r="O365" s="5">
        <v>45991</v>
      </c>
      <c r="P365" s="3">
        <v>11</v>
      </c>
      <c r="Q365" s="3">
        <v>44799173</v>
      </c>
      <c r="R365" s="3">
        <v>0.26</v>
      </c>
      <c r="S365" s="3">
        <v>0</v>
      </c>
      <c r="T365" s="3">
        <v>33151388.02</v>
      </c>
      <c r="U365" s="3" t="s">
        <v>365</v>
      </c>
      <c r="V365" s="21" cm="1">
        <f t="array" ref="V365">T365 / _xlfn.SWITCH(U365, "USD", 1, "AED", 3.67, "QAR", 3.64, "SAR", 3.75, "EUR", 0.92, "Unknown", 1, 1)</f>
        <v>9033075.7547683921</v>
      </c>
      <c r="W365" s="3" t="s">
        <v>3297</v>
      </c>
      <c r="X365" s="3">
        <v>0.18</v>
      </c>
      <c r="Y365" s="3">
        <v>0.08</v>
      </c>
      <c r="Z365" s="3" t="s">
        <v>1259</v>
      </c>
      <c r="AA365" s="3">
        <v>15371456.02</v>
      </c>
      <c r="AB365" s="3">
        <v>8385382.8399999999</v>
      </c>
      <c r="AC365" s="3">
        <v>45</v>
      </c>
      <c r="AD365" s="3">
        <v>136</v>
      </c>
      <c r="AE365" s="3" t="s">
        <v>148</v>
      </c>
      <c r="AF365" s="3" t="s">
        <v>101</v>
      </c>
      <c r="AG365" s="3">
        <v>0.06</v>
      </c>
      <c r="AH365" s="3">
        <v>0.05</v>
      </c>
      <c r="AI365" s="3">
        <v>0.09</v>
      </c>
      <c r="AJ365" s="3">
        <v>9</v>
      </c>
      <c r="AK365" s="3">
        <v>4503</v>
      </c>
      <c r="AL365" s="3">
        <v>3719716.64</v>
      </c>
      <c r="AM365" s="3">
        <v>5149911.0599999996</v>
      </c>
      <c r="AN365" s="3" t="s">
        <v>102</v>
      </c>
      <c r="AO365" s="3" t="s">
        <v>39</v>
      </c>
      <c r="AP365" s="3">
        <v>93</v>
      </c>
      <c r="AQ365" s="3">
        <v>24</v>
      </c>
      <c r="AR365" s="3" t="s">
        <v>160</v>
      </c>
      <c r="AS365" s="3" t="s">
        <v>40</v>
      </c>
      <c r="AT365" s="3" t="s">
        <v>28</v>
      </c>
    </row>
    <row r="366" spans="1:46" x14ac:dyDescent="0.3">
      <c r="A366" s="2" t="s">
        <v>1296</v>
      </c>
      <c r="B366" s="4">
        <v>46066</v>
      </c>
      <c r="C366" s="2" t="s">
        <v>226</v>
      </c>
      <c r="D366" s="2" t="s">
        <v>43</v>
      </c>
      <c r="E366" s="2" t="s">
        <v>32</v>
      </c>
      <c r="F366" s="2" t="s">
        <v>417</v>
      </c>
      <c r="G366" s="2" t="s">
        <v>3297</v>
      </c>
      <c r="H366" s="2" t="s">
        <v>3297</v>
      </c>
      <c r="I366" s="2" t="s">
        <v>302</v>
      </c>
      <c r="J366" s="2" t="s">
        <v>215</v>
      </c>
      <c r="K366" s="2" t="s">
        <v>21</v>
      </c>
      <c r="L366" s="2" t="s">
        <v>1261</v>
      </c>
      <c r="M366" s="4">
        <v>46004</v>
      </c>
      <c r="N366" s="4" t="s">
        <v>3297</v>
      </c>
      <c r="O366" s="4">
        <v>46172</v>
      </c>
      <c r="P366" s="2">
        <v>24</v>
      </c>
      <c r="Q366" s="2">
        <v>17866156</v>
      </c>
      <c r="R366" s="2">
        <v>0.19</v>
      </c>
      <c r="S366" s="2">
        <v>0.18</v>
      </c>
      <c r="T366" s="2">
        <v>17076471.899999999</v>
      </c>
      <c r="U366" s="2" t="s">
        <v>264</v>
      </c>
      <c r="V366" s="20" cm="1">
        <f t="array" ref="V366">T366 / _xlfn.SWITCH(U366, "USD", 1, "AED", 3.67, "QAR", 3.64, "SAR", 3.75, "EUR", 0.92, "Unknown", 1, 1)</f>
        <v>17076471.899999999</v>
      </c>
      <c r="W366" s="2">
        <v>11059330.539999999</v>
      </c>
      <c r="X366" s="2">
        <v>0.26</v>
      </c>
      <c r="Y366" s="2">
        <v>0.18</v>
      </c>
      <c r="Z366" s="2" t="s">
        <v>1262</v>
      </c>
      <c r="AA366" s="2">
        <v>15276627.630000001</v>
      </c>
      <c r="AB366" s="2">
        <v>11809710.390000001</v>
      </c>
      <c r="AC366" s="2">
        <v>45</v>
      </c>
      <c r="AD366" s="2">
        <v>46</v>
      </c>
      <c r="AE366" s="2" t="s">
        <v>3297</v>
      </c>
      <c r="AF366" s="2" t="s">
        <v>128</v>
      </c>
      <c r="AG366" s="2">
        <v>0.1</v>
      </c>
      <c r="AH366" s="2">
        <v>0.1</v>
      </c>
      <c r="AI366" s="2">
        <v>0.08</v>
      </c>
      <c r="AJ366" s="2">
        <v>7</v>
      </c>
      <c r="AK366" s="2">
        <v>3306</v>
      </c>
      <c r="AL366" s="2">
        <v>853050.39</v>
      </c>
      <c r="AM366" s="2">
        <v>2938945.38</v>
      </c>
      <c r="AN366" s="2" t="s">
        <v>165</v>
      </c>
      <c r="AO366" s="2" t="s">
        <v>25</v>
      </c>
      <c r="AP366" s="2">
        <v>76.3</v>
      </c>
      <c r="AQ366" s="2">
        <v>24</v>
      </c>
      <c r="AR366" s="2" t="s">
        <v>26</v>
      </c>
      <c r="AS366" s="2" t="s">
        <v>104</v>
      </c>
      <c r="AT366" s="2" t="s">
        <v>3297</v>
      </c>
    </row>
    <row r="367" spans="1:46" x14ac:dyDescent="0.3">
      <c r="A367" s="3" t="s">
        <v>1299</v>
      </c>
      <c r="B367" s="5">
        <v>16687</v>
      </c>
      <c r="C367" s="3" t="s">
        <v>294</v>
      </c>
      <c r="D367" s="3" t="s">
        <v>55</v>
      </c>
      <c r="E367" s="3" t="s">
        <v>275</v>
      </c>
      <c r="F367" s="3" t="s">
        <v>17</v>
      </c>
      <c r="G367" s="3" t="s">
        <v>94</v>
      </c>
      <c r="H367" s="3" t="s">
        <v>3252</v>
      </c>
      <c r="I367" s="3" t="s">
        <v>193</v>
      </c>
      <c r="J367" s="3" t="s">
        <v>59</v>
      </c>
      <c r="K367" s="3" t="s">
        <v>83</v>
      </c>
      <c r="L367" s="3" t="s">
        <v>1264</v>
      </c>
      <c r="M367" s="5">
        <v>45874</v>
      </c>
      <c r="N367" s="5" t="s">
        <v>3297</v>
      </c>
      <c r="O367" s="5">
        <v>45970</v>
      </c>
      <c r="P367" s="3">
        <v>20</v>
      </c>
      <c r="Q367" s="3">
        <v>43904568</v>
      </c>
      <c r="R367" s="3">
        <v>0.31</v>
      </c>
      <c r="S367" s="3">
        <v>0.06</v>
      </c>
      <c r="T367" s="3">
        <v>32111801.039999999</v>
      </c>
      <c r="U367" s="3" t="s">
        <v>365</v>
      </c>
      <c r="V367" s="21" cm="1">
        <f t="array" ref="V367">T367 / _xlfn.SWITCH(U367, "USD", 1, "AED", 3.67, "QAR", 3.64, "SAR", 3.75, "EUR", 0.92, "Unknown", 1, 1)</f>
        <v>8749809.5476839244</v>
      </c>
      <c r="W367" s="3">
        <v>20013026.489999998</v>
      </c>
      <c r="X367" s="3">
        <v>0.06</v>
      </c>
      <c r="Y367" s="3">
        <v>0.06</v>
      </c>
      <c r="Z367" s="3" t="s">
        <v>1265</v>
      </c>
      <c r="AA367" s="3" t="s">
        <v>224</v>
      </c>
      <c r="AB367" s="3">
        <v>3397852</v>
      </c>
      <c r="AC367" s="3">
        <v>90</v>
      </c>
      <c r="AD367" s="3">
        <v>43</v>
      </c>
      <c r="AE367" s="3" t="s">
        <v>148</v>
      </c>
      <c r="AF367" s="3" t="s">
        <v>49</v>
      </c>
      <c r="AG367" s="3">
        <v>0.1</v>
      </c>
      <c r="AH367" s="3">
        <v>0.1</v>
      </c>
      <c r="AI367" s="3">
        <v>0.02</v>
      </c>
      <c r="AJ367" s="3">
        <v>11</v>
      </c>
      <c r="AK367" s="3">
        <v>3660</v>
      </c>
      <c r="AL367" s="3">
        <v>932772.77</v>
      </c>
      <c r="AM367" s="3">
        <v>3349650.19</v>
      </c>
      <c r="AN367" s="3" t="s">
        <v>165</v>
      </c>
      <c r="AO367" s="3" t="s">
        <v>39</v>
      </c>
      <c r="AP367" s="3">
        <v>88</v>
      </c>
      <c r="AQ367" s="3" t="s">
        <v>3297</v>
      </c>
      <c r="AR367" s="3" t="s">
        <v>160</v>
      </c>
      <c r="AS367" s="3" t="s">
        <v>52</v>
      </c>
      <c r="AT367" s="3" t="s">
        <v>3297</v>
      </c>
    </row>
    <row r="368" spans="1:46" x14ac:dyDescent="0.3">
      <c r="A368" s="2" t="s">
        <v>1302</v>
      </c>
      <c r="B368" s="4">
        <v>45801</v>
      </c>
      <c r="C368" s="2" t="s">
        <v>130</v>
      </c>
      <c r="D368" s="2" t="s">
        <v>122</v>
      </c>
      <c r="E368" s="2" t="s">
        <v>32</v>
      </c>
      <c r="F368" s="2" t="s">
        <v>417</v>
      </c>
      <c r="G368" s="2" t="s">
        <v>162</v>
      </c>
      <c r="H368" s="2" t="s">
        <v>157</v>
      </c>
      <c r="I368" s="2" t="s">
        <v>19</v>
      </c>
      <c r="J368" s="2" t="s">
        <v>215</v>
      </c>
      <c r="K368" s="2" t="s">
        <v>125</v>
      </c>
      <c r="L368" s="2" t="s">
        <v>1267</v>
      </c>
      <c r="M368" s="4">
        <v>45775</v>
      </c>
      <c r="N368" s="4">
        <v>45968</v>
      </c>
      <c r="O368" s="4" t="s">
        <v>3297</v>
      </c>
      <c r="P368" s="2">
        <v>13</v>
      </c>
      <c r="Q368" s="2">
        <v>25482265</v>
      </c>
      <c r="R368" s="2">
        <v>0.21</v>
      </c>
      <c r="S368" s="2">
        <v>0.16</v>
      </c>
      <c r="T368" s="2">
        <v>23351947.649999999</v>
      </c>
      <c r="U368" s="2" t="s">
        <v>76</v>
      </c>
      <c r="V368" s="20" cm="1">
        <f t="array" ref="V368">T368 / _xlfn.SWITCH(U368, "USD", 1, "AED", 3.67, "QAR", 3.64, "SAR", 3.75, "EUR", 0.92, "Unknown", 1, 1)</f>
        <v>23351947.649999999</v>
      </c>
      <c r="W368" s="2">
        <v>14836937.439999999</v>
      </c>
      <c r="X368" s="2">
        <v>0.17</v>
      </c>
      <c r="Y368" s="2">
        <v>0.06</v>
      </c>
      <c r="Z368" s="2" t="s">
        <v>1268</v>
      </c>
      <c r="AA368" s="2">
        <v>18297924.73</v>
      </c>
      <c r="AB368" s="2">
        <v>11938584.75</v>
      </c>
      <c r="AC368" s="2">
        <v>120</v>
      </c>
      <c r="AD368" s="2">
        <v>72</v>
      </c>
      <c r="AE368" s="2" t="s">
        <v>38</v>
      </c>
      <c r="AF368" s="2" t="s">
        <v>87</v>
      </c>
      <c r="AG368" s="2">
        <v>0.79</v>
      </c>
      <c r="AH368" s="2">
        <v>0.1</v>
      </c>
      <c r="AI368" s="2">
        <v>0.1</v>
      </c>
      <c r="AJ368" s="2">
        <v>0</v>
      </c>
      <c r="AK368" s="2">
        <v>3246</v>
      </c>
      <c r="AL368" s="2">
        <v>4893037.38</v>
      </c>
      <c r="AM368" s="2">
        <v>3887673.73</v>
      </c>
      <c r="AN368" s="2" t="s">
        <v>88</v>
      </c>
      <c r="AO368" s="2" t="s">
        <v>3297</v>
      </c>
      <c r="AP368" s="2">
        <v>71.5</v>
      </c>
      <c r="AQ368" s="2">
        <v>36</v>
      </c>
      <c r="AR368" s="2" t="s">
        <v>3297</v>
      </c>
      <c r="AS368" s="2" t="s">
        <v>40</v>
      </c>
      <c r="AT368" s="2" t="s">
        <v>64</v>
      </c>
    </row>
    <row r="369" spans="1:46" x14ac:dyDescent="0.3">
      <c r="A369" s="3" t="s">
        <v>1305</v>
      </c>
      <c r="B369" s="5">
        <v>45889</v>
      </c>
      <c r="C369" s="3" t="s">
        <v>668</v>
      </c>
      <c r="D369" s="3" t="s">
        <v>198</v>
      </c>
      <c r="E369" s="3" t="s">
        <v>32</v>
      </c>
      <c r="F369" s="3" t="s">
        <v>417</v>
      </c>
      <c r="G369" s="3" t="s">
        <v>3297</v>
      </c>
      <c r="H369" s="3" t="s">
        <v>157</v>
      </c>
      <c r="I369" s="3" t="s">
        <v>3254</v>
      </c>
      <c r="J369" s="3" t="s">
        <v>215</v>
      </c>
      <c r="K369" s="3" t="s">
        <v>97</v>
      </c>
      <c r="L369" s="3" t="s">
        <v>1270</v>
      </c>
      <c r="M369" s="5">
        <v>45968</v>
      </c>
      <c r="N369" s="5" t="s">
        <v>3297</v>
      </c>
      <c r="O369" s="5">
        <v>45923</v>
      </c>
      <c r="P369" s="3">
        <v>13</v>
      </c>
      <c r="Q369" s="3">
        <v>48705344</v>
      </c>
      <c r="R369" s="3">
        <v>0.01</v>
      </c>
      <c r="S369" s="3">
        <v>0.16</v>
      </c>
      <c r="T369" s="3">
        <v>55933217.049999997</v>
      </c>
      <c r="U369" s="3" t="s">
        <v>3297</v>
      </c>
      <c r="V369" s="21" cm="1">
        <f t="array" ref="V369">T369 / _xlfn.SWITCH(U369, "USD", 1, "AED", 3.67, "QAR", 3.64, "SAR", 3.75, "EUR", 0.92, "Unknown", 1, 1)</f>
        <v>55933217.049999997</v>
      </c>
      <c r="W369" s="3">
        <v>36788873.890000001</v>
      </c>
      <c r="X369" s="3">
        <v>0.05</v>
      </c>
      <c r="Y369" s="3">
        <v>0.08</v>
      </c>
      <c r="Z369" s="3" t="s">
        <v>1271</v>
      </c>
      <c r="AA369" s="3">
        <v>23470791.48</v>
      </c>
      <c r="AB369" s="3">
        <v>22364181.760000002</v>
      </c>
      <c r="AC369" s="3">
        <v>90</v>
      </c>
      <c r="AD369" s="3">
        <v>127</v>
      </c>
      <c r="AE369" s="3" t="s">
        <v>100</v>
      </c>
      <c r="AF369" s="3" t="s">
        <v>24</v>
      </c>
      <c r="AG369" s="3">
        <v>0.98</v>
      </c>
      <c r="AH369" s="3">
        <v>0.1</v>
      </c>
      <c r="AI369" s="3">
        <v>0.09</v>
      </c>
      <c r="AJ369" s="3">
        <v>0</v>
      </c>
      <c r="AK369" s="3">
        <v>2828</v>
      </c>
      <c r="AL369" s="3">
        <v>1882561.14</v>
      </c>
      <c r="AM369" s="3">
        <v>21912070.629999999</v>
      </c>
      <c r="AN369" s="3" t="s">
        <v>88</v>
      </c>
      <c r="AO369" s="3" t="s">
        <v>89</v>
      </c>
      <c r="AP369" s="3" t="s">
        <v>3297</v>
      </c>
      <c r="AQ369" s="3">
        <v>36</v>
      </c>
      <c r="AR369" s="3" t="s">
        <v>26</v>
      </c>
      <c r="AS369" s="3" t="s">
        <v>112</v>
      </c>
      <c r="AT369" s="3" t="s">
        <v>105</v>
      </c>
    </row>
    <row r="370" spans="1:46" x14ac:dyDescent="0.3">
      <c r="A370" s="2" t="s">
        <v>1308</v>
      </c>
      <c r="B370" s="4">
        <v>46074</v>
      </c>
      <c r="C370" s="2" t="s">
        <v>940</v>
      </c>
      <c r="D370" s="2" t="s">
        <v>92</v>
      </c>
      <c r="E370" s="2" t="s">
        <v>32</v>
      </c>
      <c r="F370" s="2" t="s">
        <v>138</v>
      </c>
      <c r="G370" s="2" t="s">
        <v>214</v>
      </c>
      <c r="H370" s="2" t="s">
        <v>157</v>
      </c>
      <c r="I370" s="2" t="s">
        <v>96</v>
      </c>
      <c r="J370" s="2" t="s">
        <v>215</v>
      </c>
      <c r="K370" s="2" t="s">
        <v>83</v>
      </c>
      <c r="L370" s="2" t="s">
        <v>1273</v>
      </c>
      <c r="M370" s="4">
        <v>45990</v>
      </c>
      <c r="N370" s="4">
        <v>46095</v>
      </c>
      <c r="O370" s="4">
        <v>46271</v>
      </c>
      <c r="P370" s="2">
        <v>10</v>
      </c>
      <c r="Q370" s="2">
        <v>37404080</v>
      </c>
      <c r="R370" s="2">
        <v>0.28000000000000003</v>
      </c>
      <c r="S370" s="2">
        <v>0.02</v>
      </c>
      <c r="T370" s="2">
        <v>27469556.350000001</v>
      </c>
      <c r="U370" s="2" t="s">
        <v>177</v>
      </c>
      <c r="V370" s="20" cm="1">
        <f t="array" ref="V370">T370 / _xlfn.SWITCH(U370, "USD", 1, "AED", 3.67, "QAR", 3.64, "SAR", 3.75, "EUR", 0.92, "Unknown", 1, 1)</f>
        <v>27469556.350000001</v>
      </c>
      <c r="W370" s="2">
        <v>24450494.34</v>
      </c>
      <c r="X370" s="2">
        <v>0.08</v>
      </c>
      <c r="Y370" s="2">
        <v>0.12</v>
      </c>
      <c r="Z370" s="2" t="s">
        <v>1274</v>
      </c>
      <c r="AA370" s="2">
        <v>19664427.969999999</v>
      </c>
      <c r="AB370" s="2">
        <v>15712375.539999999</v>
      </c>
      <c r="AC370" s="2">
        <v>45</v>
      </c>
      <c r="AD370" s="2">
        <v>50</v>
      </c>
      <c r="AE370" s="2" t="s">
        <v>148</v>
      </c>
      <c r="AF370" s="2" t="s">
        <v>263</v>
      </c>
      <c r="AG370" s="2">
        <v>0.87</v>
      </c>
      <c r="AH370" s="2">
        <v>0.1</v>
      </c>
      <c r="AI370" s="2">
        <v>0.09</v>
      </c>
      <c r="AJ370" s="2">
        <v>12</v>
      </c>
      <c r="AK370" s="2">
        <v>2207</v>
      </c>
      <c r="AL370" s="2">
        <v>4127634.84</v>
      </c>
      <c r="AM370" s="2">
        <v>6503668.29</v>
      </c>
      <c r="AN370" s="2" t="s">
        <v>63</v>
      </c>
      <c r="AO370" s="2" t="s">
        <v>77</v>
      </c>
      <c r="AP370" s="2">
        <v>58</v>
      </c>
      <c r="AQ370" s="2">
        <v>12</v>
      </c>
      <c r="AR370" s="2" t="s">
        <v>160</v>
      </c>
      <c r="AS370" s="2" t="s">
        <v>104</v>
      </c>
      <c r="AT370" s="2" t="s">
        <v>3297</v>
      </c>
    </row>
    <row r="371" spans="1:46" x14ac:dyDescent="0.3">
      <c r="A371" s="3" t="s">
        <v>1311</v>
      </c>
      <c r="B371" s="5">
        <v>45848</v>
      </c>
      <c r="C371" s="3" t="s">
        <v>290</v>
      </c>
      <c r="D371" s="3" t="s">
        <v>213</v>
      </c>
      <c r="E371" s="3" t="s">
        <v>275</v>
      </c>
      <c r="F371" s="3" t="s">
        <v>93</v>
      </c>
      <c r="G371" s="3" t="s">
        <v>34</v>
      </c>
      <c r="H371" s="3" t="s">
        <v>245</v>
      </c>
      <c r="I371" s="3" t="s">
        <v>19</v>
      </c>
      <c r="J371" s="2" t="s">
        <v>59</v>
      </c>
      <c r="K371" s="3" t="s">
        <v>21</v>
      </c>
      <c r="L371" s="3" t="s">
        <v>1276</v>
      </c>
      <c r="M371" s="5">
        <v>45821</v>
      </c>
      <c r="N371" s="5" t="s">
        <v>3297</v>
      </c>
      <c r="O371" s="5" t="s">
        <v>3297</v>
      </c>
      <c r="P371" s="3">
        <v>25</v>
      </c>
      <c r="Q371" s="3" t="s">
        <v>3297</v>
      </c>
      <c r="R371" s="3">
        <v>0.26</v>
      </c>
      <c r="S371" s="3">
        <v>-0.02</v>
      </c>
      <c r="T371" s="3">
        <v>11441662.43</v>
      </c>
      <c r="U371" s="3" t="s">
        <v>365</v>
      </c>
      <c r="V371" s="21" cm="1">
        <f t="array" ref="V371">T371 / _xlfn.SWITCH(U371, "USD", 1, "AED", 3.67, "QAR", 3.64, "SAR", 3.75, "EUR", 0.92, "Unknown", 1, 1)</f>
        <v>3117619.190735695</v>
      </c>
      <c r="W371" s="3">
        <v>9817151.7799999993</v>
      </c>
      <c r="X371" s="3">
        <v>0.16</v>
      </c>
      <c r="Y371" s="3">
        <v>0.09</v>
      </c>
      <c r="Z371" s="3" t="s">
        <v>1277</v>
      </c>
      <c r="AA371" s="3">
        <v>4691303.21</v>
      </c>
      <c r="AB371" s="3">
        <v>4975748.76</v>
      </c>
      <c r="AC371" s="3">
        <v>90</v>
      </c>
      <c r="AD371" s="3">
        <v>82</v>
      </c>
      <c r="AE371" s="3" t="s">
        <v>148</v>
      </c>
      <c r="AF371" s="3" t="s">
        <v>128</v>
      </c>
      <c r="AG371" s="3">
        <v>0.19</v>
      </c>
      <c r="AH371" s="3">
        <v>0.15</v>
      </c>
      <c r="AI371" s="3">
        <v>7.0000000000000007E-2</v>
      </c>
      <c r="AJ371" s="3">
        <v>12</v>
      </c>
      <c r="AK371" s="3">
        <v>414</v>
      </c>
      <c r="AL371" s="3">
        <v>1390983.7</v>
      </c>
      <c r="AM371" s="3">
        <v>3253988.13</v>
      </c>
      <c r="AN371" s="3" t="s">
        <v>102</v>
      </c>
      <c r="AO371" s="3" t="s">
        <v>103</v>
      </c>
      <c r="AP371" s="3">
        <v>55</v>
      </c>
      <c r="AQ371" s="3">
        <v>48</v>
      </c>
      <c r="AR371" s="3" t="s">
        <v>3297</v>
      </c>
      <c r="AS371" s="3" t="s">
        <v>27</v>
      </c>
      <c r="AT371" s="3" t="s">
        <v>64</v>
      </c>
    </row>
    <row r="372" spans="1:46" x14ac:dyDescent="0.3">
      <c r="A372" s="2" t="s">
        <v>1314</v>
      </c>
      <c r="B372" s="4">
        <v>45736</v>
      </c>
      <c r="C372" s="2" t="s">
        <v>298</v>
      </c>
      <c r="D372" s="2" t="s">
        <v>230</v>
      </c>
      <c r="E372" s="2" t="s">
        <v>275</v>
      </c>
      <c r="F372" s="2" t="s">
        <v>116</v>
      </c>
      <c r="G372" s="2" t="s">
        <v>131</v>
      </c>
      <c r="H372" s="2" t="s">
        <v>157</v>
      </c>
      <c r="I372" s="2" t="s">
        <v>302</v>
      </c>
      <c r="J372" s="2" t="s">
        <v>59</v>
      </c>
      <c r="K372" s="2" t="s">
        <v>145</v>
      </c>
      <c r="L372" s="2" t="s">
        <v>1279</v>
      </c>
      <c r="M372" s="4">
        <v>45681</v>
      </c>
      <c r="N372" s="4" t="s">
        <v>3297</v>
      </c>
      <c r="O372" s="4">
        <v>45835</v>
      </c>
      <c r="P372" s="2">
        <v>20</v>
      </c>
      <c r="Q372" s="2">
        <v>6469599</v>
      </c>
      <c r="R372" s="2">
        <v>0.18</v>
      </c>
      <c r="S372" s="2">
        <v>0.01</v>
      </c>
      <c r="T372" s="2">
        <v>5358121.8899999997</v>
      </c>
      <c r="U372" s="2" t="s">
        <v>76</v>
      </c>
      <c r="V372" s="20" cm="1">
        <f t="array" ref="V372">T372 / _xlfn.SWITCH(U372, "USD", 1, "AED", 3.67, "QAR", 3.64, "SAR", 3.75, "EUR", 0.92, "Unknown", 1, 1)</f>
        <v>5358121.8899999997</v>
      </c>
      <c r="W372" s="2">
        <v>4050362.93</v>
      </c>
      <c r="X372" s="2">
        <v>0.32</v>
      </c>
      <c r="Y372" s="2">
        <v>0.1</v>
      </c>
      <c r="Z372" s="2" t="s">
        <v>1280</v>
      </c>
      <c r="AA372" s="2">
        <v>3996316.29</v>
      </c>
      <c r="AB372" s="2">
        <v>3207547.53</v>
      </c>
      <c r="AC372" s="2">
        <v>60</v>
      </c>
      <c r="AD372" s="2">
        <v>180</v>
      </c>
      <c r="AE372" s="2" t="s">
        <v>62</v>
      </c>
      <c r="AF372" s="2" t="s">
        <v>87</v>
      </c>
      <c r="AG372" s="2">
        <v>0.93</v>
      </c>
      <c r="AH372" s="2">
        <v>0.05</v>
      </c>
      <c r="AI372" s="2">
        <v>0.06</v>
      </c>
      <c r="AJ372" s="2">
        <v>0</v>
      </c>
      <c r="AK372" s="2">
        <v>3591</v>
      </c>
      <c r="AL372" s="2">
        <v>696019.85</v>
      </c>
      <c r="AM372" s="2">
        <v>904238.97</v>
      </c>
      <c r="AN372" s="2" t="s">
        <v>3297</v>
      </c>
      <c r="AO372" s="2" t="s">
        <v>77</v>
      </c>
      <c r="AP372" s="2">
        <v>91.5</v>
      </c>
      <c r="AQ372" s="2">
        <v>36</v>
      </c>
      <c r="AR372" s="2" t="s">
        <v>3297</v>
      </c>
      <c r="AS372" s="2" t="s">
        <v>52</v>
      </c>
      <c r="AT372" s="2" t="s">
        <v>3297</v>
      </c>
    </row>
    <row r="373" spans="1:46" x14ac:dyDescent="0.3">
      <c r="A373" s="3" t="s">
        <v>1317</v>
      </c>
      <c r="B373" s="5">
        <v>45768</v>
      </c>
      <c r="C373" s="3" t="s">
        <v>212</v>
      </c>
      <c r="D373" s="3" t="s">
        <v>320</v>
      </c>
      <c r="E373" s="3" t="s">
        <v>3335</v>
      </c>
      <c r="F373" s="3" t="s">
        <v>80</v>
      </c>
      <c r="G373" s="3" t="s">
        <v>214</v>
      </c>
      <c r="H373" s="3" t="s">
        <v>44</v>
      </c>
      <c r="I373" s="3" t="s">
        <v>19</v>
      </c>
      <c r="J373" s="3" t="s">
        <v>59</v>
      </c>
      <c r="K373" s="3" t="s">
        <v>203</v>
      </c>
      <c r="L373" s="3" t="s">
        <v>1282</v>
      </c>
      <c r="M373" s="5">
        <v>45747</v>
      </c>
      <c r="N373" s="5">
        <v>45813</v>
      </c>
      <c r="O373" s="5" t="s">
        <v>3297</v>
      </c>
      <c r="P373" s="3">
        <v>14</v>
      </c>
      <c r="Q373" s="3">
        <v>42991829</v>
      </c>
      <c r="R373" s="3">
        <v>0.31</v>
      </c>
      <c r="S373" s="3">
        <v>0.13</v>
      </c>
      <c r="T373" s="3">
        <v>33520729.07</v>
      </c>
      <c r="U373" s="3" t="s">
        <v>264</v>
      </c>
      <c r="V373" s="21" cm="1">
        <f t="array" ref="V373">T373 / _xlfn.SWITCH(U373, "USD", 1, "AED", 3.67, "QAR", 3.64, "SAR", 3.75, "EUR", 0.92, "Unknown", 1, 1)</f>
        <v>33520729.07</v>
      </c>
      <c r="W373" s="3">
        <v>28037351.300000001</v>
      </c>
      <c r="X373" s="3">
        <v>0.28000000000000003</v>
      </c>
      <c r="Y373" s="3">
        <v>0.11</v>
      </c>
      <c r="Z373" s="3" t="s">
        <v>1283</v>
      </c>
      <c r="AA373" s="3">
        <v>3959808.21</v>
      </c>
      <c r="AB373" s="3">
        <v>3043040.49</v>
      </c>
      <c r="AC373" s="3">
        <v>45</v>
      </c>
      <c r="AD373" s="3">
        <v>143</v>
      </c>
      <c r="AE373" s="3" t="s">
        <v>100</v>
      </c>
      <c r="AF373" s="3" t="s">
        <v>263</v>
      </c>
      <c r="AG373" s="3">
        <v>0.2</v>
      </c>
      <c r="AH373" s="3">
        <v>0.05</v>
      </c>
      <c r="AI373" s="3">
        <v>0.09</v>
      </c>
      <c r="AJ373" s="3">
        <v>0</v>
      </c>
      <c r="AK373" s="3">
        <v>2817</v>
      </c>
      <c r="AL373" s="3">
        <v>1076067.24</v>
      </c>
      <c r="AM373" s="3">
        <v>9121775.7599999998</v>
      </c>
      <c r="AN373" s="3" t="s">
        <v>3297</v>
      </c>
      <c r="AO373" s="3" t="s">
        <v>3297</v>
      </c>
      <c r="AP373" s="3">
        <v>52</v>
      </c>
      <c r="AQ373" s="3">
        <v>48</v>
      </c>
      <c r="AR373" s="3" t="s">
        <v>3297</v>
      </c>
      <c r="AS373" s="3" t="s">
        <v>40</v>
      </c>
      <c r="AT373" s="3" t="s">
        <v>105</v>
      </c>
    </row>
    <row r="374" spans="1:46" x14ac:dyDescent="0.3">
      <c r="A374" s="2" t="s">
        <v>1320</v>
      </c>
      <c r="B374" s="4">
        <v>46035</v>
      </c>
      <c r="C374" s="2" t="s">
        <v>603</v>
      </c>
      <c r="D374" s="2" t="s">
        <v>385</v>
      </c>
      <c r="E374" s="2" t="s">
        <v>275</v>
      </c>
      <c r="F374" s="2" t="s">
        <v>17</v>
      </c>
      <c r="G374" s="2" t="s">
        <v>117</v>
      </c>
      <c r="H374" s="2" t="s">
        <v>157</v>
      </c>
      <c r="I374" s="2" t="s">
        <v>193</v>
      </c>
      <c r="J374" s="2" t="s">
        <v>72</v>
      </c>
      <c r="K374" s="2" t="s">
        <v>46</v>
      </c>
      <c r="L374" s="2" t="s">
        <v>1285</v>
      </c>
      <c r="M374" s="4">
        <v>45911</v>
      </c>
      <c r="N374" s="4">
        <v>46048</v>
      </c>
      <c r="O374" s="4" t="s">
        <v>3297</v>
      </c>
      <c r="P374" s="2">
        <v>17</v>
      </c>
      <c r="Q374" s="2">
        <v>5864135</v>
      </c>
      <c r="R374" s="2">
        <v>0.21</v>
      </c>
      <c r="S374" s="2">
        <v>0.01</v>
      </c>
      <c r="T374" s="2">
        <v>4678993.32</v>
      </c>
      <c r="U374" s="2" t="s">
        <v>365</v>
      </c>
      <c r="V374" s="20" cm="1">
        <f t="array" ref="V374">T374 / _xlfn.SWITCH(U374, "USD", 1, "AED", 3.67, "QAR", 3.64, "SAR", 3.75, "EUR", 0.92, "Unknown", 1, 1)</f>
        <v>1274930.0599455042</v>
      </c>
      <c r="W374" s="2">
        <v>3087974.43</v>
      </c>
      <c r="X374" s="2">
        <v>0.21</v>
      </c>
      <c r="Y374" s="2">
        <v>0.11</v>
      </c>
      <c r="Z374" s="2" t="s">
        <v>1286</v>
      </c>
      <c r="AA374" s="2">
        <v>3268572.53</v>
      </c>
      <c r="AB374" s="2">
        <v>2389309.04</v>
      </c>
      <c r="AC374" s="2">
        <v>45</v>
      </c>
      <c r="AD374" s="2">
        <v>35</v>
      </c>
      <c r="AE374" s="2" t="s">
        <v>38</v>
      </c>
      <c r="AF374" s="2" t="s">
        <v>128</v>
      </c>
      <c r="AG374" s="2">
        <v>0.2</v>
      </c>
      <c r="AH374" s="2">
        <v>0.1</v>
      </c>
      <c r="AI374" s="2">
        <v>0.02</v>
      </c>
      <c r="AJ374" s="2">
        <v>7</v>
      </c>
      <c r="AK374" s="2">
        <v>111</v>
      </c>
      <c r="AL374" s="2">
        <v>946512.48</v>
      </c>
      <c r="AM374" s="2">
        <v>1801508.43</v>
      </c>
      <c r="AN374" s="2" t="s">
        <v>3297</v>
      </c>
      <c r="AO374" s="2" t="s">
        <v>25</v>
      </c>
      <c r="AP374" s="2">
        <v>83.7</v>
      </c>
      <c r="AQ374" s="2">
        <v>36</v>
      </c>
      <c r="AR374" s="2" t="s">
        <v>160</v>
      </c>
      <c r="AS374" s="2" t="s">
        <v>52</v>
      </c>
      <c r="AT374" s="2" t="s">
        <v>113</v>
      </c>
    </row>
    <row r="375" spans="1:46" x14ac:dyDescent="0.3">
      <c r="A375" s="3" t="s">
        <v>1323</v>
      </c>
      <c r="B375" s="5">
        <v>16635</v>
      </c>
      <c r="C375" s="3" t="s">
        <v>226</v>
      </c>
      <c r="D375" s="3" t="s">
        <v>174</v>
      </c>
      <c r="E375" s="3" t="s">
        <v>3335</v>
      </c>
      <c r="F375" s="3" t="s">
        <v>17</v>
      </c>
      <c r="G375" s="3" t="s">
        <v>144</v>
      </c>
      <c r="H375" s="3" t="s">
        <v>245</v>
      </c>
      <c r="I375" s="3" t="s">
        <v>71</v>
      </c>
      <c r="J375" s="3" t="s">
        <v>59</v>
      </c>
      <c r="K375" s="3" t="s">
        <v>46</v>
      </c>
      <c r="L375" s="3" t="s">
        <v>1288</v>
      </c>
      <c r="M375" s="5">
        <v>45628</v>
      </c>
      <c r="N375" s="5" t="s">
        <v>3297</v>
      </c>
      <c r="O375" s="5">
        <v>45781</v>
      </c>
      <c r="P375" s="3">
        <v>17</v>
      </c>
      <c r="Q375" s="3">
        <v>13395441</v>
      </c>
      <c r="R375" s="3">
        <v>0.17</v>
      </c>
      <c r="S375" s="3">
        <v>7.0000000000000007E-2</v>
      </c>
      <c r="T375" s="3">
        <v>11896491.15</v>
      </c>
      <c r="U375" s="3" t="s">
        <v>365</v>
      </c>
      <c r="V375" s="21" cm="1">
        <f t="array" ref="V375">T375 / _xlfn.SWITCH(U375, "USD", 1, "AED", 3.67, "QAR", 3.64, "SAR", 3.75, "EUR", 0.92, "Unknown", 1, 1)</f>
        <v>3241550.7220708448</v>
      </c>
      <c r="W375" s="3">
        <v>8089407.1200000001</v>
      </c>
      <c r="X375" s="3">
        <v>0.32</v>
      </c>
      <c r="Y375" s="3">
        <v>0.08</v>
      </c>
      <c r="Z375" s="3" t="s">
        <v>1289</v>
      </c>
      <c r="AA375" s="3">
        <v>7253510.7699999996</v>
      </c>
      <c r="AB375" s="3">
        <v>4429640.66</v>
      </c>
      <c r="AC375" s="3">
        <v>60</v>
      </c>
      <c r="AD375" s="3">
        <v>123</v>
      </c>
      <c r="AE375" s="3" t="s">
        <v>148</v>
      </c>
      <c r="AF375" s="3" t="s">
        <v>101</v>
      </c>
      <c r="AG375" s="3">
        <v>0.94</v>
      </c>
      <c r="AH375" s="3">
        <v>0.05</v>
      </c>
      <c r="AI375" s="3">
        <v>0.05</v>
      </c>
      <c r="AJ375" s="3">
        <v>6</v>
      </c>
      <c r="AK375" s="3">
        <v>2103</v>
      </c>
      <c r="AL375" s="3">
        <v>2319777.2799999998</v>
      </c>
      <c r="AM375" s="3" t="s">
        <v>3297</v>
      </c>
      <c r="AN375" s="3" t="s">
        <v>3297</v>
      </c>
      <c r="AO375" s="3" t="s">
        <v>89</v>
      </c>
      <c r="AP375" s="3">
        <v>89</v>
      </c>
      <c r="AQ375" s="3">
        <v>36</v>
      </c>
      <c r="AR375" s="3" t="s">
        <v>160</v>
      </c>
      <c r="AS375" s="3" t="s">
        <v>112</v>
      </c>
      <c r="AT375" s="3" t="s">
        <v>3297</v>
      </c>
    </row>
    <row r="376" spans="1:46" x14ac:dyDescent="0.3">
      <c r="A376" s="2" t="s">
        <v>1326</v>
      </c>
      <c r="B376" s="4">
        <v>45948</v>
      </c>
      <c r="C376" s="2" t="s">
        <v>343</v>
      </c>
      <c r="D376" s="2" t="s">
        <v>79</v>
      </c>
      <c r="E376" s="2" t="s">
        <v>207</v>
      </c>
      <c r="F376" s="2" t="s">
        <v>80</v>
      </c>
      <c r="G376" s="2" t="s">
        <v>81</v>
      </c>
      <c r="H376" s="2" t="s">
        <v>44</v>
      </c>
      <c r="I376" s="2" t="s">
        <v>58</v>
      </c>
      <c r="J376" s="2" t="s">
        <v>132</v>
      </c>
      <c r="K376" s="2" t="s">
        <v>125</v>
      </c>
      <c r="L376" s="2" t="s">
        <v>1291</v>
      </c>
      <c r="M376" s="4">
        <v>45877</v>
      </c>
      <c r="N376" s="4" t="s">
        <v>3297</v>
      </c>
      <c r="O376" s="4">
        <v>46017</v>
      </c>
      <c r="P376" s="2">
        <v>43</v>
      </c>
      <c r="Q376" s="2">
        <v>2982497</v>
      </c>
      <c r="R376" s="2">
        <v>0.11</v>
      </c>
      <c r="S376" s="2">
        <v>7.0000000000000007E-2</v>
      </c>
      <c r="T376" s="2">
        <v>2840231.89</v>
      </c>
      <c r="U376" s="2" t="s">
        <v>3297</v>
      </c>
      <c r="V376" s="20" cm="1">
        <f t="array" ref="V376">T376 / _xlfn.SWITCH(U376, "USD", 1, "AED", 3.67, "QAR", 3.64, "SAR", 3.75, "EUR", 0.92, "Unknown", 1, 1)</f>
        <v>2840231.89</v>
      </c>
      <c r="W376" s="2">
        <v>1784117.15</v>
      </c>
      <c r="X376" s="2">
        <v>0.23</v>
      </c>
      <c r="Y376" s="2">
        <v>0.19</v>
      </c>
      <c r="Z376" s="2" t="s">
        <v>1292</v>
      </c>
      <c r="AA376" s="2">
        <v>619684.63</v>
      </c>
      <c r="AB376" s="2" t="s">
        <v>3297</v>
      </c>
      <c r="AC376" s="2">
        <v>60</v>
      </c>
      <c r="AD376" s="2">
        <v>17</v>
      </c>
      <c r="AE376" s="2" t="s">
        <v>38</v>
      </c>
      <c r="AF376" s="2" t="s">
        <v>128</v>
      </c>
      <c r="AG376" s="2">
        <v>0.66</v>
      </c>
      <c r="AH376" s="2">
        <v>0.05</v>
      </c>
      <c r="AI376" s="2">
        <v>0.06</v>
      </c>
      <c r="AJ376" s="2">
        <v>7</v>
      </c>
      <c r="AK376" s="2">
        <v>3707</v>
      </c>
      <c r="AL376" s="2">
        <v>685899.92</v>
      </c>
      <c r="AM376" s="2">
        <v>756226.27</v>
      </c>
      <c r="AN376" s="2" t="s">
        <v>3297</v>
      </c>
      <c r="AO376" s="2" t="s">
        <v>89</v>
      </c>
      <c r="AP376" s="2">
        <v>72.900000000000006</v>
      </c>
      <c r="AQ376" s="2">
        <v>48</v>
      </c>
      <c r="AR376" s="2" t="s">
        <v>166</v>
      </c>
      <c r="AS376" s="2" t="s">
        <v>40</v>
      </c>
      <c r="AT376" s="2" t="s">
        <v>149</v>
      </c>
    </row>
    <row r="377" spans="1:46" x14ac:dyDescent="0.3">
      <c r="A377" s="3" t="s">
        <v>1329</v>
      </c>
      <c r="B377" s="5">
        <v>45846</v>
      </c>
      <c r="C377" s="3" t="s">
        <v>424</v>
      </c>
      <c r="D377" s="3" t="s">
        <v>92</v>
      </c>
      <c r="E377" s="3" t="s">
        <v>32</v>
      </c>
      <c r="F377" s="3" t="s">
        <v>417</v>
      </c>
      <c r="G377" s="3" t="s">
        <v>94</v>
      </c>
      <c r="H377" s="3" t="s">
        <v>95</v>
      </c>
      <c r="I377" s="3" t="s">
        <v>302</v>
      </c>
      <c r="J377" s="3" t="s">
        <v>215</v>
      </c>
      <c r="K377" s="3" t="s">
        <v>21</v>
      </c>
      <c r="L377" s="3" t="s">
        <v>1294</v>
      </c>
      <c r="M377" s="5">
        <v>45832</v>
      </c>
      <c r="N377" s="5">
        <v>45785</v>
      </c>
      <c r="O377" s="5">
        <v>45951</v>
      </c>
      <c r="P377" s="3">
        <v>28</v>
      </c>
      <c r="Q377" s="3">
        <v>44432899</v>
      </c>
      <c r="R377" s="3">
        <v>0.11</v>
      </c>
      <c r="S377" s="3">
        <v>0.12</v>
      </c>
      <c r="T377" s="3">
        <v>44290713.719999999</v>
      </c>
      <c r="U377" s="3" t="s">
        <v>177</v>
      </c>
      <c r="V377" s="21" cm="1">
        <f t="array" ref="V377">T377 / _xlfn.SWITCH(U377, "USD", 1, "AED", 3.67, "QAR", 3.64, "SAR", 3.75, "EUR", 0.92, "Unknown", 1, 1)</f>
        <v>44290713.719999999</v>
      </c>
      <c r="W377" s="3">
        <v>32421222.52</v>
      </c>
      <c r="X377" s="3">
        <v>0.34</v>
      </c>
      <c r="Y377" s="3">
        <v>0.12</v>
      </c>
      <c r="Z377" s="3" t="s">
        <v>1295</v>
      </c>
      <c r="AA377" s="3">
        <v>21770973.34</v>
      </c>
      <c r="AB377" s="3">
        <v>20751681.16</v>
      </c>
      <c r="AC377" s="3">
        <v>120</v>
      </c>
      <c r="AD377" s="3">
        <v>147</v>
      </c>
      <c r="AE377" s="3" t="s">
        <v>75</v>
      </c>
      <c r="AF377" s="3" t="s">
        <v>101</v>
      </c>
      <c r="AG377" s="3">
        <v>0.08</v>
      </c>
      <c r="AH377" s="3">
        <v>0.05</v>
      </c>
      <c r="AI377" s="3">
        <v>0.02</v>
      </c>
      <c r="AJ377" s="3">
        <v>15</v>
      </c>
      <c r="AK377" s="3">
        <v>3371</v>
      </c>
      <c r="AL377" s="3">
        <v>5728393.7199999997</v>
      </c>
      <c r="AM377" s="3">
        <v>9411055.4100000001</v>
      </c>
      <c r="AN377" s="3" t="s">
        <v>88</v>
      </c>
      <c r="AO377" s="3" t="s">
        <v>3297</v>
      </c>
      <c r="AP377" s="3">
        <v>56</v>
      </c>
      <c r="AQ377" s="3" t="s">
        <v>3297</v>
      </c>
      <c r="AR377" s="3" t="s">
        <v>3297</v>
      </c>
      <c r="AS377" s="3" t="s">
        <v>52</v>
      </c>
      <c r="AT377" s="3" t="s">
        <v>64</v>
      </c>
    </row>
    <row r="378" spans="1:46" x14ac:dyDescent="0.3">
      <c r="A378" s="2" t="s">
        <v>1332</v>
      </c>
      <c r="B378" s="4">
        <v>45769</v>
      </c>
      <c r="C378" s="2" t="s">
        <v>226</v>
      </c>
      <c r="D378" s="2" t="s">
        <v>3297</v>
      </c>
      <c r="E378" s="2" t="s">
        <v>32</v>
      </c>
      <c r="F378" s="2" t="s">
        <v>108</v>
      </c>
      <c r="G378" s="2" t="s">
        <v>162</v>
      </c>
      <c r="H378" s="2" t="s">
        <v>70</v>
      </c>
      <c r="I378" s="2" t="s">
        <v>3297</v>
      </c>
      <c r="J378" s="2" t="s">
        <v>215</v>
      </c>
      <c r="K378" s="2" t="s">
        <v>83</v>
      </c>
      <c r="L378" s="2" t="s">
        <v>1297</v>
      </c>
      <c r="M378" s="4">
        <v>45742</v>
      </c>
      <c r="N378" s="4">
        <v>45772</v>
      </c>
      <c r="O378" s="4">
        <v>45870</v>
      </c>
      <c r="P378" s="2">
        <v>51</v>
      </c>
      <c r="Q378" s="2">
        <v>33914242</v>
      </c>
      <c r="R378" s="2">
        <v>0.27</v>
      </c>
      <c r="S378" s="2">
        <v>0.12</v>
      </c>
      <c r="T378" s="2">
        <v>27728284.260000002</v>
      </c>
      <c r="U378" s="2" t="s">
        <v>177</v>
      </c>
      <c r="V378" s="20" cm="1">
        <f t="array" ref="V378">T378 / _xlfn.SWITCH(U378, "USD", 1, "AED", 3.67, "QAR", 3.64, "SAR", 3.75, "EUR", 0.92, "Unknown", 1, 1)</f>
        <v>27728284.260000002</v>
      </c>
      <c r="W378" s="2">
        <v>23826791.84</v>
      </c>
      <c r="X378" s="2">
        <v>0.2</v>
      </c>
      <c r="Y378" s="2">
        <v>0.11</v>
      </c>
      <c r="Z378" s="2" t="s">
        <v>1298</v>
      </c>
      <c r="AA378" s="2">
        <v>20438170.039999999</v>
      </c>
      <c r="AB378" s="2">
        <v>6894871.1399999997</v>
      </c>
      <c r="AC378" s="2">
        <v>90</v>
      </c>
      <c r="AD378" s="2">
        <v>53</v>
      </c>
      <c r="AE378" s="2" t="s">
        <v>75</v>
      </c>
      <c r="AF378" s="2" t="s">
        <v>263</v>
      </c>
      <c r="AG378" s="2">
        <v>0.59</v>
      </c>
      <c r="AH378" s="2">
        <v>0.05</v>
      </c>
      <c r="AI378" s="2">
        <v>0.04</v>
      </c>
      <c r="AJ378" s="2">
        <v>5</v>
      </c>
      <c r="AK378" s="2">
        <v>131</v>
      </c>
      <c r="AL378" s="2">
        <v>6571776.3399999999</v>
      </c>
      <c r="AM378" s="2">
        <v>4739444.25</v>
      </c>
      <c r="AN378" s="2" t="s">
        <v>3297</v>
      </c>
      <c r="AO378" s="2" t="s">
        <v>25</v>
      </c>
      <c r="AP378" s="2">
        <v>53.1</v>
      </c>
      <c r="AQ378" s="2">
        <v>60</v>
      </c>
      <c r="AR378" s="2" t="s">
        <v>3297</v>
      </c>
      <c r="AS378" s="2" t="s">
        <v>112</v>
      </c>
      <c r="AT378" s="2" t="s">
        <v>105</v>
      </c>
    </row>
    <row r="379" spans="1:46" x14ac:dyDescent="0.3">
      <c r="A379" s="3" t="s">
        <v>1335</v>
      </c>
      <c r="B379" s="5">
        <v>45736</v>
      </c>
      <c r="C379" s="3" t="s">
        <v>298</v>
      </c>
      <c r="D379" s="3" t="s">
        <v>3249</v>
      </c>
      <c r="E379" s="3" t="s">
        <v>16</v>
      </c>
      <c r="F379" s="3" t="s">
        <v>68</v>
      </c>
      <c r="G379" s="3" t="s">
        <v>94</v>
      </c>
      <c r="H379" s="3" t="s">
        <v>70</v>
      </c>
      <c r="I379" s="3" t="s">
        <v>71</v>
      </c>
      <c r="J379" s="3" t="s">
        <v>82</v>
      </c>
      <c r="K379" s="3" t="s">
        <v>145</v>
      </c>
      <c r="L379" s="3" t="s">
        <v>1300</v>
      </c>
      <c r="M379" s="5">
        <v>45696</v>
      </c>
      <c r="N379" s="5">
        <v>45776</v>
      </c>
      <c r="O379" s="5" t="s">
        <v>3297</v>
      </c>
      <c r="P379" s="3">
        <v>39</v>
      </c>
      <c r="Q379" s="3">
        <v>28297109</v>
      </c>
      <c r="R379" s="3">
        <v>0.25</v>
      </c>
      <c r="S379" s="3">
        <v>0.19</v>
      </c>
      <c r="T379" s="3">
        <v>25255169.780000001</v>
      </c>
      <c r="U379" s="3" t="s">
        <v>50</v>
      </c>
      <c r="V379" s="21" cm="1">
        <f t="array" ref="V379">T379 / _xlfn.SWITCH(U379, "USD", 1, "AED", 3.67, "QAR", 3.64, "SAR", 3.75, "EUR", 0.92, "Unknown", 1, 1)</f>
        <v>6938233.4560439559</v>
      </c>
      <c r="W379" s="3">
        <v>18324242.949999999</v>
      </c>
      <c r="X379" s="3" t="s">
        <v>287</v>
      </c>
      <c r="Y379" s="3">
        <v>0.11</v>
      </c>
      <c r="Z379" s="3" t="s">
        <v>1301</v>
      </c>
      <c r="AA379" s="3">
        <v>17780769.23</v>
      </c>
      <c r="AB379" s="3">
        <v>16324382.18</v>
      </c>
      <c r="AC379" s="3">
        <v>45</v>
      </c>
      <c r="AD379" s="3">
        <v>119</v>
      </c>
      <c r="AE379" s="3" t="s">
        <v>3297</v>
      </c>
      <c r="AF379" s="3" t="s">
        <v>153</v>
      </c>
      <c r="AG379" s="3">
        <v>0.14000000000000001</v>
      </c>
      <c r="AH379" s="3">
        <v>0.15</v>
      </c>
      <c r="AI379" s="3">
        <v>0.09</v>
      </c>
      <c r="AJ379" s="3">
        <v>0</v>
      </c>
      <c r="AK379" s="3">
        <v>3023</v>
      </c>
      <c r="AL379" s="3">
        <v>4032477.31</v>
      </c>
      <c r="AM379" s="3">
        <v>12620909.390000001</v>
      </c>
      <c r="AN379" s="3" t="s">
        <v>165</v>
      </c>
      <c r="AO379" s="3" t="s">
        <v>25</v>
      </c>
      <c r="AP379" s="3" t="s">
        <v>3297</v>
      </c>
      <c r="AQ379" s="3">
        <v>60</v>
      </c>
      <c r="AR379" s="3" t="s">
        <v>166</v>
      </c>
      <c r="AS379" s="3" t="s">
        <v>27</v>
      </c>
      <c r="AT379" s="3" t="s">
        <v>3297</v>
      </c>
    </row>
    <row r="380" spans="1:46" x14ac:dyDescent="0.3">
      <c r="A380" s="2" t="s">
        <v>1338</v>
      </c>
      <c r="B380" s="4">
        <v>46058</v>
      </c>
      <c r="C380" s="2" t="s">
        <v>309</v>
      </c>
      <c r="D380" s="2" t="s">
        <v>79</v>
      </c>
      <c r="E380" s="2" t="s">
        <v>275</v>
      </c>
      <c r="F380" s="2" t="s">
        <v>93</v>
      </c>
      <c r="G380" s="2" t="s">
        <v>208</v>
      </c>
      <c r="H380" s="2" t="s">
        <v>192</v>
      </c>
      <c r="I380" s="2" t="s">
        <v>199</v>
      </c>
      <c r="J380" s="2" t="s">
        <v>59</v>
      </c>
      <c r="K380" s="2" t="s">
        <v>21</v>
      </c>
      <c r="L380" s="2" t="s">
        <v>1303</v>
      </c>
      <c r="M380" s="4">
        <v>46048</v>
      </c>
      <c r="N380" s="4">
        <v>46107</v>
      </c>
      <c r="O380" s="4" t="s">
        <v>3297</v>
      </c>
      <c r="P380" s="2" t="s">
        <v>3297</v>
      </c>
      <c r="Q380" s="2">
        <v>46755957</v>
      </c>
      <c r="R380" s="2">
        <v>0.24</v>
      </c>
      <c r="S380" s="2">
        <v>0.14000000000000001</v>
      </c>
      <c r="T380" s="2">
        <v>40509361.140000001</v>
      </c>
      <c r="U380" s="2" t="s">
        <v>365</v>
      </c>
      <c r="V380" s="20" cm="1">
        <f t="array" ref="V380">T380 / _xlfn.SWITCH(U380, "USD", 1, "AED", 3.67, "QAR", 3.64, "SAR", 3.75, "EUR", 0.92, "Unknown", 1, 1)</f>
        <v>11037973.0626703</v>
      </c>
      <c r="W380" s="2">
        <v>26202377.43</v>
      </c>
      <c r="X380" s="2">
        <v>0.06</v>
      </c>
      <c r="Y380" s="2">
        <v>0.18</v>
      </c>
      <c r="Z380" s="2" t="s">
        <v>1304</v>
      </c>
      <c r="AA380" s="2">
        <v>18068072.41</v>
      </c>
      <c r="AB380" s="2">
        <v>13208154.029999999</v>
      </c>
      <c r="AC380" s="2">
        <v>90</v>
      </c>
      <c r="AD380" s="2">
        <v>121</v>
      </c>
      <c r="AE380" s="2" t="s">
        <v>3297</v>
      </c>
      <c r="AF380" s="2" t="s">
        <v>87</v>
      </c>
      <c r="AG380" s="2">
        <v>0.52</v>
      </c>
      <c r="AH380" s="2">
        <v>0.05</v>
      </c>
      <c r="AI380" s="2">
        <v>0.04</v>
      </c>
      <c r="AJ380" s="2">
        <v>12</v>
      </c>
      <c r="AK380" s="2">
        <v>547</v>
      </c>
      <c r="AL380" s="2">
        <v>4556718.51</v>
      </c>
      <c r="AM380" s="2">
        <v>13783525.27</v>
      </c>
      <c r="AN380" s="2" t="s">
        <v>3297</v>
      </c>
      <c r="AO380" s="2" t="s">
        <v>25</v>
      </c>
      <c r="AP380" s="2" t="s">
        <v>3297</v>
      </c>
      <c r="AQ380" s="2">
        <v>24</v>
      </c>
      <c r="AR380" s="2" t="s">
        <v>51</v>
      </c>
      <c r="AS380" s="2" t="s">
        <v>40</v>
      </c>
      <c r="AT380" s="2" t="s">
        <v>3297</v>
      </c>
    </row>
    <row r="381" spans="1:46" x14ac:dyDescent="0.3">
      <c r="A381" s="3" t="s">
        <v>1341</v>
      </c>
      <c r="B381" s="5">
        <v>45996</v>
      </c>
      <c r="C381" s="3" t="s">
        <v>191</v>
      </c>
      <c r="D381" s="3" t="s">
        <v>219</v>
      </c>
      <c r="E381" s="3" t="s">
        <v>275</v>
      </c>
      <c r="F381" s="3" t="s">
        <v>116</v>
      </c>
      <c r="G381" s="3" t="s">
        <v>18</v>
      </c>
      <c r="H381" s="3" t="s">
        <v>157</v>
      </c>
      <c r="I381" s="3" t="s">
        <v>71</v>
      </c>
      <c r="J381" s="2" t="s">
        <v>72</v>
      </c>
      <c r="K381" s="3" t="s">
        <v>83</v>
      </c>
      <c r="L381" s="3" t="s">
        <v>1306</v>
      </c>
      <c r="M381" s="5">
        <v>45984</v>
      </c>
      <c r="N381" s="5">
        <v>46082</v>
      </c>
      <c r="O381" s="5">
        <v>46048</v>
      </c>
      <c r="P381" s="3">
        <v>60</v>
      </c>
      <c r="Q381" s="3">
        <v>1491211</v>
      </c>
      <c r="R381" s="3">
        <v>0.17</v>
      </c>
      <c r="S381" s="3">
        <v>0.08</v>
      </c>
      <c r="T381" s="3">
        <v>1336721.54</v>
      </c>
      <c r="U381" s="3" t="s">
        <v>264</v>
      </c>
      <c r="V381" s="21" cm="1">
        <f t="array" ref="V381">T381 / _xlfn.SWITCH(U381, "USD", 1, "AED", 3.67, "QAR", 3.64, "SAR", 3.75, "EUR", 0.92, "Unknown", 1, 1)</f>
        <v>1336721.54</v>
      </c>
      <c r="W381" s="3">
        <v>914562.57</v>
      </c>
      <c r="X381" s="3">
        <v>0.33</v>
      </c>
      <c r="Y381" s="3">
        <v>0.11</v>
      </c>
      <c r="Z381" s="3" t="s">
        <v>1307</v>
      </c>
      <c r="AA381" s="3">
        <v>816476.76</v>
      </c>
      <c r="AB381" s="3">
        <v>875877.61</v>
      </c>
      <c r="AC381" s="3">
        <v>120</v>
      </c>
      <c r="AD381" s="3">
        <v>48</v>
      </c>
      <c r="AE381" s="3" t="s">
        <v>100</v>
      </c>
      <c r="AF381" s="3" t="s">
        <v>263</v>
      </c>
      <c r="AG381" s="3">
        <v>0.65</v>
      </c>
      <c r="AH381" s="3">
        <v>0.1</v>
      </c>
      <c r="AI381" s="3">
        <v>7.0000000000000007E-2</v>
      </c>
      <c r="AJ381" s="3">
        <v>2</v>
      </c>
      <c r="AK381" s="3">
        <v>58</v>
      </c>
      <c r="AL381" s="3">
        <v>30101.59</v>
      </c>
      <c r="AM381" s="3">
        <v>567040.73</v>
      </c>
      <c r="AN381" s="3" t="s">
        <v>3297</v>
      </c>
      <c r="AO381" s="3" t="s">
        <v>103</v>
      </c>
      <c r="AP381" s="3">
        <v>62.7</v>
      </c>
      <c r="AQ381" s="3">
        <v>24</v>
      </c>
      <c r="AR381" s="3" t="s">
        <v>166</v>
      </c>
      <c r="AS381" s="3" t="s">
        <v>112</v>
      </c>
      <c r="AT381" s="3" t="s">
        <v>149</v>
      </c>
    </row>
    <row r="382" spans="1:46" x14ac:dyDescent="0.3">
      <c r="A382" s="2" t="s">
        <v>1344</v>
      </c>
      <c r="B382" s="4">
        <v>45704</v>
      </c>
      <c r="C382" s="2" t="s">
        <v>266</v>
      </c>
      <c r="D382" s="2" t="s">
        <v>320</v>
      </c>
      <c r="E382" s="2" t="s">
        <v>275</v>
      </c>
      <c r="F382" s="2" t="s">
        <v>17</v>
      </c>
      <c r="G382" s="2" t="s">
        <v>18</v>
      </c>
      <c r="H382" s="2" t="s">
        <v>245</v>
      </c>
      <c r="I382" s="2" t="s">
        <v>96</v>
      </c>
      <c r="J382" s="2" t="s">
        <v>72</v>
      </c>
      <c r="K382" s="2" t="s">
        <v>46</v>
      </c>
      <c r="L382" s="2" t="s">
        <v>1309</v>
      </c>
      <c r="M382" s="4">
        <v>45647</v>
      </c>
      <c r="N382" s="4">
        <v>45719</v>
      </c>
      <c r="O382" s="4">
        <v>45768</v>
      </c>
      <c r="P382" s="2">
        <v>58</v>
      </c>
      <c r="Q382" s="2">
        <v>10683082</v>
      </c>
      <c r="R382" s="2">
        <v>0.34</v>
      </c>
      <c r="S382" s="2">
        <v>0.06</v>
      </c>
      <c r="T382" s="2">
        <v>7473884.1699999999</v>
      </c>
      <c r="U382" s="2" t="s">
        <v>50</v>
      </c>
      <c r="V382" s="20" cm="1">
        <f t="array" ref="V382">T382 / _xlfn.SWITCH(U382, "USD", 1, "AED", 3.67, "QAR", 3.64, "SAR", 3.75, "EUR", 0.92, "Unknown", 1, 1)</f>
        <v>2053264.8818681317</v>
      </c>
      <c r="W382" s="2">
        <v>5497272.2400000002</v>
      </c>
      <c r="X382" s="2">
        <v>0.23</v>
      </c>
      <c r="Y382" s="2">
        <v>0.09</v>
      </c>
      <c r="Z382" s="2" t="s">
        <v>1310</v>
      </c>
      <c r="AA382" s="2">
        <v>1953280.3</v>
      </c>
      <c r="AB382" s="2">
        <v>871381.17</v>
      </c>
      <c r="AC382" s="2">
        <v>60</v>
      </c>
      <c r="AD382" s="2">
        <v>146</v>
      </c>
      <c r="AE382" s="2" t="s">
        <v>75</v>
      </c>
      <c r="AF382" s="2" t="s">
        <v>128</v>
      </c>
      <c r="AG382" s="2">
        <v>0.47</v>
      </c>
      <c r="AH382" s="2">
        <v>0.15</v>
      </c>
      <c r="AI382" s="2">
        <v>0.02</v>
      </c>
      <c r="AJ382" s="2">
        <v>12</v>
      </c>
      <c r="AK382" s="2">
        <v>3132</v>
      </c>
      <c r="AL382" s="2">
        <v>946390.48</v>
      </c>
      <c r="AM382" s="2">
        <v>3647721.85</v>
      </c>
      <c r="AN382" s="2" t="s">
        <v>63</v>
      </c>
      <c r="AO382" s="2" t="s">
        <v>103</v>
      </c>
      <c r="AP382" s="2">
        <v>57.6</v>
      </c>
      <c r="AQ382" s="2">
        <v>60</v>
      </c>
      <c r="AR382" s="2" t="s">
        <v>51</v>
      </c>
      <c r="AS382" s="2" t="s">
        <v>27</v>
      </c>
      <c r="AT382" s="2" t="s">
        <v>28</v>
      </c>
    </row>
    <row r="383" spans="1:46" x14ac:dyDescent="0.3">
      <c r="A383" s="3" t="s">
        <v>1346</v>
      </c>
      <c r="B383" s="5">
        <v>16645</v>
      </c>
      <c r="C383" s="3" t="s">
        <v>327</v>
      </c>
      <c r="D383" s="3" t="s">
        <v>107</v>
      </c>
      <c r="E383" s="3" t="s">
        <v>220</v>
      </c>
      <c r="F383" s="3" t="s">
        <v>33</v>
      </c>
      <c r="G383" s="3" t="s">
        <v>34</v>
      </c>
      <c r="H383" s="3" t="s">
        <v>95</v>
      </c>
      <c r="I383" s="3" t="s">
        <v>71</v>
      </c>
      <c r="J383" s="3" t="s">
        <v>118</v>
      </c>
      <c r="K383" s="3" t="s">
        <v>125</v>
      </c>
      <c r="L383" s="3" t="s">
        <v>1312</v>
      </c>
      <c r="M383" s="5">
        <v>45690</v>
      </c>
      <c r="N383" s="5">
        <v>45774</v>
      </c>
      <c r="O383" s="5">
        <v>45808</v>
      </c>
      <c r="P383" s="3">
        <v>31</v>
      </c>
      <c r="Q383" s="3">
        <v>3588844</v>
      </c>
      <c r="R383" s="3">
        <v>0.33</v>
      </c>
      <c r="S383" s="3">
        <v>0</v>
      </c>
      <c r="T383" s="3">
        <v>2404525.48</v>
      </c>
      <c r="U383" s="3" t="s">
        <v>76</v>
      </c>
      <c r="V383" s="21" cm="1">
        <f t="array" ref="V383">T383 / _xlfn.SWITCH(U383, "USD", 1, "AED", 3.67, "QAR", 3.64, "SAR", 3.75, "EUR", 0.92, "Unknown", 1, 1)</f>
        <v>2404525.48</v>
      </c>
      <c r="W383" s="3">
        <v>1711182.2</v>
      </c>
      <c r="X383" s="3">
        <v>0.05</v>
      </c>
      <c r="Y383" s="3">
        <v>7.0000000000000007E-2</v>
      </c>
      <c r="Z383" s="3" t="s">
        <v>1313</v>
      </c>
      <c r="AA383" s="3">
        <v>1192090.69</v>
      </c>
      <c r="AB383" s="3">
        <v>533597.81000000006</v>
      </c>
      <c r="AC383" s="3">
        <v>90</v>
      </c>
      <c r="AD383" s="3">
        <v>145</v>
      </c>
      <c r="AE383" s="3" t="s">
        <v>38</v>
      </c>
      <c r="AF383" s="3" t="s">
        <v>87</v>
      </c>
      <c r="AG383" s="3">
        <v>0.63</v>
      </c>
      <c r="AH383" s="3">
        <v>0.05</v>
      </c>
      <c r="AI383" s="3">
        <v>0.04</v>
      </c>
      <c r="AJ383" s="3">
        <v>12</v>
      </c>
      <c r="AK383" s="3">
        <v>2691</v>
      </c>
      <c r="AL383" s="3">
        <v>340029.83</v>
      </c>
      <c r="AM383" s="3">
        <v>975694.71</v>
      </c>
      <c r="AN383" s="3" t="s">
        <v>3297</v>
      </c>
      <c r="AO383" s="3" t="s">
        <v>89</v>
      </c>
      <c r="AP383" s="3">
        <v>52.4</v>
      </c>
      <c r="AQ383" s="3" t="s">
        <v>3297</v>
      </c>
      <c r="AR383" s="3" t="s">
        <v>26</v>
      </c>
      <c r="AS383" s="3" t="s">
        <v>40</v>
      </c>
      <c r="AT383" s="3" t="s">
        <v>3297</v>
      </c>
    </row>
    <row r="384" spans="1:46" x14ac:dyDescent="0.3">
      <c r="A384" s="2" t="s">
        <v>1349</v>
      </c>
      <c r="B384" s="4">
        <v>45992</v>
      </c>
      <c r="C384" s="2" t="s">
        <v>541</v>
      </c>
      <c r="D384" s="2" t="s">
        <v>169</v>
      </c>
      <c r="E384" s="2" t="s">
        <v>3335</v>
      </c>
      <c r="F384" s="2" t="s">
        <v>56</v>
      </c>
      <c r="G384" s="2" t="s">
        <v>34</v>
      </c>
      <c r="H384" s="2" t="s">
        <v>95</v>
      </c>
      <c r="I384" s="2" t="s">
        <v>199</v>
      </c>
      <c r="J384" s="2" t="s">
        <v>59</v>
      </c>
      <c r="K384" s="2" t="s">
        <v>35</v>
      </c>
      <c r="L384" s="2" t="s">
        <v>1315</v>
      </c>
      <c r="M384" s="4">
        <v>45941</v>
      </c>
      <c r="N384" s="4" t="s">
        <v>3297</v>
      </c>
      <c r="O384" s="4">
        <v>46107</v>
      </c>
      <c r="P384" s="2">
        <v>3</v>
      </c>
      <c r="Q384" s="2">
        <v>44372689</v>
      </c>
      <c r="R384" s="2">
        <v>0.25</v>
      </c>
      <c r="S384" s="2">
        <v>0.18</v>
      </c>
      <c r="T384" s="2">
        <v>39269829.770000003</v>
      </c>
      <c r="U384" s="2" t="s">
        <v>278</v>
      </c>
      <c r="V384" s="20" cm="1">
        <f t="array" ref="V384">T384 / _xlfn.SWITCH(U384, "USD", 1, "AED", 3.67, "QAR", 3.64, "SAR", 3.75, "EUR", 0.92, "Unknown", 1, 1)</f>
        <v>10471954.605333334</v>
      </c>
      <c r="W384" s="2">
        <v>34984953.259999998</v>
      </c>
      <c r="X384" s="2">
        <v>7.0000000000000007E-2</v>
      </c>
      <c r="Y384" s="2">
        <v>0.08</v>
      </c>
      <c r="Z384" s="2" t="s">
        <v>1316</v>
      </c>
      <c r="AA384" s="2">
        <v>6863383.9699999997</v>
      </c>
      <c r="AB384" s="2">
        <v>5446450.4199999999</v>
      </c>
      <c r="AC384" s="2">
        <v>30</v>
      </c>
      <c r="AD384" s="2">
        <v>79</v>
      </c>
      <c r="AE384" s="2" t="s">
        <v>148</v>
      </c>
      <c r="AF384" s="2" t="s">
        <v>101</v>
      </c>
      <c r="AG384" s="2">
        <v>0.75</v>
      </c>
      <c r="AH384" s="2">
        <v>0.15</v>
      </c>
      <c r="AI384" s="2">
        <v>0.03</v>
      </c>
      <c r="AJ384" s="2">
        <v>1</v>
      </c>
      <c r="AK384" s="2">
        <v>848</v>
      </c>
      <c r="AL384" s="2">
        <v>3142934.09</v>
      </c>
      <c r="AM384" s="2">
        <v>10220817.810000001</v>
      </c>
      <c r="AN384" s="2" t="s">
        <v>165</v>
      </c>
      <c r="AO384" s="2" t="s">
        <v>89</v>
      </c>
      <c r="AP384" s="2">
        <v>51.5</v>
      </c>
      <c r="AQ384" s="2">
        <v>60</v>
      </c>
      <c r="AR384" s="2" t="s">
        <v>3297</v>
      </c>
      <c r="AS384" s="2" t="s">
        <v>112</v>
      </c>
      <c r="AT384" s="2" t="s">
        <v>3297</v>
      </c>
    </row>
    <row r="385" spans="1:46" x14ac:dyDescent="0.3">
      <c r="A385" s="3" t="s">
        <v>1352</v>
      </c>
      <c r="B385" s="5">
        <v>16643</v>
      </c>
      <c r="C385" s="3" t="s">
        <v>343</v>
      </c>
      <c r="D385" s="3" t="s">
        <v>3297</v>
      </c>
      <c r="E385" s="3" t="s">
        <v>220</v>
      </c>
      <c r="F385" s="3" t="s">
        <v>123</v>
      </c>
      <c r="G385" s="3" t="s">
        <v>131</v>
      </c>
      <c r="H385" s="3" t="s">
        <v>245</v>
      </c>
      <c r="I385" s="3" t="s">
        <v>96</v>
      </c>
      <c r="J385" s="3" t="s">
        <v>221</v>
      </c>
      <c r="K385" s="3" t="s">
        <v>145</v>
      </c>
      <c r="L385" s="3" t="s">
        <v>1318</v>
      </c>
      <c r="M385" s="5">
        <v>45718</v>
      </c>
      <c r="N385" s="5">
        <v>45745</v>
      </c>
      <c r="O385" s="5" t="s">
        <v>3297</v>
      </c>
      <c r="P385" s="3" t="s">
        <v>3297</v>
      </c>
      <c r="Q385" s="3">
        <v>489497</v>
      </c>
      <c r="R385" s="3">
        <v>0.04</v>
      </c>
      <c r="S385" s="3">
        <v>0.11</v>
      </c>
      <c r="T385" s="3">
        <v>521608</v>
      </c>
      <c r="U385" s="3" t="s">
        <v>264</v>
      </c>
      <c r="V385" s="21" cm="1">
        <f t="array" ref="V385">T385 / _xlfn.SWITCH(U385, "USD", 1, "AED", 3.67, "QAR", 3.64, "SAR", 3.75, "EUR", 0.92, "Unknown", 1, 1)</f>
        <v>521608</v>
      </c>
      <c r="W385" s="3">
        <v>343705.66</v>
      </c>
      <c r="X385" s="3">
        <v>0.22</v>
      </c>
      <c r="Y385" s="3">
        <v>0.2</v>
      </c>
      <c r="Z385" s="3" t="s">
        <v>1319</v>
      </c>
      <c r="AA385" s="3">
        <v>135150.79999999999</v>
      </c>
      <c r="AB385" s="3">
        <v>141664.28</v>
      </c>
      <c r="AC385" s="3">
        <v>90</v>
      </c>
      <c r="AD385" s="3">
        <v>158</v>
      </c>
      <c r="AE385" s="3" t="s">
        <v>38</v>
      </c>
      <c r="AF385" s="3" t="s">
        <v>49</v>
      </c>
      <c r="AG385" s="3">
        <v>0.43</v>
      </c>
      <c r="AH385" s="3">
        <v>0.05</v>
      </c>
      <c r="AI385" s="3">
        <v>0.09</v>
      </c>
      <c r="AJ385" s="3">
        <v>13</v>
      </c>
      <c r="AK385" s="3">
        <v>1211</v>
      </c>
      <c r="AL385" s="3">
        <v>110406.15</v>
      </c>
      <c r="AM385" s="3">
        <v>173972.68</v>
      </c>
      <c r="AN385" s="3" t="s">
        <v>63</v>
      </c>
      <c r="AO385" s="3" t="s">
        <v>3297</v>
      </c>
      <c r="AP385" s="3">
        <v>54.3</v>
      </c>
      <c r="AQ385" s="3">
        <v>60</v>
      </c>
      <c r="AR385" s="3" t="s">
        <v>166</v>
      </c>
      <c r="AS385" s="3" t="s">
        <v>52</v>
      </c>
      <c r="AT385" s="3" t="s">
        <v>149</v>
      </c>
    </row>
    <row r="386" spans="1:46" x14ac:dyDescent="0.3">
      <c r="A386" s="2" t="s">
        <v>1355</v>
      </c>
      <c r="B386" s="4">
        <v>46296</v>
      </c>
      <c r="C386" s="2" t="s">
        <v>448</v>
      </c>
      <c r="D386" s="2" t="s">
        <v>3249</v>
      </c>
      <c r="E386" s="2" t="s">
        <v>32</v>
      </c>
      <c r="F386" s="2" t="s">
        <v>108</v>
      </c>
      <c r="G386" s="2" t="s">
        <v>156</v>
      </c>
      <c r="H386" s="2" t="s">
        <v>157</v>
      </c>
      <c r="I386" s="2" t="s">
        <v>3297</v>
      </c>
      <c r="J386" s="2" t="s">
        <v>215</v>
      </c>
      <c r="K386" s="2" t="s">
        <v>46</v>
      </c>
      <c r="L386" s="2" t="s">
        <v>1321</v>
      </c>
      <c r="M386" s="4">
        <v>46001</v>
      </c>
      <c r="N386" s="4">
        <v>46076</v>
      </c>
      <c r="O386" s="4" t="s">
        <v>3297</v>
      </c>
      <c r="P386" s="2">
        <v>45</v>
      </c>
      <c r="Q386" s="2">
        <v>12537863</v>
      </c>
      <c r="R386" s="2">
        <v>0.28999999999999998</v>
      </c>
      <c r="S386" s="2">
        <v>0.16</v>
      </c>
      <c r="T386" s="2">
        <v>10326183.970000001</v>
      </c>
      <c r="U386" s="2" t="s">
        <v>242</v>
      </c>
      <c r="V386" s="20" cm="1">
        <f t="array" ref="V386">T386 / _xlfn.SWITCH(U386, "USD", 1, "AED", 3.67, "QAR", 3.64, "SAR", 3.75, "EUR", 0.92, "Unknown", 1, 1)</f>
        <v>11224113.010869566</v>
      </c>
      <c r="W386" s="2">
        <v>7863016.0099999998</v>
      </c>
      <c r="X386" s="2">
        <v>0.14000000000000001</v>
      </c>
      <c r="Y386" s="2">
        <v>0.11</v>
      </c>
      <c r="Z386" s="2" t="s">
        <v>1322</v>
      </c>
      <c r="AA386" s="2">
        <v>3241725.37</v>
      </c>
      <c r="AB386" s="2">
        <v>3168147.68</v>
      </c>
      <c r="AC386" s="2">
        <v>60</v>
      </c>
      <c r="AD386" s="2">
        <v>141</v>
      </c>
      <c r="AE386" s="2" t="s">
        <v>100</v>
      </c>
      <c r="AF386" s="2" t="s">
        <v>101</v>
      </c>
      <c r="AG386" s="2">
        <v>0.62</v>
      </c>
      <c r="AH386" s="2">
        <v>0.1</v>
      </c>
      <c r="AI386" s="2">
        <v>0.05</v>
      </c>
      <c r="AJ386" s="2">
        <v>0</v>
      </c>
      <c r="AK386" s="2">
        <v>21</v>
      </c>
      <c r="AL386" s="2">
        <v>1499982.3</v>
      </c>
      <c r="AM386" s="2" t="s">
        <v>3297</v>
      </c>
      <c r="AN386" s="2" t="s">
        <v>3297</v>
      </c>
      <c r="AO386" s="2" t="s">
        <v>89</v>
      </c>
      <c r="AP386" s="2" t="s">
        <v>3297</v>
      </c>
      <c r="AQ386" s="2">
        <v>12</v>
      </c>
      <c r="AR386" s="2" t="s">
        <v>51</v>
      </c>
      <c r="AS386" s="2" t="s">
        <v>52</v>
      </c>
      <c r="AT386" s="2" t="s">
        <v>113</v>
      </c>
    </row>
    <row r="387" spans="1:46" x14ac:dyDescent="0.3">
      <c r="A387" s="3" t="s">
        <v>1358</v>
      </c>
      <c r="B387" s="5">
        <v>45785</v>
      </c>
      <c r="C387" s="3" t="s">
        <v>668</v>
      </c>
      <c r="D387" s="3" t="s">
        <v>213</v>
      </c>
      <c r="E387" s="3" t="s">
        <v>207</v>
      </c>
      <c r="F387" s="3" t="s">
        <v>80</v>
      </c>
      <c r="G387" s="3" t="s">
        <v>34</v>
      </c>
      <c r="H387" s="3" t="s">
        <v>70</v>
      </c>
      <c r="I387" s="3" t="s">
        <v>199</v>
      </c>
      <c r="J387" s="3" t="s">
        <v>132</v>
      </c>
      <c r="K387" s="3" t="s">
        <v>125</v>
      </c>
      <c r="L387" s="3" t="s">
        <v>1324</v>
      </c>
      <c r="M387" s="5">
        <v>45700</v>
      </c>
      <c r="N387" s="5">
        <v>45795</v>
      </c>
      <c r="O387" s="5">
        <v>45862</v>
      </c>
      <c r="P387" s="3">
        <v>20</v>
      </c>
      <c r="Q387" s="3">
        <v>40618148</v>
      </c>
      <c r="R387" s="3">
        <v>0.24</v>
      </c>
      <c r="S387" s="3">
        <v>0.18</v>
      </c>
      <c r="T387" s="3">
        <v>36426355.130000003</v>
      </c>
      <c r="U387" s="3" t="s">
        <v>177</v>
      </c>
      <c r="V387" s="21" cm="1">
        <f t="array" ref="V387">T387 / _xlfn.SWITCH(U387, "USD", 1, "AED", 3.67, "QAR", 3.64, "SAR", 3.75, "EUR", 0.92, "Unknown", 1, 1)</f>
        <v>36426355.130000003</v>
      </c>
      <c r="W387" s="3">
        <v>29432930.210000001</v>
      </c>
      <c r="X387" s="3" t="s">
        <v>287</v>
      </c>
      <c r="Y387" s="3">
        <v>0.12</v>
      </c>
      <c r="Z387" s="3" t="s">
        <v>1325</v>
      </c>
      <c r="AA387" s="3">
        <v>3273176.01</v>
      </c>
      <c r="AB387" s="3">
        <v>2270005</v>
      </c>
      <c r="AC387" s="3">
        <v>90</v>
      </c>
      <c r="AD387" s="3">
        <v>1</v>
      </c>
      <c r="AE387" s="3" t="s">
        <v>3297</v>
      </c>
      <c r="AF387" s="3" t="s">
        <v>49</v>
      </c>
      <c r="AG387" s="3">
        <v>0.1</v>
      </c>
      <c r="AH387" s="3">
        <v>0.05</v>
      </c>
      <c r="AI387" s="3">
        <v>0.06</v>
      </c>
      <c r="AJ387" s="3">
        <v>0</v>
      </c>
      <c r="AK387" s="3">
        <v>2778</v>
      </c>
      <c r="AL387" s="3">
        <v>8279636.4000000004</v>
      </c>
      <c r="AM387" s="3">
        <v>10014761.41</v>
      </c>
      <c r="AN387" s="3" t="s">
        <v>63</v>
      </c>
      <c r="AO387" s="3" t="s">
        <v>77</v>
      </c>
      <c r="AP387" s="3" t="s">
        <v>3297</v>
      </c>
      <c r="AQ387" s="3">
        <v>24</v>
      </c>
      <c r="AR387" s="3" t="s">
        <v>166</v>
      </c>
      <c r="AS387" s="3" t="s">
        <v>112</v>
      </c>
      <c r="AT387" s="3" t="s">
        <v>105</v>
      </c>
    </row>
    <row r="388" spans="1:46" x14ac:dyDescent="0.3">
      <c r="A388" s="2" t="s">
        <v>1361</v>
      </c>
      <c r="B388" s="4">
        <v>45897</v>
      </c>
      <c r="C388" s="2" t="s">
        <v>121</v>
      </c>
      <c r="D388" s="2" t="s">
        <v>320</v>
      </c>
      <c r="E388" s="2" t="s">
        <v>32</v>
      </c>
      <c r="F388" s="2" t="s">
        <v>417</v>
      </c>
      <c r="G388" s="2" t="s">
        <v>18</v>
      </c>
      <c r="H388" s="2" t="s">
        <v>192</v>
      </c>
      <c r="I388" s="2" t="s">
        <v>19</v>
      </c>
      <c r="J388" s="2" t="s">
        <v>215</v>
      </c>
      <c r="K388" s="2" t="s">
        <v>145</v>
      </c>
      <c r="L388" s="2" t="s">
        <v>1327</v>
      </c>
      <c r="M388" s="4">
        <v>45875</v>
      </c>
      <c r="N388" s="4">
        <v>45932</v>
      </c>
      <c r="O388" s="4">
        <v>45911</v>
      </c>
      <c r="P388" s="2">
        <v>18</v>
      </c>
      <c r="Q388" s="2">
        <v>20331387</v>
      </c>
      <c r="R388" s="2">
        <v>0.1</v>
      </c>
      <c r="S388" s="2">
        <v>-0.04</v>
      </c>
      <c r="T388" s="2">
        <v>17566318.370000001</v>
      </c>
      <c r="U388" s="2" t="s">
        <v>76</v>
      </c>
      <c r="V388" s="20" cm="1">
        <f t="array" ref="V388">T388 / _xlfn.SWITCH(U388, "USD", 1, "AED", 3.67, "QAR", 3.64, "SAR", 3.75, "EUR", 0.92, "Unknown", 1, 1)</f>
        <v>17566318.370000001</v>
      </c>
      <c r="W388" s="2">
        <v>11168515.24</v>
      </c>
      <c r="X388" s="2">
        <v>0.19</v>
      </c>
      <c r="Y388" s="2">
        <v>0.09</v>
      </c>
      <c r="Z388" s="2" t="s">
        <v>1328</v>
      </c>
      <c r="AA388" s="2">
        <v>14434254.35</v>
      </c>
      <c r="AB388" s="2">
        <v>14722970.74</v>
      </c>
      <c r="AC388" s="2">
        <v>90</v>
      </c>
      <c r="AD388" s="2">
        <v>125</v>
      </c>
      <c r="AE388" s="2" t="s">
        <v>100</v>
      </c>
      <c r="AF388" s="2" t="s">
        <v>153</v>
      </c>
      <c r="AG388" s="2">
        <v>0.09</v>
      </c>
      <c r="AH388" s="2">
        <v>0.15</v>
      </c>
      <c r="AI388" s="2">
        <v>0.1</v>
      </c>
      <c r="AJ388" s="2">
        <v>15</v>
      </c>
      <c r="AK388" s="2">
        <v>4930</v>
      </c>
      <c r="AL388" s="2">
        <v>3091105.12</v>
      </c>
      <c r="AM388" s="2">
        <v>8445695.9000000004</v>
      </c>
      <c r="AN388" s="2" t="s">
        <v>3297</v>
      </c>
      <c r="AO388" s="2" t="s">
        <v>39</v>
      </c>
      <c r="AP388" s="2">
        <v>83.6</v>
      </c>
      <c r="AQ388" s="2">
        <v>36</v>
      </c>
      <c r="AR388" s="2" t="s">
        <v>3297</v>
      </c>
      <c r="AS388" s="2" t="s">
        <v>27</v>
      </c>
      <c r="AT388" s="2" t="s">
        <v>64</v>
      </c>
    </row>
    <row r="389" spans="1:46" x14ac:dyDescent="0.3">
      <c r="A389" s="3" t="s">
        <v>1364</v>
      </c>
      <c r="B389" s="5">
        <v>45698</v>
      </c>
      <c r="C389" s="3" t="s">
        <v>424</v>
      </c>
      <c r="D389" s="3" t="s">
        <v>169</v>
      </c>
      <c r="E389" s="3" t="s">
        <v>3335</v>
      </c>
      <c r="F389" s="3" t="s">
        <v>68</v>
      </c>
      <c r="G389" s="3" t="s">
        <v>57</v>
      </c>
      <c r="H389" s="3" t="s">
        <v>245</v>
      </c>
      <c r="I389" s="3" t="s">
        <v>3297</v>
      </c>
      <c r="J389" s="3" t="s">
        <v>59</v>
      </c>
      <c r="K389" s="3" t="s">
        <v>97</v>
      </c>
      <c r="L389" s="3" t="s">
        <v>1330</v>
      </c>
      <c r="M389" s="5">
        <v>45686</v>
      </c>
      <c r="N389" s="5">
        <v>45720</v>
      </c>
      <c r="O389" s="5" t="s">
        <v>3297</v>
      </c>
      <c r="P389" s="3">
        <v>36</v>
      </c>
      <c r="Q389" s="3">
        <v>29982446</v>
      </c>
      <c r="R389" s="3">
        <v>0.27</v>
      </c>
      <c r="S389" s="3">
        <v>0.02</v>
      </c>
      <c r="T389" s="3">
        <v>22324929.289999999</v>
      </c>
      <c r="U389" s="3" t="s">
        <v>76</v>
      </c>
      <c r="V389" s="21" cm="1">
        <f t="array" ref="V389">T389 / _xlfn.SWITCH(U389, "USD", 1, "AED", 3.67, "QAR", 3.64, "SAR", 3.75, "EUR", 0.92, "Unknown", 1, 1)</f>
        <v>22324929.289999999</v>
      </c>
      <c r="W389" s="3">
        <v>15609439.42</v>
      </c>
      <c r="X389" s="3">
        <v>0.19</v>
      </c>
      <c r="Y389" s="3">
        <v>0.06</v>
      </c>
      <c r="Z389" s="3" t="s">
        <v>1331</v>
      </c>
      <c r="AA389" s="3">
        <v>15270545.609999999</v>
      </c>
      <c r="AB389" s="3">
        <v>14633754.91</v>
      </c>
      <c r="AC389" s="3">
        <v>120</v>
      </c>
      <c r="AD389" s="3">
        <v>87</v>
      </c>
      <c r="AE389" s="3" t="s">
        <v>38</v>
      </c>
      <c r="AF389" s="3" t="s">
        <v>128</v>
      </c>
      <c r="AG389" s="3">
        <v>0.74</v>
      </c>
      <c r="AH389" s="3">
        <v>0.15</v>
      </c>
      <c r="AI389" s="3">
        <v>0.03</v>
      </c>
      <c r="AJ389" s="3">
        <v>15</v>
      </c>
      <c r="AK389" s="3">
        <v>728</v>
      </c>
      <c r="AL389" s="3">
        <v>2648964.61</v>
      </c>
      <c r="AM389" s="3">
        <v>7803404.9500000002</v>
      </c>
      <c r="AN389" s="3" t="s">
        <v>63</v>
      </c>
      <c r="AO389" s="3" t="s">
        <v>39</v>
      </c>
      <c r="AP389" s="3">
        <v>91.5</v>
      </c>
      <c r="AQ389" s="3">
        <v>12</v>
      </c>
      <c r="AR389" s="3" t="s">
        <v>26</v>
      </c>
      <c r="AS389" s="3" t="s">
        <v>27</v>
      </c>
      <c r="AT389" s="3" t="s">
        <v>105</v>
      </c>
    </row>
    <row r="390" spans="1:46" x14ac:dyDescent="0.3">
      <c r="A390" s="2" t="s">
        <v>1367</v>
      </c>
      <c r="B390" s="4">
        <v>45985</v>
      </c>
      <c r="C390" s="2" t="s">
        <v>294</v>
      </c>
      <c r="D390" s="2" t="s">
        <v>92</v>
      </c>
      <c r="E390" s="2" t="s">
        <v>32</v>
      </c>
      <c r="F390" s="2" t="s">
        <v>108</v>
      </c>
      <c r="G390" s="2" t="s">
        <v>162</v>
      </c>
      <c r="H390" s="2" t="s">
        <v>192</v>
      </c>
      <c r="I390" s="2" t="s">
        <v>3297</v>
      </c>
      <c r="J390" s="2" t="s">
        <v>215</v>
      </c>
      <c r="K390" s="2" t="s">
        <v>97</v>
      </c>
      <c r="L390" s="2" t="s">
        <v>1333</v>
      </c>
      <c r="M390" s="4">
        <v>45757</v>
      </c>
      <c r="N390" s="4">
        <v>46082</v>
      </c>
      <c r="O390" s="4" t="s">
        <v>3297</v>
      </c>
      <c r="P390" s="2">
        <v>38</v>
      </c>
      <c r="Q390" s="2">
        <v>2133573</v>
      </c>
      <c r="R390" s="2">
        <v>0.06</v>
      </c>
      <c r="S390" s="2">
        <v>-0.02</v>
      </c>
      <c r="T390" s="2">
        <v>1965447.45</v>
      </c>
      <c r="U390" s="2" t="s">
        <v>242</v>
      </c>
      <c r="V390" s="20" cm="1">
        <f t="array" ref="V390">T390 / _xlfn.SWITCH(U390, "USD", 1, "AED", 3.67, "QAR", 3.64, "SAR", 3.75, "EUR", 0.92, "Unknown", 1, 1)</f>
        <v>2136355.9239130435</v>
      </c>
      <c r="W390" s="2">
        <v>1345259.87</v>
      </c>
      <c r="X390" s="2">
        <v>0.17</v>
      </c>
      <c r="Y390" s="2">
        <v>0.13</v>
      </c>
      <c r="Z390" s="2" t="s">
        <v>1334</v>
      </c>
      <c r="AA390" s="2">
        <v>1114533.5900000001</v>
      </c>
      <c r="AB390" s="2">
        <v>636591.64</v>
      </c>
      <c r="AC390" s="2">
        <v>45</v>
      </c>
      <c r="AD390" s="2">
        <v>118</v>
      </c>
      <c r="AE390" s="2" t="s">
        <v>38</v>
      </c>
      <c r="AF390" s="2" t="s">
        <v>263</v>
      </c>
      <c r="AG390" s="2">
        <v>0.76</v>
      </c>
      <c r="AH390" s="2">
        <v>0.15</v>
      </c>
      <c r="AI390" s="2">
        <v>0.05</v>
      </c>
      <c r="AJ390" s="2">
        <v>11</v>
      </c>
      <c r="AK390" s="2">
        <v>2880</v>
      </c>
      <c r="AL390" s="2">
        <v>167417.82</v>
      </c>
      <c r="AM390" s="2">
        <v>419025.64</v>
      </c>
      <c r="AN390" s="2" t="s">
        <v>135</v>
      </c>
      <c r="AO390" s="2" t="s">
        <v>3297</v>
      </c>
      <c r="AP390" s="2">
        <v>81.5</v>
      </c>
      <c r="AQ390" s="2">
        <v>48</v>
      </c>
      <c r="AR390" s="2" t="s">
        <v>3297</v>
      </c>
      <c r="AS390" s="2" t="s">
        <v>104</v>
      </c>
      <c r="AT390" s="2" t="s">
        <v>113</v>
      </c>
    </row>
    <row r="391" spans="1:46" x14ac:dyDescent="0.3">
      <c r="A391" s="3" t="s">
        <v>1370</v>
      </c>
      <c r="B391" s="5">
        <v>45973</v>
      </c>
      <c r="C391" s="3" t="s">
        <v>290</v>
      </c>
      <c r="D391" s="3" t="s">
        <v>219</v>
      </c>
      <c r="E391" s="3" t="s">
        <v>275</v>
      </c>
      <c r="F391" s="3" t="s">
        <v>17</v>
      </c>
      <c r="G391" s="3" t="s">
        <v>144</v>
      </c>
      <c r="H391" s="3" t="s">
        <v>157</v>
      </c>
      <c r="I391" s="3" t="s">
        <v>3297</v>
      </c>
      <c r="J391" s="2" t="s">
        <v>72</v>
      </c>
      <c r="K391" s="3" t="s">
        <v>145</v>
      </c>
      <c r="L391" s="3" t="s">
        <v>1336</v>
      </c>
      <c r="M391" s="5">
        <v>45916</v>
      </c>
      <c r="N391" s="5">
        <v>45977</v>
      </c>
      <c r="O391" s="5">
        <v>46084</v>
      </c>
      <c r="P391" s="3">
        <v>54</v>
      </c>
      <c r="Q391" s="3">
        <v>33421677</v>
      </c>
      <c r="R391" s="3">
        <v>0.03</v>
      </c>
      <c r="S391" s="3">
        <v>0.12</v>
      </c>
      <c r="T391" s="3">
        <v>36309309.890000001</v>
      </c>
      <c r="U391" s="3" t="s">
        <v>264</v>
      </c>
      <c r="V391" s="21" cm="1">
        <f t="array" ref="V391">T391 / _xlfn.SWITCH(U391, "USD", 1, "AED", 3.67, "QAR", 3.64, "SAR", 3.75, "EUR", 0.92, "Unknown", 1, 1)</f>
        <v>36309309.890000001</v>
      </c>
      <c r="W391" s="3">
        <v>26395925.07</v>
      </c>
      <c r="X391" s="3">
        <v>0.2</v>
      </c>
      <c r="Y391" s="3">
        <v>0.06</v>
      </c>
      <c r="Z391" s="3" t="s">
        <v>1337</v>
      </c>
      <c r="AA391" s="3">
        <v>13539859.550000001</v>
      </c>
      <c r="AB391" s="3">
        <v>6604567.4199999999</v>
      </c>
      <c r="AC391" s="3">
        <v>90</v>
      </c>
      <c r="AD391" s="3">
        <v>27</v>
      </c>
      <c r="AE391" s="3" t="s">
        <v>75</v>
      </c>
      <c r="AF391" s="3" t="s">
        <v>263</v>
      </c>
      <c r="AG391" s="3">
        <v>0.81</v>
      </c>
      <c r="AH391" s="3">
        <v>0.05</v>
      </c>
      <c r="AI391" s="3">
        <v>0.04</v>
      </c>
      <c r="AJ391" s="3">
        <v>13</v>
      </c>
      <c r="AK391" s="3">
        <v>3633</v>
      </c>
      <c r="AL391" s="3">
        <v>1198981.0900000001</v>
      </c>
      <c r="AM391" s="3">
        <v>7468308.46</v>
      </c>
      <c r="AN391" s="3" t="s">
        <v>135</v>
      </c>
      <c r="AO391" s="3" t="s">
        <v>25</v>
      </c>
      <c r="AP391" s="3">
        <v>65.099999999999994</v>
      </c>
      <c r="AQ391" s="3">
        <v>24</v>
      </c>
      <c r="AR391" s="3" t="s">
        <v>3297</v>
      </c>
      <c r="AS391" s="3" t="s">
        <v>52</v>
      </c>
      <c r="AT391" s="3" t="s">
        <v>149</v>
      </c>
    </row>
    <row r="392" spans="1:46" x14ac:dyDescent="0.3">
      <c r="A392" s="2" t="s">
        <v>1373</v>
      </c>
      <c r="B392" s="4">
        <v>46028</v>
      </c>
      <c r="C392" s="2" t="s">
        <v>226</v>
      </c>
      <c r="D392" s="2" t="s">
        <v>230</v>
      </c>
      <c r="E392" s="2" t="s">
        <v>3335</v>
      </c>
      <c r="F392" s="2" t="s">
        <v>93</v>
      </c>
      <c r="G392" s="2" t="s">
        <v>162</v>
      </c>
      <c r="H392" s="2" t="s">
        <v>109</v>
      </c>
      <c r="I392" s="2" t="s">
        <v>193</v>
      </c>
      <c r="J392" s="2" t="s">
        <v>59</v>
      </c>
      <c r="K392" s="2" t="s">
        <v>203</v>
      </c>
      <c r="L392" s="2" t="s">
        <v>1339</v>
      </c>
      <c r="M392" s="4">
        <v>45941</v>
      </c>
      <c r="N392" s="4" t="s">
        <v>3297</v>
      </c>
      <c r="O392" s="4" t="s">
        <v>3297</v>
      </c>
      <c r="P392" s="2">
        <v>50</v>
      </c>
      <c r="Q392" s="2">
        <v>31085848</v>
      </c>
      <c r="R392" s="2">
        <v>0.05</v>
      </c>
      <c r="S392" s="2">
        <v>0.18</v>
      </c>
      <c r="T392" s="2">
        <v>34847235.609999999</v>
      </c>
      <c r="U392" s="2" t="s">
        <v>365</v>
      </c>
      <c r="V392" s="20" cm="1">
        <f t="array" ref="V392">T392 / _xlfn.SWITCH(U392, "USD", 1, "AED", 3.67, "QAR", 3.64, "SAR", 3.75, "EUR", 0.92, "Unknown", 1, 1)</f>
        <v>9495159.5667574927</v>
      </c>
      <c r="W392" s="2">
        <v>29768930.219999999</v>
      </c>
      <c r="X392" s="2">
        <v>0.08</v>
      </c>
      <c r="Y392" s="2">
        <v>0.09</v>
      </c>
      <c r="Z392" s="2" t="s">
        <v>1340</v>
      </c>
      <c r="AA392" s="2">
        <v>4110549.6</v>
      </c>
      <c r="AB392" s="2">
        <v>3347584.84</v>
      </c>
      <c r="AC392" s="2">
        <v>120</v>
      </c>
      <c r="AD392" s="2">
        <v>164</v>
      </c>
      <c r="AE392" s="2" t="s">
        <v>3297</v>
      </c>
      <c r="AF392" s="2" t="s">
        <v>128</v>
      </c>
      <c r="AG392" s="2">
        <v>0.59</v>
      </c>
      <c r="AH392" s="2">
        <v>0.1</v>
      </c>
      <c r="AI392" s="2">
        <v>0.05</v>
      </c>
      <c r="AJ392" s="2">
        <v>9</v>
      </c>
      <c r="AK392" s="2">
        <v>219</v>
      </c>
      <c r="AL392" s="2">
        <v>4163266.47</v>
      </c>
      <c r="AM392" s="2">
        <v>6128286.75</v>
      </c>
      <c r="AN392" s="2" t="s">
        <v>135</v>
      </c>
      <c r="AO392" s="2" t="s">
        <v>3297</v>
      </c>
      <c r="AP392" s="2" t="s">
        <v>3297</v>
      </c>
      <c r="AQ392" s="2">
        <v>60</v>
      </c>
      <c r="AR392" s="2" t="s">
        <v>166</v>
      </c>
      <c r="AS392" s="2" t="s">
        <v>104</v>
      </c>
      <c r="AT392" s="2" t="s">
        <v>105</v>
      </c>
    </row>
    <row r="393" spans="1:46" x14ac:dyDescent="0.3">
      <c r="A393" s="3" t="s">
        <v>1376</v>
      </c>
      <c r="B393" s="5">
        <v>16655</v>
      </c>
      <c r="C393" s="3" t="s">
        <v>940</v>
      </c>
      <c r="D393" s="3" t="s">
        <v>385</v>
      </c>
      <c r="E393" s="3" t="s">
        <v>16</v>
      </c>
      <c r="F393" s="3" t="s">
        <v>68</v>
      </c>
      <c r="G393" s="3" t="s">
        <v>131</v>
      </c>
      <c r="H393" s="3" t="s">
        <v>109</v>
      </c>
      <c r="I393" s="3" t="s">
        <v>71</v>
      </c>
      <c r="J393" s="3" t="s">
        <v>82</v>
      </c>
      <c r="K393" s="3" t="s">
        <v>203</v>
      </c>
      <c r="L393" s="3" t="s">
        <v>1342</v>
      </c>
      <c r="M393" s="5">
        <v>45788</v>
      </c>
      <c r="N393" s="5">
        <v>45997</v>
      </c>
      <c r="O393" s="5">
        <v>45755</v>
      </c>
      <c r="P393" s="3">
        <v>22</v>
      </c>
      <c r="Q393" s="3">
        <v>17586314</v>
      </c>
      <c r="R393" s="3">
        <v>0.02</v>
      </c>
      <c r="S393" s="3">
        <v>0.17</v>
      </c>
      <c r="T393" s="3">
        <v>20164467.629999999</v>
      </c>
      <c r="U393" s="3" t="s">
        <v>3297</v>
      </c>
      <c r="V393" s="21" cm="1">
        <f t="array" ref="V393">T393 / _xlfn.SWITCH(U393, "USD", 1, "AED", 3.67, "QAR", 3.64, "SAR", 3.75, "EUR", 0.92, "Unknown", 1, 1)</f>
        <v>20164467.629999999</v>
      </c>
      <c r="W393" s="3">
        <v>12525776.800000001</v>
      </c>
      <c r="X393" s="3">
        <v>0.1</v>
      </c>
      <c r="Y393" s="3">
        <v>0.14000000000000001</v>
      </c>
      <c r="Z393" s="3" t="s">
        <v>1343</v>
      </c>
      <c r="AA393" s="3">
        <v>16803564.52</v>
      </c>
      <c r="AB393" s="3">
        <v>9371818.6300000008</v>
      </c>
      <c r="AC393" s="3">
        <v>45</v>
      </c>
      <c r="AD393" s="3">
        <v>102</v>
      </c>
      <c r="AE393" s="3" t="s">
        <v>148</v>
      </c>
      <c r="AF393" s="3" t="s">
        <v>263</v>
      </c>
      <c r="AG393" s="3">
        <v>0.93</v>
      </c>
      <c r="AH393" s="3">
        <v>0.1</v>
      </c>
      <c r="AI393" s="3">
        <v>0.04</v>
      </c>
      <c r="AJ393" s="3">
        <v>5</v>
      </c>
      <c r="AK393" s="3">
        <v>2812</v>
      </c>
      <c r="AL393" s="3">
        <v>2207422.9300000002</v>
      </c>
      <c r="AM393" s="3">
        <v>5586086.4100000001</v>
      </c>
      <c r="AN393" s="3" t="s">
        <v>102</v>
      </c>
      <c r="AO393" s="3" t="s">
        <v>3297</v>
      </c>
      <c r="AP393" s="3">
        <v>66.599999999999994</v>
      </c>
      <c r="AQ393" s="3">
        <v>60</v>
      </c>
      <c r="AR393" s="3" t="s">
        <v>166</v>
      </c>
      <c r="AS393" s="3" t="s">
        <v>104</v>
      </c>
      <c r="AT393" s="3" t="s">
        <v>3297</v>
      </c>
    </row>
    <row r="394" spans="1:46" x14ac:dyDescent="0.3">
      <c r="A394" s="2" t="s">
        <v>1379</v>
      </c>
      <c r="B394" s="4">
        <v>46061</v>
      </c>
      <c r="C394" s="2" t="s">
        <v>137</v>
      </c>
      <c r="D394" s="2" t="s">
        <v>320</v>
      </c>
      <c r="E394" s="2" t="s">
        <v>275</v>
      </c>
      <c r="F394" s="2" t="s">
        <v>93</v>
      </c>
      <c r="G394" s="2" t="s">
        <v>208</v>
      </c>
      <c r="H394" s="2" t="s">
        <v>109</v>
      </c>
      <c r="I394" s="2" t="s">
        <v>199</v>
      </c>
      <c r="J394" s="2" t="s">
        <v>59</v>
      </c>
      <c r="K394" s="2" t="s">
        <v>125</v>
      </c>
      <c r="L394" s="2" t="s">
        <v>1345</v>
      </c>
      <c r="M394" s="4">
        <v>46003</v>
      </c>
      <c r="N394" s="4">
        <v>46081</v>
      </c>
      <c r="O394" s="4">
        <v>46129</v>
      </c>
      <c r="P394" s="2">
        <v>8</v>
      </c>
      <c r="Q394" s="2">
        <v>19282137</v>
      </c>
      <c r="R394" s="2">
        <v>0.34</v>
      </c>
      <c r="S394" s="2">
        <v>0</v>
      </c>
      <c r="T394" s="2">
        <v>12726210.42</v>
      </c>
      <c r="U394" s="2" t="s">
        <v>76</v>
      </c>
      <c r="V394" s="20" cm="1">
        <f t="array" ref="V394">T394 / _xlfn.SWITCH(U394, "USD", 1, "AED", 3.67, "QAR", 3.64, "SAR", 3.75, "EUR", 0.92, "Unknown", 1, 1)</f>
        <v>12726210.42</v>
      </c>
      <c r="W394" s="2">
        <v>7779253.3300000001</v>
      </c>
      <c r="X394" s="2">
        <v>0.3</v>
      </c>
      <c r="Y394" s="2">
        <v>0.16</v>
      </c>
      <c r="Z394" s="2" t="s">
        <v>3297</v>
      </c>
      <c r="AA394" s="2">
        <v>2310019.0099999998</v>
      </c>
      <c r="AB394" s="2">
        <v>2122365.66</v>
      </c>
      <c r="AC394" s="2">
        <v>90</v>
      </c>
      <c r="AD394" s="2">
        <v>161</v>
      </c>
      <c r="AE394" s="2" t="s">
        <v>38</v>
      </c>
      <c r="AF394" s="2" t="s">
        <v>49</v>
      </c>
      <c r="AG394" s="2">
        <v>0.73</v>
      </c>
      <c r="AH394" s="2">
        <v>0.05</v>
      </c>
      <c r="AI394" s="2">
        <v>0.09</v>
      </c>
      <c r="AJ394" s="2">
        <v>15</v>
      </c>
      <c r="AK394" s="2">
        <v>3015</v>
      </c>
      <c r="AL394" s="2">
        <v>1507373.25</v>
      </c>
      <c r="AM394" s="2">
        <v>3162464.66</v>
      </c>
      <c r="AN394" s="2" t="s">
        <v>3297</v>
      </c>
      <c r="AO394" s="2" t="s">
        <v>25</v>
      </c>
      <c r="AP394" s="2">
        <v>63.5</v>
      </c>
      <c r="AQ394" s="2">
        <v>48</v>
      </c>
      <c r="AR394" s="2" t="s">
        <v>26</v>
      </c>
      <c r="AS394" s="2" t="s">
        <v>112</v>
      </c>
      <c r="AT394" s="2" t="s">
        <v>105</v>
      </c>
    </row>
    <row r="395" spans="1:46" x14ac:dyDescent="0.3">
      <c r="A395" s="3" t="s">
        <v>1382</v>
      </c>
      <c r="B395" s="5">
        <v>16669</v>
      </c>
      <c r="C395" s="3" t="s">
        <v>370</v>
      </c>
      <c r="D395" s="3" t="s">
        <v>169</v>
      </c>
      <c r="E395" s="3" t="s">
        <v>32</v>
      </c>
      <c r="F395" s="3" t="s">
        <v>417</v>
      </c>
      <c r="G395" s="3" t="s">
        <v>81</v>
      </c>
      <c r="H395" s="3" t="s">
        <v>95</v>
      </c>
      <c r="I395" s="3" t="s">
        <v>19</v>
      </c>
      <c r="J395" s="3" t="s">
        <v>215</v>
      </c>
      <c r="K395" s="3" t="s">
        <v>145</v>
      </c>
      <c r="L395" s="3" t="s">
        <v>1347</v>
      </c>
      <c r="M395" s="5">
        <v>45955</v>
      </c>
      <c r="N395" s="5" t="s">
        <v>3297</v>
      </c>
      <c r="O395" s="5">
        <v>46067</v>
      </c>
      <c r="P395" s="3" t="s">
        <v>3297</v>
      </c>
      <c r="Q395" s="3">
        <v>24146467</v>
      </c>
      <c r="R395" s="3">
        <v>0.23</v>
      </c>
      <c r="S395" s="3">
        <v>0.15</v>
      </c>
      <c r="T395" s="3">
        <v>21381696.530000001</v>
      </c>
      <c r="U395" s="3" t="s">
        <v>76</v>
      </c>
      <c r="V395" s="21" cm="1">
        <f t="array" ref="V395">T395 / _xlfn.SWITCH(U395, "USD", 1, "AED", 3.67, "QAR", 3.64, "SAR", 3.75, "EUR", 0.92, "Unknown", 1, 1)</f>
        <v>21381696.530000001</v>
      </c>
      <c r="W395" s="3">
        <v>17333287.739999998</v>
      </c>
      <c r="X395" s="3">
        <v>0.1</v>
      </c>
      <c r="Y395" s="3">
        <v>0.11</v>
      </c>
      <c r="Z395" s="3" t="s">
        <v>1348</v>
      </c>
      <c r="AA395" s="3">
        <v>18222791.039999999</v>
      </c>
      <c r="AB395" s="3">
        <v>18339973.469999999</v>
      </c>
      <c r="AC395" s="3">
        <v>60</v>
      </c>
      <c r="AD395" s="3">
        <v>106</v>
      </c>
      <c r="AE395" s="3" t="s">
        <v>3297</v>
      </c>
      <c r="AF395" s="3" t="s">
        <v>24</v>
      </c>
      <c r="AG395" s="3">
        <v>0.74</v>
      </c>
      <c r="AH395" s="3">
        <v>0.1</v>
      </c>
      <c r="AI395" s="3">
        <v>0.06</v>
      </c>
      <c r="AJ395" s="3">
        <v>8</v>
      </c>
      <c r="AK395" s="3">
        <v>3131</v>
      </c>
      <c r="AL395" s="3">
        <v>923565.05</v>
      </c>
      <c r="AM395" s="3">
        <v>7147677.3300000001</v>
      </c>
      <c r="AN395" s="3" t="s">
        <v>135</v>
      </c>
      <c r="AO395" s="3" t="s">
        <v>3297</v>
      </c>
      <c r="AP395" s="3">
        <v>60.8</v>
      </c>
      <c r="AQ395" s="3">
        <v>60</v>
      </c>
      <c r="AR395" s="3" t="s">
        <v>51</v>
      </c>
      <c r="AS395" s="3" t="s">
        <v>52</v>
      </c>
      <c r="AT395" s="3" t="s">
        <v>28</v>
      </c>
    </row>
    <row r="396" spans="1:46" x14ac:dyDescent="0.3">
      <c r="A396" s="2" t="s">
        <v>1385</v>
      </c>
      <c r="B396" s="4">
        <v>45774</v>
      </c>
      <c r="C396" s="2" t="s">
        <v>197</v>
      </c>
      <c r="D396" s="2" t="s">
        <v>174</v>
      </c>
      <c r="E396" s="2" t="s">
        <v>275</v>
      </c>
      <c r="F396" s="2" t="s">
        <v>3297</v>
      </c>
      <c r="G396" s="2" t="s">
        <v>94</v>
      </c>
      <c r="H396" s="2" t="s">
        <v>192</v>
      </c>
      <c r="I396" s="2" t="s">
        <v>71</v>
      </c>
      <c r="J396" s="2" t="s">
        <v>72</v>
      </c>
      <c r="K396" s="2" t="s">
        <v>46</v>
      </c>
      <c r="L396" s="2" t="s">
        <v>1350</v>
      </c>
      <c r="M396" s="4">
        <v>45902</v>
      </c>
      <c r="N396" s="4" t="s">
        <v>3297</v>
      </c>
      <c r="O396" s="4">
        <v>45723</v>
      </c>
      <c r="P396" s="2">
        <v>6</v>
      </c>
      <c r="Q396" s="2">
        <v>17076391</v>
      </c>
      <c r="R396" s="2">
        <v>0.02</v>
      </c>
      <c r="S396" s="2">
        <v>0.12</v>
      </c>
      <c r="T396" s="2">
        <v>18743046.760000002</v>
      </c>
      <c r="U396" s="2" t="s">
        <v>365</v>
      </c>
      <c r="V396" s="20" cm="1">
        <f t="array" ref="V396">T396 / _xlfn.SWITCH(U396, "USD", 1, "AED", 3.67, "QAR", 3.64, "SAR", 3.75, "EUR", 0.92, "Unknown", 1, 1)</f>
        <v>5107097.2098092651</v>
      </c>
      <c r="W396" s="2">
        <v>11678989.08</v>
      </c>
      <c r="X396" s="2">
        <v>0.28999999999999998</v>
      </c>
      <c r="Y396" s="2">
        <v>0.09</v>
      </c>
      <c r="Z396" s="2" t="s">
        <v>1351</v>
      </c>
      <c r="AA396" s="2">
        <v>3843910.68</v>
      </c>
      <c r="AB396" s="2">
        <v>2538303.4300000002</v>
      </c>
      <c r="AC396" s="2">
        <v>45</v>
      </c>
      <c r="AD396" s="2">
        <v>36</v>
      </c>
      <c r="AE396" s="2" t="s">
        <v>148</v>
      </c>
      <c r="AF396" s="2" t="s">
        <v>49</v>
      </c>
      <c r="AG396" s="2">
        <v>0.91</v>
      </c>
      <c r="AH396" s="2">
        <v>0.15</v>
      </c>
      <c r="AI396" s="2">
        <v>0.1</v>
      </c>
      <c r="AJ396" s="2">
        <v>9</v>
      </c>
      <c r="AK396" s="2">
        <v>2230</v>
      </c>
      <c r="AL396" s="2">
        <v>3621134.5</v>
      </c>
      <c r="AM396" s="2">
        <v>5085973.3</v>
      </c>
      <c r="AN396" s="2" t="s">
        <v>135</v>
      </c>
      <c r="AO396" s="2" t="s">
        <v>103</v>
      </c>
      <c r="AP396" s="2">
        <v>65.3</v>
      </c>
      <c r="AQ396" s="2">
        <v>36</v>
      </c>
      <c r="AR396" s="2" t="s">
        <v>166</v>
      </c>
      <c r="AS396" s="2" t="s">
        <v>40</v>
      </c>
      <c r="AT396" s="2" t="s">
        <v>64</v>
      </c>
    </row>
    <row r="397" spans="1:46" x14ac:dyDescent="0.3">
      <c r="A397" s="3" t="s">
        <v>1388</v>
      </c>
      <c r="B397" s="5">
        <v>45975</v>
      </c>
      <c r="C397" s="3" t="s">
        <v>234</v>
      </c>
      <c r="D397" s="3" t="s">
        <v>187</v>
      </c>
      <c r="E397" s="3" t="s">
        <v>32</v>
      </c>
      <c r="F397" s="3" t="s">
        <v>417</v>
      </c>
      <c r="G397" s="3" t="s">
        <v>3297</v>
      </c>
      <c r="H397" s="3" t="s">
        <v>157</v>
      </c>
      <c r="I397" s="3" t="s">
        <v>139</v>
      </c>
      <c r="J397" s="3" t="s">
        <v>215</v>
      </c>
      <c r="K397" s="3" t="s">
        <v>21</v>
      </c>
      <c r="L397" s="3" t="s">
        <v>1353</v>
      </c>
      <c r="M397" s="5">
        <v>45902</v>
      </c>
      <c r="N397" s="5" t="s">
        <v>3297</v>
      </c>
      <c r="O397" s="5">
        <v>46037</v>
      </c>
      <c r="P397" s="3">
        <v>3</v>
      </c>
      <c r="Q397" s="3">
        <v>30048279</v>
      </c>
      <c r="R397" s="3">
        <v>0.06</v>
      </c>
      <c r="S397" s="3">
        <v>0.05</v>
      </c>
      <c r="T397" s="3">
        <v>29657651.370000001</v>
      </c>
      <c r="U397" s="3" t="s">
        <v>365</v>
      </c>
      <c r="V397" s="21" cm="1">
        <f t="array" ref="V397">T397 / _xlfn.SWITCH(U397, "USD", 1, "AED", 3.67, "QAR", 3.64, "SAR", 3.75, "EUR", 0.92, "Unknown", 1, 1)</f>
        <v>8081103.9155313354</v>
      </c>
      <c r="W397" s="3" t="s">
        <v>3297</v>
      </c>
      <c r="X397" s="3">
        <v>0.21</v>
      </c>
      <c r="Y397" s="3">
        <v>0.13</v>
      </c>
      <c r="Z397" s="3" t="s">
        <v>1354</v>
      </c>
      <c r="AA397" s="3">
        <v>4491077.97</v>
      </c>
      <c r="AB397" s="3">
        <v>4363210.5</v>
      </c>
      <c r="AC397" s="3">
        <v>30</v>
      </c>
      <c r="AD397" s="3">
        <v>147</v>
      </c>
      <c r="AE397" s="3" t="s">
        <v>100</v>
      </c>
      <c r="AF397" s="3" t="s">
        <v>87</v>
      </c>
      <c r="AG397" s="3">
        <v>0.88</v>
      </c>
      <c r="AH397" s="3">
        <v>0.1</v>
      </c>
      <c r="AI397" s="3">
        <v>0.02</v>
      </c>
      <c r="AJ397" s="3">
        <v>12</v>
      </c>
      <c r="AK397" s="3">
        <v>594</v>
      </c>
      <c r="AL397" s="3">
        <v>3000377.14</v>
      </c>
      <c r="AM397" s="3">
        <v>4791564.3</v>
      </c>
      <c r="AN397" s="3" t="s">
        <v>88</v>
      </c>
      <c r="AO397" s="3" t="s">
        <v>3297</v>
      </c>
      <c r="AP397" s="3">
        <v>76.5</v>
      </c>
      <c r="AQ397" s="3">
        <v>36</v>
      </c>
      <c r="AR397" s="3" t="s">
        <v>3297</v>
      </c>
      <c r="AS397" s="3" t="s">
        <v>40</v>
      </c>
      <c r="AT397" s="3" t="s">
        <v>28</v>
      </c>
    </row>
    <row r="398" spans="1:46" x14ac:dyDescent="0.3">
      <c r="A398" s="2" t="s">
        <v>1391</v>
      </c>
      <c r="B398" s="4">
        <v>16649</v>
      </c>
      <c r="C398" s="2" t="s">
        <v>30</v>
      </c>
      <c r="D398" s="2" t="s">
        <v>79</v>
      </c>
      <c r="E398" s="2" t="s">
        <v>220</v>
      </c>
      <c r="F398" s="2" t="s">
        <v>123</v>
      </c>
      <c r="G398" s="2" t="s">
        <v>3297</v>
      </c>
      <c r="H398" s="2" t="s">
        <v>109</v>
      </c>
      <c r="I398" s="2" t="s">
        <v>193</v>
      </c>
      <c r="J398" s="2" t="s">
        <v>20</v>
      </c>
      <c r="K398" s="2" t="s">
        <v>21</v>
      </c>
      <c r="L398" s="2" t="s">
        <v>1356</v>
      </c>
      <c r="M398" s="4">
        <v>45715</v>
      </c>
      <c r="N398" s="4" t="s">
        <v>3297</v>
      </c>
      <c r="O398" s="4">
        <v>45796</v>
      </c>
      <c r="P398" s="2">
        <v>45</v>
      </c>
      <c r="Q398" s="2">
        <v>13736964</v>
      </c>
      <c r="R398" s="2">
        <v>0.08</v>
      </c>
      <c r="S398" s="2">
        <v>0.05</v>
      </c>
      <c r="T398" s="2">
        <v>13269907.220000001</v>
      </c>
      <c r="U398" s="2" t="s">
        <v>278</v>
      </c>
      <c r="V398" s="20" cm="1">
        <f t="array" ref="V398">T398 / _xlfn.SWITCH(U398, "USD", 1, "AED", 3.67, "QAR", 3.64, "SAR", 3.75, "EUR", 0.92, "Unknown", 1, 1)</f>
        <v>3538641.9253333337</v>
      </c>
      <c r="W398" s="2">
        <v>10286361.5</v>
      </c>
      <c r="X398" s="2">
        <v>7.0000000000000007E-2</v>
      </c>
      <c r="Y398" s="2">
        <v>0.14000000000000001</v>
      </c>
      <c r="Z398" s="2" t="s">
        <v>1357</v>
      </c>
      <c r="AA398" s="2">
        <v>6691338.04</v>
      </c>
      <c r="AB398" s="2">
        <v>4286742.05</v>
      </c>
      <c r="AC398" s="2">
        <v>120</v>
      </c>
      <c r="AD398" s="2">
        <v>60</v>
      </c>
      <c r="AE398" s="2" t="s">
        <v>75</v>
      </c>
      <c r="AF398" s="2" t="s">
        <v>128</v>
      </c>
      <c r="AG398" s="2">
        <v>0.84</v>
      </c>
      <c r="AH398" s="2">
        <v>0.1</v>
      </c>
      <c r="AI398" s="2">
        <v>0.09</v>
      </c>
      <c r="AJ398" s="2">
        <v>2</v>
      </c>
      <c r="AK398" s="2">
        <v>2767</v>
      </c>
      <c r="AL398" s="2">
        <v>1960030.25</v>
      </c>
      <c r="AM398" s="2">
        <v>3251544.18</v>
      </c>
      <c r="AN398" s="2" t="s">
        <v>63</v>
      </c>
      <c r="AO398" s="2" t="s">
        <v>77</v>
      </c>
      <c r="AP398" s="2">
        <v>92.2</v>
      </c>
      <c r="AQ398" s="2">
        <v>60</v>
      </c>
      <c r="AR398" s="2" t="s">
        <v>160</v>
      </c>
      <c r="AS398" s="2" t="s">
        <v>104</v>
      </c>
      <c r="AT398" s="2" t="s">
        <v>105</v>
      </c>
    </row>
    <row r="399" spans="1:46" x14ac:dyDescent="0.3">
      <c r="A399" s="3" t="s">
        <v>1394</v>
      </c>
      <c r="B399" s="5">
        <v>46042</v>
      </c>
      <c r="C399" s="3" t="s">
        <v>244</v>
      </c>
      <c r="D399" s="3" t="s">
        <v>198</v>
      </c>
      <c r="E399" s="3" t="s">
        <v>16</v>
      </c>
      <c r="F399" s="3" t="s">
        <v>68</v>
      </c>
      <c r="G399" s="3" t="s">
        <v>81</v>
      </c>
      <c r="H399" s="3" t="s">
        <v>3297</v>
      </c>
      <c r="I399" s="3" t="s">
        <v>302</v>
      </c>
      <c r="J399" s="3" t="s">
        <v>82</v>
      </c>
      <c r="K399" s="3" t="s">
        <v>125</v>
      </c>
      <c r="L399" s="3" t="s">
        <v>1359</v>
      </c>
      <c r="M399" s="5">
        <v>46021</v>
      </c>
      <c r="N399" s="5">
        <v>46080</v>
      </c>
      <c r="O399" s="5">
        <v>46107</v>
      </c>
      <c r="P399" s="3">
        <v>57</v>
      </c>
      <c r="Q399" s="3">
        <v>46592465</v>
      </c>
      <c r="R399" s="3">
        <v>0.18</v>
      </c>
      <c r="S399" s="3">
        <v>0.2</v>
      </c>
      <c r="T399" s="3">
        <v>45846985.560000002</v>
      </c>
      <c r="U399" s="3" t="s">
        <v>365</v>
      </c>
      <c r="V399" s="21" cm="1">
        <f t="array" ref="V399">T399 / _xlfn.SWITCH(U399, "USD", 1, "AED", 3.67, "QAR", 3.64, "SAR", 3.75, "EUR", 0.92, "Unknown", 1, 1)</f>
        <v>12492366.63760218</v>
      </c>
      <c r="W399" s="3">
        <v>28070307.77</v>
      </c>
      <c r="X399" s="3">
        <v>0.31</v>
      </c>
      <c r="Y399" s="3">
        <v>0.15</v>
      </c>
      <c r="Z399" s="3" t="s">
        <v>1360</v>
      </c>
      <c r="AA399" s="3">
        <v>40236702.939999998</v>
      </c>
      <c r="AB399" s="3">
        <v>12526835.65</v>
      </c>
      <c r="AC399" s="3">
        <v>60</v>
      </c>
      <c r="AD399" s="3">
        <v>128</v>
      </c>
      <c r="AE399" s="3" t="s">
        <v>3297</v>
      </c>
      <c r="AF399" s="3" t="s">
        <v>128</v>
      </c>
      <c r="AG399" s="3">
        <v>0.65</v>
      </c>
      <c r="AH399" s="3">
        <v>0.05</v>
      </c>
      <c r="AI399" s="3">
        <v>0.06</v>
      </c>
      <c r="AJ399" s="3">
        <v>0</v>
      </c>
      <c r="AK399" s="3">
        <v>941</v>
      </c>
      <c r="AL399" s="3">
        <v>1620211.78</v>
      </c>
      <c r="AM399" s="3">
        <v>18115319.109999999</v>
      </c>
      <c r="AN399" s="3" t="s">
        <v>102</v>
      </c>
      <c r="AO399" s="3" t="s">
        <v>39</v>
      </c>
      <c r="AP399" s="3">
        <v>71.8</v>
      </c>
      <c r="AQ399" s="3">
        <v>60</v>
      </c>
      <c r="AR399" s="3" t="s">
        <v>3297</v>
      </c>
      <c r="AS399" s="3" t="s">
        <v>112</v>
      </c>
      <c r="AT399" s="3" t="s">
        <v>28</v>
      </c>
    </row>
    <row r="400" spans="1:46" x14ac:dyDescent="0.3">
      <c r="A400" s="2" t="s">
        <v>1397</v>
      </c>
      <c r="B400" s="4">
        <v>45821</v>
      </c>
      <c r="C400" s="2" t="s">
        <v>15</v>
      </c>
      <c r="D400" s="2" t="s">
        <v>107</v>
      </c>
      <c r="E400" s="2" t="s">
        <v>275</v>
      </c>
      <c r="F400" s="2" t="s">
        <v>116</v>
      </c>
      <c r="G400" s="2" t="s">
        <v>57</v>
      </c>
      <c r="H400" s="2" t="s">
        <v>157</v>
      </c>
      <c r="I400" s="2" t="s">
        <v>19</v>
      </c>
      <c r="J400" s="2" t="s">
        <v>59</v>
      </c>
      <c r="K400" s="2" t="s">
        <v>145</v>
      </c>
      <c r="L400" s="2" t="s">
        <v>1362</v>
      </c>
      <c r="M400" s="4">
        <v>45755</v>
      </c>
      <c r="N400" s="4">
        <v>45845</v>
      </c>
      <c r="O400" s="4" t="s">
        <v>3297</v>
      </c>
      <c r="P400" s="2">
        <v>45</v>
      </c>
      <c r="Q400" s="2">
        <v>43242807</v>
      </c>
      <c r="R400" s="2">
        <v>0.19</v>
      </c>
      <c r="S400" s="2">
        <v>0.05</v>
      </c>
      <c r="T400" s="2">
        <v>36778007.350000001</v>
      </c>
      <c r="U400" s="2" t="s">
        <v>264</v>
      </c>
      <c r="V400" s="20" cm="1">
        <f t="array" ref="V400">T400 / _xlfn.SWITCH(U400, "USD", 1, "AED", 3.67, "QAR", 3.64, "SAR", 3.75, "EUR", 0.92, "Unknown", 1, 1)</f>
        <v>36778007.350000001</v>
      </c>
      <c r="W400" s="2">
        <v>32159699.5</v>
      </c>
      <c r="X400" s="2">
        <v>0.08</v>
      </c>
      <c r="Y400" s="2">
        <v>0.17</v>
      </c>
      <c r="Z400" s="2" t="s">
        <v>1363</v>
      </c>
      <c r="AA400" s="2">
        <v>17916682.469999999</v>
      </c>
      <c r="AB400" s="2">
        <v>18813373.09</v>
      </c>
      <c r="AC400" s="2">
        <v>30</v>
      </c>
      <c r="AD400" s="2">
        <v>147</v>
      </c>
      <c r="AE400" s="2" t="s">
        <v>62</v>
      </c>
      <c r="AF400" s="2" t="s">
        <v>49</v>
      </c>
      <c r="AG400" s="2">
        <v>0.45</v>
      </c>
      <c r="AH400" s="2">
        <v>0.05</v>
      </c>
      <c r="AI400" s="2">
        <v>7.0000000000000007E-2</v>
      </c>
      <c r="AJ400" s="2">
        <v>7</v>
      </c>
      <c r="AK400" s="2">
        <v>3135</v>
      </c>
      <c r="AL400" s="2">
        <v>7686292.0199999996</v>
      </c>
      <c r="AM400" s="2">
        <v>9772938.4000000004</v>
      </c>
      <c r="AN400" s="2" t="s">
        <v>102</v>
      </c>
      <c r="AO400" s="2" t="s">
        <v>3297</v>
      </c>
      <c r="AP400" s="2">
        <v>73.400000000000006</v>
      </c>
      <c r="AQ400" s="2">
        <v>12</v>
      </c>
      <c r="AR400" s="2" t="s">
        <v>166</v>
      </c>
      <c r="AS400" s="2" t="s">
        <v>104</v>
      </c>
      <c r="AT400" s="2" t="s">
        <v>149</v>
      </c>
    </row>
    <row r="401" spans="1:46" x14ac:dyDescent="0.3">
      <c r="A401" s="3" t="s">
        <v>1400</v>
      </c>
      <c r="B401" s="5">
        <v>16636</v>
      </c>
      <c r="C401" s="3" t="s">
        <v>155</v>
      </c>
      <c r="D401" s="3" t="s">
        <v>79</v>
      </c>
      <c r="E401" s="3" t="s">
        <v>275</v>
      </c>
      <c r="F401" s="3" t="s">
        <v>116</v>
      </c>
      <c r="G401" s="3" t="s">
        <v>94</v>
      </c>
      <c r="H401" s="3" t="s">
        <v>3297</v>
      </c>
      <c r="I401" s="3" t="s">
        <v>19</v>
      </c>
      <c r="J401" s="3" t="s">
        <v>72</v>
      </c>
      <c r="K401" s="3" t="s">
        <v>35</v>
      </c>
      <c r="L401" s="3" t="s">
        <v>1365</v>
      </c>
      <c r="M401" s="5">
        <v>45645</v>
      </c>
      <c r="N401" s="5">
        <v>45873</v>
      </c>
      <c r="O401" s="5">
        <v>45906</v>
      </c>
      <c r="P401" s="3">
        <v>50</v>
      </c>
      <c r="Q401" s="3">
        <v>30419790</v>
      </c>
      <c r="R401" s="3">
        <v>0.22</v>
      </c>
      <c r="S401" s="3">
        <v>0.19</v>
      </c>
      <c r="T401" s="3">
        <v>28235649.079999998</v>
      </c>
      <c r="U401" s="3" t="s">
        <v>177</v>
      </c>
      <c r="V401" s="21" cm="1">
        <f t="array" ref="V401">T401 / _xlfn.SWITCH(U401, "USD", 1, "AED", 3.67, "QAR", 3.64, "SAR", 3.75, "EUR", 0.92, "Unknown", 1, 1)</f>
        <v>28235649.079999998</v>
      </c>
      <c r="W401" s="3">
        <v>21296921.859999999</v>
      </c>
      <c r="X401" s="3">
        <v>7.0000000000000007E-2</v>
      </c>
      <c r="Y401" s="3">
        <v>0.12</v>
      </c>
      <c r="Z401" s="3" t="s">
        <v>1366</v>
      </c>
      <c r="AA401" s="3">
        <v>2059187.51</v>
      </c>
      <c r="AB401" s="3">
        <v>867336.99</v>
      </c>
      <c r="AC401" s="3">
        <v>45</v>
      </c>
      <c r="AD401" s="3">
        <v>59</v>
      </c>
      <c r="AE401" s="3" t="s">
        <v>38</v>
      </c>
      <c r="AF401" s="3" t="s">
        <v>101</v>
      </c>
      <c r="AG401" s="3">
        <v>0.49</v>
      </c>
      <c r="AH401" s="3">
        <v>0.15</v>
      </c>
      <c r="AI401" s="3">
        <v>0.02</v>
      </c>
      <c r="AJ401" s="3">
        <v>13</v>
      </c>
      <c r="AK401" s="3">
        <v>3209</v>
      </c>
      <c r="AL401" s="3">
        <v>5933949.5899999999</v>
      </c>
      <c r="AM401" s="3">
        <v>5800444.25</v>
      </c>
      <c r="AN401" s="3" t="s">
        <v>3297</v>
      </c>
      <c r="AO401" s="3" t="s">
        <v>3297</v>
      </c>
      <c r="AP401" s="3">
        <v>65.099999999999994</v>
      </c>
      <c r="AQ401" s="3">
        <v>48</v>
      </c>
      <c r="AR401" s="3" t="s">
        <v>26</v>
      </c>
      <c r="AS401" s="3" t="s">
        <v>40</v>
      </c>
      <c r="AT401" s="3" t="s">
        <v>64</v>
      </c>
    </row>
    <row r="402" spans="1:46" x14ac:dyDescent="0.3">
      <c r="A402" s="2" t="s">
        <v>1403</v>
      </c>
      <c r="B402" s="4">
        <v>45735</v>
      </c>
      <c r="C402" s="2" t="s">
        <v>569</v>
      </c>
      <c r="D402" s="2" t="s">
        <v>55</v>
      </c>
      <c r="E402" s="2" t="s">
        <v>207</v>
      </c>
      <c r="F402" s="2" t="s">
        <v>80</v>
      </c>
      <c r="G402" s="2" t="s">
        <v>81</v>
      </c>
      <c r="H402" s="2" t="s">
        <v>3297</v>
      </c>
      <c r="I402" s="2" t="s">
        <v>302</v>
      </c>
      <c r="J402" s="3" t="s">
        <v>45</v>
      </c>
      <c r="K402" s="2" t="s">
        <v>35</v>
      </c>
      <c r="L402" s="2" t="s">
        <v>1368</v>
      </c>
      <c r="M402" s="4">
        <v>45676</v>
      </c>
      <c r="N402" s="4">
        <v>45738</v>
      </c>
      <c r="O402" s="4">
        <v>45793</v>
      </c>
      <c r="P402" s="2">
        <v>40</v>
      </c>
      <c r="Q402" s="2">
        <v>16158174</v>
      </c>
      <c r="R402" s="2">
        <v>0.21</v>
      </c>
      <c r="S402" s="2">
        <v>0.12</v>
      </c>
      <c r="T402" s="2">
        <v>14296752.359999999</v>
      </c>
      <c r="U402" s="2" t="s">
        <v>177</v>
      </c>
      <c r="V402" s="20" cm="1">
        <f t="array" ref="V402">T402 / _xlfn.SWITCH(U402, "USD", 1, "AED", 3.67, "QAR", 3.64, "SAR", 3.75, "EUR", 0.92, "Unknown", 1, 1)</f>
        <v>14296752.359999999</v>
      </c>
      <c r="W402" s="2">
        <v>10240573.140000001</v>
      </c>
      <c r="X402" s="2">
        <v>0.13</v>
      </c>
      <c r="Y402" s="2">
        <v>0.09</v>
      </c>
      <c r="Z402" s="2" t="s">
        <v>1369</v>
      </c>
      <c r="AA402" s="2">
        <v>2907183.11</v>
      </c>
      <c r="AB402" s="2">
        <v>3048249.36</v>
      </c>
      <c r="AC402" s="2">
        <v>120</v>
      </c>
      <c r="AD402" s="2">
        <v>8</v>
      </c>
      <c r="AE402" s="2" t="s">
        <v>148</v>
      </c>
      <c r="AF402" s="2" t="s">
        <v>49</v>
      </c>
      <c r="AG402" s="2" t="s">
        <v>471</v>
      </c>
      <c r="AH402" s="2">
        <v>0.1</v>
      </c>
      <c r="AI402" s="2">
        <v>0.08</v>
      </c>
      <c r="AJ402" s="2">
        <v>3</v>
      </c>
      <c r="AK402" s="2">
        <v>3730</v>
      </c>
      <c r="AL402" s="2">
        <v>1083699.46</v>
      </c>
      <c r="AM402" s="2">
        <v>3835664.99</v>
      </c>
      <c r="AN402" s="2" t="s">
        <v>102</v>
      </c>
      <c r="AO402" s="2" t="s">
        <v>103</v>
      </c>
      <c r="AP402" s="2">
        <v>96.5</v>
      </c>
      <c r="AQ402" s="2">
        <v>60</v>
      </c>
      <c r="AR402" s="2" t="s">
        <v>3297</v>
      </c>
      <c r="AS402" s="2" t="s">
        <v>52</v>
      </c>
      <c r="AT402" s="2" t="s">
        <v>3297</v>
      </c>
    </row>
    <row r="403" spans="1:46" x14ac:dyDescent="0.3">
      <c r="A403" s="3" t="s">
        <v>1406</v>
      </c>
      <c r="B403" s="5">
        <v>45839</v>
      </c>
      <c r="C403" s="3" t="s">
        <v>257</v>
      </c>
      <c r="D403" s="3" t="s">
        <v>3297</v>
      </c>
      <c r="E403" s="3" t="s">
        <v>275</v>
      </c>
      <c r="F403" s="3" t="s">
        <v>93</v>
      </c>
      <c r="G403" s="3" t="s">
        <v>81</v>
      </c>
      <c r="H403" s="3" t="s">
        <v>70</v>
      </c>
      <c r="I403" s="3" t="s">
        <v>96</v>
      </c>
      <c r="J403" s="3" t="s">
        <v>72</v>
      </c>
      <c r="K403" s="3" t="s">
        <v>97</v>
      </c>
      <c r="L403" s="3" t="s">
        <v>1371</v>
      </c>
      <c r="M403" s="5">
        <v>45794</v>
      </c>
      <c r="N403" s="5" t="s">
        <v>3297</v>
      </c>
      <c r="O403" s="5">
        <v>45934</v>
      </c>
      <c r="P403" s="3">
        <v>7</v>
      </c>
      <c r="Q403" s="3">
        <v>46539811</v>
      </c>
      <c r="R403" s="3">
        <v>0.16</v>
      </c>
      <c r="S403" s="3">
        <v>0.15</v>
      </c>
      <c r="T403" s="3">
        <v>44957457.43</v>
      </c>
      <c r="U403" s="3" t="s">
        <v>365</v>
      </c>
      <c r="V403" s="21" cm="1">
        <f t="array" ref="V403">T403 / _xlfn.SWITCH(U403, "USD", 1, "AED", 3.67, "QAR", 3.64, "SAR", 3.75, "EUR", 0.92, "Unknown", 1, 1)</f>
        <v>12249988.40054496</v>
      </c>
      <c r="W403" s="3">
        <v>31136214.73</v>
      </c>
      <c r="X403" s="3">
        <v>7.0000000000000007E-2</v>
      </c>
      <c r="Y403" s="3">
        <v>0.19</v>
      </c>
      <c r="Z403" s="3" t="s">
        <v>1372</v>
      </c>
      <c r="AA403" s="3">
        <v>19148294.149999999</v>
      </c>
      <c r="AB403" s="3">
        <v>17076220.09</v>
      </c>
      <c r="AC403" s="3">
        <v>45</v>
      </c>
      <c r="AD403" s="3">
        <v>169</v>
      </c>
      <c r="AE403" s="3" t="s">
        <v>148</v>
      </c>
      <c r="AF403" s="3" t="s">
        <v>128</v>
      </c>
      <c r="AG403" s="3">
        <v>0.89</v>
      </c>
      <c r="AH403" s="3">
        <v>0.05</v>
      </c>
      <c r="AI403" s="3">
        <v>0.02</v>
      </c>
      <c r="AJ403" s="3">
        <v>10</v>
      </c>
      <c r="AK403" s="3" t="s">
        <v>3297</v>
      </c>
      <c r="AL403" s="3">
        <v>11140927.300000001</v>
      </c>
      <c r="AM403" s="3">
        <v>15785196.51</v>
      </c>
      <c r="AN403" s="3" t="s">
        <v>3297</v>
      </c>
      <c r="AO403" s="3" t="s">
        <v>3297</v>
      </c>
      <c r="AP403" s="3">
        <v>96.8</v>
      </c>
      <c r="AQ403" s="3">
        <v>60</v>
      </c>
      <c r="AR403" s="3" t="s">
        <v>3297</v>
      </c>
      <c r="AS403" s="3" t="s">
        <v>104</v>
      </c>
      <c r="AT403" s="3" t="s">
        <v>64</v>
      </c>
    </row>
    <row r="404" spans="1:46" x14ac:dyDescent="0.3">
      <c r="A404" s="2" t="s">
        <v>1409</v>
      </c>
      <c r="B404" s="4">
        <v>45974</v>
      </c>
      <c r="C404" s="2" t="s">
        <v>168</v>
      </c>
      <c r="D404" s="2" t="s">
        <v>187</v>
      </c>
      <c r="E404" s="2" t="s">
        <v>32</v>
      </c>
      <c r="F404" s="2" t="s">
        <v>417</v>
      </c>
      <c r="G404" s="2" t="s">
        <v>162</v>
      </c>
      <c r="H404" s="2" t="s">
        <v>3297</v>
      </c>
      <c r="I404" s="2" t="s">
        <v>124</v>
      </c>
      <c r="J404" s="2" t="s">
        <v>215</v>
      </c>
      <c r="K404" s="2" t="s">
        <v>125</v>
      </c>
      <c r="L404" s="2" t="s">
        <v>1374</v>
      </c>
      <c r="M404" s="4">
        <v>45901</v>
      </c>
      <c r="N404" s="4">
        <v>45789</v>
      </c>
      <c r="O404" s="4">
        <v>46094</v>
      </c>
      <c r="P404" s="2">
        <v>48</v>
      </c>
      <c r="Q404" s="2">
        <v>30157979</v>
      </c>
      <c r="R404" s="2">
        <v>0.19</v>
      </c>
      <c r="S404" s="2">
        <v>0.17</v>
      </c>
      <c r="T404" s="2">
        <v>28580716.699999999</v>
      </c>
      <c r="U404" s="2" t="s">
        <v>365</v>
      </c>
      <c r="V404" s="20" cm="1">
        <f t="array" ref="V404">T404 / _xlfn.SWITCH(U404, "USD", 1, "AED", 3.67, "QAR", 3.64, "SAR", 3.75, "EUR", 0.92, "Unknown", 1, 1)</f>
        <v>7787661.2261580378</v>
      </c>
      <c r="W404" s="2">
        <v>22829245.18</v>
      </c>
      <c r="X404" s="2">
        <v>0.23</v>
      </c>
      <c r="Y404" s="2">
        <v>0.19</v>
      </c>
      <c r="Z404" s="2" t="s">
        <v>1375</v>
      </c>
      <c r="AA404" s="2">
        <v>4881731.8499999996</v>
      </c>
      <c r="AB404" s="2">
        <v>3959317.14</v>
      </c>
      <c r="AC404" s="2">
        <v>60</v>
      </c>
      <c r="AD404" s="2">
        <v>161</v>
      </c>
      <c r="AE404" s="2" t="s">
        <v>38</v>
      </c>
      <c r="AF404" s="2" t="s">
        <v>24</v>
      </c>
      <c r="AG404" s="2">
        <v>0.3</v>
      </c>
      <c r="AH404" s="2">
        <v>0.1</v>
      </c>
      <c r="AI404" s="2">
        <v>0.06</v>
      </c>
      <c r="AJ404" s="2">
        <v>8</v>
      </c>
      <c r="AK404" s="2">
        <v>4591</v>
      </c>
      <c r="AL404" s="2">
        <v>5207428.8</v>
      </c>
      <c r="AM404" s="2">
        <v>4729278.82</v>
      </c>
      <c r="AN404" s="2" t="s">
        <v>3297</v>
      </c>
      <c r="AO404" s="2" t="s">
        <v>3297</v>
      </c>
      <c r="AP404" s="2">
        <v>85.5</v>
      </c>
      <c r="AQ404" s="2">
        <v>24</v>
      </c>
      <c r="AR404" s="2" t="s">
        <v>3297</v>
      </c>
      <c r="AS404" s="2" t="s">
        <v>52</v>
      </c>
      <c r="AT404" s="2" t="s">
        <v>113</v>
      </c>
    </row>
    <row r="405" spans="1:46" x14ac:dyDescent="0.3">
      <c r="A405" s="3" t="s">
        <v>1412</v>
      </c>
      <c r="B405" s="5">
        <v>45978</v>
      </c>
      <c r="C405" s="3" t="s">
        <v>234</v>
      </c>
      <c r="D405" s="3" t="s">
        <v>174</v>
      </c>
      <c r="E405" s="3" t="s">
        <v>67</v>
      </c>
      <c r="F405" s="3" t="s">
        <v>3297</v>
      </c>
      <c r="G405" s="3" t="s">
        <v>69</v>
      </c>
      <c r="H405" s="3" t="s">
        <v>44</v>
      </c>
      <c r="I405" s="3" t="s">
        <v>19</v>
      </c>
      <c r="J405" s="3" t="s">
        <v>140</v>
      </c>
      <c r="K405" s="3" t="s">
        <v>21</v>
      </c>
      <c r="L405" s="3" t="s">
        <v>1377</v>
      </c>
      <c r="M405" s="5">
        <v>45819</v>
      </c>
      <c r="N405" s="5">
        <v>45982</v>
      </c>
      <c r="O405" s="5">
        <v>46078</v>
      </c>
      <c r="P405" s="3">
        <v>21</v>
      </c>
      <c r="Q405" s="3">
        <v>49784468</v>
      </c>
      <c r="R405" s="3">
        <v>0.1</v>
      </c>
      <c r="S405" s="3">
        <v>0.01</v>
      </c>
      <c r="T405" s="3">
        <v>45254081.409999996</v>
      </c>
      <c r="U405" s="3" t="s">
        <v>264</v>
      </c>
      <c r="V405" s="21" cm="1">
        <f t="array" ref="V405">T405 / _xlfn.SWITCH(U405, "USD", 1, "AED", 3.67, "QAR", 3.64, "SAR", 3.75, "EUR", 0.92, "Unknown", 1, 1)</f>
        <v>45254081.409999996</v>
      </c>
      <c r="W405" s="3">
        <v>28494891.329999998</v>
      </c>
      <c r="X405" s="3">
        <v>0.15</v>
      </c>
      <c r="Y405" s="3">
        <v>0.09</v>
      </c>
      <c r="Z405" s="3" t="s">
        <v>1378</v>
      </c>
      <c r="AA405" s="3">
        <v>18913100.420000002</v>
      </c>
      <c r="AB405" s="3">
        <v>11560612.699999999</v>
      </c>
      <c r="AC405" s="3">
        <v>90</v>
      </c>
      <c r="AD405" s="3">
        <v>54</v>
      </c>
      <c r="AE405" s="3" t="s">
        <v>148</v>
      </c>
      <c r="AF405" s="3" t="s">
        <v>128</v>
      </c>
      <c r="AG405" s="3">
        <v>0.33</v>
      </c>
      <c r="AH405" s="3">
        <v>0.1</v>
      </c>
      <c r="AI405" s="3">
        <v>0.09</v>
      </c>
      <c r="AJ405" s="3">
        <v>8</v>
      </c>
      <c r="AK405" s="3">
        <v>1676</v>
      </c>
      <c r="AL405" s="3">
        <v>9344881.9399999995</v>
      </c>
      <c r="AM405" s="3">
        <v>17847196.199999999</v>
      </c>
      <c r="AN405" s="3" t="s">
        <v>102</v>
      </c>
      <c r="AO405" s="3" t="s">
        <v>39</v>
      </c>
      <c r="AP405" s="3">
        <v>94.5</v>
      </c>
      <c r="AQ405" s="3">
        <v>24</v>
      </c>
      <c r="AR405" s="3" t="s">
        <v>3297</v>
      </c>
      <c r="AS405" s="3" t="s">
        <v>40</v>
      </c>
      <c r="AT405" s="3" t="s">
        <v>105</v>
      </c>
    </row>
    <row r="406" spans="1:46" x14ac:dyDescent="0.3">
      <c r="A406" s="2" t="s">
        <v>1415</v>
      </c>
      <c r="B406" s="4">
        <v>46073</v>
      </c>
      <c r="C406" s="2" t="s">
        <v>239</v>
      </c>
      <c r="D406" s="2" t="s">
        <v>187</v>
      </c>
      <c r="E406" s="2" t="s">
        <v>16</v>
      </c>
      <c r="F406" s="2" t="s">
        <v>56</v>
      </c>
      <c r="G406" s="2" t="s">
        <v>208</v>
      </c>
      <c r="H406" s="2" t="s">
        <v>157</v>
      </c>
      <c r="I406" s="2" t="s">
        <v>193</v>
      </c>
      <c r="J406" s="2" t="s">
        <v>82</v>
      </c>
      <c r="K406" s="2" t="s">
        <v>125</v>
      </c>
      <c r="L406" s="2" t="s">
        <v>1380</v>
      </c>
      <c r="M406" s="4">
        <v>46174</v>
      </c>
      <c r="N406" s="4">
        <v>46131</v>
      </c>
      <c r="O406" s="4" t="s">
        <v>3297</v>
      </c>
      <c r="P406" s="2">
        <v>11</v>
      </c>
      <c r="Q406" s="2">
        <v>10371197</v>
      </c>
      <c r="R406" s="2">
        <v>0.15</v>
      </c>
      <c r="S406" s="2">
        <v>0.16</v>
      </c>
      <c r="T406" s="2">
        <v>10226000.24</v>
      </c>
      <c r="U406" s="2" t="s">
        <v>242</v>
      </c>
      <c r="V406" s="20" cm="1">
        <f t="array" ref="V406">T406 / _xlfn.SWITCH(U406, "USD", 1, "AED", 3.67, "QAR", 3.64, "SAR", 3.75, "EUR", 0.92, "Unknown", 1, 1)</f>
        <v>11115217.652173912</v>
      </c>
      <c r="W406" s="2">
        <v>8279834.0199999996</v>
      </c>
      <c r="X406" s="2">
        <v>0.26</v>
      </c>
      <c r="Y406" s="2">
        <v>0.13</v>
      </c>
      <c r="Z406" s="2" t="s">
        <v>1381</v>
      </c>
      <c r="AA406" s="2">
        <v>3535115.46</v>
      </c>
      <c r="AB406" s="2">
        <v>3698645.81</v>
      </c>
      <c r="AC406" s="2">
        <v>30</v>
      </c>
      <c r="AD406" s="2">
        <v>148</v>
      </c>
      <c r="AE406" s="2" t="s">
        <v>148</v>
      </c>
      <c r="AF406" s="2" t="s">
        <v>128</v>
      </c>
      <c r="AG406" s="2">
        <v>0.73</v>
      </c>
      <c r="AH406" s="2">
        <v>0.15</v>
      </c>
      <c r="AI406" s="2">
        <v>0.04</v>
      </c>
      <c r="AJ406" s="2">
        <v>5</v>
      </c>
      <c r="AK406" s="2">
        <v>3458</v>
      </c>
      <c r="AL406" s="2">
        <v>1656154.98</v>
      </c>
      <c r="AM406" s="2" t="s">
        <v>3297</v>
      </c>
      <c r="AN406" s="2" t="s">
        <v>135</v>
      </c>
      <c r="AO406" s="2" t="s">
        <v>3297</v>
      </c>
      <c r="AP406" s="2">
        <v>60.4</v>
      </c>
      <c r="AQ406" s="2">
        <v>48</v>
      </c>
      <c r="AR406" s="2" t="s">
        <v>3297</v>
      </c>
      <c r="AS406" s="2" t="s">
        <v>104</v>
      </c>
      <c r="AT406" s="2" t="s">
        <v>113</v>
      </c>
    </row>
    <row r="407" spans="1:46" x14ac:dyDescent="0.3">
      <c r="A407" s="3" t="s">
        <v>1418</v>
      </c>
      <c r="B407" s="5">
        <v>16637</v>
      </c>
      <c r="C407" s="3" t="s">
        <v>424</v>
      </c>
      <c r="D407" s="3" t="s">
        <v>115</v>
      </c>
      <c r="E407" s="3" t="s">
        <v>32</v>
      </c>
      <c r="F407" s="3" t="s">
        <v>138</v>
      </c>
      <c r="G407" s="3" t="s">
        <v>135</v>
      </c>
      <c r="H407" s="3" t="s">
        <v>157</v>
      </c>
      <c r="I407" s="3" t="s">
        <v>3297</v>
      </c>
      <c r="J407" s="3" t="s">
        <v>215</v>
      </c>
      <c r="K407" s="3" t="s">
        <v>35</v>
      </c>
      <c r="L407" s="3" t="s">
        <v>1383</v>
      </c>
      <c r="M407" s="5">
        <v>45631</v>
      </c>
      <c r="N407" s="5">
        <v>45767</v>
      </c>
      <c r="O407" s="5">
        <v>45722</v>
      </c>
      <c r="P407" s="3">
        <v>59</v>
      </c>
      <c r="Q407" s="3">
        <v>18611170</v>
      </c>
      <c r="R407" s="3">
        <v>0.11</v>
      </c>
      <c r="S407" s="3">
        <v>0.1</v>
      </c>
      <c r="T407" s="3">
        <v>18220335.43</v>
      </c>
      <c r="U407" s="3" t="s">
        <v>365</v>
      </c>
      <c r="V407" s="21" cm="1">
        <f t="array" ref="V407">T407 / _xlfn.SWITCH(U407, "USD", 1, "AED", 3.67, "QAR", 3.64, "SAR", 3.75, "EUR", 0.92, "Unknown", 1, 1)</f>
        <v>4964669.054495913</v>
      </c>
      <c r="W407" s="3">
        <v>11438807.949999999</v>
      </c>
      <c r="X407" s="3">
        <v>0.06</v>
      </c>
      <c r="Y407" s="3">
        <v>0.19</v>
      </c>
      <c r="Z407" s="3" t="s">
        <v>1384</v>
      </c>
      <c r="AA407" s="3">
        <v>4183305.92</v>
      </c>
      <c r="AB407" s="3">
        <v>3854879.81</v>
      </c>
      <c r="AC407" s="3">
        <v>60</v>
      </c>
      <c r="AD407" s="3">
        <v>17</v>
      </c>
      <c r="AE407" s="3" t="s">
        <v>100</v>
      </c>
      <c r="AF407" s="3" t="s">
        <v>49</v>
      </c>
      <c r="AG407" s="3">
        <v>0.48</v>
      </c>
      <c r="AH407" s="3">
        <v>0.1</v>
      </c>
      <c r="AI407" s="3">
        <v>0.09</v>
      </c>
      <c r="AJ407" s="3">
        <v>13</v>
      </c>
      <c r="AK407" s="3">
        <v>2822</v>
      </c>
      <c r="AL407" s="3" t="s">
        <v>3297</v>
      </c>
      <c r="AM407" s="3">
        <v>3340051.82</v>
      </c>
      <c r="AN407" s="3" t="s">
        <v>88</v>
      </c>
      <c r="AO407" s="3" t="s">
        <v>3297</v>
      </c>
      <c r="AP407" s="3">
        <v>77.400000000000006</v>
      </c>
      <c r="AQ407" s="3">
        <v>36</v>
      </c>
      <c r="AR407" s="3" t="s">
        <v>3297</v>
      </c>
      <c r="AS407" s="3" t="s">
        <v>27</v>
      </c>
      <c r="AT407" s="3" t="s">
        <v>149</v>
      </c>
    </row>
    <row r="408" spans="1:46" x14ac:dyDescent="0.3">
      <c r="A408" s="2" t="s">
        <v>1421</v>
      </c>
      <c r="B408" s="4">
        <v>45931</v>
      </c>
      <c r="C408" s="2" t="s">
        <v>155</v>
      </c>
      <c r="D408" s="2" t="s">
        <v>169</v>
      </c>
      <c r="E408" s="2" t="s">
        <v>275</v>
      </c>
      <c r="F408" s="2" t="s">
        <v>17</v>
      </c>
      <c r="G408" s="2" t="s">
        <v>144</v>
      </c>
      <c r="H408" s="2" t="s">
        <v>95</v>
      </c>
      <c r="I408" s="2" t="s">
        <v>3297</v>
      </c>
      <c r="J408" s="2" t="s">
        <v>59</v>
      </c>
      <c r="K408" s="2" t="s">
        <v>203</v>
      </c>
      <c r="L408" s="2" t="s">
        <v>1386</v>
      </c>
      <c r="M408" s="4">
        <v>45884</v>
      </c>
      <c r="N408" s="4">
        <v>45949</v>
      </c>
      <c r="O408" s="4">
        <v>46044</v>
      </c>
      <c r="P408" s="2">
        <v>35</v>
      </c>
      <c r="Q408" s="2">
        <v>36166571</v>
      </c>
      <c r="R408" s="2">
        <v>0.09</v>
      </c>
      <c r="S408" s="2">
        <v>-0.05</v>
      </c>
      <c r="T408" s="2">
        <v>31266000.629999999</v>
      </c>
      <c r="U408" s="2" t="s">
        <v>278</v>
      </c>
      <c r="V408" s="20" cm="1">
        <f t="array" ref="V408">T408 / _xlfn.SWITCH(U408, "USD", 1, "AED", 3.67, "QAR", 3.64, "SAR", 3.75, "EUR", 0.92, "Unknown", 1, 1)</f>
        <v>8337600.1679999996</v>
      </c>
      <c r="W408" s="2">
        <v>25310125.16</v>
      </c>
      <c r="X408" s="2">
        <v>0.23</v>
      </c>
      <c r="Y408" s="2">
        <v>0.06</v>
      </c>
      <c r="Z408" s="2" t="s">
        <v>1387</v>
      </c>
      <c r="AA408" s="2">
        <v>14022760.26</v>
      </c>
      <c r="AB408" s="2">
        <v>6912663.6600000001</v>
      </c>
      <c r="AC408" s="2">
        <v>45</v>
      </c>
      <c r="AD408" s="2">
        <v>17</v>
      </c>
      <c r="AE408" s="2" t="s">
        <v>3297</v>
      </c>
      <c r="AF408" s="2" t="s">
        <v>263</v>
      </c>
      <c r="AG408" s="2">
        <v>0.28999999999999998</v>
      </c>
      <c r="AH408" s="2">
        <v>0.1</v>
      </c>
      <c r="AI408" s="2">
        <v>0.03</v>
      </c>
      <c r="AJ408" s="2">
        <v>2</v>
      </c>
      <c r="AK408" s="2">
        <v>700</v>
      </c>
      <c r="AL408" s="2">
        <v>7372939.0300000003</v>
      </c>
      <c r="AM408" s="2">
        <v>8543549.1899999995</v>
      </c>
      <c r="AN408" s="2" t="s">
        <v>102</v>
      </c>
      <c r="AO408" s="2" t="s">
        <v>103</v>
      </c>
      <c r="AP408" s="2">
        <v>74</v>
      </c>
      <c r="AQ408" s="2">
        <v>24</v>
      </c>
      <c r="AR408" s="2" t="s">
        <v>160</v>
      </c>
      <c r="AS408" s="2" t="s">
        <v>112</v>
      </c>
      <c r="AT408" s="2" t="s">
        <v>3297</v>
      </c>
    </row>
    <row r="409" spans="1:46" x14ac:dyDescent="0.3">
      <c r="A409" s="3" t="s">
        <v>1424</v>
      </c>
      <c r="B409" s="5">
        <v>45891</v>
      </c>
      <c r="C409" s="3" t="s">
        <v>218</v>
      </c>
      <c r="D409" s="3" t="s">
        <v>43</v>
      </c>
      <c r="E409" s="3" t="s">
        <v>207</v>
      </c>
      <c r="F409" s="3" t="s">
        <v>80</v>
      </c>
      <c r="G409" s="3" t="s">
        <v>94</v>
      </c>
      <c r="H409" s="3" t="s">
        <v>157</v>
      </c>
      <c r="I409" s="3" t="s">
        <v>71</v>
      </c>
      <c r="J409" s="3" t="s">
        <v>45</v>
      </c>
      <c r="K409" s="3" t="s">
        <v>83</v>
      </c>
      <c r="L409" s="3" t="s">
        <v>1389</v>
      </c>
      <c r="M409" s="5">
        <v>45857</v>
      </c>
      <c r="N409" s="5" t="s">
        <v>3297</v>
      </c>
      <c r="O409" s="5">
        <v>45963</v>
      </c>
      <c r="P409" s="3">
        <v>4</v>
      </c>
      <c r="Q409" s="3">
        <v>6730887</v>
      </c>
      <c r="R409" s="3" t="s">
        <v>85</v>
      </c>
      <c r="S409" s="3">
        <v>0.12</v>
      </c>
      <c r="T409" s="3">
        <v>7312435.6399999997</v>
      </c>
      <c r="U409" s="3" t="s">
        <v>76</v>
      </c>
      <c r="V409" s="21" cm="1">
        <f t="array" ref="V409">T409 / _xlfn.SWITCH(U409, "USD", 1, "AED", 3.67, "QAR", 3.64, "SAR", 3.75, "EUR", 0.92, "Unknown", 1, 1)</f>
        <v>7312435.6399999997</v>
      </c>
      <c r="W409" s="3">
        <v>6395849.1299999999</v>
      </c>
      <c r="X409" s="3">
        <v>0.15</v>
      </c>
      <c r="Y409" s="3">
        <v>0.06</v>
      </c>
      <c r="Z409" s="3" t="s">
        <v>1390</v>
      </c>
      <c r="AA409" s="3">
        <v>4286787.6900000004</v>
      </c>
      <c r="AB409" s="3">
        <v>2383740.3199999998</v>
      </c>
      <c r="AC409" s="3">
        <v>60</v>
      </c>
      <c r="AD409" s="3">
        <v>33</v>
      </c>
      <c r="AE409" s="3" t="s">
        <v>62</v>
      </c>
      <c r="AF409" s="3" t="s">
        <v>49</v>
      </c>
      <c r="AG409" s="3">
        <v>0.36</v>
      </c>
      <c r="AH409" s="3">
        <v>0.1</v>
      </c>
      <c r="AI409" s="3">
        <v>0.09</v>
      </c>
      <c r="AJ409" s="3">
        <v>13</v>
      </c>
      <c r="AK409" s="3">
        <v>627</v>
      </c>
      <c r="AL409" s="3">
        <v>1388361.91</v>
      </c>
      <c r="AM409" s="3">
        <v>787091.01</v>
      </c>
      <c r="AN409" s="3" t="s">
        <v>3297</v>
      </c>
      <c r="AO409" s="3" t="s">
        <v>89</v>
      </c>
      <c r="AP409" s="3">
        <v>51.4</v>
      </c>
      <c r="AQ409" s="3">
        <v>48</v>
      </c>
      <c r="AR409" s="3" t="s">
        <v>3297</v>
      </c>
      <c r="AS409" s="3" t="s">
        <v>27</v>
      </c>
      <c r="AT409" s="3" t="s">
        <v>28</v>
      </c>
    </row>
    <row r="410" spans="1:46" x14ac:dyDescent="0.3">
      <c r="A410" s="2" t="s">
        <v>1427</v>
      </c>
      <c r="B410" s="4">
        <v>16645</v>
      </c>
      <c r="C410" s="2" t="s">
        <v>431</v>
      </c>
      <c r="D410" s="2" t="s">
        <v>230</v>
      </c>
      <c r="E410" s="2" t="s">
        <v>220</v>
      </c>
      <c r="F410" s="2" t="s">
        <v>33</v>
      </c>
      <c r="G410" s="2" t="s">
        <v>3297</v>
      </c>
      <c r="H410" s="2" t="s">
        <v>192</v>
      </c>
      <c r="I410" s="2" t="s">
        <v>19</v>
      </c>
      <c r="J410" s="2" t="s">
        <v>20</v>
      </c>
      <c r="K410" s="2" t="s">
        <v>21</v>
      </c>
      <c r="L410" s="2" t="s">
        <v>1392</v>
      </c>
      <c r="M410" s="4">
        <v>45694</v>
      </c>
      <c r="N410" s="4">
        <v>45734</v>
      </c>
      <c r="O410" s="4" t="s">
        <v>3297</v>
      </c>
      <c r="P410" s="2">
        <v>19</v>
      </c>
      <c r="Q410" s="2">
        <v>18847899</v>
      </c>
      <c r="R410" s="2">
        <v>0.02</v>
      </c>
      <c r="S410" s="2">
        <v>0.2</v>
      </c>
      <c r="T410" s="2">
        <v>22165129.219999999</v>
      </c>
      <c r="U410" s="2" t="s">
        <v>365</v>
      </c>
      <c r="V410" s="20" cm="1">
        <f t="array" ref="V410">T410 / _xlfn.SWITCH(U410, "USD", 1, "AED", 3.67, "QAR", 3.64, "SAR", 3.75, "EUR", 0.92, "Unknown", 1, 1)</f>
        <v>6039544.7465940053</v>
      </c>
      <c r="W410" s="2">
        <v>19017138.239999998</v>
      </c>
      <c r="X410" s="2">
        <v>0.17</v>
      </c>
      <c r="Y410" s="2">
        <v>0.08</v>
      </c>
      <c r="Z410" s="2" t="s">
        <v>1393</v>
      </c>
      <c r="AA410" s="2">
        <v>5481239.3300000001</v>
      </c>
      <c r="AB410" s="2">
        <v>5929889.9199999999</v>
      </c>
      <c r="AC410" s="2">
        <v>45</v>
      </c>
      <c r="AD410" s="2">
        <v>48</v>
      </c>
      <c r="AE410" s="2" t="s">
        <v>3297</v>
      </c>
      <c r="AF410" s="2" t="s">
        <v>153</v>
      </c>
      <c r="AG410" s="2">
        <v>0.67</v>
      </c>
      <c r="AH410" s="2">
        <v>0.05</v>
      </c>
      <c r="AI410" s="2">
        <v>0.04</v>
      </c>
      <c r="AJ410" s="2">
        <v>4</v>
      </c>
      <c r="AK410" s="2">
        <v>50</v>
      </c>
      <c r="AL410" s="2">
        <v>3418737.6</v>
      </c>
      <c r="AM410" s="2">
        <v>3930557.23</v>
      </c>
      <c r="AN410" s="2" t="s">
        <v>165</v>
      </c>
      <c r="AO410" s="2" t="s">
        <v>25</v>
      </c>
      <c r="AP410" s="2">
        <v>64.900000000000006</v>
      </c>
      <c r="AQ410" s="2">
        <v>12</v>
      </c>
      <c r="AR410" s="2" t="s">
        <v>166</v>
      </c>
      <c r="AS410" s="2" t="s">
        <v>104</v>
      </c>
      <c r="AT410" s="2" t="s">
        <v>149</v>
      </c>
    </row>
    <row r="411" spans="1:46" x14ac:dyDescent="0.3">
      <c r="A411" s="3" t="s">
        <v>1430</v>
      </c>
      <c r="B411" s="5">
        <v>45978</v>
      </c>
      <c r="C411" s="3" t="s">
        <v>78</v>
      </c>
      <c r="D411" s="3" t="s">
        <v>219</v>
      </c>
      <c r="E411" s="3" t="s">
        <v>207</v>
      </c>
      <c r="F411" s="3" t="s">
        <v>3297</v>
      </c>
      <c r="G411" s="3" t="s">
        <v>57</v>
      </c>
      <c r="H411" s="3" t="s">
        <v>157</v>
      </c>
      <c r="I411" s="3" t="s">
        <v>139</v>
      </c>
      <c r="J411" s="3" t="s">
        <v>132</v>
      </c>
      <c r="K411" s="3" t="s">
        <v>35</v>
      </c>
      <c r="L411" s="3" t="s">
        <v>1395</v>
      </c>
      <c r="M411" s="5">
        <v>45930</v>
      </c>
      <c r="N411" s="5" t="s">
        <v>3297</v>
      </c>
      <c r="O411" s="5">
        <v>46055</v>
      </c>
      <c r="P411" s="3">
        <v>57</v>
      </c>
      <c r="Q411" s="3">
        <v>16474098</v>
      </c>
      <c r="R411" s="3">
        <v>0.1</v>
      </c>
      <c r="S411" s="3">
        <v>0.09</v>
      </c>
      <c r="T411" s="3">
        <v>16161090.140000001</v>
      </c>
      <c r="U411" s="3" t="s">
        <v>365</v>
      </c>
      <c r="V411" s="21" cm="1">
        <f t="array" ref="V411">T411 / _xlfn.SWITCH(U411, "USD", 1, "AED", 3.67, "QAR", 3.64, "SAR", 3.75, "EUR", 0.92, "Unknown", 1, 1)</f>
        <v>4403566.795640327</v>
      </c>
      <c r="W411" s="3">
        <v>11494753.539999999</v>
      </c>
      <c r="X411" s="3">
        <v>0.2</v>
      </c>
      <c r="Y411" s="3">
        <v>0.2</v>
      </c>
      <c r="Z411" s="3" t="s">
        <v>1396</v>
      </c>
      <c r="AA411" s="3">
        <v>9558150.3599999994</v>
      </c>
      <c r="AB411" s="3">
        <v>5624193.04</v>
      </c>
      <c r="AC411" s="3">
        <v>120</v>
      </c>
      <c r="AD411" s="3">
        <v>121</v>
      </c>
      <c r="AE411" s="3" t="s">
        <v>148</v>
      </c>
      <c r="AF411" s="3" t="s">
        <v>153</v>
      </c>
      <c r="AG411" s="3">
        <v>0.83</v>
      </c>
      <c r="AH411" s="3">
        <v>0.1</v>
      </c>
      <c r="AI411" s="3">
        <v>0.05</v>
      </c>
      <c r="AJ411" s="3">
        <v>2</v>
      </c>
      <c r="AK411" s="3">
        <v>1717</v>
      </c>
      <c r="AL411" s="3">
        <v>2920481.68</v>
      </c>
      <c r="AM411" s="3">
        <v>4251802.66</v>
      </c>
      <c r="AN411" s="3" t="s">
        <v>88</v>
      </c>
      <c r="AO411" s="3" t="s">
        <v>89</v>
      </c>
      <c r="AP411" s="3">
        <v>69.7</v>
      </c>
      <c r="AQ411" s="3">
        <v>60</v>
      </c>
      <c r="AR411" s="3" t="s">
        <v>166</v>
      </c>
      <c r="AS411" s="3" t="s">
        <v>104</v>
      </c>
      <c r="AT411" s="3" t="s">
        <v>113</v>
      </c>
    </row>
    <row r="412" spans="1:46" x14ac:dyDescent="0.3">
      <c r="A412" s="2" t="s">
        <v>1433</v>
      </c>
      <c r="B412" s="4">
        <v>45910</v>
      </c>
      <c r="C412" s="2" t="s">
        <v>290</v>
      </c>
      <c r="D412" s="2" t="s">
        <v>169</v>
      </c>
      <c r="E412" s="2" t="s">
        <v>207</v>
      </c>
      <c r="F412" s="2" t="s">
        <v>80</v>
      </c>
      <c r="G412" s="2" t="s">
        <v>81</v>
      </c>
      <c r="H412" s="2" t="s">
        <v>70</v>
      </c>
      <c r="I412" s="2" t="s">
        <v>193</v>
      </c>
      <c r="J412" s="3" t="s">
        <v>132</v>
      </c>
      <c r="K412" s="2" t="s">
        <v>125</v>
      </c>
      <c r="L412" s="2" t="s">
        <v>1398</v>
      </c>
      <c r="M412" s="4">
        <v>45822</v>
      </c>
      <c r="N412" s="4">
        <v>45932</v>
      </c>
      <c r="O412" s="4">
        <v>46004</v>
      </c>
      <c r="P412" s="2">
        <v>60</v>
      </c>
      <c r="Q412" s="2">
        <v>39954634</v>
      </c>
      <c r="R412" s="2">
        <v>0.06</v>
      </c>
      <c r="S412" s="2">
        <v>-0.02</v>
      </c>
      <c r="T412" s="2">
        <v>36806208.840000004</v>
      </c>
      <c r="U412" s="2" t="s">
        <v>177</v>
      </c>
      <c r="V412" s="20" cm="1">
        <f t="array" ref="V412">T412 / _xlfn.SWITCH(U412, "USD", 1, "AED", 3.67, "QAR", 3.64, "SAR", 3.75, "EUR", 0.92, "Unknown", 1, 1)</f>
        <v>36806208.840000004</v>
      </c>
      <c r="W412" s="2">
        <v>29324743.48</v>
      </c>
      <c r="X412" s="2">
        <v>0.08</v>
      </c>
      <c r="Y412" s="2">
        <v>0.09</v>
      </c>
      <c r="Z412" s="2" t="s">
        <v>1399</v>
      </c>
      <c r="AA412" s="2">
        <v>16695219.35</v>
      </c>
      <c r="AB412" s="2">
        <v>7100867.1699999999</v>
      </c>
      <c r="AC412" s="2">
        <v>90</v>
      </c>
      <c r="AD412" s="2">
        <v>166</v>
      </c>
      <c r="AE412" s="2" t="s">
        <v>148</v>
      </c>
      <c r="AF412" s="2" t="s">
        <v>49</v>
      </c>
      <c r="AG412" s="2">
        <v>0.71</v>
      </c>
      <c r="AH412" s="2">
        <v>0.1</v>
      </c>
      <c r="AI412" s="2">
        <v>0.1</v>
      </c>
      <c r="AJ412" s="2">
        <v>7</v>
      </c>
      <c r="AK412" s="2">
        <v>43</v>
      </c>
      <c r="AL412" s="2">
        <v>3054548.26</v>
      </c>
      <c r="AM412" s="2">
        <v>15672352.25</v>
      </c>
      <c r="AN412" s="2" t="s">
        <v>165</v>
      </c>
      <c r="AO412" s="2" t="s">
        <v>39</v>
      </c>
      <c r="AP412" s="2">
        <v>73.7</v>
      </c>
      <c r="AQ412" s="2">
        <v>12</v>
      </c>
      <c r="AR412" s="2" t="s">
        <v>3297</v>
      </c>
      <c r="AS412" s="2" t="s">
        <v>40</v>
      </c>
      <c r="AT412" s="2" t="s">
        <v>113</v>
      </c>
    </row>
    <row r="413" spans="1:46" x14ac:dyDescent="0.3">
      <c r="A413" s="3" t="s">
        <v>1436</v>
      </c>
      <c r="B413" s="5">
        <v>16643</v>
      </c>
      <c r="C413" s="3" t="s">
        <v>668</v>
      </c>
      <c r="D413" s="3" t="s">
        <v>230</v>
      </c>
      <c r="E413" s="3" t="s">
        <v>275</v>
      </c>
      <c r="F413" s="3" t="s">
        <v>93</v>
      </c>
      <c r="G413" s="3" t="s">
        <v>94</v>
      </c>
      <c r="H413" s="3" t="s">
        <v>192</v>
      </c>
      <c r="I413" s="3" t="s">
        <v>71</v>
      </c>
      <c r="J413" s="2" t="s">
        <v>59</v>
      </c>
      <c r="K413" s="3" t="s">
        <v>97</v>
      </c>
      <c r="L413" s="3" t="s">
        <v>1401</v>
      </c>
      <c r="M413" s="5">
        <v>45714</v>
      </c>
      <c r="N413" s="5">
        <v>45761</v>
      </c>
      <c r="O413" s="5">
        <v>45695</v>
      </c>
      <c r="P413" s="3">
        <v>10</v>
      </c>
      <c r="Q413" s="3">
        <v>8419902</v>
      </c>
      <c r="R413" s="3">
        <v>0.34</v>
      </c>
      <c r="S413" s="3">
        <v>0.05</v>
      </c>
      <c r="T413" s="3">
        <v>5834992.0899999999</v>
      </c>
      <c r="U413" s="3" t="s">
        <v>76</v>
      </c>
      <c r="V413" s="21" cm="1">
        <f t="array" ref="V413">T413 / _xlfn.SWITCH(U413, "USD", 1, "AED", 3.67, "QAR", 3.64, "SAR", 3.75, "EUR", 0.92, "Unknown", 1, 1)</f>
        <v>5834992.0899999999</v>
      </c>
      <c r="W413" s="3">
        <v>4225021.1100000003</v>
      </c>
      <c r="X413" s="3">
        <v>0.3</v>
      </c>
      <c r="Y413" s="3">
        <v>0.14000000000000001</v>
      </c>
      <c r="Z413" s="3" t="s">
        <v>1402</v>
      </c>
      <c r="AA413" s="3">
        <v>1266137.3600000001</v>
      </c>
      <c r="AB413" s="3">
        <v>1157972.5</v>
      </c>
      <c r="AC413" s="3">
        <v>90</v>
      </c>
      <c r="AD413" s="3">
        <v>102</v>
      </c>
      <c r="AE413" s="3" t="s">
        <v>38</v>
      </c>
      <c r="AF413" s="3" t="s">
        <v>128</v>
      </c>
      <c r="AG413" s="3">
        <v>0.22</v>
      </c>
      <c r="AH413" s="3">
        <v>0.15</v>
      </c>
      <c r="AI413" s="3">
        <v>0.04</v>
      </c>
      <c r="AJ413" s="3">
        <v>4</v>
      </c>
      <c r="AK413" s="3">
        <v>4521</v>
      </c>
      <c r="AL413" s="3">
        <v>557745.94999999995</v>
      </c>
      <c r="AM413" s="3">
        <v>660197.80000000005</v>
      </c>
      <c r="AN413" s="3" t="s">
        <v>165</v>
      </c>
      <c r="AO413" s="3" t="s">
        <v>3297</v>
      </c>
      <c r="AP413" s="3">
        <v>72.599999999999994</v>
      </c>
      <c r="AQ413" s="3">
        <v>12</v>
      </c>
      <c r="AR413" s="3" t="s">
        <v>26</v>
      </c>
      <c r="AS413" s="3" t="s">
        <v>27</v>
      </c>
      <c r="AT413" s="3" t="s">
        <v>3297</v>
      </c>
    </row>
    <row r="414" spans="1:46" x14ac:dyDescent="0.3">
      <c r="A414" s="2" t="s">
        <v>1438</v>
      </c>
      <c r="B414" s="4">
        <v>45948</v>
      </c>
      <c r="C414" s="2" t="s">
        <v>448</v>
      </c>
      <c r="D414" s="2" t="s">
        <v>92</v>
      </c>
      <c r="E414" s="2" t="s">
        <v>3335</v>
      </c>
      <c r="F414" s="2" t="s">
        <v>417</v>
      </c>
      <c r="G414" s="2" t="s">
        <v>135</v>
      </c>
      <c r="H414" s="2" t="s">
        <v>109</v>
      </c>
      <c r="I414" s="2" t="s">
        <v>3254</v>
      </c>
      <c r="J414" s="2" t="s">
        <v>59</v>
      </c>
      <c r="K414" s="2" t="s">
        <v>125</v>
      </c>
      <c r="L414" s="2" t="s">
        <v>1404</v>
      </c>
      <c r="M414" s="4">
        <v>45757</v>
      </c>
      <c r="N414" s="4">
        <v>46006</v>
      </c>
      <c r="O414" s="4" t="s">
        <v>3297</v>
      </c>
      <c r="P414" s="2" t="s">
        <v>3297</v>
      </c>
      <c r="Q414" s="2">
        <v>40574837</v>
      </c>
      <c r="R414" s="2">
        <v>0.1</v>
      </c>
      <c r="S414" s="2">
        <v>0.1</v>
      </c>
      <c r="T414" s="2">
        <v>40169088.630000003</v>
      </c>
      <c r="U414" s="2" t="s">
        <v>50</v>
      </c>
      <c r="V414" s="20" cm="1">
        <f t="array" ref="V414">T414 / _xlfn.SWITCH(U414, "USD", 1, "AED", 3.67, "QAR", 3.64, "SAR", 3.75, "EUR", 0.92, "Unknown", 1, 1)</f>
        <v>11035463.909340659</v>
      </c>
      <c r="W414" s="2">
        <v>31988085.010000002</v>
      </c>
      <c r="X414" s="2">
        <v>0.28000000000000003</v>
      </c>
      <c r="Y414" s="2">
        <v>0.17</v>
      </c>
      <c r="Z414" s="2" t="s">
        <v>1405</v>
      </c>
      <c r="AA414" s="2">
        <v>28006122.280000001</v>
      </c>
      <c r="AB414" s="2">
        <v>10223440.5</v>
      </c>
      <c r="AC414" s="2">
        <v>45</v>
      </c>
      <c r="AD414" s="2">
        <v>60</v>
      </c>
      <c r="AE414" s="2" t="s">
        <v>75</v>
      </c>
      <c r="AF414" s="2" t="s">
        <v>49</v>
      </c>
      <c r="AG414" s="2">
        <v>0.31</v>
      </c>
      <c r="AH414" s="2">
        <v>0.1</v>
      </c>
      <c r="AI414" s="2">
        <v>0.03</v>
      </c>
      <c r="AJ414" s="2">
        <v>13</v>
      </c>
      <c r="AK414" s="2">
        <v>3427</v>
      </c>
      <c r="AL414" s="2">
        <v>9357020.0800000001</v>
      </c>
      <c r="AM414" s="2">
        <v>12762382.130000001</v>
      </c>
      <c r="AN414" s="2" t="s">
        <v>63</v>
      </c>
      <c r="AO414" s="2" t="s">
        <v>3297</v>
      </c>
      <c r="AP414" s="2">
        <v>82.8</v>
      </c>
      <c r="AQ414" s="2" t="s">
        <v>3297</v>
      </c>
      <c r="AR414" s="2" t="s">
        <v>26</v>
      </c>
      <c r="AS414" s="2" t="s">
        <v>40</v>
      </c>
      <c r="AT414" s="2" t="s">
        <v>105</v>
      </c>
    </row>
    <row r="415" spans="1:46" x14ac:dyDescent="0.3">
      <c r="A415" s="3" t="s">
        <v>1441</v>
      </c>
      <c r="B415" s="5">
        <v>46052</v>
      </c>
      <c r="C415" s="3" t="s">
        <v>298</v>
      </c>
      <c r="D415" s="3" t="s">
        <v>55</v>
      </c>
      <c r="E415" s="3" t="s">
        <v>275</v>
      </c>
      <c r="F415" s="3" t="s">
        <v>116</v>
      </c>
      <c r="G415" s="3" t="s">
        <v>131</v>
      </c>
      <c r="H415" s="3" t="s">
        <v>95</v>
      </c>
      <c r="I415" s="3" t="s">
        <v>3254</v>
      </c>
      <c r="J415" s="2" t="s">
        <v>59</v>
      </c>
      <c r="K415" s="3" t="s">
        <v>145</v>
      </c>
      <c r="L415" s="3" t="s">
        <v>1407</v>
      </c>
      <c r="M415" s="5">
        <v>45979</v>
      </c>
      <c r="N415" s="5" t="s">
        <v>3297</v>
      </c>
      <c r="O415" s="5" t="s">
        <v>3297</v>
      </c>
      <c r="P415" s="3">
        <v>40</v>
      </c>
      <c r="Q415" s="3">
        <v>13660171</v>
      </c>
      <c r="R415" s="3">
        <v>0.1</v>
      </c>
      <c r="S415" s="3">
        <v>0.17</v>
      </c>
      <c r="T415" s="3">
        <v>14384160.060000001</v>
      </c>
      <c r="U415" s="3" t="s">
        <v>76</v>
      </c>
      <c r="V415" s="21" cm="1">
        <f t="array" ref="V415">T415 / _xlfn.SWITCH(U415, "USD", 1, "AED", 3.67, "QAR", 3.64, "SAR", 3.75, "EUR", 0.92, "Unknown", 1, 1)</f>
        <v>14384160.060000001</v>
      </c>
      <c r="W415" s="3">
        <v>12627377.27</v>
      </c>
      <c r="X415" s="3">
        <v>0.4</v>
      </c>
      <c r="Y415" s="3">
        <v>0.1</v>
      </c>
      <c r="Z415" s="3" t="s">
        <v>1408</v>
      </c>
      <c r="AA415" s="3">
        <v>12145333.5</v>
      </c>
      <c r="AB415" s="3">
        <v>6581443.6600000001</v>
      </c>
      <c r="AC415" s="3">
        <v>60</v>
      </c>
      <c r="AD415" s="3">
        <v>40</v>
      </c>
      <c r="AE415" s="3" t="s">
        <v>62</v>
      </c>
      <c r="AF415" s="3" t="s">
        <v>101</v>
      </c>
      <c r="AG415" s="3">
        <v>0.99</v>
      </c>
      <c r="AH415" s="3">
        <v>0.05</v>
      </c>
      <c r="AI415" s="3">
        <v>0.04</v>
      </c>
      <c r="AJ415" s="3">
        <v>2</v>
      </c>
      <c r="AK415" s="3">
        <v>2380</v>
      </c>
      <c r="AL415" s="3">
        <v>726106.68</v>
      </c>
      <c r="AM415" s="3">
        <v>6335269.6600000001</v>
      </c>
      <c r="AN415" s="3" t="s">
        <v>3297</v>
      </c>
      <c r="AO415" s="3" t="s">
        <v>39</v>
      </c>
      <c r="AP415" s="3">
        <v>50.2</v>
      </c>
      <c r="AQ415" s="3">
        <v>24</v>
      </c>
      <c r="AR415" s="3" t="s">
        <v>3297</v>
      </c>
      <c r="AS415" s="3" t="s">
        <v>112</v>
      </c>
      <c r="AT415" s="3" t="s">
        <v>105</v>
      </c>
    </row>
    <row r="416" spans="1:46" x14ac:dyDescent="0.3">
      <c r="A416" s="2" t="s">
        <v>1444</v>
      </c>
      <c r="B416" s="4">
        <v>45846</v>
      </c>
      <c r="C416" s="2" t="s">
        <v>173</v>
      </c>
      <c r="D416" s="2" t="s">
        <v>122</v>
      </c>
      <c r="E416" s="2" t="s">
        <v>275</v>
      </c>
      <c r="F416" s="2" t="s">
        <v>93</v>
      </c>
      <c r="G416" s="2" t="s">
        <v>69</v>
      </c>
      <c r="H416" s="2" t="s">
        <v>3297</v>
      </c>
      <c r="I416" s="2" t="s">
        <v>71</v>
      </c>
      <c r="J416" s="2" t="s">
        <v>72</v>
      </c>
      <c r="K416" s="2" t="s">
        <v>203</v>
      </c>
      <c r="L416" s="2" t="s">
        <v>1410</v>
      </c>
      <c r="M416" s="4">
        <v>45784</v>
      </c>
      <c r="N416" s="4">
        <v>45857</v>
      </c>
      <c r="O416" s="4" t="s">
        <v>3297</v>
      </c>
      <c r="P416" s="2">
        <v>55</v>
      </c>
      <c r="Q416" s="2">
        <v>33141023</v>
      </c>
      <c r="R416" s="2">
        <v>0.14000000000000001</v>
      </c>
      <c r="S416" s="2">
        <v>0.17</v>
      </c>
      <c r="T416" s="2">
        <v>33346497.34</v>
      </c>
      <c r="U416" s="2" t="s">
        <v>50</v>
      </c>
      <c r="V416" s="20" cm="1">
        <f t="array" ref="V416">T416 / _xlfn.SWITCH(U416, "USD", 1, "AED", 3.67, "QAR", 3.64, "SAR", 3.75, "EUR", 0.92, "Unknown", 1, 1)</f>
        <v>9161125.6428571418</v>
      </c>
      <c r="W416" s="2">
        <v>21680765.760000002</v>
      </c>
      <c r="X416" s="2">
        <v>0.32</v>
      </c>
      <c r="Y416" s="2">
        <v>0.12</v>
      </c>
      <c r="Z416" s="2" t="s">
        <v>1411</v>
      </c>
      <c r="AA416" s="2">
        <v>6982554.8700000001</v>
      </c>
      <c r="AB416" s="2">
        <v>2495551.6800000002</v>
      </c>
      <c r="AC416" s="2">
        <v>120</v>
      </c>
      <c r="AD416" s="2">
        <v>21</v>
      </c>
      <c r="AE416" s="2" t="s">
        <v>100</v>
      </c>
      <c r="AF416" s="2" t="s">
        <v>24</v>
      </c>
      <c r="AG416" s="2">
        <v>0.09</v>
      </c>
      <c r="AH416" s="2">
        <v>0.15</v>
      </c>
      <c r="AI416" s="2">
        <v>0.05</v>
      </c>
      <c r="AJ416" s="2">
        <v>3</v>
      </c>
      <c r="AK416" s="2">
        <v>542</v>
      </c>
      <c r="AL416" s="2">
        <v>4245185.0999999996</v>
      </c>
      <c r="AM416" s="2">
        <v>12735516.27</v>
      </c>
      <c r="AN416" s="2" t="s">
        <v>102</v>
      </c>
      <c r="AO416" s="2" t="s">
        <v>89</v>
      </c>
      <c r="AP416" s="2">
        <v>50.1</v>
      </c>
      <c r="AQ416" s="2">
        <v>60</v>
      </c>
      <c r="AR416" s="2" t="s">
        <v>51</v>
      </c>
      <c r="AS416" s="2" t="s">
        <v>27</v>
      </c>
      <c r="AT416" s="2" t="s">
        <v>28</v>
      </c>
    </row>
    <row r="417" spans="1:46" x14ac:dyDescent="0.3">
      <c r="A417" s="3" t="s">
        <v>1447</v>
      </c>
      <c r="B417" s="5">
        <v>45687</v>
      </c>
      <c r="C417" s="3" t="s">
        <v>424</v>
      </c>
      <c r="D417" s="3" t="s">
        <v>115</v>
      </c>
      <c r="E417" s="3" t="s">
        <v>207</v>
      </c>
      <c r="F417" s="3" t="s">
        <v>3297</v>
      </c>
      <c r="G417" s="3" t="s">
        <v>156</v>
      </c>
      <c r="H417" s="3" t="s">
        <v>70</v>
      </c>
      <c r="I417" s="3" t="s">
        <v>71</v>
      </c>
      <c r="J417" s="3" t="s">
        <v>45</v>
      </c>
      <c r="K417" s="3" t="s">
        <v>203</v>
      </c>
      <c r="L417" s="3" t="s">
        <v>1413</v>
      </c>
      <c r="M417" s="5">
        <v>45617</v>
      </c>
      <c r="N417" s="5">
        <v>45749</v>
      </c>
      <c r="O417" s="5">
        <v>45800</v>
      </c>
      <c r="P417" s="3">
        <v>17</v>
      </c>
      <c r="Q417" s="3">
        <v>2255243</v>
      </c>
      <c r="R417" s="3">
        <v>0.14000000000000001</v>
      </c>
      <c r="S417" s="3">
        <v>0.1</v>
      </c>
      <c r="T417" s="3">
        <v>2133459.88</v>
      </c>
      <c r="U417" s="3" t="s">
        <v>242</v>
      </c>
      <c r="V417" s="21" cm="1">
        <f t="array" ref="V417">T417 / _xlfn.SWITCH(U417, "USD", 1, "AED", 3.67, "QAR", 3.64, "SAR", 3.75, "EUR", 0.92, "Unknown", 1, 1)</f>
        <v>2318978.1304347822</v>
      </c>
      <c r="W417" s="3" t="s">
        <v>3297</v>
      </c>
      <c r="X417" s="3">
        <v>0.23</v>
      </c>
      <c r="Y417" s="3">
        <v>0.19</v>
      </c>
      <c r="Z417" s="3" t="s">
        <v>1414</v>
      </c>
      <c r="AA417" s="3">
        <v>1246725.4099999999</v>
      </c>
      <c r="AB417" s="3">
        <v>1102572.99</v>
      </c>
      <c r="AC417" s="3">
        <v>90</v>
      </c>
      <c r="AD417" s="3">
        <v>116</v>
      </c>
      <c r="AE417" s="3" t="s">
        <v>75</v>
      </c>
      <c r="AF417" s="3" t="s">
        <v>49</v>
      </c>
      <c r="AG417" s="3">
        <v>0.38</v>
      </c>
      <c r="AH417" s="3">
        <v>0.15</v>
      </c>
      <c r="AI417" s="3">
        <v>0.09</v>
      </c>
      <c r="AJ417" s="3">
        <v>6</v>
      </c>
      <c r="AK417" s="3">
        <v>850</v>
      </c>
      <c r="AL417" s="3">
        <v>44352.47</v>
      </c>
      <c r="AM417" s="3">
        <v>906917.42</v>
      </c>
      <c r="AN417" s="3" t="s">
        <v>165</v>
      </c>
      <c r="AO417" s="3" t="s">
        <v>39</v>
      </c>
      <c r="AP417" s="3">
        <v>63</v>
      </c>
      <c r="AQ417" s="3">
        <v>60</v>
      </c>
      <c r="AR417" s="3" t="s">
        <v>160</v>
      </c>
      <c r="AS417" s="3" t="s">
        <v>40</v>
      </c>
      <c r="AT417" s="3" t="s">
        <v>105</v>
      </c>
    </row>
    <row r="418" spans="1:46" x14ac:dyDescent="0.3">
      <c r="A418" s="2" t="s">
        <v>1450</v>
      </c>
      <c r="B418" s="4">
        <v>45899</v>
      </c>
      <c r="C418" s="2" t="s">
        <v>668</v>
      </c>
      <c r="D418" s="2" t="s">
        <v>122</v>
      </c>
      <c r="E418" s="2" t="s">
        <v>32</v>
      </c>
      <c r="F418" s="2" t="s">
        <v>417</v>
      </c>
      <c r="G418" s="2" t="s">
        <v>18</v>
      </c>
      <c r="H418" s="2" t="s">
        <v>3252</v>
      </c>
      <c r="I418" s="2" t="s">
        <v>124</v>
      </c>
      <c r="J418" s="2" t="s">
        <v>215</v>
      </c>
      <c r="K418" s="2" t="s">
        <v>97</v>
      </c>
      <c r="L418" s="2" t="s">
        <v>1416</v>
      </c>
      <c r="M418" s="4">
        <v>45832</v>
      </c>
      <c r="N418" s="4" t="s">
        <v>3297</v>
      </c>
      <c r="O418" s="4">
        <v>46001</v>
      </c>
      <c r="P418" s="2">
        <v>25</v>
      </c>
      <c r="Q418" s="2">
        <v>27556514</v>
      </c>
      <c r="R418" s="2">
        <v>7.0000000000000007E-2</v>
      </c>
      <c r="S418" s="2">
        <v>0.08</v>
      </c>
      <c r="T418" s="2">
        <v>27677762.66</v>
      </c>
      <c r="U418" s="2" t="s">
        <v>242</v>
      </c>
      <c r="V418" s="20" cm="1">
        <f t="array" ref="V418">T418 / _xlfn.SWITCH(U418, "USD", 1, "AED", 3.67, "QAR", 3.64, "SAR", 3.75, "EUR", 0.92, "Unknown", 1, 1)</f>
        <v>30084524.630434781</v>
      </c>
      <c r="W418" s="2">
        <v>23465561.510000002</v>
      </c>
      <c r="X418" s="2">
        <v>0.16</v>
      </c>
      <c r="Y418" s="2">
        <v>0.1</v>
      </c>
      <c r="Z418" s="2" t="s">
        <v>1417</v>
      </c>
      <c r="AA418" s="2">
        <v>4002829.28</v>
      </c>
      <c r="AB418" s="2" t="s">
        <v>3297</v>
      </c>
      <c r="AC418" s="2">
        <v>45</v>
      </c>
      <c r="AD418" s="2">
        <v>36</v>
      </c>
      <c r="AE418" s="2" t="s">
        <v>148</v>
      </c>
      <c r="AF418" s="2" t="s">
        <v>263</v>
      </c>
      <c r="AG418" s="2">
        <v>0.27</v>
      </c>
      <c r="AH418" s="2">
        <v>0.15</v>
      </c>
      <c r="AI418" s="2">
        <v>0.02</v>
      </c>
      <c r="AJ418" s="2">
        <v>5</v>
      </c>
      <c r="AK418" s="2">
        <v>72</v>
      </c>
      <c r="AL418" s="2">
        <v>3333414.26</v>
      </c>
      <c r="AM418" s="2">
        <v>10519862.17</v>
      </c>
      <c r="AN418" s="2" t="s">
        <v>135</v>
      </c>
      <c r="AO418" s="2" t="s">
        <v>3297</v>
      </c>
      <c r="AP418" s="2">
        <v>96.4</v>
      </c>
      <c r="AQ418" s="2">
        <v>48</v>
      </c>
      <c r="AR418" s="2" t="s">
        <v>160</v>
      </c>
      <c r="AS418" s="2" t="s">
        <v>27</v>
      </c>
      <c r="AT418" s="2" t="s">
        <v>28</v>
      </c>
    </row>
    <row r="419" spans="1:46" x14ac:dyDescent="0.3">
      <c r="A419" s="3" t="s">
        <v>1453</v>
      </c>
      <c r="B419" s="5">
        <v>45934</v>
      </c>
      <c r="C419" s="3" t="s">
        <v>173</v>
      </c>
      <c r="D419" s="3" t="s">
        <v>31</v>
      </c>
      <c r="E419" s="3" t="s">
        <v>3335</v>
      </c>
      <c r="F419" s="3" t="s">
        <v>56</v>
      </c>
      <c r="G419" s="3" t="s">
        <v>135</v>
      </c>
      <c r="H419" s="3" t="s">
        <v>95</v>
      </c>
      <c r="I419" s="3" t="s">
        <v>3254</v>
      </c>
      <c r="J419" s="3" t="s">
        <v>59</v>
      </c>
      <c r="K419" s="3" t="s">
        <v>125</v>
      </c>
      <c r="L419" s="3" t="s">
        <v>1419</v>
      </c>
      <c r="M419" s="5">
        <v>45922</v>
      </c>
      <c r="N419" s="5" t="s">
        <v>3297</v>
      </c>
      <c r="O419" s="5">
        <v>46035</v>
      </c>
      <c r="P419" s="3">
        <v>17</v>
      </c>
      <c r="Q419" s="3">
        <v>1353844</v>
      </c>
      <c r="R419" s="3">
        <v>0.3</v>
      </c>
      <c r="S419" s="3">
        <v>-0.04</v>
      </c>
      <c r="T419" s="3">
        <v>909783.17</v>
      </c>
      <c r="U419" s="3" t="s">
        <v>50</v>
      </c>
      <c r="V419" s="21" cm="1">
        <f t="array" ref="V419">T419 / _xlfn.SWITCH(U419, "USD", 1, "AED", 3.67, "QAR", 3.64, "SAR", 3.75, "EUR", 0.92, "Unknown", 1, 1)</f>
        <v>249940.43131868131</v>
      </c>
      <c r="W419" s="3">
        <v>705586.75</v>
      </c>
      <c r="X419" s="3">
        <v>0.1</v>
      </c>
      <c r="Y419" s="3">
        <v>0.08</v>
      </c>
      <c r="Z419" s="3" t="s">
        <v>1420</v>
      </c>
      <c r="AA419" s="3">
        <v>277562.7</v>
      </c>
      <c r="AB419" s="3">
        <v>221397.26</v>
      </c>
      <c r="AC419" s="3">
        <v>60</v>
      </c>
      <c r="AD419" s="3">
        <v>63</v>
      </c>
      <c r="AE419" s="3" t="s">
        <v>100</v>
      </c>
      <c r="AF419" s="3" t="s">
        <v>24</v>
      </c>
      <c r="AG419" s="3">
        <v>0.33</v>
      </c>
      <c r="AH419" s="3">
        <v>0.15</v>
      </c>
      <c r="AI419" s="3">
        <v>0.04</v>
      </c>
      <c r="AJ419" s="3">
        <v>4</v>
      </c>
      <c r="AK419" s="3">
        <v>3307</v>
      </c>
      <c r="AL419" s="3">
        <v>21070.93</v>
      </c>
      <c r="AM419" s="3">
        <v>292058.45</v>
      </c>
      <c r="AN419" s="3" t="s">
        <v>63</v>
      </c>
      <c r="AO419" s="3" t="s">
        <v>103</v>
      </c>
      <c r="AP419" s="3">
        <v>95.2</v>
      </c>
      <c r="AQ419" s="3">
        <v>48</v>
      </c>
      <c r="AR419" s="3" t="s">
        <v>3297</v>
      </c>
      <c r="AS419" s="3" t="s">
        <v>52</v>
      </c>
      <c r="AT419" s="3" t="s">
        <v>3297</v>
      </c>
    </row>
    <row r="420" spans="1:46" x14ac:dyDescent="0.3">
      <c r="A420" s="2" t="s">
        <v>1456</v>
      </c>
      <c r="B420" s="4">
        <v>45753</v>
      </c>
      <c r="C420" s="2" t="s">
        <v>155</v>
      </c>
      <c r="D420" s="2" t="s">
        <v>187</v>
      </c>
      <c r="E420" s="2" t="s">
        <v>32</v>
      </c>
      <c r="F420" s="2" t="s">
        <v>417</v>
      </c>
      <c r="G420" s="2" t="s">
        <v>156</v>
      </c>
      <c r="H420" s="2" t="s">
        <v>157</v>
      </c>
      <c r="I420" s="2" t="s">
        <v>302</v>
      </c>
      <c r="J420" s="2" t="s">
        <v>215</v>
      </c>
      <c r="K420" s="2" t="s">
        <v>35</v>
      </c>
      <c r="L420" s="2" t="s">
        <v>1422</v>
      </c>
      <c r="M420" s="4">
        <v>45703</v>
      </c>
      <c r="N420" s="4">
        <v>45758</v>
      </c>
      <c r="O420" s="4">
        <v>45854</v>
      </c>
      <c r="P420" s="2">
        <v>60</v>
      </c>
      <c r="Q420" s="2">
        <v>38848837</v>
      </c>
      <c r="R420" s="2">
        <v>0.31</v>
      </c>
      <c r="S420" s="2">
        <v>-0.05</v>
      </c>
      <c r="T420" s="2">
        <v>25465412.649999999</v>
      </c>
      <c r="U420" s="2" t="s">
        <v>76</v>
      </c>
      <c r="V420" s="20" cm="1">
        <f t="array" ref="V420">T420 / _xlfn.SWITCH(U420, "USD", 1, "AED", 3.67, "QAR", 3.64, "SAR", 3.75, "EUR", 0.92, "Unknown", 1, 1)</f>
        <v>25465412.649999999</v>
      </c>
      <c r="W420" s="2">
        <v>16348897.4</v>
      </c>
      <c r="X420" s="2">
        <v>0.06</v>
      </c>
      <c r="Y420" s="2">
        <v>0.09</v>
      </c>
      <c r="Z420" s="2" t="s">
        <v>1423</v>
      </c>
      <c r="AA420" s="2">
        <v>10344982.189999999</v>
      </c>
      <c r="AB420" s="2">
        <v>11087742</v>
      </c>
      <c r="AC420" s="2">
        <v>120</v>
      </c>
      <c r="AD420" s="2">
        <v>164</v>
      </c>
      <c r="AE420" s="2" t="s">
        <v>148</v>
      </c>
      <c r="AF420" s="2" t="s">
        <v>87</v>
      </c>
      <c r="AG420" s="2">
        <v>0.1</v>
      </c>
      <c r="AH420" s="2">
        <v>0.1</v>
      </c>
      <c r="AI420" s="2">
        <v>0.04</v>
      </c>
      <c r="AJ420" s="2">
        <v>4</v>
      </c>
      <c r="AK420" s="2">
        <v>2432</v>
      </c>
      <c r="AL420" s="2">
        <v>3202564.82</v>
      </c>
      <c r="AM420" s="2">
        <v>11303396.58</v>
      </c>
      <c r="AN420" s="2" t="s">
        <v>135</v>
      </c>
      <c r="AO420" s="2" t="s">
        <v>39</v>
      </c>
      <c r="AP420" s="2">
        <v>80.8</v>
      </c>
      <c r="AQ420" s="2">
        <v>12</v>
      </c>
      <c r="AR420" s="2" t="s">
        <v>166</v>
      </c>
      <c r="AS420" s="2" t="s">
        <v>27</v>
      </c>
      <c r="AT420" s="2" t="s">
        <v>64</v>
      </c>
    </row>
    <row r="421" spans="1:46" x14ac:dyDescent="0.3">
      <c r="A421" s="3" t="s">
        <v>1459</v>
      </c>
      <c r="B421" s="5">
        <v>45766</v>
      </c>
      <c r="C421" s="3" t="s">
        <v>424</v>
      </c>
      <c r="D421" s="3" t="s">
        <v>3249</v>
      </c>
      <c r="E421" s="3" t="s">
        <v>275</v>
      </c>
      <c r="F421" s="3" t="s">
        <v>116</v>
      </c>
      <c r="G421" s="3" t="s">
        <v>156</v>
      </c>
      <c r="H421" s="3" t="s">
        <v>44</v>
      </c>
      <c r="I421" s="3" t="s">
        <v>139</v>
      </c>
      <c r="J421" s="2" t="s">
        <v>72</v>
      </c>
      <c r="K421" s="3" t="s">
        <v>21</v>
      </c>
      <c r="L421" s="3" t="s">
        <v>1425</v>
      </c>
      <c r="M421" s="5">
        <v>45963</v>
      </c>
      <c r="N421" s="5" t="s">
        <v>3297</v>
      </c>
      <c r="O421" s="5">
        <v>45824</v>
      </c>
      <c r="P421" s="3">
        <v>24</v>
      </c>
      <c r="Q421" s="3">
        <v>20432083</v>
      </c>
      <c r="R421" s="3" t="s">
        <v>85</v>
      </c>
      <c r="S421" s="3">
        <v>0.14000000000000001</v>
      </c>
      <c r="T421" s="3">
        <v>19099911.190000001</v>
      </c>
      <c r="U421" s="3" t="s">
        <v>242</v>
      </c>
      <c r="V421" s="21" cm="1">
        <f t="array" ref="V421">T421 / _xlfn.SWITCH(U421, "USD", 1, "AED", 3.67, "QAR", 3.64, "SAR", 3.75, "EUR", 0.92, "Unknown", 1, 1)</f>
        <v>20760773.032608695</v>
      </c>
      <c r="W421" s="3">
        <v>13128037.41</v>
      </c>
      <c r="X421" s="3">
        <v>0.13</v>
      </c>
      <c r="Y421" s="3">
        <v>0.06</v>
      </c>
      <c r="Z421" s="3" t="s">
        <v>1426</v>
      </c>
      <c r="AA421" s="3">
        <v>5401849.5700000003</v>
      </c>
      <c r="AB421" s="3">
        <v>3584102.13</v>
      </c>
      <c r="AC421" s="3">
        <v>45</v>
      </c>
      <c r="AD421" s="3">
        <v>79</v>
      </c>
      <c r="AE421" s="3" t="s">
        <v>148</v>
      </c>
      <c r="AF421" s="3" t="s">
        <v>49</v>
      </c>
      <c r="AG421" s="3">
        <v>0.15</v>
      </c>
      <c r="AH421" s="3">
        <v>0.1</v>
      </c>
      <c r="AI421" s="3">
        <v>0.04</v>
      </c>
      <c r="AJ421" s="3">
        <v>12</v>
      </c>
      <c r="AK421" s="3" t="s">
        <v>3297</v>
      </c>
      <c r="AL421" s="3" t="s">
        <v>3297</v>
      </c>
      <c r="AM421" s="3">
        <v>6532940.2400000002</v>
      </c>
      <c r="AN421" s="3" t="s">
        <v>63</v>
      </c>
      <c r="AO421" s="3" t="s">
        <v>103</v>
      </c>
      <c r="AP421" s="3">
        <v>90.5</v>
      </c>
      <c r="AQ421" s="3">
        <v>60</v>
      </c>
      <c r="AR421" s="3" t="s">
        <v>26</v>
      </c>
      <c r="AS421" s="3" t="s">
        <v>112</v>
      </c>
      <c r="AT421" s="3" t="s">
        <v>149</v>
      </c>
    </row>
    <row r="422" spans="1:46" x14ac:dyDescent="0.3">
      <c r="A422" s="2" t="s">
        <v>1462</v>
      </c>
      <c r="B422" s="4">
        <v>45729</v>
      </c>
      <c r="C422" s="2" t="s">
        <v>15</v>
      </c>
      <c r="D422" s="2" t="s">
        <v>122</v>
      </c>
      <c r="E422" s="2" t="s">
        <v>220</v>
      </c>
      <c r="F422" s="2" t="s">
        <v>123</v>
      </c>
      <c r="G422" s="2" t="s">
        <v>131</v>
      </c>
      <c r="H422" s="2" t="s">
        <v>70</v>
      </c>
      <c r="I422" s="2" t="s">
        <v>3297</v>
      </c>
      <c r="J422" s="2" t="s">
        <v>20</v>
      </c>
      <c r="K422" s="2" t="s">
        <v>97</v>
      </c>
      <c r="L422" s="2" t="s">
        <v>1428</v>
      </c>
      <c r="M422" s="4">
        <v>45651</v>
      </c>
      <c r="N422" s="4" t="s">
        <v>3297</v>
      </c>
      <c r="O422" s="4" t="s">
        <v>3297</v>
      </c>
      <c r="P422" s="2">
        <v>45</v>
      </c>
      <c r="Q422" s="2">
        <v>8992735</v>
      </c>
      <c r="R422" s="2">
        <v>0.02</v>
      </c>
      <c r="S422" s="2">
        <v>-0.03</v>
      </c>
      <c r="T422" s="2">
        <v>8548493.8900000006</v>
      </c>
      <c r="U422" s="2" t="s">
        <v>365</v>
      </c>
      <c r="V422" s="20" cm="1">
        <f t="array" ref="V422">T422 / _xlfn.SWITCH(U422, "USD", 1, "AED", 3.67, "QAR", 3.64, "SAR", 3.75, "EUR", 0.92, "Unknown", 1, 1)</f>
        <v>2329289.8882833789</v>
      </c>
      <c r="W422" s="2">
        <v>5401561.3899999997</v>
      </c>
      <c r="X422" s="2">
        <v>0.14000000000000001</v>
      </c>
      <c r="Y422" s="2">
        <v>0.11</v>
      </c>
      <c r="Z422" s="2" t="s">
        <v>1429</v>
      </c>
      <c r="AA422" s="2">
        <v>3799028.63</v>
      </c>
      <c r="AB422" s="2">
        <v>3958925.75</v>
      </c>
      <c r="AC422" s="2">
        <v>45</v>
      </c>
      <c r="AD422" s="2">
        <v>31</v>
      </c>
      <c r="AE422" s="2" t="s">
        <v>62</v>
      </c>
      <c r="AF422" s="2" t="s">
        <v>263</v>
      </c>
      <c r="AG422" s="2">
        <v>0.39</v>
      </c>
      <c r="AH422" s="2">
        <v>0.05</v>
      </c>
      <c r="AI422" s="2">
        <v>0.06</v>
      </c>
      <c r="AJ422" s="2">
        <v>12</v>
      </c>
      <c r="AK422" s="2">
        <v>187</v>
      </c>
      <c r="AL422" s="2">
        <v>1314813.6299999999</v>
      </c>
      <c r="AM422" s="2">
        <v>1194908.54</v>
      </c>
      <c r="AN422" s="2" t="s">
        <v>3297</v>
      </c>
      <c r="AO422" s="2" t="s">
        <v>25</v>
      </c>
      <c r="AP422" s="2">
        <v>74.400000000000006</v>
      </c>
      <c r="AQ422" s="2">
        <v>36</v>
      </c>
      <c r="AR422" s="2" t="s">
        <v>51</v>
      </c>
      <c r="AS422" s="2" t="s">
        <v>112</v>
      </c>
      <c r="AT422" s="2" t="s">
        <v>64</v>
      </c>
    </row>
    <row r="423" spans="1:46" x14ac:dyDescent="0.3">
      <c r="A423" s="3" t="s">
        <v>1465</v>
      </c>
      <c r="B423" s="5">
        <v>46036</v>
      </c>
      <c r="C423" s="3" t="s">
        <v>155</v>
      </c>
      <c r="D423" s="3" t="s">
        <v>31</v>
      </c>
      <c r="E423" s="3" t="s">
        <v>207</v>
      </c>
      <c r="F423" s="3" t="s">
        <v>80</v>
      </c>
      <c r="G423" s="3" t="s">
        <v>208</v>
      </c>
      <c r="H423" s="3" t="s">
        <v>245</v>
      </c>
      <c r="I423" s="3" t="s">
        <v>19</v>
      </c>
      <c r="J423" s="3" t="s">
        <v>45</v>
      </c>
      <c r="K423" s="3" t="s">
        <v>97</v>
      </c>
      <c r="L423" s="3" t="s">
        <v>1431</v>
      </c>
      <c r="M423" s="5">
        <v>45759</v>
      </c>
      <c r="N423" s="5" t="s">
        <v>3297</v>
      </c>
      <c r="O423" s="5">
        <v>46058</v>
      </c>
      <c r="P423" s="3">
        <v>25</v>
      </c>
      <c r="Q423" s="3">
        <v>24927349</v>
      </c>
      <c r="R423" s="3">
        <v>0.13</v>
      </c>
      <c r="S423" s="3">
        <v>0.1</v>
      </c>
      <c r="T423" s="3">
        <v>23855472.989999998</v>
      </c>
      <c r="U423" s="3" t="s">
        <v>278</v>
      </c>
      <c r="V423" s="21" cm="1">
        <f t="array" ref="V423">T423 / _xlfn.SWITCH(U423, "USD", 1, "AED", 3.67, "QAR", 3.64, "SAR", 3.75, "EUR", 0.92, "Unknown", 1, 1)</f>
        <v>6361459.4639999997</v>
      </c>
      <c r="W423" s="3">
        <v>18709457.18</v>
      </c>
      <c r="X423" s="3">
        <v>0.37</v>
      </c>
      <c r="Y423" s="3">
        <v>0.15</v>
      </c>
      <c r="Z423" s="3" t="s">
        <v>1432</v>
      </c>
      <c r="AA423" s="3">
        <v>1242601.98</v>
      </c>
      <c r="AB423" s="3">
        <v>819617.34</v>
      </c>
      <c r="AC423" s="3">
        <v>120</v>
      </c>
      <c r="AD423" s="3">
        <v>37</v>
      </c>
      <c r="AE423" s="3" t="s">
        <v>148</v>
      </c>
      <c r="AF423" s="3" t="s">
        <v>101</v>
      </c>
      <c r="AG423" s="3">
        <v>0.26</v>
      </c>
      <c r="AH423" s="3">
        <v>0.1</v>
      </c>
      <c r="AI423" s="3">
        <v>0.08</v>
      </c>
      <c r="AJ423" s="3">
        <v>11</v>
      </c>
      <c r="AK423" s="3">
        <v>3867</v>
      </c>
      <c r="AL423" s="3">
        <v>4645212.25</v>
      </c>
      <c r="AM423" s="3" t="s">
        <v>3297</v>
      </c>
      <c r="AN423" s="3" t="s">
        <v>3297</v>
      </c>
      <c r="AO423" s="3" t="s">
        <v>39</v>
      </c>
      <c r="AP423" s="3">
        <v>71</v>
      </c>
      <c r="AQ423" s="3" t="s">
        <v>3297</v>
      </c>
      <c r="AR423" s="3" t="s">
        <v>3297</v>
      </c>
      <c r="AS423" s="3" t="s">
        <v>112</v>
      </c>
      <c r="AT423" s="3" t="s">
        <v>64</v>
      </c>
    </row>
    <row r="424" spans="1:46" x14ac:dyDescent="0.3">
      <c r="A424" s="2" t="s">
        <v>1468</v>
      </c>
      <c r="B424" s="4">
        <v>45686</v>
      </c>
      <c r="C424" s="2" t="s">
        <v>370</v>
      </c>
      <c r="D424" s="2" t="s">
        <v>230</v>
      </c>
      <c r="E424" s="2" t="s">
        <v>275</v>
      </c>
      <c r="F424" s="2" t="s">
        <v>17</v>
      </c>
      <c r="G424" s="2" t="s">
        <v>94</v>
      </c>
      <c r="H424" s="2" t="s">
        <v>157</v>
      </c>
      <c r="I424" s="2" t="s">
        <v>3254</v>
      </c>
      <c r="J424" s="2" t="s">
        <v>72</v>
      </c>
      <c r="K424" s="2" t="s">
        <v>97</v>
      </c>
      <c r="L424" s="2" t="s">
        <v>1434</v>
      </c>
      <c r="M424" s="4">
        <v>45611</v>
      </c>
      <c r="N424" s="4">
        <v>45744</v>
      </c>
      <c r="O424" s="4" t="s">
        <v>3297</v>
      </c>
      <c r="P424" s="2">
        <v>12</v>
      </c>
      <c r="Q424" s="2">
        <v>27498507</v>
      </c>
      <c r="R424" s="2">
        <v>0.24</v>
      </c>
      <c r="S424" s="2">
        <v>0.15</v>
      </c>
      <c r="T424" s="2">
        <v>24033695.120000001</v>
      </c>
      <c r="U424" s="2" t="s">
        <v>76</v>
      </c>
      <c r="V424" s="20" cm="1">
        <f t="array" ref="V424">T424 / _xlfn.SWITCH(U424, "USD", 1, "AED", 3.67, "QAR", 3.64, "SAR", 3.75, "EUR", 0.92, "Unknown", 1, 1)</f>
        <v>24033695.120000001</v>
      </c>
      <c r="W424" s="2">
        <v>15808632.550000001</v>
      </c>
      <c r="X424" s="2" t="s">
        <v>287</v>
      </c>
      <c r="Y424" s="2">
        <v>0.19</v>
      </c>
      <c r="Z424" s="2" t="s">
        <v>1435</v>
      </c>
      <c r="AA424" s="2">
        <v>13968514.380000001</v>
      </c>
      <c r="AB424" s="2">
        <v>5932480.1600000001</v>
      </c>
      <c r="AC424" s="2">
        <v>45</v>
      </c>
      <c r="AD424" s="2">
        <v>18</v>
      </c>
      <c r="AE424" s="2" t="s">
        <v>100</v>
      </c>
      <c r="AF424" s="2" t="s">
        <v>101</v>
      </c>
      <c r="AG424" s="2">
        <v>0.68</v>
      </c>
      <c r="AH424" s="2">
        <v>0.1</v>
      </c>
      <c r="AI424" s="2">
        <v>0.05</v>
      </c>
      <c r="AJ424" s="2">
        <v>14</v>
      </c>
      <c r="AK424" s="2">
        <v>1226</v>
      </c>
      <c r="AL424" s="2">
        <v>4366897.71</v>
      </c>
      <c r="AM424" s="2" t="s">
        <v>3297</v>
      </c>
      <c r="AN424" s="2" t="s">
        <v>3297</v>
      </c>
      <c r="AO424" s="2" t="s">
        <v>25</v>
      </c>
      <c r="AP424" s="2">
        <v>66.8</v>
      </c>
      <c r="AQ424" s="2">
        <v>48</v>
      </c>
      <c r="AR424" s="2" t="s">
        <v>3297</v>
      </c>
      <c r="AS424" s="2" t="s">
        <v>112</v>
      </c>
      <c r="AT424" s="2" t="s">
        <v>3297</v>
      </c>
    </row>
    <row r="425" spans="1:46" x14ac:dyDescent="0.3">
      <c r="A425" s="3" t="s">
        <v>1471</v>
      </c>
      <c r="B425" s="5">
        <v>45764</v>
      </c>
      <c r="C425" s="3" t="s">
        <v>424</v>
      </c>
      <c r="D425" s="3" t="s">
        <v>3249</v>
      </c>
      <c r="E425" s="3" t="s">
        <v>207</v>
      </c>
      <c r="F425" s="3" t="s">
        <v>80</v>
      </c>
      <c r="G425" s="3" t="s">
        <v>235</v>
      </c>
      <c r="H425" s="3" t="s">
        <v>109</v>
      </c>
      <c r="I425" s="3" t="s">
        <v>302</v>
      </c>
      <c r="J425" s="3" t="s">
        <v>132</v>
      </c>
      <c r="K425" s="3" t="s">
        <v>125</v>
      </c>
      <c r="L425" s="3" t="s">
        <v>1437</v>
      </c>
      <c r="M425" s="5">
        <v>45707</v>
      </c>
      <c r="N425" s="5">
        <v>45795</v>
      </c>
      <c r="O425" s="5">
        <v>45834</v>
      </c>
      <c r="P425" s="3">
        <v>54</v>
      </c>
      <c r="Q425" s="3">
        <v>8710071</v>
      </c>
      <c r="R425" s="3">
        <v>0.34</v>
      </c>
      <c r="S425" s="3">
        <v>0.14000000000000001</v>
      </c>
      <c r="T425" s="3">
        <v>6553457.4199999999</v>
      </c>
      <c r="U425" s="3" t="s">
        <v>242</v>
      </c>
      <c r="V425" s="21" cm="1">
        <f t="array" ref="V425">T425 / _xlfn.SWITCH(U425, "USD", 1, "AED", 3.67, "QAR", 3.64, "SAR", 3.75, "EUR", 0.92, "Unknown", 1, 1)</f>
        <v>7123323.2826086953</v>
      </c>
      <c r="W425" s="3">
        <v>4893484.25</v>
      </c>
      <c r="X425" s="3">
        <v>0.28999999999999998</v>
      </c>
      <c r="Y425" s="3">
        <v>0.1</v>
      </c>
      <c r="Z425" s="3" t="s">
        <v>3297</v>
      </c>
      <c r="AA425" s="3">
        <v>3309933.37</v>
      </c>
      <c r="AB425" s="3">
        <v>1675765.51</v>
      </c>
      <c r="AC425" s="3">
        <v>90</v>
      </c>
      <c r="AD425" s="3">
        <v>169</v>
      </c>
      <c r="AE425" s="3" t="s">
        <v>75</v>
      </c>
      <c r="AF425" s="3" t="s">
        <v>87</v>
      </c>
      <c r="AG425" s="3">
        <v>0.56999999999999995</v>
      </c>
      <c r="AH425" s="3">
        <v>0.15</v>
      </c>
      <c r="AI425" s="3">
        <v>0.05</v>
      </c>
      <c r="AJ425" s="3">
        <v>10</v>
      </c>
      <c r="AK425" s="3">
        <v>2414</v>
      </c>
      <c r="AL425" s="3">
        <v>371848.6</v>
      </c>
      <c r="AM425" s="3">
        <v>2758139.4</v>
      </c>
      <c r="AN425" s="3" t="s">
        <v>135</v>
      </c>
      <c r="AO425" s="3" t="s">
        <v>3297</v>
      </c>
      <c r="AP425" s="3">
        <v>73.5</v>
      </c>
      <c r="AQ425" s="3">
        <v>36</v>
      </c>
      <c r="AR425" s="3" t="s">
        <v>160</v>
      </c>
      <c r="AS425" s="3" t="s">
        <v>40</v>
      </c>
      <c r="AT425" s="3" t="s">
        <v>64</v>
      </c>
    </row>
    <row r="426" spans="1:46" x14ac:dyDescent="0.3">
      <c r="A426" s="2" t="s">
        <v>1473</v>
      </c>
      <c r="B426" s="4">
        <v>45869</v>
      </c>
      <c r="C426" s="2" t="s">
        <v>448</v>
      </c>
      <c r="D426" s="2" t="s">
        <v>385</v>
      </c>
      <c r="E426" s="2" t="s">
        <v>3335</v>
      </c>
      <c r="F426" s="2" t="s">
        <v>3297</v>
      </c>
      <c r="G426" s="2" t="s">
        <v>131</v>
      </c>
      <c r="H426" s="2" t="s">
        <v>157</v>
      </c>
      <c r="I426" s="2" t="s">
        <v>19</v>
      </c>
      <c r="J426" s="2" t="s">
        <v>59</v>
      </c>
      <c r="K426" s="2" t="s">
        <v>83</v>
      </c>
      <c r="L426" s="2" t="s">
        <v>1439</v>
      </c>
      <c r="M426" s="4">
        <v>45998</v>
      </c>
      <c r="N426" s="4">
        <v>45888</v>
      </c>
      <c r="O426" s="4">
        <v>45983</v>
      </c>
      <c r="P426" s="2">
        <v>14</v>
      </c>
      <c r="Q426" s="2">
        <v>39028817</v>
      </c>
      <c r="R426" s="2">
        <v>0.05</v>
      </c>
      <c r="S426" s="2">
        <v>0.09</v>
      </c>
      <c r="T426" s="2">
        <v>40414340</v>
      </c>
      <c r="U426" s="2" t="s">
        <v>242</v>
      </c>
      <c r="V426" s="20" cm="1">
        <f t="array" ref="V426">T426 / _xlfn.SWITCH(U426, "USD", 1, "AED", 3.67, "QAR", 3.64, "SAR", 3.75, "EUR", 0.92, "Unknown", 1, 1)</f>
        <v>43928630.434782609</v>
      </c>
      <c r="W426" s="2">
        <v>26623555.879999999</v>
      </c>
      <c r="X426" s="2">
        <v>0.21</v>
      </c>
      <c r="Y426" s="2">
        <v>0.2</v>
      </c>
      <c r="Z426" s="2" t="s">
        <v>1440</v>
      </c>
      <c r="AA426" s="2">
        <v>13253574.99</v>
      </c>
      <c r="AB426" s="2">
        <v>9636217.1699999999</v>
      </c>
      <c r="AC426" s="2">
        <v>60</v>
      </c>
      <c r="AD426" s="2">
        <v>29</v>
      </c>
      <c r="AE426" s="2" t="s">
        <v>3297</v>
      </c>
      <c r="AF426" s="2" t="s">
        <v>153</v>
      </c>
      <c r="AG426" s="2">
        <v>0.18</v>
      </c>
      <c r="AH426" s="2">
        <v>0.15</v>
      </c>
      <c r="AI426" s="2">
        <v>0.01</v>
      </c>
      <c r="AJ426" s="2">
        <v>13</v>
      </c>
      <c r="AK426" s="2">
        <v>4046</v>
      </c>
      <c r="AL426" s="2">
        <v>5117968.6500000004</v>
      </c>
      <c r="AM426" s="2">
        <v>10080634.630000001</v>
      </c>
      <c r="AN426" s="2" t="s">
        <v>102</v>
      </c>
      <c r="AO426" s="2" t="s">
        <v>103</v>
      </c>
      <c r="AP426" s="2">
        <v>85</v>
      </c>
      <c r="AQ426" s="2">
        <v>36</v>
      </c>
      <c r="AR426" s="2" t="s">
        <v>26</v>
      </c>
      <c r="AS426" s="2" t="s">
        <v>112</v>
      </c>
      <c r="AT426" s="2" t="s">
        <v>105</v>
      </c>
    </row>
    <row r="427" spans="1:46" x14ac:dyDescent="0.3">
      <c r="A427" s="3" t="s">
        <v>1476</v>
      </c>
      <c r="B427" s="5">
        <v>45929</v>
      </c>
      <c r="C427" s="3" t="s">
        <v>603</v>
      </c>
      <c r="D427" s="3" t="s">
        <v>174</v>
      </c>
      <c r="E427" s="3" t="s">
        <v>220</v>
      </c>
      <c r="F427" s="3" t="s">
        <v>33</v>
      </c>
      <c r="G427" s="3" t="s">
        <v>162</v>
      </c>
      <c r="H427" s="3" t="s">
        <v>3297</v>
      </c>
      <c r="I427" s="3" t="s">
        <v>19</v>
      </c>
      <c r="J427" s="3" t="s">
        <v>221</v>
      </c>
      <c r="K427" s="3" t="s">
        <v>83</v>
      </c>
      <c r="L427" s="3" t="s">
        <v>1442</v>
      </c>
      <c r="M427" s="5">
        <v>45853</v>
      </c>
      <c r="N427" s="5" t="s">
        <v>3297</v>
      </c>
      <c r="O427" s="5" t="s">
        <v>3297</v>
      </c>
      <c r="P427" s="3">
        <v>59</v>
      </c>
      <c r="Q427" s="3">
        <v>9189525</v>
      </c>
      <c r="R427" s="3">
        <v>0.04</v>
      </c>
      <c r="S427" s="3">
        <v>0.06</v>
      </c>
      <c r="T427" s="3">
        <v>9351260.6400000006</v>
      </c>
      <c r="U427" s="3" t="s">
        <v>50</v>
      </c>
      <c r="V427" s="21" cm="1">
        <f t="array" ref="V427">T427 / _xlfn.SWITCH(U427, "USD", 1, "AED", 3.67, "QAR", 3.64, "SAR", 3.75, "EUR", 0.92, "Unknown", 1, 1)</f>
        <v>2569027.6483516484</v>
      </c>
      <c r="W427" s="3">
        <v>6035907.7599999998</v>
      </c>
      <c r="X427" s="3">
        <v>0.34</v>
      </c>
      <c r="Y427" s="3">
        <v>0.18</v>
      </c>
      <c r="Z427" s="3" t="s">
        <v>1443</v>
      </c>
      <c r="AA427" s="3">
        <v>5877633.4299999997</v>
      </c>
      <c r="AB427" s="3">
        <v>6215405.6100000003</v>
      </c>
      <c r="AC427" s="3">
        <v>45</v>
      </c>
      <c r="AD427" s="3">
        <v>63</v>
      </c>
      <c r="AE427" s="3" t="s">
        <v>75</v>
      </c>
      <c r="AF427" s="3" t="s">
        <v>24</v>
      </c>
      <c r="AG427" s="3">
        <v>0.23</v>
      </c>
      <c r="AH427" s="3">
        <v>0.15</v>
      </c>
      <c r="AI427" s="3">
        <v>0.08</v>
      </c>
      <c r="AJ427" s="3">
        <v>4</v>
      </c>
      <c r="AK427" s="3">
        <v>4459</v>
      </c>
      <c r="AL427" s="3">
        <v>2322439.71</v>
      </c>
      <c r="AM427" s="3">
        <v>4111245.43</v>
      </c>
      <c r="AN427" s="3" t="s">
        <v>165</v>
      </c>
      <c r="AO427" s="3" t="s">
        <v>103</v>
      </c>
      <c r="AP427" s="3">
        <v>64.599999999999994</v>
      </c>
      <c r="AQ427" s="3">
        <v>48</v>
      </c>
      <c r="AR427" s="3" t="s">
        <v>166</v>
      </c>
      <c r="AS427" s="3" t="s">
        <v>104</v>
      </c>
      <c r="AT427" s="3" t="s">
        <v>64</v>
      </c>
    </row>
    <row r="428" spans="1:46" x14ac:dyDescent="0.3">
      <c r="A428" s="2" t="s">
        <v>1479</v>
      </c>
      <c r="B428" s="4">
        <v>16693</v>
      </c>
      <c r="C428" s="2" t="s">
        <v>130</v>
      </c>
      <c r="D428" s="2" t="s">
        <v>79</v>
      </c>
      <c r="E428" s="2" t="s">
        <v>220</v>
      </c>
      <c r="F428" s="2" t="s">
        <v>123</v>
      </c>
      <c r="G428" s="2" t="s">
        <v>156</v>
      </c>
      <c r="H428" s="2" t="s">
        <v>44</v>
      </c>
      <c r="I428" s="2" t="s">
        <v>193</v>
      </c>
      <c r="J428" s="2" t="s">
        <v>118</v>
      </c>
      <c r="K428" s="2" t="s">
        <v>203</v>
      </c>
      <c r="L428" s="2" t="s">
        <v>1445</v>
      </c>
      <c r="M428" s="4">
        <v>45894</v>
      </c>
      <c r="N428" s="4">
        <v>45931</v>
      </c>
      <c r="O428" s="4" t="s">
        <v>3297</v>
      </c>
      <c r="P428" s="2">
        <v>60</v>
      </c>
      <c r="Q428" s="2">
        <v>48772164</v>
      </c>
      <c r="R428" s="2">
        <v>0.26</v>
      </c>
      <c r="S428" s="2">
        <v>-0.03</v>
      </c>
      <c r="T428" s="2">
        <v>35008659.32</v>
      </c>
      <c r="U428" s="2" t="s">
        <v>50</v>
      </c>
      <c r="V428" s="20" cm="1">
        <f t="array" ref="V428">T428 / _xlfn.SWITCH(U428, "USD", 1, "AED", 3.67, "QAR", 3.64, "SAR", 3.75, "EUR", 0.92, "Unknown", 1, 1)</f>
        <v>9617763.5494505484</v>
      </c>
      <c r="W428" s="2">
        <v>28261683.190000001</v>
      </c>
      <c r="X428" s="2">
        <v>7.0000000000000007E-2</v>
      </c>
      <c r="Y428" s="2">
        <v>0.18</v>
      </c>
      <c r="Z428" s="2" t="s">
        <v>1446</v>
      </c>
      <c r="AA428" s="2">
        <v>7905608.9100000001</v>
      </c>
      <c r="AB428" s="2">
        <v>2426876.88</v>
      </c>
      <c r="AC428" s="2">
        <v>60</v>
      </c>
      <c r="AD428" s="2">
        <v>164</v>
      </c>
      <c r="AE428" s="2" t="s">
        <v>38</v>
      </c>
      <c r="AF428" s="2" t="s">
        <v>263</v>
      </c>
      <c r="AG428" s="2">
        <v>0.69</v>
      </c>
      <c r="AH428" s="2">
        <v>0.15</v>
      </c>
      <c r="AI428" s="2">
        <v>0.09</v>
      </c>
      <c r="AJ428" s="2">
        <v>13</v>
      </c>
      <c r="AK428" s="2">
        <v>302</v>
      </c>
      <c r="AL428" s="2">
        <v>5837805.8300000001</v>
      </c>
      <c r="AM428" s="2" t="s">
        <v>3297</v>
      </c>
      <c r="AN428" s="2" t="s">
        <v>3297</v>
      </c>
      <c r="AO428" s="2" t="s">
        <v>25</v>
      </c>
      <c r="AP428" s="2">
        <v>86.7</v>
      </c>
      <c r="AQ428" s="2" t="s">
        <v>3297</v>
      </c>
      <c r="AR428" s="2" t="s">
        <v>160</v>
      </c>
      <c r="AS428" s="2" t="s">
        <v>27</v>
      </c>
      <c r="AT428" s="2" t="s">
        <v>28</v>
      </c>
    </row>
    <row r="429" spans="1:46" x14ac:dyDescent="0.3">
      <c r="A429" s="3" t="s">
        <v>1482</v>
      </c>
      <c r="B429" s="5">
        <v>45827</v>
      </c>
      <c r="C429" s="3" t="s">
        <v>212</v>
      </c>
      <c r="D429" s="3" t="s">
        <v>174</v>
      </c>
      <c r="E429" s="3" t="s">
        <v>220</v>
      </c>
      <c r="F429" s="3" t="s">
        <v>123</v>
      </c>
      <c r="G429" s="3" t="s">
        <v>18</v>
      </c>
      <c r="H429" s="3" t="s">
        <v>95</v>
      </c>
      <c r="I429" s="3" t="s">
        <v>193</v>
      </c>
      <c r="J429" s="3" t="s">
        <v>20</v>
      </c>
      <c r="K429" s="3" t="s">
        <v>46</v>
      </c>
      <c r="L429" s="3" t="s">
        <v>1448</v>
      </c>
      <c r="M429" s="5">
        <v>45804</v>
      </c>
      <c r="N429" s="5">
        <v>45860</v>
      </c>
      <c r="O429" s="5">
        <v>45870</v>
      </c>
      <c r="P429" s="3" t="s">
        <v>3297</v>
      </c>
      <c r="Q429" s="3">
        <v>13013241</v>
      </c>
      <c r="R429" s="3">
        <v>0.19</v>
      </c>
      <c r="S429" s="3">
        <v>0.11</v>
      </c>
      <c r="T429" s="3">
        <v>11700204.98</v>
      </c>
      <c r="U429" s="3" t="s">
        <v>177</v>
      </c>
      <c r="V429" s="21" cm="1">
        <f t="array" ref="V429">T429 / _xlfn.SWITCH(U429, "USD", 1, "AED", 3.67, "QAR", 3.64, "SAR", 3.75, "EUR", 0.92, "Unknown", 1, 1)</f>
        <v>11700204.98</v>
      </c>
      <c r="W429" s="3">
        <v>10276909</v>
      </c>
      <c r="X429" s="3">
        <v>0.33</v>
      </c>
      <c r="Y429" s="3">
        <v>0.2</v>
      </c>
      <c r="Z429" s="3" t="s">
        <v>1449</v>
      </c>
      <c r="AA429" s="3">
        <v>3314368.48</v>
      </c>
      <c r="AB429" s="3">
        <v>2706450.27</v>
      </c>
      <c r="AC429" s="3">
        <v>90</v>
      </c>
      <c r="AD429" s="3">
        <v>80</v>
      </c>
      <c r="AE429" s="3" t="s">
        <v>62</v>
      </c>
      <c r="AF429" s="3" t="s">
        <v>49</v>
      </c>
      <c r="AG429" s="3">
        <v>0.48</v>
      </c>
      <c r="AH429" s="3">
        <v>0.1</v>
      </c>
      <c r="AI429" s="3">
        <v>0.06</v>
      </c>
      <c r="AJ429" s="3">
        <v>6</v>
      </c>
      <c r="AK429" s="3">
        <v>3602</v>
      </c>
      <c r="AL429" s="3">
        <v>2214192.73</v>
      </c>
      <c r="AM429" s="3">
        <v>4277574.29</v>
      </c>
      <c r="AN429" s="3" t="s">
        <v>3297</v>
      </c>
      <c r="AO429" s="3" t="s">
        <v>3297</v>
      </c>
      <c r="AP429" s="3" t="s">
        <v>3297</v>
      </c>
      <c r="AQ429" s="3">
        <v>12</v>
      </c>
      <c r="AR429" s="3" t="s">
        <v>26</v>
      </c>
      <c r="AS429" s="3" t="s">
        <v>52</v>
      </c>
      <c r="AT429" s="3" t="s">
        <v>113</v>
      </c>
    </row>
    <row r="430" spans="1:46" x14ac:dyDescent="0.3">
      <c r="A430" s="2" t="s">
        <v>1485</v>
      </c>
      <c r="B430" s="4">
        <v>45755</v>
      </c>
      <c r="C430" s="2" t="s">
        <v>179</v>
      </c>
      <c r="D430" s="2" t="s">
        <v>115</v>
      </c>
      <c r="E430" s="2" t="s">
        <v>207</v>
      </c>
      <c r="F430" s="2" t="s">
        <v>80</v>
      </c>
      <c r="G430" s="2" t="s">
        <v>162</v>
      </c>
      <c r="H430" s="2" t="s">
        <v>3297</v>
      </c>
      <c r="I430" s="2" t="s">
        <v>96</v>
      </c>
      <c r="J430" s="3" t="s">
        <v>132</v>
      </c>
      <c r="K430" s="2" t="s">
        <v>21</v>
      </c>
      <c r="L430" s="2" t="s">
        <v>1451</v>
      </c>
      <c r="M430" s="4">
        <v>45676</v>
      </c>
      <c r="N430" s="4">
        <v>45782</v>
      </c>
      <c r="O430" s="4">
        <v>45722</v>
      </c>
      <c r="P430" s="2">
        <v>52</v>
      </c>
      <c r="Q430" s="2">
        <v>17351912</v>
      </c>
      <c r="R430" s="2">
        <v>0.13</v>
      </c>
      <c r="S430" s="2">
        <v>0.08</v>
      </c>
      <c r="T430" s="2">
        <v>16303856.52</v>
      </c>
      <c r="U430" s="2" t="s">
        <v>177</v>
      </c>
      <c r="V430" s="20" cm="1">
        <f t="array" ref="V430">T430 / _xlfn.SWITCH(U430, "USD", 1, "AED", 3.67, "QAR", 3.64, "SAR", 3.75, "EUR", 0.92, "Unknown", 1, 1)</f>
        <v>16303856.52</v>
      </c>
      <c r="W430" s="2">
        <v>10523935.140000001</v>
      </c>
      <c r="X430" s="2">
        <v>0.12</v>
      </c>
      <c r="Y430" s="2">
        <v>0.19</v>
      </c>
      <c r="Z430" s="2" t="s">
        <v>1452</v>
      </c>
      <c r="AA430" s="2">
        <v>8964725.8000000007</v>
      </c>
      <c r="AB430" s="2">
        <v>5715780.1900000004</v>
      </c>
      <c r="AC430" s="2">
        <v>90</v>
      </c>
      <c r="AD430" s="2">
        <v>39</v>
      </c>
      <c r="AE430" s="2" t="s">
        <v>100</v>
      </c>
      <c r="AF430" s="2" t="s">
        <v>263</v>
      </c>
      <c r="AG430" s="2">
        <v>0.56000000000000005</v>
      </c>
      <c r="AH430" s="2">
        <v>0.05</v>
      </c>
      <c r="AI430" s="2">
        <v>0.04</v>
      </c>
      <c r="AJ430" s="2">
        <v>7</v>
      </c>
      <c r="AK430" s="2">
        <v>1828</v>
      </c>
      <c r="AL430" s="2">
        <v>587190.65</v>
      </c>
      <c r="AM430" s="2">
        <v>6447538.5</v>
      </c>
      <c r="AN430" s="2" t="s">
        <v>135</v>
      </c>
      <c r="AO430" s="2" t="s">
        <v>39</v>
      </c>
      <c r="AP430" s="2">
        <v>87.7</v>
      </c>
      <c r="AQ430" s="2" t="s">
        <v>3297</v>
      </c>
      <c r="AR430" s="2" t="s">
        <v>51</v>
      </c>
      <c r="AS430" s="2" t="s">
        <v>27</v>
      </c>
      <c r="AT430" s="2" t="s">
        <v>113</v>
      </c>
    </row>
    <row r="431" spans="1:46" x14ac:dyDescent="0.3">
      <c r="A431" s="3" t="s">
        <v>1488</v>
      </c>
      <c r="B431" s="5">
        <v>45660</v>
      </c>
      <c r="C431" s="3" t="s">
        <v>191</v>
      </c>
      <c r="D431" s="3" t="s">
        <v>55</v>
      </c>
      <c r="E431" s="3" t="s">
        <v>3335</v>
      </c>
      <c r="F431" s="3" t="s">
        <v>138</v>
      </c>
      <c r="G431" s="3" t="s">
        <v>156</v>
      </c>
      <c r="H431" s="3" t="s">
        <v>70</v>
      </c>
      <c r="I431" s="3" t="s">
        <v>19</v>
      </c>
      <c r="J431" s="3" t="s">
        <v>59</v>
      </c>
      <c r="K431" s="3" t="s">
        <v>35</v>
      </c>
      <c r="L431" s="3" t="s">
        <v>1454</v>
      </c>
      <c r="M431" s="5">
        <v>45625</v>
      </c>
      <c r="N431" s="5">
        <v>45809</v>
      </c>
      <c r="O431" s="5">
        <v>45993</v>
      </c>
      <c r="P431" s="3" t="s">
        <v>3297</v>
      </c>
      <c r="Q431" s="3">
        <v>36731951</v>
      </c>
      <c r="R431" s="3">
        <v>0.17</v>
      </c>
      <c r="S431" s="3">
        <v>0</v>
      </c>
      <c r="T431" s="3">
        <v>30487519.329999998</v>
      </c>
      <c r="U431" s="3" t="s">
        <v>242</v>
      </c>
      <c r="V431" s="21" cm="1">
        <f t="array" ref="V431">T431 / _xlfn.SWITCH(U431, "USD", 1, "AED", 3.67, "QAR", 3.64, "SAR", 3.75, "EUR", 0.92, "Unknown", 1, 1)</f>
        <v>33138607.967391301</v>
      </c>
      <c r="W431" s="3">
        <v>24844230.600000001</v>
      </c>
      <c r="X431" s="3">
        <v>0.12</v>
      </c>
      <c r="Y431" s="3">
        <v>0.15</v>
      </c>
      <c r="Z431" s="3" t="s">
        <v>1455</v>
      </c>
      <c r="AA431" s="3">
        <v>25242942.559999999</v>
      </c>
      <c r="AB431" s="3">
        <v>18380312.890000001</v>
      </c>
      <c r="AC431" s="3">
        <v>120</v>
      </c>
      <c r="AD431" s="3">
        <v>121</v>
      </c>
      <c r="AE431" s="3" t="s">
        <v>75</v>
      </c>
      <c r="AF431" s="3" t="s">
        <v>101</v>
      </c>
      <c r="AG431" s="3">
        <v>0.17</v>
      </c>
      <c r="AH431" s="3">
        <v>0.15</v>
      </c>
      <c r="AI431" s="3">
        <v>0.09</v>
      </c>
      <c r="AJ431" s="3">
        <v>14</v>
      </c>
      <c r="AK431" s="3">
        <v>3672</v>
      </c>
      <c r="AL431" s="3">
        <v>1268439.44</v>
      </c>
      <c r="AM431" s="3">
        <v>14364739.48</v>
      </c>
      <c r="AN431" s="3" t="s">
        <v>88</v>
      </c>
      <c r="AO431" s="3" t="s">
        <v>39</v>
      </c>
      <c r="AP431" s="3">
        <v>83.9</v>
      </c>
      <c r="AQ431" s="3">
        <v>48</v>
      </c>
      <c r="AR431" s="3" t="s">
        <v>3297</v>
      </c>
      <c r="AS431" s="3" t="s">
        <v>52</v>
      </c>
      <c r="AT431" s="3" t="s">
        <v>149</v>
      </c>
    </row>
    <row r="432" spans="1:46" x14ac:dyDescent="0.3">
      <c r="A432" s="2" t="s">
        <v>1491</v>
      </c>
      <c r="B432" s="4">
        <v>46021</v>
      </c>
      <c r="C432" s="2" t="s">
        <v>257</v>
      </c>
      <c r="D432" s="2" t="s">
        <v>320</v>
      </c>
      <c r="E432" s="2" t="s">
        <v>32</v>
      </c>
      <c r="F432" s="2" t="s">
        <v>108</v>
      </c>
      <c r="G432" s="2" t="s">
        <v>144</v>
      </c>
      <c r="H432" s="2" t="s">
        <v>157</v>
      </c>
      <c r="I432" s="2" t="s">
        <v>302</v>
      </c>
      <c r="J432" s="2" t="s">
        <v>215</v>
      </c>
      <c r="K432" s="2" t="s">
        <v>125</v>
      </c>
      <c r="L432" s="2" t="s">
        <v>1457</v>
      </c>
      <c r="M432" s="4">
        <v>45988</v>
      </c>
      <c r="N432" s="4">
        <v>46144</v>
      </c>
      <c r="O432" s="4">
        <v>46025</v>
      </c>
      <c r="P432" s="2">
        <v>26</v>
      </c>
      <c r="Q432" s="2">
        <v>41130628</v>
      </c>
      <c r="R432" s="2">
        <v>0.16</v>
      </c>
      <c r="S432" s="2">
        <v>0.14000000000000001</v>
      </c>
      <c r="T432" s="2">
        <v>39386689.369999997</v>
      </c>
      <c r="U432" s="2" t="s">
        <v>365</v>
      </c>
      <c r="V432" s="20" cm="1">
        <f t="array" ref="V432">T432 / _xlfn.SWITCH(U432, "USD", 1, "AED", 3.67, "QAR", 3.64, "SAR", 3.75, "EUR", 0.92, "Unknown", 1, 1)</f>
        <v>10732067.948228883</v>
      </c>
      <c r="W432" s="2">
        <v>29282909.649999999</v>
      </c>
      <c r="X432" s="2">
        <v>7.0000000000000007E-2</v>
      </c>
      <c r="Y432" s="2">
        <v>7.0000000000000007E-2</v>
      </c>
      <c r="Z432" s="2" t="s">
        <v>1458</v>
      </c>
      <c r="AA432" s="2">
        <v>15449054.59</v>
      </c>
      <c r="AB432" s="2">
        <v>10261372.720000001</v>
      </c>
      <c r="AC432" s="2">
        <v>60</v>
      </c>
      <c r="AD432" s="2">
        <v>11</v>
      </c>
      <c r="AE432" s="2" t="s">
        <v>75</v>
      </c>
      <c r="AF432" s="2" t="s">
        <v>24</v>
      </c>
      <c r="AG432" s="2">
        <v>0.62</v>
      </c>
      <c r="AH432" s="2">
        <v>0.15</v>
      </c>
      <c r="AI432" s="2">
        <v>7.0000000000000007E-2</v>
      </c>
      <c r="AJ432" s="2">
        <v>7</v>
      </c>
      <c r="AK432" s="2">
        <v>797</v>
      </c>
      <c r="AL432" s="2" t="s">
        <v>3297</v>
      </c>
      <c r="AM432" s="2">
        <v>16996208.16</v>
      </c>
      <c r="AN432" s="2" t="s">
        <v>3297</v>
      </c>
      <c r="AO432" s="2" t="s">
        <v>39</v>
      </c>
      <c r="AP432" s="2">
        <v>79.3</v>
      </c>
      <c r="AQ432" s="2">
        <v>12</v>
      </c>
      <c r="AR432" s="2" t="s">
        <v>160</v>
      </c>
      <c r="AS432" s="2" t="s">
        <v>27</v>
      </c>
      <c r="AT432" s="2" t="s">
        <v>113</v>
      </c>
    </row>
    <row r="433" spans="1:46" x14ac:dyDescent="0.3">
      <c r="A433" s="3" t="s">
        <v>1494</v>
      </c>
      <c r="B433" s="5">
        <v>46000</v>
      </c>
      <c r="C433" s="3" t="s">
        <v>431</v>
      </c>
      <c r="D433" s="3" t="s">
        <v>43</v>
      </c>
      <c r="E433" s="3" t="s">
        <v>220</v>
      </c>
      <c r="F433" s="3" t="s">
        <v>33</v>
      </c>
      <c r="G433" s="3" t="s">
        <v>69</v>
      </c>
      <c r="H433" s="3" t="s">
        <v>95</v>
      </c>
      <c r="I433" s="3" t="s">
        <v>71</v>
      </c>
      <c r="J433" s="3" t="s">
        <v>221</v>
      </c>
      <c r="K433" s="3" t="s">
        <v>35</v>
      </c>
      <c r="L433" s="3" t="s">
        <v>1460</v>
      </c>
      <c r="M433" s="5">
        <v>45954</v>
      </c>
      <c r="N433" s="5">
        <v>46001</v>
      </c>
      <c r="O433" s="5" t="s">
        <v>3297</v>
      </c>
      <c r="P433" s="3">
        <v>34</v>
      </c>
      <c r="Q433" s="3">
        <v>17759314</v>
      </c>
      <c r="R433" s="3">
        <v>0.3</v>
      </c>
      <c r="S433" s="3">
        <v>0.18</v>
      </c>
      <c r="T433" s="3">
        <v>14669193.359999999</v>
      </c>
      <c r="U433" s="3" t="s">
        <v>76</v>
      </c>
      <c r="V433" s="21" cm="1">
        <f t="array" ref="V433">T433 / _xlfn.SWITCH(U433, "USD", 1, "AED", 3.67, "QAR", 3.64, "SAR", 3.75, "EUR", 0.92, "Unknown", 1, 1)</f>
        <v>14669193.359999999</v>
      </c>
      <c r="W433" s="3">
        <v>12398197.449999999</v>
      </c>
      <c r="X433" s="3">
        <v>0.18</v>
      </c>
      <c r="Y433" s="3">
        <v>0.17</v>
      </c>
      <c r="Z433" s="3" t="s">
        <v>1461</v>
      </c>
      <c r="AA433" s="3">
        <v>8188231.6399999997</v>
      </c>
      <c r="AB433" s="3">
        <v>8113011.5499999998</v>
      </c>
      <c r="AC433" s="3">
        <v>45</v>
      </c>
      <c r="AD433" s="3">
        <v>57</v>
      </c>
      <c r="AE433" s="3" t="s">
        <v>3297</v>
      </c>
      <c r="AF433" s="3" t="s">
        <v>153</v>
      </c>
      <c r="AG433" s="3">
        <v>0.35</v>
      </c>
      <c r="AH433" s="3">
        <v>0.15</v>
      </c>
      <c r="AI433" s="3">
        <v>0.06</v>
      </c>
      <c r="AJ433" s="3">
        <v>6</v>
      </c>
      <c r="AK433" s="3">
        <v>4090</v>
      </c>
      <c r="AL433" s="3">
        <v>1272150.55</v>
      </c>
      <c r="AM433" s="3" t="s">
        <v>3297</v>
      </c>
      <c r="AN433" s="3" t="s">
        <v>63</v>
      </c>
      <c r="AO433" s="3" t="s">
        <v>25</v>
      </c>
      <c r="AP433" s="3">
        <v>76.900000000000006</v>
      </c>
      <c r="AQ433" s="3" t="s">
        <v>3297</v>
      </c>
      <c r="AR433" s="3" t="s">
        <v>26</v>
      </c>
      <c r="AS433" s="3" t="s">
        <v>40</v>
      </c>
      <c r="AT433" s="3" t="s">
        <v>28</v>
      </c>
    </row>
    <row r="434" spans="1:46" x14ac:dyDescent="0.3">
      <c r="A434" s="2" t="s">
        <v>1497</v>
      </c>
      <c r="B434" s="4">
        <v>16620</v>
      </c>
      <c r="C434" s="2" t="s">
        <v>343</v>
      </c>
      <c r="D434" s="2" t="s">
        <v>230</v>
      </c>
      <c r="E434" s="2" t="s">
        <v>32</v>
      </c>
      <c r="F434" s="2" t="s">
        <v>417</v>
      </c>
      <c r="G434" s="2" t="s">
        <v>57</v>
      </c>
      <c r="H434" s="2" t="s">
        <v>192</v>
      </c>
      <c r="I434" s="2" t="s">
        <v>19</v>
      </c>
      <c r="J434" s="2" t="s">
        <v>215</v>
      </c>
      <c r="K434" s="2" t="s">
        <v>125</v>
      </c>
      <c r="L434" s="2" t="s">
        <v>1463</v>
      </c>
      <c r="M434" s="4">
        <v>45718</v>
      </c>
      <c r="N434" s="4">
        <v>45705</v>
      </c>
      <c r="O434" s="4">
        <v>45799</v>
      </c>
      <c r="P434" s="2" t="s">
        <v>3297</v>
      </c>
      <c r="Q434" s="2">
        <v>20614127</v>
      </c>
      <c r="R434" s="2">
        <v>0.24</v>
      </c>
      <c r="S434" s="2">
        <v>0.04</v>
      </c>
      <c r="T434" s="2">
        <v>16293405.98</v>
      </c>
      <c r="U434" s="2" t="s">
        <v>3297</v>
      </c>
      <c r="V434" s="20" cm="1">
        <f t="array" ref="V434">T434 / _xlfn.SWITCH(U434, "USD", 1, "AED", 3.67, "QAR", 3.64, "SAR", 3.75, "EUR", 0.92, "Unknown", 1, 1)</f>
        <v>16293405.98</v>
      </c>
      <c r="W434" s="2">
        <v>10333073.060000001</v>
      </c>
      <c r="X434" s="2" t="s">
        <v>287</v>
      </c>
      <c r="Y434" s="2">
        <v>0.19</v>
      </c>
      <c r="Z434" s="2" t="s">
        <v>1464</v>
      </c>
      <c r="AA434" s="2">
        <v>1056591.8500000001</v>
      </c>
      <c r="AB434" s="2">
        <v>389684.99</v>
      </c>
      <c r="AC434" s="2">
        <v>30</v>
      </c>
      <c r="AD434" s="2">
        <v>144</v>
      </c>
      <c r="AE434" s="2" t="s">
        <v>38</v>
      </c>
      <c r="AF434" s="2" t="s">
        <v>263</v>
      </c>
      <c r="AG434" s="2">
        <v>0.77</v>
      </c>
      <c r="AH434" s="2">
        <v>0.1</v>
      </c>
      <c r="AI434" s="2">
        <v>0.03</v>
      </c>
      <c r="AJ434" s="2">
        <v>4</v>
      </c>
      <c r="AK434" s="2">
        <v>1899</v>
      </c>
      <c r="AL434" s="2">
        <v>3892870.07</v>
      </c>
      <c r="AM434" s="2" t="s">
        <v>3297</v>
      </c>
      <c r="AN434" s="2" t="s">
        <v>88</v>
      </c>
      <c r="AO434" s="2" t="s">
        <v>3297</v>
      </c>
      <c r="AP434" s="2">
        <v>98.4</v>
      </c>
      <c r="AQ434" s="2">
        <v>60</v>
      </c>
      <c r="AR434" s="2" t="s">
        <v>3297</v>
      </c>
      <c r="AS434" s="2" t="s">
        <v>52</v>
      </c>
      <c r="AT434" s="2" t="s">
        <v>64</v>
      </c>
    </row>
    <row r="435" spans="1:46" x14ac:dyDescent="0.3">
      <c r="A435" s="3" t="s">
        <v>1500</v>
      </c>
      <c r="B435" s="5">
        <v>46019</v>
      </c>
      <c r="C435" s="3" t="s">
        <v>168</v>
      </c>
      <c r="D435" s="3" t="s">
        <v>169</v>
      </c>
      <c r="E435" s="3" t="s">
        <v>220</v>
      </c>
      <c r="F435" s="3" t="s">
        <v>123</v>
      </c>
      <c r="G435" s="3" t="s">
        <v>81</v>
      </c>
      <c r="H435" s="3" t="s">
        <v>192</v>
      </c>
      <c r="I435" s="3" t="s">
        <v>193</v>
      </c>
      <c r="J435" s="3" t="s">
        <v>20</v>
      </c>
      <c r="K435" s="3" t="s">
        <v>21</v>
      </c>
      <c r="L435" s="3" t="s">
        <v>1466</v>
      </c>
      <c r="M435" s="5">
        <v>45981</v>
      </c>
      <c r="N435" s="5">
        <v>46074</v>
      </c>
      <c r="O435" s="5" t="s">
        <v>3297</v>
      </c>
      <c r="P435" s="3">
        <v>38</v>
      </c>
      <c r="Q435" s="3">
        <v>15005899</v>
      </c>
      <c r="R435" s="3">
        <v>0.23</v>
      </c>
      <c r="S435" s="3">
        <v>0.05</v>
      </c>
      <c r="T435" s="3">
        <v>12132269.34</v>
      </c>
      <c r="U435" s="3" t="s">
        <v>177</v>
      </c>
      <c r="V435" s="21" cm="1">
        <f t="array" ref="V435">T435 / _xlfn.SWITCH(U435, "USD", 1, "AED", 3.67, "QAR", 3.64, "SAR", 3.75, "EUR", 0.92, "Unknown", 1, 1)</f>
        <v>12132269.34</v>
      </c>
      <c r="W435" s="3">
        <v>9733755.5399999991</v>
      </c>
      <c r="X435" s="3">
        <v>0.05</v>
      </c>
      <c r="Y435" s="3">
        <v>0.14000000000000001</v>
      </c>
      <c r="Z435" s="3" t="s">
        <v>1467</v>
      </c>
      <c r="AA435" s="3">
        <v>1519474.44</v>
      </c>
      <c r="AB435" s="3">
        <v>1392220.8</v>
      </c>
      <c r="AC435" s="3">
        <v>90</v>
      </c>
      <c r="AD435" s="3">
        <v>44</v>
      </c>
      <c r="AE435" s="3" t="s">
        <v>62</v>
      </c>
      <c r="AF435" s="3" t="s">
        <v>101</v>
      </c>
      <c r="AG435" s="3">
        <v>0.55000000000000004</v>
      </c>
      <c r="AH435" s="3">
        <v>0.15</v>
      </c>
      <c r="AI435" s="3">
        <v>0.01</v>
      </c>
      <c r="AJ435" s="3">
        <v>2</v>
      </c>
      <c r="AK435" s="3">
        <v>785</v>
      </c>
      <c r="AL435" s="3">
        <v>2998006.89</v>
      </c>
      <c r="AM435" s="3">
        <v>1892298.29</v>
      </c>
      <c r="AN435" s="3" t="s">
        <v>102</v>
      </c>
      <c r="AO435" s="3" t="s">
        <v>39</v>
      </c>
      <c r="AP435" s="3">
        <v>80.2</v>
      </c>
      <c r="AQ435" s="3">
        <v>24</v>
      </c>
      <c r="AR435" s="3" t="s">
        <v>3297</v>
      </c>
      <c r="AS435" s="3" t="s">
        <v>104</v>
      </c>
      <c r="AT435" s="3" t="s">
        <v>3297</v>
      </c>
    </row>
    <row r="436" spans="1:46" x14ac:dyDescent="0.3">
      <c r="A436" s="3" t="s">
        <v>1505</v>
      </c>
      <c r="B436" s="4">
        <v>45876</v>
      </c>
      <c r="C436" s="2" t="s">
        <v>155</v>
      </c>
      <c r="D436" s="2" t="s">
        <v>198</v>
      </c>
      <c r="E436" s="2" t="s">
        <v>220</v>
      </c>
      <c r="F436" s="2" t="s">
        <v>123</v>
      </c>
      <c r="G436" s="2" t="s">
        <v>34</v>
      </c>
      <c r="H436" s="2" t="s">
        <v>192</v>
      </c>
      <c r="I436" s="2" t="s">
        <v>3254</v>
      </c>
      <c r="J436" s="2" t="s">
        <v>118</v>
      </c>
      <c r="K436" s="2" t="s">
        <v>203</v>
      </c>
      <c r="L436" s="2" t="s">
        <v>1469</v>
      </c>
      <c r="M436" s="4">
        <v>45794</v>
      </c>
      <c r="N436" s="4">
        <v>45666</v>
      </c>
      <c r="O436" s="4">
        <v>45947</v>
      </c>
      <c r="P436" s="2">
        <v>44</v>
      </c>
      <c r="Q436" s="2">
        <v>32340864</v>
      </c>
      <c r="R436" s="2">
        <v>0.24</v>
      </c>
      <c r="S436" s="2">
        <v>-0.03</v>
      </c>
      <c r="T436" s="2">
        <v>23841684.940000001</v>
      </c>
      <c r="U436" s="2" t="s">
        <v>365</v>
      </c>
      <c r="V436" s="20" cm="1">
        <f t="array" ref="V436">T436 / _xlfn.SWITCH(U436, "USD", 1, "AED", 3.67, "QAR", 3.64, "SAR", 3.75, "EUR", 0.92, "Unknown", 1, 1)</f>
        <v>6496371.918256131</v>
      </c>
      <c r="W436" s="2">
        <v>20684979.149999999</v>
      </c>
      <c r="X436" s="2">
        <v>0.26</v>
      </c>
      <c r="Y436" s="2">
        <v>0.12</v>
      </c>
      <c r="Z436" s="2" t="s">
        <v>1470</v>
      </c>
      <c r="AA436" s="2">
        <v>11228328.869999999</v>
      </c>
      <c r="AB436" s="2">
        <v>6944752.6500000004</v>
      </c>
      <c r="AC436" s="2">
        <v>45</v>
      </c>
      <c r="AD436" s="2">
        <v>169</v>
      </c>
      <c r="AE436" s="2" t="s">
        <v>62</v>
      </c>
      <c r="AF436" s="2" t="s">
        <v>153</v>
      </c>
      <c r="AG436" s="2">
        <v>0.55000000000000004</v>
      </c>
      <c r="AH436" s="2">
        <v>0.05</v>
      </c>
      <c r="AI436" s="2">
        <v>0.05</v>
      </c>
      <c r="AJ436" s="2">
        <v>7</v>
      </c>
      <c r="AK436" s="2">
        <v>2806</v>
      </c>
      <c r="AL436" s="2">
        <v>3110448.63</v>
      </c>
      <c r="AM436" s="2">
        <v>5461806.46</v>
      </c>
      <c r="AN436" s="2" t="s">
        <v>3297</v>
      </c>
      <c r="AO436" s="2" t="s">
        <v>77</v>
      </c>
      <c r="AP436" s="2">
        <v>90.4</v>
      </c>
      <c r="AQ436" s="2">
        <v>48</v>
      </c>
      <c r="AR436" s="2" t="s">
        <v>166</v>
      </c>
      <c r="AS436" s="2" t="s">
        <v>112</v>
      </c>
      <c r="AT436" s="2" t="s">
        <v>28</v>
      </c>
    </row>
    <row r="437" spans="1:46" x14ac:dyDescent="0.3">
      <c r="A437" s="2" t="s">
        <v>1508</v>
      </c>
      <c r="B437" s="5">
        <v>45670</v>
      </c>
      <c r="C437" s="3" t="s">
        <v>212</v>
      </c>
      <c r="D437" s="3" t="s">
        <v>92</v>
      </c>
      <c r="E437" s="3" t="s">
        <v>220</v>
      </c>
      <c r="F437" s="3" t="s">
        <v>123</v>
      </c>
      <c r="G437" s="3" t="s">
        <v>94</v>
      </c>
      <c r="H437" s="3" t="s">
        <v>245</v>
      </c>
      <c r="I437" s="3" t="s">
        <v>71</v>
      </c>
      <c r="J437" s="3" t="s">
        <v>221</v>
      </c>
      <c r="K437" s="3" t="s">
        <v>21</v>
      </c>
      <c r="L437" s="3" t="s">
        <v>1472</v>
      </c>
      <c r="M437" s="5">
        <v>45655</v>
      </c>
      <c r="N437" s="5">
        <v>45681</v>
      </c>
      <c r="O437" s="5">
        <v>45790</v>
      </c>
      <c r="P437" s="3">
        <v>31</v>
      </c>
      <c r="Q437" s="3">
        <v>21479400</v>
      </c>
      <c r="R437" s="3">
        <v>0.02</v>
      </c>
      <c r="S437" s="3">
        <v>-0.03</v>
      </c>
      <c r="T437" s="3">
        <v>20418317.640000001</v>
      </c>
      <c r="U437" s="3" t="s">
        <v>365</v>
      </c>
      <c r="V437" s="21" cm="1">
        <f t="array" ref="V437">T437 / _xlfn.SWITCH(U437, "USD", 1, "AED", 3.67, "QAR", 3.64, "SAR", 3.75, "EUR", 0.92, "Unknown", 1, 1)</f>
        <v>5563574.2888283385</v>
      </c>
      <c r="W437" s="3">
        <v>17696516.800000001</v>
      </c>
      <c r="X437" s="3">
        <v>0.21</v>
      </c>
      <c r="Y437" s="3">
        <v>0.06</v>
      </c>
      <c r="Z437" s="3" t="s">
        <v>996</v>
      </c>
      <c r="AA437" s="3">
        <v>13353479.970000001</v>
      </c>
      <c r="AB437" s="3">
        <v>13995172.15</v>
      </c>
      <c r="AC437" s="3">
        <v>30</v>
      </c>
      <c r="AD437" s="3">
        <v>113</v>
      </c>
      <c r="AE437" s="3" t="s">
        <v>100</v>
      </c>
      <c r="AF437" s="3" t="s">
        <v>87</v>
      </c>
      <c r="AG437" s="3">
        <v>0.15</v>
      </c>
      <c r="AH437" s="3">
        <v>0.1</v>
      </c>
      <c r="AI437" s="3">
        <v>0.04</v>
      </c>
      <c r="AJ437" s="3">
        <v>6</v>
      </c>
      <c r="AK437" s="3">
        <v>1238</v>
      </c>
      <c r="AL437" s="3">
        <v>470322.36</v>
      </c>
      <c r="AM437" s="3">
        <v>5238727.9800000004</v>
      </c>
      <c r="AN437" s="3" t="s">
        <v>3297</v>
      </c>
      <c r="AO437" s="3" t="s">
        <v>25</v>
      </c>
      <c r="AP437" s="3">
        <v>88.7</v>
      </c>
      <c r="AQ437" s="3">
        <v>48</v>
      </c>
      <c r="AR437" s="3" t="s">
        <v>160</v>
      </c>
      <c r="AS437" s="3" t="s">
        <v>27</v>
      </c>
      <c r="AT437" s="3" t="s">
        <v>64</v>
      </c>
    </row>
    <row r="438" spans="1:46" x14ac:dyDescent="0.3">
      <c r="A438" s="3" t="s">
        <v>1511</v>
      </c>
      <c r="B438" s="4">
        <v>45750</v>
      </c>
      <c r="C438" s="2" t="s">
        <v>448</v>
      </c>
      <c r="D438" s="2" t="s">
        <v>79</v>
      </c>
      <c r="E438" s="2" t="s">
        <v>16</v>
      </c>
      <c r="F438" s="2" t="s">
        <v>56</v>
      </c>
      <c r="G438" s="2" t="s">
        <v>214</v>
      </c>
      <c r="H438" s="2" t="s">
        <v>3297</v>
      </c>
      <c r="I438" s="2" t="s">
        <v>124</v>
      </c>
      <c r="J438" s="2" t="s">
        <v>82</v>
      </c>
      <c r="K438" s="2" t="s">
        <v>97</v>
      </c>
      <c r="L438" s="2" t="s">
        <v>1474</v>
      </c>
      <c r="M438" s="4">
        <v>45737</v>
      </c>
      <c r="N438" s="4">
        <v>45800</v>
      </c>
      <c r="O438" s="4">
        <v>45844</v>
      </c>
      <c r="P438" s="2">
        <v>45</v>
      </c>
      <c r="Q438" s="2">
        <v>11075054</v>
      </c>
      <c r="R438" s="2">
        <v>0.09</v>
      </c>
      <c r="S438" s="2">
        <v>0</v>
      </c>
      <c r="T438" s="2">
        <v>10078299.140000001</v>
      </c>
      <c r="U438" s="2" t="s">
        <v>242</v>
      </c>
      <c r="V438" s="20" cm="1">
        <f t="array" ref="V438">T438 / _xlfn.SWITCH(U438, "USD", 1, "AED", 3.67, "QAR", 3.64, "SAR", 3.75, "EUR", 0.92, "Unknown", 1, 1)</f>
        <v>10954672.978260869</v>
      </c>
      <c r="W438" s="2">
        <v>7158047.2400000002</v>
      </c>
      <c r="X438" s="2">
        <v>0.32</v>
      </c>
      <c r="Y438" s="2">
        <v>0.12</v>
      </c>
      <c r="Z438" s="2" t="s">
        <v>1475</v>
      </c>
      <c r="AA438" s="2">
        <v>5684351.0800000001</v>
      </c>
      <c r="AB438" s="2">
        <v>5438058.6799999997</v>
      </c>
      <c r="AC438" s="2">
        <v>120</v>
      </c>
      <c r="AD438" s="2">
        <v>5</v>
      </c>
      <c r="AE438" s="2" t="s">
        <v>148</v>
      </c>
      <c r="AF438" s="2" t="s">
        <v>49</v>
      </c>
      <c r="AG438" s="2">
        <v>0.41</v>
      </c>
      <c r="AH438" s="2">
        <v>0.05</v>
      </c>
      <c r="AI438" s="2">
        <v>0.01</v>
      </c>
      <c r="AJ438" s="2">
        <v>15</v>
      </c>
      <c r="AK438" s="2">
        <v>2083</v>
      </c>
      <c r="AL438" s="2">
        <v>708908.12</v>
      </c>
      <c r="AM438" s="2">
        <v>1272217.8700000001</v>
      </c>
      <c r="AN438" s="2" t="s">
        <v>102</v>
      </c>
      <c r="AO438" s="2" t="s">
        <v>3297</v>
      </c>
      <c r="AP438" s="2">
        <v>77.099999999999994</v>
      </c>
      <c r="AQ438" s="2">
        <v>48</v>
      </c>
      <c r="AR438" s="2" t="s">
        <v>160</v>
      </c>
      <c r="AS438" s="2" t="s">
        <v>52</v>
      </c>
      <c r="AT438" s="2" t="s">
        <v>113</v>
      </c>
    </row>
    <row r="439" spans="1:46" x14ac:dyDescent="0.3">
      <c r="A439" s="2" t="s">
        <v>1514</v>
      </c>
      <c r="B439" s="5">
        <v>45917</v>
      </c>
      <c r="C439" s="3" t="s">
        <v>374</v>
      </c>
      <c r="D439" s="3" t="s">
        <v>3297</v>
      </c>
      <c r="E439" s="3" t="s">
        <v>3335</v>
      </c>
      <c r="F439" s="3" t="s">
        <v>138</v>
      </c>
      <c r="G439" s="3" t="s">
        <v>57</v>
      </c>
      <c r="H439" s="3" t="s">
        <v>157</v>
      </c>
      <c r="I439" s="3" t="s">
        <v>3297</v>
      </c>
      <c r="J439" s="3" t="s">
        <v>59</v>
      </c>
      <c r="K439" s="3" t="s">
        <v>97</v>
      </c>
      <c r="L439" s="3" t="s">
        <v>1477</v>
      </c>
      <c r="M439" s="5">
        <v>45846</v>
      </c>
      <c r="N439" s="5">
        <v>45958</v>
      </c>
      <c r="O439" s="5">
        <v>46025</v>
      </c>
      <c r="P439" s="3">
        <v>44</v>
      </c>
      <c r="Q439" s="3">
        <v>13507630</v>
      </c>
      <c r="R439" s="3" t="s">
        <v>85</v>
      </c>
      <c r="S439" s="3">
        <v>0.09</v>
      </c>
      <c r="T439" s="3">
        <v>10600788.02</v>
      </c>
      <c r="U439" s="3" t="s">
        <v>50</v>
      </c>
      <c r="V439" s="21" cm="1">
        <f t="array" ref="V439">T439 / _xlfn.SWITCH(U439, "USD", 1, "AED", 3.67, "QAR", 3.64, "SAR", 3.75, "EUR", 0.92, "Unknown", 1, 1)</f>
        <v>2912304.4010989009</v>
      </c>
      <c r="W439" s="3">
        <v>7135989.5199999996</v>
      </c>
      <c r="X439" s="3">
        <v>0.2</v>
      </c>
      <c r="Y439" s="3">
        <v>0.14000000000000001</v>
      </c>
      <c r="Z439" s="3" t="s">
        <v>1478</v>
      </c>
      <c r="AA439" s="3">
        <v>8244521.04</v>
      </c>
      <c r="AB439" s="3">
        <v>6835370.5300000003</v>
      </c>
      <c r="AC439" s="3">
        <v>60</v>
      </c>
      <c r="AD439" s="3">
        <v>168</v>
      </c>
      <c r="AE439" s="3" t="s">
        <v>75</v>
      </c>
      <c r="AF439" s="3" t="s">
        <v>128</v>
      </c>
      <c r="AG439" s="3">
        <v>0.56000000000000005</v>
      </c>
      <c r="AH439" s="3">
        <v>0.1</v>
      </c>
      <c r="AI439" s="3">
        <v>7.0000000000000007E-2</v>
      </c>
      <c r="AJ439" s="3">
        <v>13</v>
      </c>
      <c r="AK439" s="3">
        <v>2968</v>
      </c>
      <c r="AL439" s="3">
        <v>289747.64</v>
      </c>
      <c r="AM439" s="3">
        <v>2201316.92</v>
      </c>
      <c r="AN439" s="3" t="s">
        <v>102</v>
      </c>
      <c r="AO439" s="3" t="s">
        <v>89</v>
      </c>
      <c r="AP439" s="3">
        <v>51.6</v>
      </c>
      <c r="AQ439" s="3">
        <v>12</v>
      </c>
      <c r="AR439" s="3" t="s">
        <v>166</v>
      </c>
      <c r="AS439" s="3" t="s">
        <v>27</v>
      </c>
      <c r="AT439" s="3" t="s">
        <v>3297</v>
      </c>
    </row>
    <row r="440" spans="1:46" x14ac:dyDescent="0.3">
      <c r="A440" s="3" t="s">
        <v>1517</v>
      </c>
      <c r="B440" s="4">
        <v>45948</v>
      </c>
      <c r="C440" s="2" t="s">
        <v>395</v>
      </c>
      <c r="D440" s="2" t="s">
        <v>92</v>
      </c>
      <c r="E440" s="2" t="s">
        <v>16</v>
      </c>
      <c r="F440" s="2" t="s">
        <v>68</v>
      </c>
      <c r="G440" s="2" t="s">
        <v>81</v>
      </c>
      <c r="H440" s="2" t="s">
        <v>157</v>
      </c>
      <c r="I440" s="2" t="s">
        <v>19</v>
      </c>
      <c r="J440" s="2" t="s">
        <v>82</v>
      </c>
      <c r="K440" s="2" t="s">
        <v>21</v>
      </c>
      <c r="L440" s="2" t="s">
        <v>1480</v>
      </c>
      <c r="M440" s="4">
        <v>45818</v>
      </c>
      <c r="N440" s="4">
        <v>45954</v>
      </c>
      <c r="O440" s="4">
        <v>46007</v>
      </c>
      <c r="P440" s="2">
        <v>32</v>
      </c>
      <c r="Q440" s="2">
        <v>3265425</v>
      </c>
      <c r="R440" s="2">
        <v>0.25</v>
      </c>
      <c r="S440" s="2">
        <v>0.06</v>
      </c>
      <c r="T440" s="2">
        <v>2596012.88</v>
      </c>
      <c r="U440" s="2" t="s">
        <v>177</v>
      </c>
      <c r="V440" s="20" cm="1">
        <f t="array" ref="V440">T440 / _xlfn.SWITCH(U440, "USD", 1, "AED", 3.67, "QAR", 3.64, "SAR", 3.75, "EUR", 0.92, "Unknown", 1, 1)</f>
        <v>2596012.88</v>
      </c>
      <c r="W440" s="2">
        <v>2158671.96</v>
      </c>
      <c r="X440" s="2">
        <v>0.28999999999999998</v>
      </c>
      <c r="Y440" s="2">
        <v>0.17</v>
      </c>
      <c r="Z440" s="2" t="s">
        <v>1481</v>
      </c>
      <c r="AA440" s="2">
        <v>2148139.85</v>
      </c>
      <c r="AB440" s="2">
        <v>1486551.2</v>
      </c>
      <c r="AC440" s="2">
        <v>45</v>
      </c>
      <c r="AD440" s="2">
        <v>152</v>
      </c>
      <c r="AE440" s="2" t="s">
        <v>62</v>
      </c>
      <c r="AF440" s="2" t="s">
        <v>101</v>
      </c>
      <c r="AG440" s="2" t="s">
        <v>471</v>
      </c>
      <c r="AH440" s="2">
        <v>0.15</v>
      </c>
      <c r="AI440" s="2">
        <v>0.08</v>
      </c>
      <c r="AJ440" s="2">
        <v>11</v>
      </c>
      <c r="AK440" s="2">
        <v>833</v>
      </c>
      <c r="AL440" s="2">
        <v>194623.45</v>
      </c>
      <c r="AM440" s="2">
        <v>289914.92</v>
      </c>
      <c r="AN440" s="2" t="s">
        <v>3297</v>
      </c>
      <c r="AO440" s="2" t="s">
        <v>3297</v>
      </c>
      <c r="AP440" s="2">
        <v>92.9</v>
      </c>
      <c r="AQ440" s="2">
        <v>24</v>
      </c>
      <c r="AR440" s="2" t="s">
        <v>51</v>
      </c>
      <c r="AS440" s="2" t="s">
        <v>104</v>
      </c>
      <c r="AT440" s="2" t="s">
        <v>105</v>
      </c>
    </row>
    <row r="441" spans="1:46" x14ac:dyDescent="0.3">
      <c r="A441" s="2" t="s">
        <v>1520</v>
      </c>
      <c r="B441" s="5">
        <v>45751</v>
      </c>
      <c r="C441" s="3" t="s">
        <v>327</v>
      </c>
      <c r="D441" s="3" t="s">
        <v>43</v>
      </c>
      <c r="E441" s="3" t="s">
        <v>16</v>
      </c>
      <c r="F441" s="3" t="s">
        <v>68</v>
      </c>
      <c r="G441" s="3" t="s">
        <v>144</v>
      </c>
      <c r="H441" s="3" t="s">
        <v>192</v>
      </c>
      <c r="I441" s="3" t="s">
        <v>96</v>
      </c>
      <c r="J441" s="3" t="s">
        <v>82</v>
      </c>
      <c r="K441" s="3" t="s">
        <v>21</v>
      </c>
      <c r="L441" s="3" t="s">
        <v>1483</v>
      </c>
      <c r="M441" s="5">
        <v>45701</v>
      </c>
      <c r="N441" s="5">
        <v>45795</v>
      </c>
      <c r="O441" s="5">
        <v>45834</v>
      </c>
      <c r="P441" s="3">
        <v>37</v>
      </c>
      <c r="Q441" s="3">
        <v>45017844</v>
      </c>
      <c r="R441" s="3">
        <v>0.13</v>
      </c>
      <c r="S441" s="3">
        <v>0.12</v>
      </c>
      <c r="T441" s="3">
        <v>43865387.189999998</v>
      </c>
      <c r="U441" s="3" t="s">
        <v>76</v>
      </c>
      <c r="V441" s="21" cm="1">
        <f t="array" ref="V441">T441 / _xlfn.SWITCH(U441, "USD", 1, "AED", 3.67, "QAR", 3.64, "SAR", 3.75, "EUR", 0.92, "Unknown", 1, 1)</f>
        <v>43865387.189999998</v>
      </c>
      <c r="W441" s="3">
        <v>31790120.760000002</v>
      </c>
      <c r="X441" s="3">
        <v>0.2</v>
      </c>
      <c r="Y441" s="3">
        <v>0.11</v>
      </c>
      <c r="Z441" s="3" t="s">
        <v>1484</v>
      </c>
      <c r="AA441" s="3">
        <v>21714976.280000001</v>
      </c>
      <c r="AB441" s="3">
        <v>15129435.189999999</v>
      </c>
      <c r="AC441" s="3">
        <v>120</v>
      </c>
      <c r="AD441" s="3">
        <v>50</v>
      </c>
      <c r="AE441" s="3" t="s">
        <v>100</v>
      </c>
      <c r="AF441" s="3" t="s">
        <v>49</v>
      </c>
      <c r="AG441" s="3">
        <v>0.56999999999999995</v>
      </c>
      <c r="AH441" s="3">
        <v>0.15</v>
      </c>
      <c r="AI441" s="3">
        <v>0.04</v>
      </c>
      <c r="AJ441" s="3">
        <v>9</v>
      </c>
      <c r="AK441" s="3">
        <v>1376</v>
      </c>
      <c r="AL441" s="3">
        <v>3473501.22</v>
      </c>
      <c r="AM441" s="3">
        <v>17603310.449999999</v>
      </c>
      <c r="AN441" s="3" t="s">
        <v>102</v>
      </c>
      <c r="AO441" s="3" t="s">
        <v>3297</v>
      </c>
      <c r="AP441" s="3">
        <v>54.3</v>
      </c>
      <c r="AQ441" s="3" t="s">
        <v>3297</v>
      </c>
      <c r="AR441" s="3" t="s">
        <v>3297</v>
      </c>
      <c r="AS441" s="3" t="s">
        <v>40</v>
      </c>
      <c r="AT441" s="3" t="s">
        <v>149</v>
      </c>
    </row>
    <row r="442" spans="1:46" x14ac:dyDescent="0.3">
      <c r="A442" s="3" t="s">
        <v>1523</v>
      </c>
      <c r="B442" s="4">
        <v>45959</v>
      </c>
      <c r="C442" s="2" t="s">
        <v>655</v>
      </c>
      <c r="D442" s="2" t="s">
        <v>169</v>
      </c>
      <c r="E442" s="2" t="s">
        <v>16</v>
      </c>
      <c r="F442" s="2" t="s">
        <v>68</v>
      </c>
      <c r="G442" s="2" t="s">
        <v>131</v>
      </c>
      <c r="H442" s="2" t="s">
        <v>157</v>
      </c>
      <c r="I442" s="2" t="s">
        <v>124</v>
      </c>
      <c r="J442" s="2" t="s">
        <v>82</v>
      </c>
      <c r="K442" s="2" t="s">
        <v>125</v>
      </c>
      <c r="L442" s="2" t="s">
        <v>1486</v>
      </c>
      <c r="M442" s="4">
        <v>45848</v>
      </c>
      <c r="N442" s="4">
        <v>45972</v>
      </c>
      <c r="O442" s="4">
        <v>46083</v>
      </c>
      <c r="P442" s="2">
        <v>25</v>
      </c>
      <c r="Q442" s="2">
        <v>41903880</v>
      </c>
      <c r="R442" s="2">
        <v>0.33</v>
      </c>
      <c r="S442" s="2">
        <v>0.06</v>
      </c>
      <c r="T442" s="2">
        <v>29760135.579999998</v>
      </c>
      <c r="U442" s="2" t="s">
        <v>365</v>
      </c>
      <c r="V442" s="20" cm="1">
        <f t="array" ref="V442">T442 / _xlfn.SWITCH(U442, "USD", 1, "AED", 3.67, "QAR", 3.64, "SAR", 3.75, "EUR", 0.92, "Unknown", 1, 1)</f>
        <v>8109028.7683923701</v>
      </c>
      <c r="W442" s="2">
        <v>18663636.140000001</v>
      </c>
      <c r="X442" s="2">
        <v>0.1</v>
      </c>
      <c r="Y442" s="2">
        <v>7.0000000000000007E-2</v>
      </c>
      <c r="Z442" s="2" t="s">
        <v>1487</v>
      </c>
      <c r="AA442" s="2">
        <v>7408344.46</v>
      </c>
      <c r="AB442" s="2">
        <v>5799295.5800000001</v>
      </c>
      <c r="AC442" s="2">
        <v>90</v>
      </c>
      <c r="AD442" s="2">
        <v>62</v>
      </c>
      <c r="AE442" s="2" t="s">
        <v>62</v>
      </c>
      <c r="AF442" s="2" t="s">
        <v>263</v>
      </c>
      <c r="AG442" s="2">
        <v>7.0000000000000007E-2</v>
      </c>
      <c r="AH442" s="2">
        <v>0.05</v>
      </c>
      <c r="AI442" s="2">
        <v>0.09</v>
      </c>
      <c r="AJ442" s="2">
        <v>10</v>
      </c>
      <c r="AK442" s="2">
        <v>4539</v>
      </c>
      <c r="AL442" s="2">
        <v>5539578.7800000003</v>
      </c>
      <c r="AM442" s="2">
        <v>6015734.0499999998</v>
      </c>
      <c r="AN442" s="2" t="s">
        <v>3297</v>
      </c>
      <c r="AO442" s="2" t="s">
        <v>77</v>
      </c>
      <c r="AP442" s="2">
        <v>70</v>
      </c>
      <c r="AQ442" s="2">
        <v>36</v>
      </c>
      <c r="AR442" s="2" t="s">
        <v>3297</v>
      </c>
      <c r="AS442" s="2" t="s">
        <v>52</v>
      </c>
      <c r="AT442" s="2" t="s">
        <v>28</v>
      </c>
    </row>
    <row r="443" spans="1:46" x14ac:dyDescent="0.3">
      <c r="A443" s="2" t="s">
        <v>1526</v>
      </c>
      <c r="B443" s="5">
        <v>16656</v>
      </c>
      <c r="C443" s="3" t="s">
        <v>191</v>
      </c>
      <c r="D443" s="3" t="s">
        <v>174</v>
      </c>
      <c r="E443" s="3" t="s">
        <v>32</v>
      </c>
      <c r="F443" s="3" t="s">
        <v>417</v>
      </c>
      <c r="G443" s="3" t="s">
        <v>69</v>
      </c>
      <c r="H443" s="3" t="s">
        <v>157</v>
      </c>
      <c r="I443" s="3" t="s">
        <v>3254</v>
      </c>
      <c r="J443" s="3" t="s">
        <v>215</v>
      </c>
      <c r="K443" s="3" t="s">
        <v>46</v>
      </c>
      <c r="L443" s="3" t="s">
        <v>1489</v>
      </c>
      <c r="M443" s="5">
        <v>45750</v>
      </c>
      <c r="N443" s="5">
        <v>45857</v>
      </c>
      <c r="O443" s="5">
        <v>45894</v>
      </c>
      <c r="P443" s="3">
        <v>35</v>
      </c>
      <c r="Q443" s="3">
        <v>39825776</v>
      </c>
      <c r="R443" s="3">
        <v>0.02</v>
      </c>
      <c r="S443" s="3">
        <v>0.02</v>
      </c>
      <c r="T443" s="3">
        <v>39809845.689999998</v>
      </c>
      <c r="U443" s="3" t="s">
        <v>264</v>
      </c>
      <c r="V443" s="21" cm="1">
        <f t="array" ref="V443">T443 / _xlfn.SWITCH(U443, "USD", 1, "AED", 3.67, "QAR", 3.64, "SAR", 3.75, "EUR", 0.92, "Unknown", 1, 1)</f>
        <v>39809845.689999998</v>
      </c>
      <c r="W443" s="3">
        <v>28989856.640000001</v>
      </c>
      <c r="X443" s="3">
        <v>0.08</v>
      </c>
      <c r="Y443" s="3">
        <v>0.06</v>
      </c>
      <c r="Z443" s="3" t="s">
        <v>1490</v>
      </c>
      <c r="AA443" s="3">
        <v>10746535.550000001</v>
      </c>
      <c r="AB443" s="3" t="s">
        <v>3297</v>
      </c>
      <c r="AC443" s="3">
        <v>120</v>
      </c>
      <c r="AD443" s="3">
        <v>52</v>
      </c>
      <c r="AE443" s="3" t="s">
        <v>62</v>
      </c>
      <c r="AF443" s="3" t="s">
        <v>24</v>
      </c>
      <c r="AG443" s="3">
        <v>0.66</v>
      </c>
      <c r="AH443" s="3">
        <v>0.05</v>
      </c>
      <c r="AI443" s="3">
        <v>0.05</v>
      </c>
      <c r="AJ443" s="3">
        <v>11</v>
      </c>
      <c r="AK443" s="3">
        <v>2026</v>
      </c>
      <c r="AL443" s="3">
        <v>9035851.4399999995</v>
      </c>
      <c r="AM443" s="3">
        <v>11029772.9</v>
      </c>
      <c r="AN443" s="3" t="s">
        <v>3297</v>
      </c>
      <c r="AO443" s="3" t="s">
        <v>77</v>
      </c>
      <c r="AP443" s="3">
        <v>91</v>
      </c>
      <c r="AQ443" s="3">
        <v>48</v>
      </c>
      <c r="AR443" s="3" t="s">
        <v>51</v>
      </c>
      <c r="AS443" s="3" t="s">
        <v>104</v>
      </c>
      <c r="AT443" s="3" t="s">
        <v>105</v>
      </c>
    </row>
    <row r="444" spans="1:46" x14ac:dyDescent="0.3">
      <c r="A444" s="3" t="s">
        <v>1529</v>
      </c>
      <c r="B444" s="4">
        <v>45907</v>
      </c>
      <c r="C444" s="2" t="s">
        <v>541</v>
      </c>
      <c r="D444" s="2" t="s">
        <v>92</v>
      </c>
      <c r="E444" s="2" t="s">
        <v>275</v>
      </c>
      <c r="F444" s="2" t="s">
        <v>93</v>
      </c>
      <c r="G444" s="2" t="s">
        <v>3297</v>
      </c>
      <c r="H444" s="2" t="s">
        <v>245</v>
      </c>
      <c r="I444" s="2" t="s">
        <v>302</v>
      </c>
      <c r="J444" s="2" t="s">
        <v>59</v>
      </c>
      <c r="K444" s="2" t="s">
        <v>203</v>
      </c>
      <c r="L444" s="2" t="s">
        <v>1492</v>
      </c>
      <c r="M444" s="4">
        <v>45876</v>
      </c>
      <c r="N444" s="4">
        <v>45935</v>
      </c>
      <c r="O444" s="4" t="s">
        <v>3297</v>
      </c>
      <c r="P444" s="2">
        <v>6</v>
      </c>
      <c r="Q444" s="2">
        <v>265687</v>
      </c>
      <c r="R444" s="2">
        <v>0.16</v>
      </c>
      <c r="S444" s="2">
        <v>0.02</v>
      </c>
      <c r="T444" s="2">
        <v>227640.62</v>
      </c>
      <c r="U444" s="2" t="s">
        <v>242</v>
      </c>
      <c r="V444" s="20" cm="1">
        <f t="array" ref="V444">T444 / _xlfn.SWITCH(U444, "USD", 1, "AED", 3.67, "QAR", 3.64, "SAR", 3.75, "EUR", 0.92, "Unknown", 1, 1)</f>
        <v>247435.45652173911</v>
      </c>
      <c r="W444" s="2">
        <v>177872.94</v>
      </c>
      <c r="X444" s="2">
        <v>0.12</v>
      </c>
      <c r="Y444" s="2">
        <v>0.11</v>
      </c>
      <c r="Z444" s="2" t="s">
        <v>1493</v>
      </c>
      <c r="AA444" s="2">
        <v>175938.03</v>
      </c>
      <c r="AB444" s="2">
        <v>157005</v>
      </c>
      <c r="AC444" s="2">
        <v>30</v>
      </c>
      <c r="AD444" s="2">
        <v>96</v>
      </c>
      <c r="AE444" s="2" t="s">
        <v>3297</v>
      </c>
      <c r="AF444" s="2" t="s">
        <v>263</v>
      </c>
      <c r="AG444" s="2">
        <v>0.86</v>
      </c>
      <c r="AH444" s="2">
        <v>0.05</v>
      </c>
      <c r="AI444" s="2">
        <v>0.03</v>
      </c>
      <c r="AJ444" s="2">
        <v>10</v>
      </c>
      <c r="AK444" s="2">
        <v>1207</v>
      </c>
      <c r="AL444" s="2">
        <v>26750.45</v>
      </c>
      <c r="AM444" s="2">
        <v>26830.04</v>
      </c>
      <c r="AN444" s="2" t="s">
        <v>135</v>
      </c>
      <c r="AO444" s="2" t="s">
        <v>103</v>
      </c>
      <c r="AP444" s="2">
        <v>67.400000000000006</v>
      </c>
      <c r="AQ444" s="2">
        <v>60</v>
      </c>
      <c r="AR444" s="2" t="s">
        <v>26</v>
      </c>
      <c r="AS444" s="2" t="s">
        <v>27</v>
      </c>
      <c r="AT444" s="2" t="s">
        <v>3297</v>
      </c>
    </row>
    <row r="445" spans="1:46" x14ac:dyDescent="0.3">
      <c r="A445" s="2" t="s">
        <v>1532</v>
      </c>
      <c r="B445" s="5">
        <v>45783</v>
      </c>
      <c r="C445" s="3" t="s">
        <v>191</v>
      </c>
      <c r="D445" s="3" t="s">
        <v>183</v>
      </c>
      <c r="E445" s="3" t="s">
        <v>32</v>
      </c>
      <c r="F445" s="3" t="s">
        <v>138</v>
      </c>
      <c r="G445" s="3" t="s">
        <v>3297</v>
      </c>
      <c r="H445" s="3" t="s">
        <v>3252</v>
      </c>
      <c r="I445" s="3" t="s">
        <v>19</v>
      </c>
      <c r="J445" s="3" t="s">
        <v>215</v>
      </c>
      <c r="K445" s="3" t="s">
        <v>145</v>
      </c>
      <c r="L445" s="3" t="s">
        <v>1495</v>
      </c>
      <c r="M445" s="5">
        <v>45712</v>
      </c>
      <c r="N445" s="5">
        <v>45821</v>
      </c>
      <c r="O445" s="5">
        <v>45908</v>
      </c>
      <c r="P445" s="3">
        <v>30</v>
      </c>
      <c r="Q445" s="3">
        <v>19045328</v>
      </c>
      <c r="R445" s="3">
        <v>0.14000000000000001</v>
      </c>
      <c r="S445" s="3">
        <v>-0.02</v>
      </c>
      <c r="T445" s="3">
        <v>16051402.439999999</v>
      </c>
      <c r="U445" s="3" t="s">
        <v>278</v>
      </c>
      <c r="V445" s="21" cm="1">
        <f t="array" ref="V445">T445 / _xlfn.SWITCH(U445, "USD", 1, "AED", 3.67, "QAR", 3.64, "SAR", 3.75, "EUR", 0.92, "Unknown", 1, 1)</f>
        <v>4280373.9840000002</v>
      </c>
      <c r="W445" s="3">
        <v>9853183.7699999996</v>
      </c>
      <c r="X445" s="3" t="s">
        <v>287</v>
      </c>
      <c r="Y445" s="3">
        <v>7.0000000000000007E-2</v>
      </c>
      <c r="Z445" s="3" t="s">
        <v>1496</v>
      </c>
      <c r="AA445" s="3">
        <v>5038996.24</v>
      </c>
      <c r="AB445" s="3">
        <v>2111933.0299999998</v>
      </c>
      <c r="AC445" s="3">
        <v>30</v>
      </c>
      <c r="AD445" s="3">
        <v>61</v>
      </c>
      <c r="AE445" s="3" t="s">
        <v>148</v>
      </c>
      <c r="AF445" s="3" t="s">
        <v>24</v>
      </c>
      <c r="AG445" s="3">
        <v>0.55000000000000004</v>
      </c>
      <c r="AH445" s="3">
        <v>0.15</v>
      </c>
      <c r="AI445" s="3">
        <v>0.03</v>
      </c>
      <c r="AJ445" s="3">
        <v>7</v>
      </c>
      <c r="AK445" s="3">
        <v>3562</v>
      </c>
      <c r="AL445" s="3">
        <v>2390769.4</v>
      </c>
      <c r="AM445" s="3">
        <v>1782248.54</v>
      </c>
      <c r="AN445" s="3" t="s">
        <v>3297</v>
      </c>
      <c r="AO445" s="3" t="s">
        <v>89</v>
      </c>
      <c r="AP445" s="3">
        <v>55</v>
      </c>
      <c r="AQ445" s="3">
        <v>60</v>
      </c>
      <c r="AR445" s="3" t="s">
        <v>166</v>
      </c>
      <c r="AS445" s="3" t="s">
        <v>52</v>
      </c>
      <c r="AT445" s="3" t="s">
        <v>149</v>
      </c>
    </row>
    <row r="446" spans="1:46" x14ac:dyDescent="0.3">
      <c r="A446" s="3" t="s">
        <v>1535</v>
      </c>
      <c r="B446" s="4">
        <v>45699</v>
      </c>
      <c r="C446" s="2" t="s">
        <v>212</v>
      </c>
      <c r="D446" s="2" t="s">
        <v>213</v>
      </c>
      <c r="E446" s="2" t="s">
        <v>275</v>
      </c>
      <c r="F446" s="2" t="s">
        <v>17</v>
      </c>
      <c r="G446" s="2" t="s">
        <v>235</v>
      </c>
      <c r="H446" s="2" t="s">
        <v>44</v>
      </c>
      <c r="I446" s="2" t="s">
        <v>193</v>
      </c>
      <c r="J446" s="2" t="s">
        <v>72</v>
      </c>
      <c r="K446" s="2" t="s">
        <v>35</v>
      </c>
      <c r="L446" s="2" t="s">
        <v>1498</v>
      </c>
      <c r="M446" s="4">
        <v>45671</v>
      </c>
      <c r="N446" s="4" t="s">
        <v>3297</v>
      </c>
      <c r="O446" s="4">
        <v>45742</v>
      </c>
      <c r="P446" s="2">
        <v>51</v>
      </c>
      <c r="Q446" s="2">
        <v>7590644</v>
      </c>
      <c r="R446" s="2">
        <v>0.31</v>
      </c>
      <c r="S446" s="2">
        <v>0.1</v>
      </c>
      <c r="T446" s="2">
        <v>5761298.7999999998</v>
      </c>
      <c r="U446" s="2" t="s">
        <v>76</v>
      </c>
      <c r="V446" s="20" cm="1">
        <f t="array" ref="V446">T446 / _xlfn.SWITCH(U446, "USD", 1, "AED", 3.67, "QAR", 3.64, "SAR", 3.75, "EUR", 0.92, "Unknown", 1, 1)</f>
        <v>5761298.7999999998</v>
      </c>
      <c r="W446" s="2">
        <v>5053235.08</v>
      </c>
      <c r="X446" s="2">
        <v>0.13</v>
      </c>
      <c r="Y446" s="2">
        <v>0.05</v>
      </c>
      <c r="Z446" s="2" t="s">
        <v>1499</v>
      </c>
      <c r="AA446" s="2">
        <v>682298.03</v>
      </c>
      <c r="AB446" s="2">
        <v>349244.56</v>
      </c>
      <c r="AC446" s="2">
        <v>60</v>
      </c>
      <c r="AD446" s="2">
        <v>93</v>
      </c>
      <c r="AE446" s="2" t="s">
        <v>3297</v>
      </c>
      <c r="AF446" s="2" t="s">
        <v>87</v>
      </c>
      <c r="AG446" s="2">
        <v>0.28999999999999998</v>
      </c>
      <c r="AH446" s="2">
        <v>0.1</v>
      </c>
      <c r="AI446" s="2">
        <v>0.05</v>
      </c>
      <c r="AJ446" s="2">
        <v>15</v>
      </c>
      <c r="AK446" s="2">
        <v>3924</v>
      </c>
      <c r="AL446" s="2">
        <v>1205999.93</v>
      </c>
      <c r="AM446" s="2" t="s">
        <v>3297</v>
      </c>
      <c r="AN446" s="2" t="s">
        <v>3297</v>
      </c>
      <c r="AO446" s="2" t="s">
        <v>89</v>
      </c>
      <c r="AP446" s="2">
        <v>72.900000000000006</v>
      </c>
      <c r="AQ446" s="2">
        <v>24</v>
      </c>
      <c r="AR446" s="2" t="s">
        <v>3297</v>
      </c>
      <c r="AS446" s="2" t="s">
        <v>52</v>
      </c>
      <c r="AT446" s="2" t="s">
        <v>149</v>
      </c>
    </row>
    <row r="447" spans="1:46" x14ac:dyDescent="0.3">
      <c r="A447" s="2" t="s">
        <v>1538</v>
      </c>
      <c r="B447" s="5">
        <v>46061</v>
      </c>
      <c r="C447" s="3" t="s">
        <v>191</v>
      </c>
      <c r="D447" s="3" t="s">
        <v>213</v>
      </c>
      <c r="E447" s="3" t="s">
        <v>275</v>
      </c>
      <c r="F447" s="3" t="s">
        <v>116</v>
      </c>
      <c r="G447" s="3" t="s">
        <v>81</v>
      </c>
      <c r="H447" s="3" t="s">
        <v>70</v>
      </c>
      <c r="I447" s="3" t="s">
        <v>71</v>
      </c>
      <c r="J447" s="2" t="s">
        <v>72</v>
      </c>
      <c r="K447" s="3" t="s">
        <v>97</v>
      </c>
      <c r="L447" s="3" t="s">
        <v>1501</v>
      </c>
      <c r="M447" s="5">
        <v>45990</v>
      </c>
      <c r="N447" s="5">
        <v>46085</v>
      </c>
      <c r="O447" s="5">
        <v>46163</v>
      </c>
      <c r="P447" s="3">
        <v>60</v>
      </c>
      <c r="Q447" s="3">
        <v>26438378</v>
      </c>
      <c r="R447" s="3">
        <v>0.31</v>
      </c>
      <c r="S447" s="3">
        <v>-0.01</v>
      </c>
      <c r="T447" s="3">
        <v>18060056.010000002</v>
      </c>
      <c r="U447" s="3" t="s">
        <v>264</v>
      </c>
      <c r="V447" s="21" cm="1">
        <f t="array" ref="V447">T447 / _xlfn.SWITCH(U447, "USD", 1, "AED", 3.67, "QAR", 3.64, "SAR", 3.75, "EUR", 0.92, "Unknown", 1, 1)</f>
        <v>18060056.010000002</v>
      </c>
      <c r="W447" s="3">
        <v>10954403.619999999</v>
      </c>
      <c r="X447" s="3">
        <v>0.25</v>
      </c>
      <c r="Y447" s="3">
        <v>0.19</v>
      </c>
      <c r="Z447" s="3" t="s">
        <v>1502</v>
      </c>
      <c r="AA447" s="3">
        <v>7415883.0800000001</v>
      </c>
      <c r="AB447" s="3">
        <v>6540934.8600000003</v>
      </c>
      <c r="AC447" s="3">
        <v>30</v>
      </c>
      <c r="AD447" s="3">
        <v>76</v>
      </c>
      <c r="AE447" s="3" t="s">
        <v>3297</v>
      </c>
      <c r="AF447" s="3" t="s">
        <v>101</v>
      </c>
      <c r="AG447" s="3">
        <v>0.94</v>
      </c>
      <c r="AH447" s="3">
        <v>0.05</v>
      </c>
      <c r="AI447" s="3">
        <v>0.02</v>
      </c>
      <c r="AJ447" s="3">
        <v>14</v>
      </c>
      <c r="AK447" s="3">
        <v>1876</v>
      </c>
      <c r="AL447" s="3">
        <v>1304171.3700000001</v>
      </c>
      <c r="AM447" s="3">
        <v>7336051.3499999996</v>
      </c>
      <c r="AN447" s="3" t="s">
        <v>165</v>
      </c>
      <c r="AO447" s="3" t="s">
        <v>3297</v>
      </c>
      <c r="AP447" s="3" t="s">
        <v>3297</v>
      </c>
      <c r="AQ447" s="3">
        <v>24</v>
      </c>
      <c r="AR447" s="3" t="s">
        <v>26</v>
      </c>
      <c r="AS447" s="3" t="s">
        <v>40</v>
      </c>
      <c r="AT447" s="3" t="s">
        <v>64</v>
      </c>
    </row>
    <row r="448" spans="1:46" x14ac:dyDescent="0.3">
      <c r="A448" s="3" t="s">
        <v>1541</v>
      </c>
      <c r="B448" s="4">
        <v>45854</v>
      </c>
      <c r="C448" s="2" t="s">
        <v>309</v>
      </c>
      <c r="D448" s="2" t="s">
        <v>169</v>
      </c>
      <c r="E448" s="2" t="s">
        <v>220</v>
      </c>
      <c r="F448" s="2" t="s">
        <v>3297</v>
      </c>
      <c r="G448" s="2" t="s">
        <v>214</v>
      </c>
      <c r="H448" s="2" t="s">
        <v>70</v>
      </c>
      <c r="I448" s="2" t="s">
        <v>58</v>
      </c>
      <c r="J448" s="2" t="s">
        <v>221</v>
      </c>
      <c r="K448" s="2" t="s">
        <v>46</v>
      </c>
      <c r="L448" s="2" t="s">
        <v>1503</v>
      </c>
      <c r="M448" s="4">
        <v>45777</v>
      </c>
      <c r="N448" s="4">
        <v>45884</v>
      </c>
      <c r="O448" s="4">
        <v>45971</v>
      </c>
      <c r="P448" s="2">
        <v>58</v>
      </c>
      <c r="Q448" s="2">
        <v>22334553</v>
      </c>
      <c r="R448" s="2">
        <v>0.21</v>
      </c>
      <c r="S448" s="2">
        <v>0.02</v>
      </c>
      <c r="T448" s="2">
        <v>17997182.809999999</v>
      </c>
      <c r="U448" s="2" t="s">
        <v>76</v>
      </c>
      <c r="V448" s="20" cm="1">
        <f t="array" ref="V448">T448 / _xlfn.SWITCH(U448, "USD", 1, "AED", 3.67, "QAR", 3.64, "SAR", 3.75, "EUR", 0.92, "Unknown", 1, 1)</f>
        <v>17997182.809999999</v>
      </c>
      <c r="W448" s="2">
        <v>13445690.9</v>
      </c>
      <c r="X448" s="2">
        <v>0.24</v>
      </c>
      <c r="Y448" s="2">
        <v>0.11</v>
      </c>
      <c r="Z448" s="2" t="s">
        <v>1504</v>
      </c>
      <c r="AA448" s="2">
        <v>1568073.99</v>
      </c>
      <c r="AB448" s="2">
        <v>801878.44</v>
      </c>
      <c r="AC448" s="2">
        <v>90</v>
      </c>
      <c r="AD448" s="2">
        <v>176</v>
      </c>
      <c r="AE448" s="2" t="s">
        <v>38</v>
      </c>
      <c r="AF448" s="2" t="s">
        <v>128</v>
      </c>
      <c r="AG448" s="2">
        <v>0.19</v>
      </c>
      <c r="AH448" s="2">
        <v>0.05</v>
      </c>
      <c r="AI448" s="2">
        <v>0.02</v>
      </c>
      <c r="AJ448" s="2">
        <v>14</v>
      </c>
      <c r="AK448" s="2">
        <v>845</v>
      </c>
      <c r="AL448" s="2">
        <v>4049703.48</v>
      </c>
      <c r="AM448" s="2" t="s">
        <v>3297</v>
      </c>
      <c r="AN448" s="2" t="s">
        <v>135</v>
      </c>
      <c r="AO448" s="2" t="s">
        <v>89</v>
      </c>
      <c r="AP448" s="2">
        <v>67.8</v>
      </c>
      <c r="AQ448" s="2" t="s">
        <v>3297</v>
      </c>
      <c r="AR448" s="2" t="s">
        <v>3297</v>
      </c>
      <c r="AS448" s="2" t="s">
        <v>27</v>
      </c>
      <c r="AT448" s="2" t="s">
        <v>113</v>
      </c>
    </row>
    <row r="449" spans="1:46" x14ac:dyDescent="0.3">
      <c r="A449" s="2" t="s">
        <v>1544</v>
      </c>
      <c r="B449" s="5">
        <v>16624</v>
      </c>
      <c r="C449" s="3" t="s">
        <v>66</v>
      </c>
      <c r="D449" s="3" t="s">
        <v>43</v>
      </c>
      <c r="E449" s="3" t="s">
        <v>207</v>
      </c>
      <c r="F449" s="3" t="s">
        <v>80</v>
      </c>
      <c r="G449" s="3" t="s">
        <v>144</v>
      </c>
      <c r="H449" s="3" t="s">
        <v>95</v>
      </c>
      <c r="I449" s="3" t="s">
        <v>193</v>
      </c>
      <c r="J449" s="3" t="s">
        <v>45</v>
      </c>
      <c r="K449" s="3" t="s">
        <v>203</v>
      </c>
      <c r="L449" s="3" t="s">
        <v>1506</v>
      </c>
      <c r="M449" s="5">
        <v>45646</v>
      </c>
      <c r="N449" s="5">
        <v>45713</v>
      </c>
      <c r="O449" s="5">
        <v>45737</v>
      </c>
      <c r="P449" s="3" t="s">
        <v>3297</v>
      </c>
      <c r="Q449" s="3">
        <v>27576029</v>
      </c>
      <c r="R449" s="3">
        <v>0.08</v>
      </c>
      <c r="S449" s="3">
        <v>-0.03</v>
      </c>
      <c r="T449" s="3">
        <v>24608848.280000001</v>
      </c>
      <c r="U449" s="3" t="s">
        <v>278</v>
      </c>
      <c r="V449" s="21" cm="1">
        <f t="array" ref="V449">T449 / _xlfn.SWITCH(U449, "USD", 1, "AED", 3.67, "QAR", 3.64, "SAR", 3.75, "EUR", 0.92, "Unknown", 1, 1)</f>
        <v>6562359.5413333336</v>
      </c>
      <c r="W449" s="3">
        <v>17334908.41</v>
      </c>
      <c r="X449" s="3">
        <v>0.28999999999999998</v>
      </c>
      <c r="Y449" s="3">
        <v>7.0000000000000007E-2</v>
      </c>
      <c r="Z449" s="3" t="s">
        <v>1507</v>
      </c>
      <c r="AA449" s="3">
        <v>13705185.119999999</v>
      </c>
      <c r="AB449" s="3">
        <v>14868150.390000001</v>
      </c>
      <c r="AC449" s="3">
        <v>60</v>
      </c>
      <c r="AD449" s="3">
        <v>91</v>
      </c>
      <c r="AE449" s="3" t="s">
        <v>100</v>
      </c>
      <c r="AF449" s="3" t="s">
        <v>24</v>
      </c>
      <c r="AG449" s="3">
        <v>0.47</v>
      </c>
      <c r="AH449" s="3">
        <v>0.05</v>
      </c>
      <c r="AI449" s="3">
        <v>0.08</v>
      </c>
      <c r="AJ449" s="3">
        <v>13</v>
      </c>
      <c r="AK449" s="3">
        <v>639</v>
      </c>
      <c r="AL449" s="3">
        <v>5365370.0199999996</v>
      </c>
      <c r="AM449" s="3">
        <v>8154345.5899999999</v>
      </c>
      <c r="AN449" s="3" t="s">
        <v>3297</v>
      </c>
      <c r="AO449" s="3" t="s">
        <v>25</v>
      </c>
      <c r="AP449" s="3">
        <v>84.6</v>
      </c>
      <c r="AQ449" s="3">
        <v>12</v>
      </c>
      <c r="AR449" s="3" t="s">
        <v>166</v>
      </c>
      <c r="AS449" s="3" t="s">
        <v>52</v>
      </c>
      <c r="AT449" s="3" t="s">
        <v>149</v>
      </c>
    </row>
    <row r="450" spans="1:46" x14ac:dyDescent="0.3">
      <c r="A450" s="3" t="s">
        <v>1547</v>
      </c>
      <c r="B450" s="4">
        <v>46041</v>
      </c>
      <c r="C450" s="2" t="s">
        <v>179</v>
      </c>
      <c r="D450" s="2" t="s">
        <v>385</v>
      </c>
      <c r="E450" s="2" t="s">
        <v>220</v>
      </c>
      <c r="F450" s="2" t="s">
        <v>3297</v>
      </c>
      <c r="G450" s="2" t="s">
        <v>144</v>
      </c>
      <c r="H450" s="2" t="s">
        <v>3297</v>
      </c>
      <c r="I450" s="2" t="s">
        <v>19</v>
      </c>
      <c r="J450" s="2" t="s">
        <v>118</v>
      </c>
      <c r="K450" s="2" t="s">
        <v>145</v>
      </c>
      <c r="L450" s="2" t="s">
        <v>1509</v>
      </c>
      <c r="M450" s="4">
        <v>45951</v>
      </c>
      <c r="N450" s="4">
        <v>46096</v>
      </c>
      <c r="O450" s="4">
        <v>46084</v>
      </c>
      <c r="P450" s="2">
        <v>28</v>
      </c>
      <c r="Q450" s="2">
        <v>20054394</v>
      </c>
      <c r="R450" s="2">
        <v>0.14000000000000001</v>
      </c>
      <c r="S450" s="2">
        <v>0.14000000000000001</v>
      </c>
      <c r="T450" s="2">
        <v>19661327.879999999</v>
      </c>
      <c r="U450" s="2" t="s">
        <v>365</v>
      </c>
      <c r="V450" s="20" cm="1">
        <f t="array" ref="V450">T450 / _xlfn.SWITCH(U450, "USD", 1, "AED", 3.67, "QAR", 3.64, "SAR", 3.75, "EUR", 0.92, "Unknown", 1, 1)</f>
        <v>5357310.0490463218</v>
      </c>
      <c r="W450" s="2">
        <v>12513536.41</v>
      </c>
      <c r="X450" s="2">
        <v>0.13</v>
      </c>
      <c r="Y450" s="2">
        <v>0.14000000000000001</v>
      </c>
      <c r="Z450" s="2" t="s">
        <v>1510</v>
      </c>
      <c r="AA450" s="2">
        <v>9397993.2699999996</v>
      </c>
      <c r="AB450" s="2">
        <v>5388782.0700000003</v>
      </c>
      <c r="AC450" s="2">
        <v>90</v>
      </c>
      <c r="AD450" s="2">
        <v>61</v>
      </c>
      <c r="AE450" s="2" t="s">
        <v>148</v>
      </c>
      <c r="AF450" s="2" t="s">
        <v>263</v>
      </c>
      <c r="AG450" s="2">
        <v>0.69</v>
      </c>
      <c r="AH450" s="2">
        <v>0.15</v>
      </c>
      <c r="AI450" s="2">
        <v>0.06</v>
      </c>
      <c r="AJ450" s="2">
        <v>3</v>
      </c>
      <c r="AK450" s="2">
        <v>778</v>
      </c>
      <c r="AL450" s="2">
        <v>1377363.55</v>
      </c>
      <c r="AM450" s="2" t="s">
        <v>3297</v>
      </c>
      <c r="AN450" s="2" t="s">
        <v>102</v>
      </c>
      <c r="AO450" s="2" t="s">
        <v>89</v>
      </c>
      <c r="AP450" s="2">
        <v>91.2</v>
      </c>
      <c r="AQ450" s="2">
        <v>48</v>
      </c>
      <c r="AR450" s="2" t="s">
        <v>3297</v>
      </c>
      <c r="AS450" s="2" t="s">
        <v>112</v>
      </c>
      <c r="AT450" s="2" t="s">
        <v>113</v>
      </c>
    </row>
    <row r="451" spans="1:46" x14ac:dyDescent="0.3">
      <c r="A451" s="2" t="s">
        <v>1549</v>
      </c>
      <c r="B451" s="5">
        <v>45877</v>
      </c>
      <c r="C451" s="3" t="s">
        <v>239</v>
      </c>
      <c r="D451" s="3" t="s">
        <v>43</v>
      </c>
      <c r="E451" s="3" t="s">
        <v>220</v>
      </c>
      <c r="F451" s="3" t="s">
        <v>33</v>
      </c>
      <c r="G451" s="3" t="s">
        <v>131</v>
      </c>
      <c r="H451" s="3" t="s">
        <v>192</v>
      </c>
      <c r="I451" s="3" t="s">
        <v>96</v>
      </c>
      <c r="J451" s="3" t="s">
        <v>221</v>
      </c>
      <c r="K451" s="3" t="s">
        <v>125</v>
      </c>
      <c r="L451" s="3" t="s">
        <v>1512</v>
      </c>
      <c r="M451" s="5">
        <v>45783</v>
      </c>
      <c r="N451" s="5" t="s">
        <v>3297</v>
      </c>
      <c r="O451" s="5">
        <v>45922</v>
      </c>
      <c r="P451" s="3">
        <v>48</v>
      </c>
      <c r="Q451" s="3">
        <v>46891899</v>
      </c>
      <c r="R451" s="3">
        <v>0.23</v>
      </c>
      <c r="S451" s="3">
        <v>0.04</v>
      </c>
      <c r="T451" s="3">
        <v>37551032.719999999</v>
      </c>
      <c r="U451" s="3" t="s">
        <v>278</v>
      </c>
      <c r="V451" s="21" cm="1">
        <f t="array" ref="V451">T451 / _xlfn.SWITCH(U451, "USD", 1, "AED", 3.67, "QAR", 3.64, "SAR", 3.75, "EUR", 0.92, "Unknown", 1, 1)</f>
        <v>10013608.725333333</v>
      </c>
      <c r="W451" s="3">
        <v>22656849.280000001</v>
      </c>
      <c r="X451" s="3">
        <v>0.16</v>
      </c>
      <c r="Y451" s="3">
        <v>0.15</v>
      </c>
      <c r="Z451" s="3" t="s">
        <v>1513</v>
      </c>
      <c r="AA451" s="3">
        <v>27037529.82</v>
      </c>
      <c r="AB451" s="3">
        <v>19756416.699999999</v>
      </c>
      <c r="AC451" s="3">
        <v>45</v>
      </c>
      <c r="AD451" s="3">
        <v>162</v>
      </c>
      <c r="AE451" s="3" t="s">
        <v>100</v>
      </c>
      <c r="AF451" s="3" t="s">
        <v>153</v>
      </c>
      <c r="AG451" s="3">
        <v>0.31</v>
      </c>
      <c r="AH451" s="3">
        <v>0.15</v>
      </c>
      <c r="AI451" s="3">
        <v>0.01</v>
      </c>
      <c r="AJ451" s="3">
        <v>5</v>
      </c>
      <c r="AK451" s="3">
        <v>1890</v>
      </c>
      <c r="AL451" s="3">
        <v>1280719.6299999999</v>
      </c>
      <c r="AM451" s="3">
        <v>7444620.6799999997</v>
      </c>
      <c r="AN451" s="3" t="s">
        <v>88</v>
      </c>
      <c r="AO451" s="3" t="s">
        <v>103</v>
      </c>
      <c r="AP451" s="3">
        <v>92.5</v>
      </c>
      <c r="AQ451" s="3">
        <v>48</v>
      </c>
      <c r="AR451" s="3" t="s">
        <v>26</v>
      </c>
      <c r="AS451" s="3" t="s">
        <v>52</v>
      </c>
      <c r="AT451" s="3" t="s">
        <v>28</v>
      </c>
    </row>
    <row r="452" spans="1:46" x14ac:dyDescent="0.3">
      <c r="A452" s="3" t="s">
        <v>1552</v>
      </c>
      <c r="B452" s="4">
        <v>16655</v>
      </c>
      <c r="C452" s="2" t="s">
        <v>191</v>
      </c>
      <c r="D452" s="2" t="s">
        <v>43</v>
      </c>
      <c r="E452" s="2" t="s">
        <v>220</v>
      </c>
      <c r="F452" s="2" t="s">
        <v>123</v>
      </c>
      <c r="G452" s="2" t="s">
        <v>135</v>
      </c>
      <c r="H452" s="2" t="s">
        <v>44</v>
      </c>
      <c r="I452" s="2" t="s">
        <v>302</v>
      </c>
      <c r="J452" s="2" t="s">
        <v>221</v>
      </c>
      <c r="K452" s="2" t="s">
        <v>97</v>
      </c>
      <c r="L452" s="2" t="s">
        <v>1515</v>
      </c>
      <c r="M452" s="4">
        <v>45795</v>
      </c>
      <c r="N452" s="4" t="s">
        <v>3297</v>
      </c>
      <c r="O452" s="4">
        <v>45860</v>
      </c>
      <c r="P452" s="2">
        <v>32</v>
      </c>
      <c r="Q452" s="2">
        <v>18215742</v>
      </c>
      <c r="R452" s="2">
        <v>7.0000000000000007E-2</v>
      </c>
      <c r="S452" s="2">
        <v>0.14000000000000001</v>
      </c>
      <c r="T452" s="2">
        <v>19312329.670000002</v>
      </c>
      <c r="U452" s="2" t="s">
        <v>3297</v>
      </c>
      <c r="V452" s="20" cm="1">
        <f t="array" ref="V452">T452 / _xlfn.SWITCH(U452, "USD", 1, "AED", 3.67, "QAR", 3.64, "SAR", 3.75, "EUR", 0.92, "Unknown", 1, 1)</f>
        <v>19312329.670000002</v>
      </c>
      <c r="W452" s="2" t="s">
        <v>3297</v>
      </c>
      <c r="X452" s="2">
        <v>0.27</v>
      </c>
      <c r="Y452" s="2">
        <v>0.1</v>
      </c>
      <c r="Z452" s="2" t="s">
        <v>1516</v>
      </c>
      <c r="AA452" s="2">
        <v>10039222.380000001</v>
      </c>
      <c r="AB452" s="2">
        <v>9862585.2200000007</v>
      </c>
      <c r="AC452" s="2">
        <v>45</v>
      </c>
      <c r="AD452" s="2">
        <v>172</v>
      </c>
      <c r="AE452" s="2" t="s">
        <v>38</v>
      </c>
      <c r="AF452" s="2" t="s">
        <v>153</v>
      </c>
      <c r="AG452" s="2">
        <v>0.98</v>
      </c>
      <c r="AH452" s="2">
        <v>0.05</v>
      </c>
      <c r="AI452" s="2">
        <v>0.02</v>
      </c>
      <c r="AJ452" s="2">
        <v>8</v>
      </c>
      <c r="AK452" s="2">
        <v>1477</v>
      </c>
      <c r="AL452" s="2">
        <v>724240.5</v>
      </c>
      <c r="AM452" s="2">
        <v>7955919.1299999999</v>
      </c>
      <c r="AN452" s="2" t="s">
        <v>135</v>
      </c>
      <c r="AO452" s="2" t="s">
        <v>89</v>
      </c>
      <c r="AP452" s="2">
        <v>84.2</v>
      </c>
      <c r="AQ452" s="2" t="s">
        <v>3297</v>
      </c>
      <c r="AR452" s="2" t="s">
        <v>3297</v>
      </c>
      <c r="AS452" s="2" t="s">
        <v>112</v>
      </c>
      <c r="AT452" s="2" t="s">
        <v>113</v>
      </c>
    </row>
    <row r="453" spans="1:46" x14ac:dyDescent="0.3">
      <c r="A453" s="2" t="s">
        <v>1555</v>
      </c>
      <c r="B453" s="5">
        <v>45961</v>
      </c>
      <c r="C453" s="3" t="s">
        <v>438</v>
      </c>
      <c r="D453" s="3" t="s">
        <v>92</v>
      </c>
      <c r="E453" s="3" t="s">
        <v>220</v>
      </c>
      <c r="F453" s="3" t="s">
        <v>33</v>
      </c>
      <c r="G453" s="3" t="s">
        <v>208</v>
      </c>
      <c r="H453" s="3" t="s">
        <v>3252</v>
      </c>
      <c r="I453" s="3" t="s">
        <v>193</v>
      </c>
      <c r="J453" s="3" t="s">
        <v>20</v>
      </c>
      <c r="K453" s="3" t="s">
        <v>97</v>
      </c>
      <c r="L453" s="3" t="s">
        <v>1518</v>
      </c>
      <c r="M453" s="5">
        <v>45787</v>
      </c>
      <c r="N453" s="5">
        <v>46015</v>
      </c>
      <c r="O453" s="5">
        <v>46039</v>
      </c>
      <c r="P453" s="3">
        <v>35</v>
      </c>
      <c r="Q453" s="3">
        <v>11972800</v>
      </c>
      <c r="R453" s="3">
        <v>0.02</v>
      </c>
      <c r="S453" s="3">
        <v>0.19</v>
      </c>
      <c r="T453" s="3">
        <v>13962679.359999999</v>
      </c>
      <c r="U453" s="3" t="s">
        <v>76</v>
      </c>
      <c r="V453" s="21" cm="1">
        <f t="array" ref="V453">T453 / _xlfn.SWITCH(U453, "USD", 1, "AED", 3.67, "QAR", 3.64, "SAR", 3.75, "EUR", 0.92, "Unknown", 1, 1)</f>
        <v>13962679.359999999</v>
      </c>
      <c r="W453" s="3">
        <v>9509250.2699999996</v>
      </c>
      <c r="X453" s="3">
        <v>0.33</v>
      </c>
      <c r="Y453" s="3">
        <v>0.15</v>
      </c>
      <c r="Z453" s="3" t="s">
        <v>1519</v>
      </c>
      <c r="AA453" s="3">
        <v>3568618.44</v>
      </c>
      <c r="AB453" s="3" t="s">
        <v>3297</v>
      </c>
      <c r="AC453" s="3">
        <v>90</v>
      </c>
      <c r="AD453" s="3">
        <v>111</v>
      </c>
      <c r="AE453" s="3" t="s">
        <v>100</v>
      </c>
      <c r="AF453" s="3" t="s">
        <v>101</v>
      </c>
      <c r="AG453" s="3">
        <v>0.6</v>
      </c>
      <c r="AH453" s="3">
        <v>0.1</v>
      </c>
      <c r="AI453" s="3">
        <v>0.06</v>
      </c>
      <c r="AJ453" s="3">
        <v>5</v>
      </c>
      <c r="AK453" s="3">
        <v>4325</v>
      </c>
      <c r="AL453" s="3">
        <v>3177652.68</v>
      </c>
      <c r="AM453" s="3">
        <v>1604493.33</v>
      </c>
      <c r="AN453" s="3" t="s">
        <v>165</v>
      </c>
      <c r="AO453" s="3" t="s">
        <v>77</v>
      </c>
      <c r="AP453" s="3">
        <v>97.6</v>
      </c>
      <c r="AQ453" s="3">
        <v>36</v>
      </c>
      <c r="AR453" s="3" t="s">
        <v>3297</v>
      </c>
      <c r="AS453" s="3" t="s">
        <v>112</v>
      </c>
      <c r="AT453" s="3" t="s">
        <v>28</v>
      </c>
    </row>
    <row r="454" spans="1:46" x14ac:dyDescent="0.3">
      <c r="A454" s="3" t="s">
        <v>1558</v>
      </c>
      <c r="B454" s="4">
        <v>16644</v>
      </c>
      <c r="C454" s="2" t="s">
        <v>294</v>
      </c>
      <c r="D454" s="2" t="s">
        <v>107</v>
      </c>
      <c r="E454" s="2" t="s">
        <v>220</v>
      </c>
      <c r="F454" s="2" t="s">
        <v>123</v>
      </c>
      <c r="G454" s="2" t="s">
        <v>34</v>
      </c>
      <c r="H454" s="2" t="s">
        <v>157</v>
      </c>
      <c r="I454" s="2" t="s">
        <v>3297</v>
      </c>
      <c r="J454" s="2" t="s">
        <v>20</v>
      </c>
      <c r="K454" s="2" t="s">
        <v>21</v>
      </c>
      <c r="L454" s="2" t="s">
        <v>1521</v>
      </c>
      <c r="M454" s="4">
        <v>45711</v>
      </c>
      <c r="N454" s="4">
        <v>45777</v>
      </c>
      <c r="O454" s="4" t="s">
        <v>3297</v>
      </c>
      <c r="P454" s="2">
        <v>54</v>
      </c>
      <c r="Q454" s="2">
        <v>37410863</v>
      </c>
      <c r="R454" s="2">
        <v>0.12</v>
      </c>
      <c r="S454" s="2">
        <v>-0.04</v>
      </c>
      <c r="T454" s="2">
        <v>31604697.059999999</v>
      </c>
      <c r="U454" s="2" t="s">
        <v>264</v>
      </c>
      <c r="V454" s="20" cm="1">
        <f t="array" ref="V454">T454 / _xlfn.SWITCH(U454, "USD", 1, "AED", 3.67, "QAR", 3.64, "SAR", 3.75, "EUR", 0.92, "Unknown", 1, 1)</f>
        <v>31604697.059999999</v>
      </c>
      <c r="W454" s="2">
        <v>21560427.760000002</v>
      </c>
      <c r="X454" s="2">
        <v>0.38</v>
      </c>
      <c r="Y454" s="2">
        <v>0.08</v>
      </c>
      <c r="Z454" s="2" t="s">
        <v>1522</v>
      </c>
      <c r="AA454" s="2">
        <v>8806341.6799999997</v>
      </c>
      <c r="AB454" s="2">
        <v>5037409.33</v>
      </c>
      <c r="AC454" s="2">
        <v>30</v>
      </c>
      <c r="AD454" s="2">
        <v>148</v>
      </c>
      <c r="AE454" s="2" t="s">
        <v>62</v>
      </c>
      <c r="AF454" s="2" t="s">
        <v>128</v>
      </c>
      <c r="AG454" s="2">
        <v>0.86</v>
      </c>
      <c r="AH454" s="2">
        <v>0.05</v>
      </c>
      <c r="AI454" s="2">
        <v>0.1</v>
      </c>
      <c r="AJ454" s="2">
        <v>11</v>
      </c>
      <c r="AK454" s="2">
        <v>4239</v>
      </c>
      <c r="AL454" s="2">
        <v>3755614</v>
      </c>
      <c r="AM454" s="2">
        <v>10888330.560000001</v>
      </c>
      <c r="AN454" s="2" t="s">
        <v>165</v>
      </c>
      <c r="AO454" s="2" t="s">
        <v>89</v>
      </c>
      <c r="AP454" s="2">
        <v>87</v>
      </c>
      <c r="AQ454" s="2">
        <v>12</v>
      </c>
      <c r="AR454" s="2" t="s">
        <v>3297</v>
      </c>
      <c r="AS454" s="2" t="s">
        <v>104</v>
      </c>
      <c r="AT454" s="2" t="s">
        <v>3297</v>
      </c>
    </row>
    <row r="455" spans="1:46" x14ac:dyDescent="0.3">
      <c r="A455" s="2" t="s">
        <v>1561</v>
      </c>
      <c r="B455" s="5">
        <v>45957</v>
      </c>
      <c r="C455" s="3" t="s">
        <v>91</v>
      </c>
      <c r="D455" s="3" t="s">
        <v>3297</v>
      </c>
      <c r="E455" s="3" t="s">
        <v>275</v>
      </c>
      <c r="F455" s="3" t="s">
        <v>93</v>
      </c>
      <c r="G455" s="3" t="s">
        <v>131</v>
      </c>
      <c r="H455" s="3" t="s">
        <v>70</v>
      </c>
      <c r="I455" s="3" t="s">
        <v>139</v>
      </c>
      <c r="J455" s="2" t="s">
        <v>72</v>
      </c>
      <c r="K455" s="3" t="s">
        <v>46</v>
      </c>
      <c r="L455" s="3" t="s">
        <v>1524</v>
      </c>
      <c r="M455" s="5">
        <v>45939</v>
      </c>
      <c r="N455" s="5">
        <v>46003</v>
      </c>
      <c r="O455" s="5">
        <v>46075</v>
      </c>
      <c r="P455" s="3">
        <v>26</v>
      </c>
      <c r="Q455" s="3">
        <v>3655452</v>
      </c>
      <c r="R455" s="3">
        <v>0.04</v>
      </c>
      <c r="S455" s="3">
        <v>0.02</v>
      </c>
      <c r="T455" s="3">
        <v>3579418.6</v>
      </c>
      <c r="U455" s="3" t="s">
        <v>76</v>
      </c>
      <c r="V455" s="21" cm="1">
        <f t="array" ref="V455">T455 / _xlfn.SWITCH(U455, "USD", 1, "AED", 3.67, "QAR", 3.64, "SAR", 3.75, "EUR", 0.92, "Unknown", 1, 1)</f>
        <v>3579418.6</v>
      </c>
      <c r="W455" s="3">
        <v>2834535.77</v>
      </c>
      <c r="X455" s="3">
        <v>0.23</v>
      </c>
      <c r="Y455" s="3">
        <v>0.05</v>
      </c>
      <c r="Z455" s="3" t="s">
        <v>1525</v>
      </c>
      <c r="AA455" s="3">
        <v>1518631.06</v>
      </c>
      <c r="AB455" s="3">
        <v>555254.61</v>
      </c>
      <c r="AC455" s="3">
        <v>30</v>
      </c>
      <c r="AD455" s="3">
        <v>56</v>
      </c>
      <c r="AE455" s="3" t="s">
        <v>38</v>
      </c>
      <c r="AF455" s="3" t="s">
        <v>24</v>
      </c>
      <c r="AG455" s="3">
        <v>0.8</v>
      </c>
      <c r="AH455" s="3">
        <v>0.1</v>
      </c>
      <c r="AI455" s="3">
        <v>0.08</v>
      </c>
      <c r="AJ455" s="3">
        <v>14</v>
      </c>
      <c r="AK455" s="3">
        <v>4733</v>
      </c>
      <c r="AL455" s="3">
        <v>260384.86</v>
      </c>
      <c r="AM455" s="3">
        <v>423174.82</v>
      </c>
      <c r="AN455" s="3" t="s">
        <v>3297</v>
      </c>
      <c r="AO455" s="3" t="s">
        <v>89</v>
      </c>
      <c r="AP455" s="3">
        <v>95.5</v>
      </c>
      <c r="AQ455" s="3">
        <v>36</v>
      </c>
      <c r="AR455" s="3" t="s">
        <v>26</v>
      </c>
      <c r="AS455" s="3" t="s">
        <v>27</v>
      </c>
      <c r="AT455" s="3" t="s">
        <v>149</v>
      </c>
    </row>
    <row r="456" spans="1:46" x14ac:dyDescent="0.3">
      <c r="A456" s="3" t="s">
        <v>1564</v>
      </c>
      <c r="B456" s="4">
        <v>16676</v>
      </c>
      <c r="C456" s="2" t="s">
        <v>249</v>
      </c>
      <c r="D456" s="2" t="s">
        <v>213</v>
      </c>
      <c r="E456" s="2" t="s">
        <v>220</v>
      </c>
      <c r="F456" s="2" t="s">
        <v>123</v>
      </c>
      <c r="G456" s="2" t="s">
        <v>57</v>
      </c>
      <c r="H456" s="2" t="s">
        <v>70</v>
      </c>
      <c r="I456" s="2" t="s">
        <v>3297</v>
      </c>
      <c r="J456" s="2" t="s">
        <v>20</v>
      </c>
      <c r="K456" s="2" t="s">
        <v>203</v>
      </c>
      <c r="L456" s="2" t="s">
        <v>1527</v>
      </c>
      <c r="M456" s="4">
        <v>45768</v>
      </c>
      <c r="N456" s="4">
        <v>45849</v>
      </c>
      <c r="O456" s="4" t="s">
        <v>3297</v>
      </c>
      <c r="P456" s="2">
        <v>4</v>
      </c>
      <c r="Q456" s="2">
        <v>30110595</v>
      </c>
      <c r="R456" s="2">
        <v>0.05</v>
      </c>
      <c r="S456" s="2">
        <v>0.19</v>
      </c>
      <c r="T456" s="2">
        <v>34040027.649999999</v>
      </c>
      <c r="U456" s="2" t="s">
        <v>50</v>
      </c>
      <c r="V456" s="20" cm="1">
        <f t="array" ref="V456">T456 / _xlfn.SWITCH(U456, "USD", 1, "AED", 3.67, "QAR", 3.64, "SAR", 3.75, "EUR", 0.92, "Unknown", 1, 1)</f>
        <v>9351655.9478021972</v>
      </c>
      <c r="W456" s="2">
        <v>29105795.109999999</v>
      </c>
      <c r="X456" s="2">
        <v>0.24</v>
      </c>
      <c r="Y456" s="2">
        <v>0.11</v>
      </c>
      <c r="Z456" s="2" t="s">
        <v>1528</v>
      </c>
      <c r="AA456" s="2">
        <v>26136334.5</v>
      </c>
      <c r="AB456" s="2">
        <v>14750059.310000001</v>
      </c>
      <c r="AC456" s="2">
        <v>45</v>
      </c>
      <c r="AD456" s="2">
        <v>138</v>
      </c>
      <c r="AE456" s="2" t="s">
        <v>62</v>
      </c>
      <c r="AF456" s="2" t="s">
        <v>101</v>
      </c>
      <c r="AG456" s="2">
        <v>0.35</v>
      </c>
      <c r="AH456" s="2">
        <v>0.15</v>
      </c>
      <c r="AI456" s="2">
        <v>0.1</v>
      </c>
      <c r="AJ456" s="2">
        <v>13</v>
      </c>
      <c r="AK456" s="2" t="s">
        <v>3297</v>
      </c>
      <c r="AL456" s="2">
        <v>7888842.9900000002</v>
      </c>
      <c r="AM456" s="2">
        <v>5411407.75</v>
      </c>
      <c r="AN456" s="2" t="s">
        <v>63</v>
      </c>
      <c r="AO456" s="2" t="s">
        <v>89</v>
      </c>
      <c r="AP456" s="2" t="s">
        <v>3297</v>
      </c>
      <c r="AQ456" s="2">
        <v>48</v>
      </c>
      <c r="AR456" s="2" t="s">
        <v>160</v>
      </c>
      <c r="AS456" s="2" t="s">
        <v>52</v>
      </c>
      <c r="AT456" s="2" t="s">
        <v>3297</v>
      </c>
    </row>
    <row r="457" spans="1:46" x14ac:dyDescent="0.3">
      <c r="A457" s="2" t="s">
        <v>1567</v>
      </c>
      <c r="B457" s="5">
        <v>45870</v>
      </c>
      <c r="C457" s="3" t="s">
        <v>218</v>
      </c>
      <c r="D457" s="3" t="s">
        <v>213</v>
      </c>
      <c r="E457" s="3" t="s">
        <v>275</v>
      </c>
      <c r="F457" s="3" t="s">
        <v>116</v>
      </c>
      <c r="G457" s="3" t="s">
        <v>208</v>
      </c>
      <c r="H457" s="3" t="s">
        <v>109</v>
      </c>
      <c r="I457" s="3" t="s">
        <v>199</v>
      </c>
      <c r="J457" s="2" t="s">
        <v>59</v>
      </c>
      <c r="K457" s="3" t="s">
        <v>46</v>
      </c>
      <c r="L457" s="3" t="s">
        <v>1530</v>
      </c>
      <c r="M457" s="5">
        <v>45832</v>
      </c>
      <c r="N457" s="5">
        <v>45889</v>
      </c>
      <c r="O457" s="5">
        <v>45959</v>
      </c>
      <c r="P457" s="3">
        <v>14</v>
      </c>
      <c r="Q457" s="3">
        <v>10043594</v>
      </c>
      <c r="R457" s="3">
        <v>0.03</v>
      </c>
      <c r="S457" s="3">
        <v>0</v>
      </c>
      <c r="T457" s="3">
        <v>9742286.1799999997</v>
      </c>
      <c r="U457" s="3" t="s">
        <v>177</v>
      </c>
      <c r="V457" s="21" cm="1">
        <f t="array" ref="V457">T457 / _xlfn.SWITCH(U457, "USD", 1, "AED", 3.67, "QAR", 3.64, "SAR", 3.75, "EUR", 0.92, "Unknown", 1, 1)</f>
        <v>9742286.1799999997</v>
      </c>
      <c r="W457" s="3">
        <v>8447123.8300000001</v>
      </c>
      <c r="X457" s="3">
        <v>0.38</v>
      </c>
      <c r="Y457" s="3">
        <v>0.12</v>
      </c>
      <c r="Z457" s="3" t="s">
        <v>1531</v>
      </c>
      <c r="AA457" s="3">
        <v>3985498.37</v>
      </c>
      <c r="AB457" s="3">
        <v>2004640.11</v>
      </c>
      <c r="AC457" s="3">
        <v>60</v>
      </c>
      <c r="AD457" s="3">
        <v>55</v>
      </c>
      <c r="AE457" s="3" t="s">
        <v>100</v>
      </c>
      <c r="AF457" s="3" t="s">
        <v>128</v>
      </c>
      <c r="AG457" s="3">
        <v>0.64</v>
      </c>
      <c r="AH457" s="3">
        <v>0.1</v>
      </c>
      <c r="AI457" s="3">
        <v>0.05</v>
      </c>
      <c r="AJ457" s="3">
        <v>12</v>
      </c>
      <c r="AK457" s="3">
        <v>2180</v>
      </c>
      <c r="AL457" s="3">
        <v>2359809.2000000002</v>
      </c>
      <c r="AM457" s="3">
        <v>3364111.69</v>
      </c>
      <c r="AN457" s="3" t="s">
        <v>165</v>
      </c>
      <c r="AO457" s="3" t="s">
        <v>89</v>
      </c>
      <c r="AP457" s="3">
        <v>75.5</v>
      </c>
      <c r="AQ457" s="3">
        <v>24</v>
      </c>
      <c r="AR457" s="3" t="s">
        <v>166</v>
      </c>
      <c r="AS457" s="3" t="s">
        <v>27</v>
      </c>
      <c r="AT457" s="3" t="s">
        <v>28</v>
      </c>
    </row>
    <row r="458" spans="1:46" x14ac:dyDescent="0.3">
      <c r="A458" s="3" t="s">
        <v>1570</v>
      </c>
      <c r="B458" s="4">
        <v>45886</v>
      </c>
      <c r="C458" s="2" t="s">
        <v>212</v>
      </c>
      <c r="D458" s="2" t="s">
        <v>107</v>
      </c>
      <c r="E458" s="2" t="s">
        <v>16</v>
      </c>
      <c r="F458" s="2" t="s">
        <v>68</v>
      </c>
      <c r="G458" s="2" t="s">
        <v>214</v>
      </c>
      <c r="H458" s="2" t="s">
        <v>157</v>
      </c>
      <c r="I458" s="2" t="s">
        <v>3297</v>
      </c>
      <c r="J458" s="2" t="s">
        <v>82</v>
      </c>
      <c r="K458" s="2" t="s">
        <v>125</v>
      </c>
      <c r="L458" s="2" t="s">
        <v>1533</v>
      </c>
      <c r="M458" s="4">
        <v>45869</v>
      </c>
      <c r="N458" s="4">
        <v>45927</v>
      </c>
      <c r="O458" s="4">
        <v>45951</v>
      </c>
      <c r="P458" s="2">
        <v>26</v>
      </c>
      <c r="Q458" s="2">
        <v>31049662</v>
      </c>
      <c r="R458" s="2">
        <v>0.28000000000000003</v>
      </c>
      <c r="S458" s="2">
        <v>0.17</v>
      </c>
      <c r="T458" s="2">
        <v>26156235.27</v>
      </c>
      <c r="U458" s="2" t="s">
        <v>242</v>
      </c>
      <c r="V458" s="20" cm="1">
        <f t="array" ref="V458">T458 / _xlfn.SWITCH(U458, "USD", 1, "AED", 3.67, "QAR", 3.64, "SAR", 3.75, "EUR", 0.92, "Unknown", 1, 1)</f>
        <v>28430690.510869563</v>
      </c>
      <c r="W458" s="2">
        <v>21390353.59</v>
      </c>
      <c r="X458" s="2">
        <v>0.31</v>
      </c>
      <c r="Y458" s="2">
        <v>0.16</v>
      </c>
      <c r="Z458" s="2" t="s">
        <v>1534</v>
      </c>
      <c r="AA458" s="2">
        <v>20632848.550000001</v>
      </c>
      <c r="AB458" s="2">
        <v>22073897.370000001</v>
      </c>
      <c r="AC458" s="2">
        <v>45</v>
      </c>
      <c r="AD458" s="2">
        <v>122</v>
      </c>
      <c r="AE458" s="2" t="s">
        <v>75</v>
      </c>
      <c r="AF458" s="2" t="s">
        <v>87</v>
      </c>
      <c r="AG458" s="2">
        <v>0.42</v>
      </c>
      <c r="AH458" s="2">
        <v>0.1</v>
      </c>
      <c r="AI458" s="2">
        <v>0.06</v>
      </c>
      <c r="AJ458" s="2">
        <v>9</v>
      </c>
      <c r="AK458" s="2">
        <v>2025</v>
      </c>
      <c r="AL458" s="2">
        <v>1607757.85</v>
      </c>
      <c r="AM458" s="2">
        <v>9696995.1400000006</v>
      </c>
      <c r="AN458" s="2" t="s">
        <v>88</v>
      </c>
      <c r="AO458" s="2" t="s">
        <v>89</v>
      </c>
      <c r="AP458" s="2">
        <v>99.2</v>
      </c>
      <c r="AQ458" s="2">
        <v>48</v>
      </c>
      <c r="AR458" s="2" t="s">
        <v>26</v>
      </c>
      <c r="AS458" s="2" t="s">
        <v>104</v>
      </c>
      <c r="AT458" s="2" t="s">
        <v>3297</v>
      </c>
    </row>
    <row r="459" spans="1:46" x14ac:dyDescent="0.3">
      <c r="A459" s="2" t="s">
        <v>1573</v>
      </c>
      <c r="B459" s="5">
        <v>45672</v>
      </c>
      <c r="C459" s="3" t="s">
        <v>438</v>
      </c>
      <c r="D459" s="3" t="s">
        <v>31</v>
      </c>
      <c r="E459" s="3" t="s">
        <v>3335</v>
      </c>
      <c r="F459" s="3" t="s">
        <v>80</v>
      </c>
      <c r="G459" s="3" t="s">
        <v>69</v>
      </c>
      <c r="H459" s="3" t="s">
        <v>95</v>
      </c>
      <c r="I459" s="3" t="s">
        <v>302</v>
      </c>
      <c r="J459" s="3" t="s">
        <v>59</v>
      </c>
      <c r="K459" s="3" t="s">
        <v>35</v>
      </c>
      <c r="L459" s="3" t="s">
        <v>1536</v>
      </c>
      <c r="M459" s="5">
        <v>45651</v>
      </c>
      <c r="N459" s="5">
        <v>45714</v>
      </c>
      <c r="O459" s="5">
        <v>45761</v>
      </c>
      <c r="P459" s="3">
        <v>44</v>
      </c>
      <c r="Q459" s="3">
        <v>38493651</v>
      </c>
      <c r="R459" s="3">
        <v>0.26</v>
      </c>
      <c r="S459" s="3">
        <v>-0.03</v>
      </c>
      <c r="T459" s="3">
        <v>27630742.690000001</v>
      </c>
      <c r="U459" s="3" t="s">
        <v>76</v>
      </c>
      <c r="V459" s="21" cm="1">
        <f t="array" ref="V459">T459 / _xlfn.SWITCH(U459, "USD", 1, "AED", 3.67, "QAR", 3.64, "SAR", 3.75, "EUR", 0.92, "Unknown", 1, 1)</f>
        <v>27630742.690000001</v>
      </c>
      <c r="W459" s="3">
        <v>23490777.5</v>
      </c>
      <c r="X459" s="3">
        <v>0.1</v>
      </c>
      <c r="Y459" s="3">
        <v>0.14000000000000001</v>
      </c>
      <c r="Z459" s="3" t="s">
        <v>1537</v>
      </c>
      <c r="AA459" s="3">
        <v>18658223.780000001</v>
      </c>
      <c r="AB459" s="3">
        <v>17761625.239999998</v>
      </c>
      <c r="AC459" s="3">
        <v>120</v>
      </c>
      <c r="AD459" s="3">
        <v>171</v>
      </c>
      <c r="AE459" s="3" t="s">
        <v>75</v>
      </c>
      <c r="AF459" s="3" t="s">
        <v>101</v>
      </c>
      <c r="AG459" s="3">
        <v>0.39</v>
      </c>
      <c r="AH459" s="3">
        <v>0.1</v>
      </c>
      <c r="AI459" s="3">
        <v>0.02</v>
      </c>
      <c r="AJ459" s="3">
        <v>12</v>
      </c>
      <c r="AK459" s="3">
        <v>147</v>
      </c>
      <c r="AL459" s="3">
        <v>4485286.28</v>
      </c>
      <c r="AM459" s="3">
        <v>4576438.6500000004</v>
      </c>
      <c r="AN459" s="3" t="s">
        <v>135</v>
      </c>
      <c r="AO459" s="3" t="s">
        <v>103</v>
      </c>
      <c r="AP459" s="3">
        <v>56.7</v>
      </c>
      <c r="AQ459" s="3">
        <v>24</v>
      </c>
      <c r="AR459" s="3" t="s">
        <v>3297</v>
      </c>
      <c r="AS459" s="3" t="s">
        <v>52</v>
      </c>
      <c r="AT459" s="3" t="s">
        <v>105</v>
      </c>
    </row>
    <row r="460" spans="1:46" x14ac:dyDescent="0.3">
      <c r="A460" s="3" t="s">
        <v>1576</v>
      </c>
      <c r="B460" s="4">
        <v>45666</v>
      </c>
      <c r="C460" s="2" t="s">
        <v>327</v>
      </c>
      <c r="D460" s="2" t="s">
        <v>92</v>
      </c>
      <c r="E460" s="2" t="s">
        <v>32</v>
      </c>
      <c r="F460" s="2" t="s">
        <v>108</v>
      </c>
      <c r="G460" s="2" t="s">
        <v>57</v>
      </c>
      <c r="H460" s="2" t="s">
        <v>157</v>
      </c>
      <c r="I460" s="2" t="s">
        <v>124</v>
      </c>
      <c r="J460" s="2" t="s">
        <v>215</v>
      </c>
      <c r="K460" s="2" t="s">
        <v>46</v>
      </c>
      <c r="L460" s="2" t="s">
        <v>1539</v>
      </c>
      <c r="M460" s="4">
        <v>45618</v>
      </c>
      <c r="N460" s="4">
        <v>45666</v>
      </c>
      <c r="O460" s="4">
        <v>45729</v>
      </c>
      <c r="P460" s="2">
        <v>60</v>
      </c>
      <c r="Q460" s="2">
        <v>21375916</v>
      </c>
      <c r="R460" s="2">
        <v>0.1</v>
      </c>
      <c r="S460" s="2">
        <v>7.0000000000000007E-2</v>
      </c>
      <c r="T460" s="2">
        <v>20585007.109999999</v>
      </c>
      <c r="U460" s="2" t="s">
        <v>242</v>
      </c>
      <c r="V460" s="20" cm="1">
        <f t="array" ref="V460">T460 / _xlfn.SWITCH(U460, "USD", 1, "AED", 3.67, "QAR", 3.64, "SAR", 3.75, "EUR", 0.92, "Unknown", 1, 1)</f>
        <v>22375007.728260867</v>
      </c>
      <c r="W460" s="2">
        <v>16502162.51</v>
      </c>
      <c r="X460" s="2">
        <v>0.13</v>
      </c>
      <c r="Y460" s="2">
        <v>0.13</v>
      </c>
      <c r="Z460" s="2" t="s">
        <v>1540</v>
      </c>
      <c r="AA460" s="2">
        <v>5263046.41</v>
      </c>
      <c r="AB460" s="2">
        <v>3831623.77</v>
      </c>
      <c r="AC460" s="2">
        <v>45</v>
      </c>
      <c r="AD460" s="2">
        <v>40</v>
      </c>
      <c r="AE460" s="2" t="s">
        <v>75</v>
      </c>
      <c r="AF460" s="2" t="s">
        <v>263</v>
      </c>
      <c r="AG460" s="2">
        <v>0.11</v>
      </c>
      <c r="AH460" s="2">
        <v>0.05</v>
      </c>
      <c r="AI460" s="2">
        <v>0.04</v>
      </c>
      <c r="AJ460" s="2">
        <v>6</v>
      </c>
      <c r="AK460" s="2">
        <v>3338</v>
      </c>
      <c r="AL460" s="2">
        <v>4794338.1100000003</v>
      </c>
      <c r="AM460" s="2">
        <v>6003131.4100000001</v>
      </c>
      <c r="AN460" s="2" t="s">
        <v>88</v>
      </c>
      <c r="AO460" s="2" t="s">
        <v>103</v>
      </c>
      <c r="AP460" s="2">
        <v>67.900000000000006</v>
      </c>
      <c r="AQ460" s="2" t="s">
        <v>3297</v>
      </c>
      <c r="AR460" s="2" t="s">
        <v>26</v>
      </c>
      <c r="AS460" s="2" t="s">
        <v>27</v>
      </c>
      <c r="AT460" s="2" t="s">
        <v>28</v>
      </c>
    </row>
    <row r="461" spans="1:46" x14ac:dyDescent="0.3">
      <c r="A461" s="2" t="s">
        <v>1579</v>
      </c>
      <c r="B461" s="5">
        <v>45839</v>
      </c>
      <c r="C461" s="3" t="s">
        <v>54</v>
      </c>
      <c r="D461" s="3" t="s">
        <v>107</v>
      </c>
      <c r="E461" s="3" t="s">
        <v>32</v>
      </c>
      <c r="F461" s="3" t="s">
        <v>138</v>
      </c>
      <c r="G461" s="3" t="s">
        <v>69</v>
      </c>
      <c r="H461" s="3" t="s">
        <v>157</v>
      </c>
      <c r="I461" s="3" t="s">
        <v>302</v>
      </c>
      <c r="J461" s="3" t="s">
        <v>215</v>
      </c>
      <c r="K461" s="3" t="s">
        <v>83</v>
      </c>
      <c r="L461" s="3" t="s">
        <v>1542</v>
      </c>
      <c r="M461" s="5">
        <v>45759</v>
      </c>
      <c r="N461" s="5">
        <v>45890</v>
      </c>
      <c r="O461" s="5">
        <v>45913</v>
      </c>
      <c r="P461" s="3">
        <v>16</v>
      </c>
      <c r="Q461" s="3">
        <v>34701789</v>
      </c>
      <c r="R461" s="3">
        <v>0.14000000000000001</v>
      </c>
      <c r="S461" s="3">
        <v>0.02</v>
      </c>
      <c r="T461" s="3">
        <v>30440409.309999999</v>
      </c>
      <c r="U461" s="3" t="s">
        <v>365</v>
      </c>
      <c r="V461" s="21" cm="1">
        <f t="array" ref="V461">T461 / _xlfn.SWITCH(U461, "USD", 1, "AED", 3.67, "QAR", 3.64, "SAR", 3.75, "EUR", 0.92, "Unknown", 1, 1)</f>
        <v>8294389.4577656677</v>
      </c>
      <c r="W461" s="3">
        <v>19150982.75</v>
      </c>
      <c r="X461" s="3">
        <v>0.24</v>
      </c>
      <c r="Y461" s="3">
        <v>0.19</v>
      </c>
      <c r="Z461" s="3" t="s">
        <v>1543</v>
      </c>
      <c r="AA461" s="3">
        <v>25964906.09</v>
      </c>
      <c r="AB461" s="3">
        <v>16480613.630000001</v>
      </c>
      <c r="AC461" s="3">
        <v>60</v>
      </c>
      <c r="AD461" s="3">
        <v>137</v>
      </c>
      <c r="AE461" s="3" t="s">
        <v>100</v>
      </c>
      <c r="AF461" s="3" t="s">
        <v>24</v>
      </c>
      <c r="AG461" s="3">
        <v>0.82</v>
      </c>
      <c r="AH461" s="3">
        <v>0.1</v>
      </c>
      <c r="AI461" s="3">
        <v>0.03</v>
      </c>
      <c r="AJ461" s="3">
        <v>11</v>
      </c>
      <c r="AK461" s="3">
        <v>542</v>
      </c>
      <c r="AL461" s="3">
        <v>6672969.4699999997</v>
      </c>
      <c r="AM461" s="3">
        <v>4592060.8499999996</v>
      </c>
      <c r="AN461" s="3" t="s">
        <v>63</v>
      </c>
      <c r="AO461" s="3" t="s">
        <v>3297</v>
      </c>
      <c r="AP461" s="3">
        <v>85.8</v>
      </c>
      <c r="AQ461" s="3">
        <v>24</v>
      </c>
      <c r="AR461" s="3" t="s">
        <v>3297</v>
      </c>
      <c r="AS461" s="3" t="s">
        <v>104</v>
      </c>
      <c r="AT461" s="3" t="s">
        <v>28</v>
      </c>
    </row>
    <row r="462" spans="1:46" x14ac:dyDescent="0.3">
      <c r="A462" s="3" t="s">
        <v>1581</v>
      </c>
      <c r="B462" s="4">
        <v>46039</v>
      </c>
      <c r="C462" s="2" t="s">
        <v>218</v>
      </c>
      <c r="D462" s="2" t="s">
        <v>122</v>
      </c>
      <c r="E462" s="2" t="s">
        <v>207</v>
      </c>
      <c r="F462" s="2" t="s">
        <v>80</v>
      </c>
      <c r="G462" s="2" t="s">
        <v>69</v>
      </c>
      <c r="H462" s="2" t="s">
        <v>70</v>
      </c>
      <c r="I462" s="2" t="s">
        <v>19</v>
      </c>
      <c r="J462" s="3" t="s">
        <v>132</v>
      </c>
      <c r="K462" s="2" t="s">
        <v>97</v>
      </c>
      <c r="L462" s="2" t="s">
        <v>1545</v>
      </c>
      <c r="M462" s="4">
        <v>45669</v>
      </c>
      <c r="N462" s="4">
        <v>46073</v>
      </c>
      <c r="O462" s="4">
        <v>46081</v>
      </c>
      <c r="P462" s="2">
        <v>59</v>
      </c>
      <c r="Q462" s="2">
        <v>16451263</v>
      </c>
      <c r="R462" s="2">
        <v>0.34</v>
      </c>
      <c r="S462" s="2">
        <v>0.16</v>
      </c>
      <c r="T462" s="2">
        <v>12595086.949999999</v>
      </c>
      <c r="U462" s="2" t="s">
        <v>76</v>
      </c>
      <c r="V462" s="20" cm="1">
        <f t="array" ref="V462">T462 / _xlfn.SWITCH(U462, "USD", 1, "AED", 3.67, "QAR", 3.64, "SAR", 3.75, "EUR", 0.92, "Unknown", 1, 1)</f>
        <v>12595086.949999999</v>
      </c>
      <c r="W462" s="2">
        <v>8919447.2100000009</v>
      </c>
      <c r="X462" s="2">
        <v>0.28000000000000003</v>
      </c>
      <c r="Y462" s="2">
        <v>0.1</v>
      </c>
      <c r="Z462" s="2" t="s">
        <v>1546</v>
      </c>
      <c r="AA462" s="2">
        <v>9627105.2799999993</v>
      </c>
      <c r="AB462" s="2">
        <v>8552762.9100000001</v>
      </c>
      <c r="AC462" s="2">
        <v>30</v>
      </c>
      <c r="AD462" s="2">
        <v>45</v>
      </c>
      <c r="AE462" s="2" t="s">
        <v>75</v>
      </c>
      <c r="AF462" s="2" t="s">
        <v>49</v>
      </c>
      <c r="AG462" s="2">
        <v>0.11</v>
      </c>
      <c r="AH462" s="2">
        <v>0.1</v>
      </c>
      <c r="AI462" s="2">
        <v>0.02</v>
      </c>
      <c r="AJ462" s="2">
        <v>6</v>
      </c>
      <c r="AK462" s="2">
        <v>2676</v>
      </c>
      <c r="AL462" s="2">
        <v>1131321.45</v>
      </c>
      <c r="AM462" s="2">
        <v>4997642.21</v>
      </c>
      <c r="AN462" s="2" t="s">
        <v>88</v>
      </c>
      <c r="AO462" s="2" t="s">
        <v>39</v>
      </c>
      <c r="AP462" s="2">
        <v>92</v>
      </c>
      <c r="AQ462" s="2">
        <v>60</v>
      </c>
      <c r="AR462" s="2" t="s">
        <v>3297</v>
      </c>
      <c r="AS462" s="2" t="s">
        <v>40</v>
      </c>
      <c r="AT462" s="2" t="s">
        <v>113</v>
      </c>
    </row>
    <row r="463" spans="1:46" x14ac:dyDescent="0.3">
      <c r="A463" s="2" t="s">
        <v>1584</v>
      </c>
      <c r="B463" s="5">
        <v>45871</v>
      </c>
      <c r="C463" s="3" t="s">
        <v>603</v>
      </c>
      <c r="D463" s="3" t="s">
        <v>55</v>
      </c>
      <c r="E463" s="3" t="s">
        <v>16</v>
      </c>
      <c r="F463" s="3" t="s">
        <v>68</v>
      </c>
      <c r="G463" s="3" t="s">
        <v>18</v>
      </c>
      <c r="H463" s="3" t="s">
        <v>157</v>
      </c>
      <c r="I463" s="3" t="s">
        <v>96</v>
      </c>
      <c r="J463" s="3" t="s">
        <v>82</v>
      </c>
      <c r="K463" s="3" t="s">
        <v>46</v>
      </c>
      <c r="L463" s="3" t="s">
        <v>1548</v>
      </c>
      <c r="M463" s="5">
        <v>45816</v>
      </c>
      <c r="N463" s="5" t="s">
        <v>3297</v>
      </c>
      <c r="O463" s="5">
        <v>45980</v>
      </c>
      <c r="P463" s="3">
        <v>4</v>
      </c>
      <c r="Q463" s="3">
        <v>20788061</v>
      </c>
      <c r="R463" s="3">
        <v>0.24</v>
      </c>
      <c r="S463" s="3">
        <v>0.18</v>
      </c>
      <c r="T463" s="3">
        <v>18642733.100000001</v>
      </c>
      <c r="U463" s="3" t="s">
        <v>3297</v>
      </c>
      <c r="V463" s="21" cm="1">
        <f t="array" ref="V463">T463 / _xlfn.SWITCH(U463, "USD", 1, "AED", 3.67, "QAR", 3.64, "SAR", 3.75, "EUR", 0.92, "Unknown", 1, 1)</f>
        <v>18642733.100000001</v>
      </c>
      <c r="W463" s="3">
        <v>14717098.449999999</v>
      </c>
      <c r="X463" s="3">
        <v>0.33</v>
      </c>
      <c r="Y463" s="3">
        <v>0.16</v>
      </c>
      <c r="Z463" s="3" t="s">
        <v>3297</v>
      </c>
      <c r="AA463" s="3">
        <v>15468935.560000001</v>
      </c>
      <c r="AB463" s="3">
        <v>14586481.27</v>
      </c>
      <c r="AC463" s="3">
        <v>30</v>
      </c>
      <c r="AD463" s="3">
        <v>108</v>
      </c>
      <c r="AE463" s="3" t="s">
        <v>38</v>
      </c>
      <c r="AF463" s="3" t="s">
        <v>128</v>
      </c>
      <c r="AG463" s="3">
        <v>0.96</v>
      </c>
      <c r="AH463" s="3">
        <v>0.15</v>
      </c>
      <c r="AI463" s="3">
        <v>0.08</v>
      </c>
      <c r="AJ463" s="3">
        <v>12</v>
      </c>
      <c r="AK463" s="3">
        <v>2891</v>
      </c>
      <c r="AL463" s="3">
        <v>3631876.11</v>
      </c>
      <c r="AM463" s="3">
        <v>5263701.59</v>
      </c>
      <c r="AN463" s="3" t="s">
        <v>63</v>
      </c>
      <c r="AO463" s="3" t="s">
        <v>103</v>
      </c>
      <c r="AP463" s="3" t="s">
        <v>3297</v>
      </c>
      <c r="AQ463" s="3">
        <v>24</v>
      </c>
      <c r="AR463" s="3" t="s">
        <v>3297</v>
      </c>
      <c r="AS463" s="3" t="s">
        <v>52</v>
      </c>
      <c r="AT463" s="3" t="s">
        <v>64</v>
      </c>
    </row>
    <row r="464" spans="1:46" x14ac:dyDescent="0.3">
      <c r="A464" s="3" t="s">
        <v>1587</v>
      </c>
      <c r="B464" s="4">
        <v>45944</v>
      </c>
      <c r="C464" s="2" t="s">
        <v>603</v>
      </c>
      <c r="D464" s="2" t="s">
        <v>183</v>
      </c>
      <c r="E464" s="2" t="s">
        <v>275</v>
      </c>
      <c r="F464" s="2" t="s">
        <v>116</v>
      </c>
      <c r="G464" s="2" t="s">
        <v>135</v>
      </c>
      <c r="H464" s="2" t="s">
        <v>157</v>
      </c>
      <c r="I464" s="2" t="s">
        <v>139</v>
      </c>
      <c r="J464" s="2" t="s">
        <v>72</v>
      </c>
      <c r="K464" s="2" t="s">
        <v>83</v>
      </c>
      <c r="L464" s="2" t="s">
        <v>1550</v>
      </c>
      <c r="M464" s="4">
        <v>45666</v>
      </c>
      <c r="N464" s="4">
        <v>45788</v>
      </c>
      <c r="O464" s="4">
        <v>46007</v>
      </c>
      <c r="P464" s="2">
        <v>28</v>
      </c>
      <c r="Q464" s="2" t="s">
        <v>3297</v>
      </c>
      <c r="R464" s="2">
        <v>0.22</v>
      </c>
      <c r="S464" s="2">
        <v>0.13</v>
      </c>
      <c r="T464" s="2">
        <v>20263554.350000001</v>
      </c>
      <c r="U464" s="2" t="s">
        <v>264</v>
      </c>
      <c r="V464" s="20" cm="1">
        <f t="array" ref="V464">T464 / _xlfn.SWITCH(U464, "USD", 1, "AED", 3.67, "QAR", 3.64, "SAR", 3.75, "EUR", 0.92, "Unknown", 1, 1)</f>
        <v>20263554.350000001</v>
      </c>
      <c r="W464" s="2">
        <v>15848047.91</v>
      </c>
      <c r="X464" s="2">
        <v>0.3</v>
      </c>
      <c r="Y464" s="2">
        <v>0.05</v>
      </c>
      <c r="Z464" s="2" t="s">
        <v>1551</v>
      </c>
      <c r="AA464" s="2">
        <v>5389605.6900000004</v>
      </c>
      <c r="AB464" s="2">
        <v>2442028.6</v>
      </c>
      <c r="AC464" s="2">
        <v>90</v>
      </c>
      <c r="AD464" s="2">
        <v>32</v>
      </c>
      <c r="AE464" s="2" t="s">
        <v>3297</v>
      </c>
      <c r="AF464" s="2" t="s">
        <v>24</v>
      </c>
      <c r="AG464" s="2">
        <v>0.19</v>
      </c>
      <c r="AH464" s="2">
        <v>0.1</v>
      </c>
      <c r="AI464" s="2">
        <v>0.02</v>
      </c>
      <c r="AJ464" s="2">
        <v>10</v>
      </c>
      <c r="AK464" s="2">
        <v>3222</v>
      </c>
      <c r="AL464" s="2">
        <v>1615098.81</v>
      </c>
      <c r="AM464" s="2" t="s">
        <v>3297</v>
      </c>
      <c r="AN464" s="2" t="s">
        <v>135</v>
      </c>
      <c r="AO464" s="2" t="s">
        <v>3297</v>
      </c>
      <c r="AP464" s="2" t="s">
        <v>3297</v>
      </c>
      <c r="AQ464" s="2">
        <v>36</v>
      </c>
      <c r="AR464" s="2" t="s">
        <v>166</v>
      </c>
      <c r="AS464" s="2" t="s">
        <v>104</v>
      </c>
      <c r="AT464" s="2" t="s">
        <v>105</v>
      </c>
    </row>
    <row r="465" spans="1:46" x14ac:dyDescent="0.3">
      <c r="A465" s="2" t="s">
        <v>1589</v>
      </c>
      <c r="B465" s="5">
        <v>16709</v>
      </c>
      <c r="C465" s="3" t="s">
        <v>253</v>
      </c>
      <c r="D465" s="3" t="s">
        <v>230</v>
      </c>
      <c r="E465" s="3" t="s">
        <v>67</v>
      </c>
      <c r="F465" s="3" t="s">
        <v>3297</v>
      </c>
      <c r="G465" s="3" t="s">
        <v>34</v>
      </c>
      <c r="H465" s="3" t="s">
        <v>245</v>
      </c>
      <c r="I465" s="3" t="s">
        <v>3297</v>
      </c>
      <c r="J465" s="3" t="s">
        <v>140</v>
      </c>
      <c r="K465" s="3" t="s">
        <v>46</v>
      </c>
      <c r="L465" s="3" t="s">
        <v>1553</v>
      </c>
      <c r="M465" s="5">
        <v>45909</v>
      </c>
      <c r="N465" s="5" t="s">
        <v>3297</v>
      </c>
      <c r="O465" s="5" t="s">
        <v>3297</v>
      </c>
      <c r="P465" s="3">
        <v>51</v>
      </c>
      <c r="Q465" s="3">
        <v>34335535</v>
      </c>
      <c r="R465" s="3">
        <v>0.33</v>
      </c>
      <c r="S465" s="3">
        <v>0.06</v>
      </c>
      <c r="T465" s="3">
        <v>24385096.960000001</v>
      </c>
      <c r="U465" s="3" t="s">
        <v>365</v>
      </c>
      <c r="V465" s="21" cm="1">
        <f t="array" ref="V465">T465 / _xlfn.SWITCH(U465, "USD", 1, "AED", 3.67, "QAR", 3.64, "SAR", 3.75, "EUR", 0.92, "Unknown", 1, 1)</f>
        <v>6644440.5885558585</v>
      </c>
      <c r="W465" s="3">
        <v>16506401</v>
      </c>
      <c r="X465" s="3">
        <v>0.26</v>
      </c>
      <c r="Y465" s="3">
        <v>0.2</v>
      </c>
      <c r="Z465" s="3" t="s">
        <v>1554</v>
      </c>
      <c r="AA465" s="3">
        <v>19460830.170000002</v>
      </c>
      <c r="AB465" s="3">
        <v>11249834.6</v>
      </c>
      <c r="AC465" s="3">
        <v>120</v>
      </c>
      <c r="AD465" s="3">
        <v>160</v>
      </c>
      <c r="AE465" s="3" t="s">
        <v>100</v>
      </c>
      <c r="AF465" s="3" t="s">
        <v>24</v>
      </c>
      <c r="AG465" s="3">
        <v>0.83</v>
      </c>
      <c r="AH465" s="3">
        <v>0.05</v>
      </c>
      <c r="AI465" s="3">
        <v>0.03</v>
      </c>
      <c r="AJ465" s="3">
        <v>1</v>
      </c>
      <c r="AK465" s="3">
        <v>4836</v>
      </c>
      <c r="AL465" s="3">
        <v>1172145.43</v>
      </c>
      <c r="AM465" s="3">
        <v>7933523.29</v>
      </c>
      <c r="AN465" s="3" t="s">
        <v>102</v>
      </c>
      <c r="AO465" s="3" t="s">
        <v>89</v>
      </c>
      <c r="AP465" s="3">
        <v>78</v>
      </c>
      <c r="AQ465" s="3" t="s">
        <v>3297</v>
      </c>
      <c r="AR465" s="3" t="s">
        <v>166</v>
      </c>
      <c r="AS465" s="3" t="s">
        <v>52</v>
      </c>
      <c r="AT465" s="3" t="s">
        <v>28</v>
      </c>
    </row>
    <row r="466" spans="1:46" x14ac:dyDescent="0.3">
      <c r="A466" s="3" t="s">
        <v>1592</v>
      </c>
      <c r="B466" s="4">
        <v>45705</v>
      </c>
      <c r="C466" s="2" t="s">
        <v>327</v>
      </c>
      <c r="D466" s="2" t="s">
        <v>115</v>
      </c>
      <c r="E466" s="2" t="s">
        <v>3335</v>
      </c>
      <c r="F466" s="2" t="s">
        <v>56</v>
      </c>
      <c r="G466" s="2" t="s">
        <v>156</v>
      </c>
      <c r="H466" s="2" t="s">
        <v>157</v>
      </c>
      <c r="I466" s="2" t="s">
        <v>3297</v>
      </c>
      <c r="J466" s="2" t="s">
        <v>59</v>
      </c>
      <c r="K466" s="2" t="s">
        <v>83</v>
      </c>
      <c r="L466" s="2" t="s">
        <v>1556</v>
      </c>
      <c r="M466" s="4">
        <v>45334</v>
      </c>
      <c r="N466" s="4">
        <v>45762</v>
      </c>
      <c r="O466" s="4">
        <v>45749</v>
      </c>
      <c r="P466" s="2">
        <v>26</v>
      </c>
      <c r="Q466" s="2">
        <v>49552969</v>
      </c>
      <c r="R466" s="2">
        <v>0.15</v>
      </c>
      <c r="S466" s="2">
        <v>0</v>
      </c>
      <c r="T466" s="2">
        <v>42120023.649999999</v>
      </c>
      <c r="U466" s="2" t="s">
        <v>264</v>
      </c>
      <c r="V466" s="20" cm="1">
        <f t="array" ref="V466">T466 / _xlfn.SWITCH(U466, "USD", 1, "AED", 3.67, "QAR", 3.64, "SAR", 3.75, "EUR", 0.92, "Unknown", 1, 1)</f>
        <v>42120023.649999999</v>
      </c>
      <c r="W466" s="2">
        <v>30791290.600000001</v>
      </c>
      <c r="X466" s="2">
        <v>0.17</v>
      </c>
      <c r="Y466" s="2">
        <v>0.13</v>
      </c>
      <c r="Z466" s="2" t="s">
        <v>1557</v>
      </c>
      <c r="AA466" s="2">
        <v>4121492.13</v>
      </c>
      <c r="AB466" s="2">
        <v>3097381.89</v>
      </c>
      <c r="AC466" s="2">
        <v>45</v>
      </c>
      <c r="AD466" s="2">
        <v>33</v>
      </c>
      <c r="AE466" s="2" t="s">
        <v>3297</v>
      </c>
      <c r="AF466" s="2" t="s">
        <v>49</v>
      </c>
      <c r="AG466" s="2">
        <v>0.67</v>
      </c>
      <c r="AH466" s="2">
        <v>0.1</v>
      </c>
      <c r="AI466" s="2">
        <v>0.05</v>
      </c>
      <c r="AJ466" s="2">
        <v>8</v>
      </c>
      <c r="AK466" s="2">
        <v>161</v>
      </c>
      <c r="AL466" s="2">
        <v>4709921.82</v>
      </c>
      <c r="AM466" s="2">
        <v>13506443.73</v>
      </c>
      <c r="AN466" s="2" t="s">
        <v>88</v>
      </c>
      <c r="AO466" s="2" t="s">
        <v>89</v>
      </c>
      <c r="AP466" s="2">
        <v>91.6</v>
      </c>
      <c r="AQ466" s="2">
        <v>36</v>
      </c>
      <c r="AR466" s="2" t="s">
        <v>3297</v>
      </c>
      <c r="AS466" s="2" t="s">
        <v>40</v>
      </c>
      <c r="AT466" s="2" t="s">
        <v>149</v>
      </c>
    </row>
    <row r="467" spans="1:46" x14ac:dyDescent="0.3">
      <c r="A467" s="2" t="s">
        <v>1595</v>
      </c>
      <c r="B467" s="5">
        <v>45776</v>
      </c>
      <c r="C467" s="3" t="s">
        <v>424</v>
      </c>
      <c r="D467" s="3" t="s">
        <v>183</v>
      </c>
      <c r="E467" s="3" t="s">
        <v>32</v>
      </c>
      <c r="F467" s="3" t="s">
        <v>3297</v>
      </c>
      <c r="G467" s="3" t="s">
        <v>131</v>
      </c>
      <c r="H467" s="3" t="s">
        <v>70</v>
      </c>
      <c r="I467" s="3" t="s">
        <v>199</v>
      </c>
      <c r="J467" s="3" t="s">
        <v>215</v>
      </c>
      <c r="K467" s="3" t="s">
        <v>145</v>
      </c>
      <c r="L467" s="3" t="s">
        <v>1559</v>
      </c>
      <c r="M467" s="5">
        <v>45688</v>
      </c>
      <c r="N467" s="5">
        <v>45797</v>
      </c>
      <c r="O467" s="5">
        <v>45858</v>
      </c>
      <c r="P467" s="3">
        <v>7</v>
      </c>
      <c r="Q467" s="3">
        <v>24185661</v>
      </c>
      <c r="R467" s="3">
        <v>0.23</v>
      </c>
      <c r="S467" s="3">
        <v>-0.03</v>
      </c>
      <c r="T467" s="3">
        <v>18064270.199999999</v>
      </c>
      <c r="U467" s="3" t="s">
        <v>264</v>
      </c>
      <c r="V467" s="21" cm="1">
        <f t="array" ref="V467">T467 / _xlfn.SWITCH(U467, "USD", 1, "AED", 3.67, "QAR", 3.64, "SAR", 3.75, "EUR", 0.92, "Unknown", 1, 1)</f>
        <v>18064270.199999999</v>
      </c>
      <c r="W467" s="3">
        <v>15058283.85</v>
      </c>
      <c r="X467" s="3">
        <v>0.36</v>
      </c>
      <c r="Y467" s="3">
        <v>0.14000000000000001</v>
      </c>
      <c r="Z467" s="3" t="s">
        <v>1560</v>
      </c>
      <c r="AA467" s="3">
        <v>8236214.7199999997</v>
      </c>
      <c r="AB467" s="3">
        <v>8382642.1699999999</v>
      </c>
      <c r="AC467" s="3">
        <v>60</v>
      </c>
      <c r="AD467" s="3">
        <v>154</v>
      </c>
      <c r="AE467" s="3" t="s">
        <v>38</v>
      </c>
      <c r="AF467" s="3" t="s">
        <v>101</v>
      </c>
      <c r="AG467" s="3">
        <v>0.64</v>
      </c>
      <c r="AH467" s="3">
        <v>0.15</v>
      </c>
      <c r="AI467" s="3">
        <v>7.0000000000000007E-2</v>
      </c>
      <c r="AJ467" s="3">
        <v>15</v>
      </c>
      <c r="AK467" s="3" t="s">
        <v>3297</v>
      </c>
      <c r="AL467" s="3">
        <v>1819457.77</v>
      </c>
      <c r="AM467" s="3">
        <v>3133684.58</v>
      </c>
      <c r="AN467" s="3" t="s">
        <v>3297</v>
      </c>
      <c r="AO467" s="3" t="s">
        <v>39</v>
      </c>
      <c r="AP467" s="3">
        <v>71.3</v>
      </c>
      <c r="AQ467" s="3">
        <v>48</v>
      </c>
      <c r="AR467" s="3" t="s">
        <v>3297</v>
      </c>
      <c r="AS467" s="3" t="s">
        <v>27</v>
      </c>
      <c r="AT467" s="3" t="s">
        <v>113</v>
      </c>
    </row>
    <row r="468" spans="1:46" x14ac:dyDescent="0.3">
      <c r="A468" s="3" t="s">
        <v>1598</v>
      </c>
      <c r="B468" s="4">
        <v>45746</v>
      </c>
      <c r="C468" s="2" t="s">
        <v>313</v>
      </c>
      <c r="D468" s="2" t="s">
        <v>43</v>
      </c>
      <c r="E468" s="2" t="s">
        <v>32</v>
      </c>
      <c r="F468" s="2" t="s">
        <v>138</v>
      </c>
      <c r="G468" s="2" t="s">
        <v>162</v>
      </c>
      <c r="H468" s="2" t="s">
        <v>192</v>
      </c>
      <c r="I468" s="2" t="s">
        <v>302</v>
      </c>
      <c r="J468" s="2" t="s">
        <v>215</v>
      </c>
      <c r="K468" s="2" t="s">
        <v>97</v>
      </c>
      <c r="L468" s="2" t="s">
        <v>1562</v>
      </c>
      <c r="M468" s="4">
        <v>45901</v>
      </c>
      <c r="N468" s="4" t="s">
        <v>3297</v>
      </c>
      <c r="O468" s="4">
        <v>45804</v>
      </c>
      <c r="P468" s="2">
        <v>26</v>
      </c>
      <c r="Q468" s="2">
        <v>19042951</v>
      </c>
      <c r="R468" s="2">
        <v>0.06</v>
      </c>
      <c r="S468" s="2">
        <v>0.08</v>
      </c>
      <c r="T468" s="2">
        <v>19332403.859999999</v>
      </c>
      <c r="U468" s="2" t="s">
        <v>50</v>
      </c>
      <c r="V468" s="20" cm="1">
        <f t="array" ref="V468">T468 / _xlfn.SWITCH(U468, "USD", 1, "AED", 3.67, "QAR", 3.64, "SAR", 3.75, "EUR", 0.92, "Unknown", 1, 1)</f>
        <v>5311099.961538461</v>
      </c>
      <c r="W468" s="2">
        <v>14655800.029999999</v>
      </c>
      <c r="X468" s="2">
        <v>0.31</v>
      </c>
      <c r="Y468" s="2">
        <v>7.0000000000000007E-2</v>
      </c>
      <c r="Z468" s="2" t="s">
        <v>1563</v>
      </c>
      <c r="AA468" s="2">
        <v>13444253.68</v>
      </c>
      <c r="AB468" s="2">
        <v>12550267.82</v>
      </c>
      <c r="AC468" s="2">
        <v>45</v>
      </c>
      <c r="AD468" s="2">
        <v>79</v>
      </c>
      <c r="AE468" s="2" t="s">
        <v>3297</v>
      </c>
      <c r="AF468" s="2" t="s">
        <v>153</v>
      </c>
      <c r="AG468" s="2">
        <v>0.78</v>
      </c>
      <c r="AH468" s="2">
        <v>0.15</v>
      </c>
      <c r="AI468" s="2">
        <v>0.03</v>
      </c>
      <c r="AJ468" s="2">
        <v>12</v>
      </c>
      <c r="AK468" s="2">
        <v>3229</v>
      </c>
      <c r="AL468" s="2" t="s">
        <v>3297</v>
      </c>
      <c r="AM468" s="2">
        <v>5680291.25</v>
      </c>
      <c r="AN468" s="2" t="s">
        <v>63</v>
      </c>
      <c r="AO468" s="2" t="s">
        <v>89</v>
      </c>
      <c r="AP468" s="2">
        <v>63.6</v>
      </c>
      <c r="AQ468" s="2">
        <v>48</v>
      </c>
      <c r="AR468" s="2" t="s">
        <v>166</v>
      </c>
      <c r="AS468" s="2" t="s">
        <v>27</v>
      </c>
      <c r="AT468" s="2" t="s">
        <v>3297</v>
      </c>
    </row>
    <row r="469" spans="1:46" x14ac:dyDescent="0.3">
      <c r="A469" s="2" t="s">
        <v>1601</v>
      </c>
      <c r="B469" s="5">
        <v>45860</v>
      </c>
      <c r="C469" s="3" t="s">
        <v>253</v>
      </c>
      <c r="D469" s="3" t="s">
        <v>230</v>
      </c>
      <c r="E469" s="3" t="s">
        <v>3335</v>
      </c>
      <c r="F469" s="3" t="s">
        <v>56</v>
      </c>
      <c r="G469" s="3" t="s">
        <v>117</v>
      </c>
      <c r="H469" s="3" t="s">
        <v>157</v>
      </c>
      <c r="I469" s="3" t="s">
        <v>71</v>
      </c>
      <c r="J469" s="3" t="s">
        <v>59</v>
      </c>
      <c r="K469" s="3" t="s">
        <v>83</v>
      </c>
      <c r="L469" s="3" t="s">
        <v>1565</v>
      </c>
      <c r="M469" s="5">
        <v>45664</v>
      </c>
      <c r="N469" s="5">
        <v>45886</v>
      </c>
      <c r="O469" s="5">
        <v>45967</v>
      </c>
      <c r="P469" s="3">
        <v>44</v>
      </c>
      <c r="Q469" s="3">
        <v>46959036</v>
      </c>
      <c r="R469" s="3">
        <v>0.3</v>
      </c>
      <c r="S469" s="3">
        <v>0.02</v>
      </c>
      <c r="T469" s="3">
        <v>33528751.699999999</v>
      </c>
      <c r="U469" s="3" t="s">
        <v>76</v>
      </c>
      <c r="V469" s="21" cm="1">
        <f t="array" ref="V469">T469 / _xlfn.SWITCH(U469, "USD", 1, "AED", 3.67, "QAR", 3.64, "SAR", 3.75, "EUR", 0.92, "Unknown", 1, 1)</f>
        <v>33528751.699999999</v>
      </c>
      <c r="W469" s="3">
        <v>23019882.300000001</v>
      </c>
      <c r="X469" s="3">
        <v>0.21</v>
      </c>
      <c r="Y469" s="3">
        <v>0.14000000000000001</v>
      </c>
      <c r="Z469" s="3" t="s">
        <v>1566</v>
      </c>
      <c r="AA469" s="3" t="s">
        <v>224</v>
      </c>
      <c r="AB469" s="3">
        <v>6948821.3200000003</v>
      </c>
      <c r="AC469" s="3">
        <v>45</v>
      </c>
      <c r="AD469" s="3">
        <v>136</v>
      </c>
      <c r="AE469" s="3" t="s">
        <v>75</v>
      </c>
      <c r="AF469" s="3" t="s">
        <v>263</v>
      </c>
      <c r="AG469" s="3">
        <v>0.82</v>
      </c>
      <c r="AH469" s="3">
        <v>0.1</v>
      </c>
      <c r="AI469" s="3">
        <v>0.05</v>
      </c>
      <c r="AJ469" s="3">
        <v>4</v>
      </c>
      <c r="AK469" s="3">
        <v>4618</v>
      </c>
      <c r="AL469" s="3">
        <v>7905289.5099999998</v>
      </c>
      <c r="AM469" s="3">
        <v>4220251.78</v>
      </c>
      <c r="AN469" s="3" t="s">
        <v>3297</v>
      </c>
      <c r="AO469" s="3" t="s">
        <v>3297</v>
      </c>
      <c r="AP469" s="3" t="s">
        <v>3297</v>
      </c>
      <c r="AQ469" s="3">
        <v>36</v>
      </c>
      <c r="AR469" s="3" t="s">
        <v>3297</v>
      </c>
      <c r="AS469" s="3" t="s">
        <v>52</v>
      </c>
      <c r="AT469" s="3" t="s">
        <v>113</v>
      </c>
    </row>
    <row r="470" spans="1:46" x14ac:dyDescent="0.3">
      <c r="A470" s="3" t="s">
        <v>1604</v>
      </c>
      <c r="B470" s="4">
        <v>45967</v>
      </c>
      <c r="C470" s="2" t="s">
        <v>384</v>
      </c>
      <c r="D470" s="2" t="s">
        <v>3250</v>
      </c>
      <c r="E470" s="2" t="s">
        <v>207</v>
      </c>
      <c r="F470" s="2" t="s">
        <v>80</v>
      </c>
      <c r="G470" s="2" t="s">
        <v>144</v>
      </c>
      <c r="H470" s="2" t="s">
        <v>157</v>
      </c>
      <c r="I470" s="2" t="s">
        <v>58</v>
      </c>
      <c r="J470" s="3" t="s">
        <v>45</v>
      </c>
      <c r="K470" s="2" t="s">
        <v>125</v>
      </c>
      <c r="L470" s="2" t="s">
        <v>1568</v>
      </c>
      <c r="M470" s="4">
        <v>45918</v>
      </c>
      <c r="N470" s="4">
        <v>45728</v>
      </c>
      <c r="O470" s="4">
        <v>46010</v>
      </c>
      <c r="P470" s="2">
        <v>54</v>
      </c>
      <c r="Q470" s="2" t="s">
        <v>3297</v>
      </c>
      <c r="R470" s="2">
        <v>0.13</v>
      </c>
      <c r="S470" s="2">
        <v>0.12</v>
      </c>
      <c r="T470" s="2">
        <v>10998195.060000001</v>
      </c>
      <c r="U470" s="2" t="s">
        <v>76</v>
      </c>
      <c r="V470" s="20" cm="1">
        <f t="array" ref="V470">T470 / _xlfn.SWITCH(U470, "USD", 1, "AED", 3.67, "QAR", 3.64, "SAR", 3.75, "EUR", 0.92, "Unknown", 1, 1)</f>
        <v>10998195.060000001</v>
      </c>
      <c r="W470" s="2">
        <v>9735875.3599999994</v>
      </c>
      <c r="X470" s="2">
        <v>0.34</v>
      </c>
      <c r="Y470" s="2">
        <v>0.09</v>
      </c>
      <c r="Z470" s="2" t="s">
        <v>1569</v>
      </c>
      <c r="AA470" s="2">
        <v>4564552.6399999997</v>
      </c>
      <c r="AB470" s="2">
        <v>2375731.4700000002</v>
      </c>
      <c r="AC470" s="2">
        <v>120</v>
      </c>
      <c r="AD470" s="2">
        <v>46</v>
      </c>
      <c r="AE470" s="2" t="s">
        <v>75</v>
      </c>
      <c r="AF470" s="2" t="s">
        <v>128</v>
      </c>
      <c r="AG470" s="2">
        <v>0.54</v>
      </c>
      <c r="AH470" s="2">
        <v>0.15</v>
      </c>
      <c r="AI470" s="2">
        <v>0.08</v>
      </c>
      <c r="AJ470" s="2">
        <v>10</v>
      </c>
      <c r="AK470" s="2">
        <v>2842</v>
      </c>
      <c r="AL470" s="2">
        <v>1721885.59</v>
      </c>
      <c r="AM470" s="2">
        <v>5473182.9100000001</v>
      </c>
      <c r="AN470" s="2" t="s">
        <v>102</v>
      </c>
      <c r="AO470" s="2" t="s">
        <v>77</v>
      </c>
      <c r="AP470" s="2">
        <v>52.7</v>
      </c>
      <c r="AQ470" s="2">
        <v>12</v>
      </c>
      <c r="AR470" s="2" t="s">
        <v>51</v>
      </c>
      <c r="AS470" s="2" t="s">
        <v>27</v>
      </c>
      <c r="AT470" s="2" t="s">
        <v>149</v>
      </c>
    </row>
    <row r="471" spans="1:46" x14ac:dyDescent="0.3">
      <c r="A471" s="2" t="s">
        <v>1607</v>
      </c>
      <c r="B471" s="5">
        <v>46050</v>
      </c>
      <c r="C471" s="3" t="s">
        <v>168</v>
      </c>
      <c r="D471" s="3" t="s">
        <v>174</v>
      </c>
      <c r="E471" s="3" t="s">
        <v>32</v>
      </c>
      <c r="F471" s="3" t="s">
        <v>108</v>
      </c>
      <c r="G471" s="3" t="s">
        <v>235</v>
      </c>
      <c r="H471" s="3" t="s">
        <v>157</v>
      </c>
      <c r="I471" s="3" t="s">
        <v>124</v>
      </c>
      <c r="J471" s="3" t="s">
        <v>215</v>
      </c>
      <c r="K471" s="3" t="s">
        <v>21</v>
      </c>
      <c r="L471" s="3" t="s">
        <v>1571</v>
      </c>
      <c r="M471" s="5">
        <v>46021</v>
      </c>
      <c r="N471" s="5">
        <v>46084</v>
      </c>
      <c r="O471" s="5">
        <v>46360</v>
      </c>
      <c r="P471" s="3">
        <v>46</v>
      </c>
      <c r="Q471" s="3">
        <v>19509663</v>
      </c>
      <c r="R471" s="3">
        <v>0.22</v>
      </c>
      <c r="S471" s="3">
        <v>0.02</v>
      </c>
      <c r="T471" s="3">
        <v>15521887.880000001</v>
      </c>
      <c r="U471" s="3" t="s">
        <v>76</v>
      </c>
      <c r="V471" s="21" cm="1">
        <f t="array" ref="V471">T471 / _xlfn.SWITCH(U471, "USD", 1, "AED", 3.67, "QAR", 3.64, "SAR", 3.75, "EUR", 0.92, "Unknown", 1, 1)</f>
        <v>15521887.880000001</v>
      </c>
      <c r="W471" s="3">
        <v>12972059.35</v>
      </c>
      <c r="X471" s="3">
        <v>0.22</v>
      </c>
      <c r="Y471" s="3">
        <v>0.14000000000000001</v>
      </c>
      <c r="Z471" s="3" t="s">
        <v>1572</v>
      </c>
      <c r="AA471" s="3">
        <v>9526255.5999999996</v>
      </c>
      <c r="AB471" s="3">
        <v>9096790.6400000006</v>
      </c>
      <c r="AC471" s="3">
        <v>60</v>
      </c>
      <c r="AD471" s="3">
        <v>178</v>
      </c>
      <c r="AE471" s="3" t="s">
        <v>62</v>
      </c>
      <c r="AF471" s="3" t="s">
        <v>101</v>
      </c>
      <c r="AG471" s="3">
        <v>0.55000000000000004</v>
      </c>
      <c r="AH471" s="3">
        <v>0.05</v>
      </c>
      <c r="AI471" s="3">
        <v>0.03</v>
      </c>
      <c r="AJ471" s="3">
        <v>11</v>
      </c>
      <c r="AK471" s="3">
        <v>1282</v>
      </c>
      <c r="AL471" s="3">
        <v>3558985.2</v>
      </c>
      <c r="AM471" s="3">
        <v>3181933.73</v>
      </c>
      <c r="AN471" s="3" t="s">
        <v>165</v>
      </c>
      <c r="AO471" s="3" t="s">
        <v>3297</v>
      </c>
      <c r="AP471" s="3">
        <v>96.4</v>
      </c>
      <c r="AQ471" s="3">
        <v>24</v>
      </c>
      <c r="AR471" s="3" t="s">
        <v>3297</v>
      </c>
      <c r="AS471" s="3" t="s">
        <v>40</v>
      </c>
      <c r="AT471" s="3" t="s">
        <v>64</v>
      </c>
    </row>
    <row r="472" spans="1:46" x14ac:dyDescent="0.3">
      <c r="A472" s="3" t="s">
        <v>1610</v>
      </c>
      <c r="B472" s="4">
        <v>16640</v>
      </c>
      <c r="C472" s="2" t="s">
        <v>244</v>
      </c>
      <c r="D472" s="2" t="s">
        <v>122</v>
      </c>
      <c r="E472" s="2" t="s">
        <v>207</v>
      </c>
      <c r="F472" s="2" t="s">
        <v>80</v>
      </c>
      <c r="G472" s="2" t="s">
        <v>117</v>
      </c>
      <c r="H472" s="2" t="s">
        <v>3297</v>
      </c>
      <c r="I472" s="2" t="s">
        <v>96</v>
      </c>
      <c r="J472" s="3" t="s">
        <v>45</v>
      </c>
      <c r="K472" s="2" t="s">
        <v>97</v>
      </c>
      <c r="L472" s="2" t="s">
        <v>1574</v>
      </c>
      <c r="M472" s="4">
        <v>45754</v>
      </c>
      <c r="N472" s="4" t="s">
        <v>3297</v>
      </c>
      <c r="O472" s="4">
        <v>45865</v>
      </c>
      <c r="P472" s="2">
        <v>7</v>
      </c>
      <c r="Q472" s="2">
        <v>1424259</v>
      </c>
      <c r="R472" s="2">
        <v>0.17</v>
      </c>
      <c r="S472" s="2">
        <v>0.01</v>
      </c>
      <c r="T472" s="2">
        <v>1193956.32</v>
      </c>
      <c r="U472" s="2" t="s">
        <v>3297</v>
      </c>
      <c r="V472" s="20" cm="1">
        <f t="array" ref="V472">T472 / _xlfn.SWITCH(U472, "USD", 1, "AED", 3.67, "QAR", 3.64, "SAR", 3.75, "EUR", 0.92, "Unknown", 1, 1)</f>
        <v>1193956.32</v>
      </c>
      <c r="W472" s="2">
        <v>936936.21</v>
      </c>
      <c r="X472" s="2" t="s">
        <v>287</v>
      </c>
      <c r="Y472" s="2">
        <v>0.18</v>
      </c>
      <c r="Z472" s="2" t="s">
        <v>1575</v>
      </c>
      <c r="AA472" s="2">
        <v>878553.9</v>
      </c>
      <c r="AB472" s="2">
        <v>964364.93</v>
      </c>
      <c r="AC472" s="2">
        <v>90</v>
      </c>
      <c r="AD472" s="2">
        <v>163</v>
      </c>
      <c r="AE472" s="2" t="s">
        <v>100</v>
      </c>
      <c r="AF472" s="2" t="s">
        <v>153</v>
      </c>
      <c r="AG472" s="2">
        <v>0.72</v>
      </c>
      <c r="AH472" s="2">
        <v>0.1</v>
      </c>
      <c r="AI472" s="2">
        <v>0.08</v>
      </c>
      <c r="AJ472" s="2">
        <v>15</v>
      </c>
      <c r="AK472" s="2">
        <v>2219</v>
      </c>
      <c r="AL472" s="2">
        <v>158130.76999999999</v>
      </c>
      <c r="AM472" s="2">
        <v>404695.05</v>
      </c>
      <c r="AN472" s="2" t="s">
        <v>135</v>
      </c>
      <c r="AO472" s="2" t="s">
        <v>3297</v>
      </c>
      <c r="AP472" s="2">
        <v>87.5</v>
      </c>
      <c r="AQ472" s="2">
        <v>36</v>
      </c>
      <c r="AR472" s="2" t="s">
        <v>3297</v>
      </c>
      <c r="AS472" s="2" t="s">
        <v>52</v>
      </c>
      <c r="AT472" s="2" t="s">
        <v>105</v>
      </c>
    </row>
    <row r="473" spans="1:46" x14ac:dyDescent="0.3">
      <c r="A473" s="2" t="s">
        <v>1613</v>
      </c>
      <c r="B473" s="5">
        <v>45954</v>
      </c>
      <c r="C473" s="3" t="s">
        <v>257</v>
      </c>
      <c r="D473" s="3" t="s">
        <v>115</v>
      </c>
      <c r="E473" s="3" t="s">
        <v>16</v>
      </c>
      <c r="F473" s="3" t="s">
        <v>56</v>
      </c>
      <c r="G473" s="3" t="s">
        <v>81</v>
      </c>
      <c r="H473" s="3" t="s">
        <v>3297</v>
      </c>
      <c r="I473" s="3" t="s">
        <v>139</v>
      </c>
      <c r="J473" s="3" t="s">
        <v>82</v>
      </c>
      <c r="K473" s="3" t="s">
        <v>21</v>
      </c>
      <c r="L473" s="3" t="s">
        <v>1577</v>
      </c>
      <c r="M473" s="5">
        <v>45931</v>
      </c>
      <c r="N473" s="5">
        <v>45958</v>
      </c>
      <c r="O473" s="5" t="s">
        <v>3297</v>
      </c>
      <c r="P473" s="3">
        <v>57</v>
      </c>
      <c r="Q473" s="3">
        <v>16061228</v>
      </c>
      <c r="R473" s="3">
        <v>0.24</v>
      </c>
      <c r="S473" s="3">
        <v>0.14000000000000001</v>
      </c>
      <c r="T473" s="3">
        <v>13915447.939999999</v>
      </c>
      <c r="U473" s="3" t="s">
        <v>3297</v>
      </c>
      <c r="V473" s="21" cm="1">
        <f t="array" ref="V473">T473 / _xlfn.SWITCH(U473, "USD", 1, "AED", 3.67, "QAR", 3.64, "SAR", 3.75, "EUR", 0.92, "Unknown", 1, 1)</f>
        <v>13915447.939999999</v>
      </c>
      <c r="W473" s="3">
        <v>10405271.609999999</v>
      </c>
      <c r="X473" s="3">
        <v>0.27</v>
      </c>
      <c r="Y473" s="3">
        <v>0.11</v>
      </c>
      <c r="Z473" s="3" t="s">
        <v>1578</v>
      </c>
      <c r="AA473" s="3">
        <v>11617236.07</v>
      </c>
      <c r="AB473" s="3">
        <v>7427786.7000000002</v>
      </c>
      <c r="AC473" s="3">
        <v>90</v>
      </c>
      <c r="AD473" s="3">
        <v>174</v>
      </c>
      <c r="AE473" s="3" t="s">
        <v>3297</v>
      </c>
      <c r="AF473" s="3" t="s">
        <v>128</v>
      </c>
      <c r="AG473" s="3">
        <v>0.28000000000000003</v>
      </c>
      <c r="AH473" s="3">
        <v>0.05</v>
      </c>
      <c r="AI473" s="3">
        <v>0.08</v>
      </c>
      <c r="AJ473" s="3">
        <v>15</v>
      </c>
      <c r="AK473" s="3">
        <v>522</v>
      </c>
      <c r="AL473" s="3">
        <v>1136153.5900000001</v>
      </c>
      <c r="AM473" s="3">
        <v>2482611.71</v>
      </c>
      <c r="AN473" s="3" t="s">
        <v>165</v>
      </c>
      <c r="AO473" s="3" t="s">
        <v>3297</v>
      </c>
      <c r="AP473" s="3">
        <v>61.3</v>
      </c>
      <c r="AQ473" s="3">
        <v>12</v>
      </c>
      <c r="AR473" s="3" t="s">
        <v>3297</v>
      </c>
      <c r="AS473" s="3" t="s">
        <v>52</v>
      </c>
      <c r="AT473" s="3" t="s">
        <v>64</v>
      </c>
    </row>
    <row r="474" spans="1:46" x14ac:dyDescent="0.3">
      <c r="A474" s="3" t="s">
        <v>1616</v>
      </c>
      <c r="B474" s="4">
        <v>46054</v>
      </c>
      <c r="C474" s="2" t="s">
        <v>424</v>
      </c>
      <c r="D474" s="2" t="s">
        <v>183</v>
      </c>
      <c r="E474" s="2" t="s">
        <v>220</v>
      </c>
      <c r="F474" s="2" t="s">
        <v>33</v>
      </c>
      <c r="G474" s="2" t="s">
        <v>131</v>
      </c>
      <c r="H474" s="2" t="s">
        <v>3297</v>
      </c>
      <c r="I474" s="2" t="s">
        <v>71</v>
      </c>
      <c r="J474" s="2" t="s">
        <v>20</v>
      </c>
      <c r="K474" s="2" t="s">
        <v>125</v>
      </c>
      <c r="L474" s="2" t="s">
        <v>1580</v>
      </c>
      <c r="M474" s="4">
        <v>46023</v>
      </c>
      <c r="N474" s="4" t="s">
        <v>3297</v>
      </c>
      <c r="O474" s="4">
        <v>46125</v>
      </c>
      <c r="P474" s="2">
        <v>8</v>
      </c>
      <c r="Q474" s="2">
        <v>42404115</v>
      </c>
      <c r="R474" s="2">
        <v>0.16</v>
      </c>
      <c r="S474" s="2">
        <v>0.04</v>
      </c>
      <c r="T474" s="2">
        <v>37044234.859999999</v>
      </c>
      <c r="U474" s="2" t="s">
        <v>50</v>
      </c>
      <c r="V474" s="20" cm="1">
        <f t="array" ref="V474">T474 / _xlfn.SWITCH(U474, "USD", 1, "AED", 3.67, "QAR", 3.64, "SAR", 3.75, "EUR", 0.92, "Unknown", 1, 1)</f>
        <v>10176987.598901099</v>
      </c>
      <c r="W474" s="2">
        <v>28734259.460000001</v>
      </c>
      <c r="X474" s="2">
        <v>0.24</v>
      </c>
      <c r="Y474" s="2">
        <v>0.17</v>
      </c>
      <c r="Z474" s="2" t="s">
        <v>232</v>
      </c>
      <c r="AA474" s="2">
        <v>27475534.73</v>
      </c>
      <c r="AB474" s="2">
        <v>16811332.489999998</v>
      </c>
      <c r="AC474" s="2">
        <v>30</v>
      </c>
      <c r="AD474" s="2">
        <v>132</v>
      </c>
      <c r="AE474" s="2" t="s">
        <v>100</v>
      </c>
      <c r="AF474" s="2" t="s">
        <v>263</v>
      </c>
      <c r="AG474" s="2">
        <v>0.21</v>
      </c>
      <c r="AH474" s="2">
        <v>0.1</v>
      </c>
      <c r="AI474" s="2">
        <v>0.03</v>
      </c>
      <c r="AJ474" s="2">
        <v>13</v>
      </c>
      <c r="AK474" s="2">
        <v>3708</v>
      </c>
      <c r="AL474" s="2">
        <v>6101581.8600000003</v>
      </c>
      <c r="AM474" s="2">
        <v>17258369.02</v>
      </c>
      <c r="AN474" s="2" t="s">
        <v>3297</v>
      </c>
      <c r="AO474" s="2" t="s">
        <v>25</v>
      </c>
      <c r="AP474" s="2">
        <v>90.5</v>
      </c>
      <c r="AQ474" s="2">
        <v>24</v>
      </c>
      <c r="AR474" s="2" t="s">
        <v>51</v>
      </c>
      <c r="AS474" s="2" t="s">
        <v>112</v>
      </c>
      <c r="AT474" s="2" t="s">
        <v>113</v>
      </c>
    </row>
    <row r="475" spans="1:46" x14ac:dyDescent="0.3">
      <c r="A475" s="2" t="s">
        <v>1619</v>
      </c>
      <c r="B475" s="5">
        <v>16625</v>
      </c>
      <c r="C475" s="3" t="s">
        <v>569</v>
      </c>
      <c r="D475" s="3" t="s">
        <v>187</v>
      </c>
      <c r="E475" s="3" t="s">
        <v>32</v>
      </c>
      <c r="F475" s="3" t="s">
        <v>138</v>
      </c>
      <c r="G475" s="3" t="s">
        <v>18</v>
      </c>
      <c r="H475" s="3" t="s">
        <v>109</v>
      </c>
      <c r="I475" s="3" t="s">
        <v>302</v>
      </c>
      <c r="J475" s="3" t="s">
        <v>215</v>
      </c>
      <c r="K475" s="3" t="s">
        <v>145</v>
      </c>
      <c r="L475" s="3" t="s">
        <v>1582</v>
      </c>
      <c r="M475" s="5">
        <v>45664</v>
      </c>
      <c r="N475" s="5">
        <v>45660</v>
      </c>
      <c r="O475" s="5">
        <v>45770</v>
      </c>
      <c r="P475" s="3">
        <v>23</v>
      </c>
      <c r="Q475" s="3">
        <v>46339528</v>
      </c>
      <c r="R475" s="3">
        <v>0.19</v>
      </c>
      <c r="S475" s="3">
        <v>0.16</v>
      </c>
      <c r="T475" s="3">
        <v>43540620.509999998</v>
      </c>
      <c r="U475" s="3" t="s">
        <v>264</v>
      </c>
      <c r="V475" s="21" cm="1">
        <f t="array" ref="V475">T475 / _xlfn.SWITCH(U475, "USD", 1, "AED", 3.67, "QAR", 3.64, "SAR", 3.75, "EUR", 0.92, "Unknown", 1, 1)</f>
        <v>43540620.509999998</v>
      </c>
      <c r="W475" s="3">
        <v>26903727.949999999</v>
      </c>
      <c r="X475" s="3">
        <v>0.11</v>
      </c>
      <c r="Y475" s="3">
        <v>0.08</v>
      </c>
      <c r="Z475" s="3" t="s">
        <v>1583</v>
      </c>
      <c r="AA475" s="3">
        <v>35673805.880000003</v>
      </c>
      <c r="AB475" s="3">
        <v>20479871.399999999</v>
      </c>
      <c r="AC475" s="3">
        <v>45</v>
      </c>
      <c r="AD475" s="3">
        <v>98</v>
      </c>
      <c r="AE475" s="3" t="s">
        <v>62</v>
      </c>
      <c r="AF475" s="3" t="s">
        <v>49</v>
      </c>
      <c r="AG475" s="3">
        <v>0.92</v>
      </c>
      <c r="AH475" s="3">
        <v>0.05</v>
      </c>
      <c r="AI475" s="3">
        <v>0.06</v>
      </c>
      <c r="AJ475" s="3">
        <v>0</v>
      </c>
      <c r="AK475" s="3">
        <v>3244</v>
      </c>
      <c r="AL475" s="3">
        <v>5564663.3099999996</v>
      </c>
      <c r="AM475" s="3">
        <v>17108234.34</v>
      </c>
      <c r="AN475" s="3" t="s">
        <v>165</v>
      </c>
      <c r="AO475" s="3" t="s">
        <v>25</v>
      </c>
      <c r="AP475" s="3">
        <v>50.6</v>
      </c>
      <c r="AQ475" s="3" t="s">
        <v>3297</v>
      </c>
      <c r="AR475" s="3" t="s">
        <v>160</v>
      </c>
      <c r="AS475" s="3" t="s">
        <v>104</v>
      </c>
      <c r="AT475" s="3" t="s">
        <v>3297</v>
      </c>
    </row>
    <row r="476" spans="1:46" x14ac:dyDescent="0.3">
      <c r="A476" s="3" t="s">
        <v>1622</v>
      </c>
      <c r="B476" s="4">
        <v>45851</v>
      </c>
      <c r="C476" s="2" t="s">
        <v>66</v>
      </c>
      <c r="D476" s="2" t="s">
        <v>219</v>
      </c>
      <c r="E476" s="2" t="s">
        <v>220</v>
      </c>
      <c r="F476" s="2" t="s">
        <v>33</v>
      </c>
      <c r="G476" s="2" t="s">
        <v>94</v>
      </c>
      <c r="H476" s="2" t="s">
        <v>3252</v>
      </c>
      <c r="I476" s="2" t="s">
        <v>193</v>
      </c>
      <c r="J476" s="2" t="s">
        <v>221</v>
      </c>
      <c r="K476" s="2" t="s">
        <v>21</v>
      </c>
      <c r="L476" s="2" t="s">
        <v>1585</v>
      </c>
      <c r="M476" s="4">
        <v>45790</v>
      </c>
      <c r="N476" s="4">
        <v>45969</v>
      </c>
      <c r="O476" s="4" t="s">
        <v>3297</v>
      </c>
      <c r="P476" s="2">
        <v>28</v>
      </c>
      <c r="Q476" s="2">
        <v>9889259</v>
      </c>
      <c r="R476" s="2">
        <v>0.26</v>
      </c>
      <c r="S476" s="2">
        <v>0.04</v>
      </c>
      <c r="T476" s="2">
        <v>7610773.7300000004</v>
      </c>
      <c r="U476" s="2" t="s">
        <v>177</v>
      </c>
      <c r="V476" s="20" cm="1">
        <f t="array" ref="V476">T476 / _xlfn.SWITCH(U476, "USD", 1, "AED", 3.67, "QAR", 3.64, "SAR", 3.75, "EUR", 0.92, "Unknown", 1, 1)</f>
        <v>7610773.7300000004</v>
      </c>
      <c r="W476" s="2" t="s">
        <v>3297</v>
      </c>
      <c r="X476" s="2">
        <v>0.28999999999999998</v>
      </c>
      <c r="Y476" s="2">
        <v>0.08</v>
      </c>
      <c r="Z476" s="2" t="s">
        <v>1586</v>
      </c>
      <c r="AA476" s="2">
        <v>3506324.73</v>
      </c>
      <c r="AB476" s="2">
        <v>2886983.49</v>
      </c>
      <c r="AC476" s="2">
        <v>30</v>
      </c>
      <c r="AD476" s="2">
        <v>163</v>
      </c>
      <c r="AE476" s="2" t="s">
        <v>62</v>
      </c>
      <c r="AF476" s="2" t="s">
        <v>24</v>
      </c>
      <c r="AG476" s="2">
        <v>0.44</v>
      </c>
      <c r="AH476" s="2">
        <v>0.05</v>
      </c>
      <c r="AI476" s="2">
        <v>0.05</v>
      </c>
      <c r="AJ476" s="2">
        <v>1</v>
      </c>
      <c r="AK476" s="2">
        <v>3995</v>
      </c>
      <c r="AL476" s="2">
        <v>553894.25</v>
      </c>
      <c r="AM476" s="2">
        <v>3240213.03</v>
      </c>
      <c r="AN476" s="2" t="s">
        <v>3297</v>
      </c>
      <c r="AO476" s="2" t="s">
        <v>103</v>
      </c>
      <c r="AP476" s="2" t="s">
        <v>3297</v>
      </c>
      <c r="AQ476" s="2">
        <v>60</v>
      </c>
      <c r="AR476" s="2" t="s">
        <v>3297</v>
      </c>
      <c r="AS476" s="2" t="s">
        <v>112</v>
      </c>
      <c r="AT476" s="2" t="s">
        <v>3297</v>
      </c>
    </row>
    <row r="477" spans="1:46" x14ac:dyDescent="0.3">
      <c r="A477" s="2" t="s">
        <v>1625</v>
      </c>
      <c r="B477" s="5">
        <v>45709</v>
      </c>
      <c r="C477" s="3" t="s">
        <v>257</v>
      </c>
      <c r="D477" s="3" t="s">
        <v>3249</v>
      </c>
      <c r="E477" s="3" t="s">
        <v>16</v>
      </c>
      <c r="F477" s="3" t="s">
        <v>68</v>
      </c>
      <c r="G477" s="3" t="s">
        <v>81</v>
      </c>
      <c r="H477" s="3" t="s">
        <v>157</v>
      </c>
      <c r="I477" s="3" t="s">
        <v>19</v>
      </c>
      <c r="J477" s="3" t="s">
        <v>82</v>
      </c>
      <c r="K477" s="3" t="s">
        <v>46</v>
      </c>
      <c r="L477" s="3" t="s">
        <v>1588</v>
      </c>
      <c r="M477" s="5">
        <v>45653</v>
      </c>
      <c r="N477" s="5">
        <v>45718</v>
      </c>
      <c r="O477" s="5" t="s">
        <v>3297</v>
      </c>
      <c r="P477" s="3">
        <v>37</v>
      </c>
      <c r="Q477" s="3">
        <v>12804937</v>
      </c>
      <c r="R477" s="3">
        <v>0.15</v>
      </c>
      <c r="S477" s="3">
        <v>0.09</v>
      </c>
      <c r="T477" s="3">
        <v>11863774.130000001</v>
      </c>
      <c r="U477" s="3" t="s">
        <v>242</v>
      </c>
      <c r="V477" s="21" cm="1">
        <f t="array" ref="V477">T477 / _xlfn.SWITCH(U477, "USD", 1, "AED", 3.67, "QAR", 3.64, "SAR", 3.75, "EUR", 0.92, "Unknown", 1, 1)</f>
        <v>12895406.663043479</v>
      </c>
      <c r="W477" s="3">
        <v>8910236.2200000007</v>
      </c>
      <c r="X477" s="3">
        <v>0.28999999999999998</v>
      </c>
      <c r="Y477" s="3">
        <v>0.14000000000000001</v>
      </c>
      <c r="Z477" s="3" t="s">
        <v>3297</v>
      </c>
      <c r="AA477" s="3">
        <v>6437765.4800000004</v>
      </c>
      <c r="AB477" s="3">
        <v>4323844.71</v>
      </c>
      <c r="AC477" s="3">
        <v>30</v>
      </c>
      <c r="AD477" s="3">
        <v>119</v>
      </c>
      <c r="AE477" s="3" t="s">
        <v>75</v>
      </c>
      <c r="AF477" s="3" t="s">
        <v>87</v>
      </c>
      <c r="AG477" s="3">
        <v>0.31</v>
      </c>
      <c r="AH477" s="3">
        <v>0.05</v>
      </c>
      <c r="AI477" s="3">
        <v>0.1</v>
      </c>
      <c r="AJ477" s="3">
        <v>7</v>
      </c>
      <c r="AK477" s="3">
        <v>2682</v>
      </c>
      <c r="AL477" s="3">
        <v>1547085.2</v>
      </c>
      <c r="AM477" s="3">
        <v>2390413.58</v>
      </c>
      <c r="AN477" s="3" t="s">
        <v>63</v>
      </c>
      <c r="AO477" s="3" t="s">
        <v>3297</v>
      </c>
      <c r="AP477" s="3" t="s">
        <v>3297</v>
      </c>
      <c r="AQ477" s="3">
        <v>36</v>
      </c>
      <c r="AR477" s="3" t="s">
        <v>166</v>
      </c>
      <c r="AS477" s="3" t="s">
        <v>40</v>
      </c>
      <c r="AT477" s="3" t="s">
        <v>64</v>
      </c>
    </row>
    <row r="478" spans="1:46" x14ac:dyDescent="0.3">
      <c r="A478" s="3" t="s">
        <v>1628</v>
      </c>
      <c r="B478" s="4">
        <v>46071</v>
      </c>
      <c r="C478" s="2" t="s">
        <v>448</v>
      </c>
      <c r="D478" s="2" t="s">
        <v>174</v>
      </c>
      <c r="E478" s="2" t="s">
        <v>220</v>
      </c>
      <c r="F478" s="2" t="s">
        <v>33</v>
      </c>
      <c r="G478" s="2" t="s">
        <v>135</v>
      </c>
      <c r="H478" s="2" t="s">
        <v>70</v>
      </c>
      <c r="I478" s="2" t="s">
        <v>71</v>
      </c>
      <c r="J478" s="2" t="s">
        <v>118</v>
      </c>
      <c r="K478" s="2" t="s">
        <v>97</v>
      </c>
      <c r="L478" s="2" t="s">
        <v>1590</v>
      </c>
      <c r="M478" s="4">
        <v>46052</v>
      </c>
      <c r="N478" s="4" t="s">
        <v>3297</v>
      </c>
      <c r="O478" s="4">
        <v>46208</v>
      </c>
      <c r="P478" s="2">
        <v>28</v>
      </c>
      <c r="Q478" s="2">
        <v>6134244</v>
      </c>
      <c r="R478" s="2">
        <v>0.06</v>
      </c>
      <c r="S478" s="2">
        <v>0.09</v>
      </c>
      <c r="T478" s="2">
        <v>6285146.4000000004</v>
      </c>
      <c r="U478" s="2" t="s">
        <v>242</v>
      </c>
      <c r="V478" s="20" cm="1">
        <f t="array" ref="V478">T478 / _xlfn.SWITCH(U478, "USD", 1, "AED", 3.67, "QAR", 3.64, "SAR", 3.75, "EUR", 0.92, "Unknown", 1, 1)</f>
        <v>6831680.8695652178</v>
      </c>
      <c r="W478" s="2">
        <v>5296778.28</v>
      </c>
      <c r="X478" s="2">
        <v>0.27</v>
      </c>
      <c r="Y478" s="2">
        <v>0.14000000000000001</v>
      </c>
      <c r="Z478" s="2" t="s">
        <v>1591</v>
      </c>
      <c r="AA478" s="2">
        <v>1326094.18</v>
      </c>
      <c r="AB478" s="2">
        <v>1003966.59</v>
      </c>
      <c r="AC478" s="2">
        <v>60</v>
      </c>
      <c r="AD478" s="2">
        <v>132</v>
      </c>
      <c r="AE478" s="2" t="s">
        <v>100</v>
      </c>
      <c r="AF478" s="2" t="s">
        <v>153</v>
      </c>
      <c r="AG478" s="2">
        <v>0.94</v>
      </c>
      <c r="AH478" s="2">
        <v>0.15</v>
      </c>
      <c r="AI478" s="2">
        <v>7.0000000000000007E-2</v>
      </c>
      <c r="AJ478" s="2">
        <v>0</v>
      </c>
      <c r="AK478" s="2">
        <v>3317</v>
      </c>
      <c r="AL478" s="2">
        <v>1377100.48</v>
      </c>
      <c r="AM478" s="2">
        <v>780969.7</v>
      </c>
      <c r="AN478" s="2" t="s">
        <v>3297</v>
      </c>
      <c r="AO478" s="2" t="s">
        <v>25</v>
      </c>
      <c r="AP478" s="2">
        <v>69.3</v>
      </c>
      <c r="AQ478" s="2">
        <v>24</v>
      </c>
      <c r="AR478" s="2" t="s">
        <v>3297</v>
      </c>
      <c r="AS478" s="2" t="s">
        <v>27</v>
      </c>
      <c r="AT478" s="2" t="s">
        <v>28</v>
      </c>
    </row>
    <row r="479" spans="1:46" x14ac:dyDescent="0.3">
      <c r="A479" s="2" t="s">
        <v>1631</v>
      </c>
      <c r="B479" s="5">
        <v>45698</v>
      </c>
      <c r="C479" s="3" t="s">
        <v>655</v>
      </c>
      <c r="D479" s="3" t="s">
        <v>79</v>
      </c>
      <c r="E479" s="3" t="s">
        <v>32</v>
      </c>
      <c r="F479" s="3" t="s">
        <v>108</v>
      </c>
      <c r="G479" s="3" t="s">
        <v>131</v>
      </c>
      <c r="H479" s="3" t="s">
        <v>70</v>
      </c>
      <c r="I479" s="3" t="s">
        <v>3297</v>
      </c>
      <c r="J479" s="3" t="s">
        <v>215</v>
      </c>
      <c r="K479" s="3" t="s">
        <v>125</v>
      </c>
      <c r="L479" s="3" t="s">
        <v>1593</v>
      </c>
      <c r="M479" s="5">
        <v>45674</v>
      </c>
      <c r="N479" s="5">
        <v>45811</v>
      </c>
      <c r="O479" s="5">
        <v>45765</v>
      </c>
      <c r="P479" s="3">
        <v>32</v>
      </c>
      <c r="Q479" s="3">
        <v>43086104</v>
      </c>
      <c r="R479" s="3">
        <v>0.27</v>
      </c>
      <c r="S479" s="3">
        <v>0.14000000000000001</v>
      </c>
      <c r="T479" s="3">
        <v>35856255.75</v>
      </c>
      <c r="U479" s="3" t="s">
        <v>365</v>
      </c>
      <c r="V479" s="21" cm="1">
        <f t="array" ref="V479">T479 / _xlfn.SWITCH(U479, "USD", 1, "AED", 3.67, "QAR", 3.64, "SAR", 3.75, "EUR", 0.92, "Unknown", 1, 1)</f>
        <v>9770096.9346049055</v>
      </c>
      <c r="W479" s="3">
        <v>30643222.510000002</v>
      </c>
      <c r="X479" s="3">
        <v>0.18</v>
      </c>
      <c r="Y479" s="3">
        <v>0.14000000000000001</v>
      </c>
      <c r="Z479" s="3" t="s">
        <v>1594</v>
      </c>
      <c r="AA479" s="3">
        <v>3152342.93</v>
      </c>
      <c r="AB479" s="3">
        <v>1515137.77</v>
      </c>
      <c r="AC479" s="3">
        <v>60</v>
      </c>
      <c r="AD479" s="3">
        <v>149</v>
      </c>
      <c r="AE479" s="3" t="s">
        <v>100</v>
      </c>
      <c r="AF479" s="3" t="s">
        <v>49</v>
      </c>
      <c r="AG479" s="3">
        <v>0.79</v>
      </c>
      <c r="AH479" s="3">
        <v>0.15</v>
      </c>
      <c r="AI479" s="3">
        <v>0.08</v>
      </c>
      <c r="AJ479" s="3">
        <v>14</v>
      </c>
      <c r="AK479" s="3">
        <v>4729</v>
      </c>
      <c r="AL479" s="3">
        <v>3246242.06</v>
      </c>
      <c r="AM479" s="3">
        <v>7743947.3499999996</v>
      </c>
      <c r="AN479" s="3" t="s">
        <v>3297</v>
      </c>
      <c r="AO479" s="3" t="s">
        <v>89</v>
      </c>
      <c r="AP479" s="3">
        <v>70.7</v>
      </c>
      <c r="AQ479" s="3">
        <v>48</v>
      </c>
      <c r="AR479" s="3" t="s">
        <v>3297</v>
      </c>
      <c r="AS479" s="3" t="s">
        <v>27</v>
      </c>
      <c r="AT479" s="3" t="s">
        <v>3297</v>
      </c>
    </row>
    <row r="480" spans="1:46" x14ac:dyDescent="0.3">
      <c r="A480" s="3" t="s">
        <v>1633</v>
      </c>
      <c r="B480" s="4">
        <v>45856</v>
      </c>
      <c r="C480" s="2" t="s">
        <v>940</v>
      </c>
      <c r="D480" s="2" t="s">
        <v>198</v>
      </c>
      <c r="E480" s="2" t="s">
        <v>220</v>
      </c>
      <c r="F480" s="2" t="s">
        <v>3297</v>
      </c>
      <c r="G480" s="2" t="s">
        <v>117</v>
      </c>
      <c r="H480" s="2" t="s">
        <v>157</v>
      </c>
      <c r="I480" s="2" t="s">
        <v>302</v>
      </c>
      <c r="J480" s="2" t="s">
        <v>118</v>
      </c>
      <c r="K480" s="2" t="s">
        <v>46</v>
      </c>
      <c r="L480" s="2" t="s">
        <v>1596</v>
      </c>
      <c r="M480" s="4">
        <v>45754</v>
      </c>
      <c r="N480" s="4">
        <v>46000</v>
      </c>
      <c r="O480" s="4">
        <v>45726</v>
      </c>
      <c r="P480" s="2" t="s">
        <v>3297</v>
      </c>
      <c r="Q480" s="2">
        <v>46043640</v>
      </c>
      <c r="R480" s="2">
        <v>0.21</v>
      </c>
      <c r="S480" s="2">
        <v>0.02</v>
      </c>
      <c r="T480" s="2">
        <v>37101965.109999999</v>
      </c>
      <c r="U480" s="2" t="s">
        <v>76</v>
      </c>
      <c r="V480" s="20" cm="1">
        <f t="array" ref="V480">T480 / _xlfn.SWITCH(U480, "USD", 1, "AED", 3.67, "QAR", 3.64, "SAR", 3.75, "EUR", 0.92, "Unknown", 1, 1)</f>
        <v>37101965.109999999</v>
      </c>
      <c r="W480" s="2">
        <v>28600084.010000002</v>
      </c>
      <c r="X480" s="2">
        <v>0.19</v>
      </c>
      <c r="Y480" s="2">
        <v>0.11</v>
      </c>
      <c r="Z480" s="2" t="s">
        <v>1597</v>
      </c>
      <c r="AA480" s="2">
        <v>12509868.029999999</v>
      </c>
      <c r="AB480" s="2">
        <v>13193140.289999999</v>
      </c>
      <c r="AC480" s="2">
        <v>30</v>
      </c>
      <c r="AD480" s="2">
        <v>53</v>
      </c>
      <c r="AE480" s="2" t="s">
        <v>148</v>
      </c>
      <c r="AF480" s="2" t="s">
        <v>101</v>
      </c>
      <c r="AG480" s="2">
        <v>0.6</v>
      </c>
      <c r="AH480" s="2">
        <v>0.15</v>
      </c>
      <c r="AI480" s="2">
        <v>0.06</v>
      </c>
      <c r="AJ480" s="2">
        <v>12</v>
      </c>
      <c r="AK480" s="2">
        <v>709</v>
      </c>
      <c r="AL480" s="2" t="s">
        <v>3297</v>
      </c>
      <c r="AM480" s="2">
        <v>7247689.0999999996</v>
      </c>
      <c r="AN480" s="2" t="s">
        <v>3297</v>
      </c>
      <c r="AO480" s="2" t="s">
        <v>39</v>
      </c>
      <c r="AP480" s="2">
        <v>59.2</v>
      </c>
      <c r="AQ480" s="2">
        <v>24</v>
      </c>
      <c r="AR480" s="2" t="s">
        <v>166</v>
      </c>
      <c r="AS480" s="2" t="s">
        <v>112</v>
      </c>
      <c r="AT480" s="2" t="s">
        <v>64</v>
      </c>
    </row>
    <row r="481" spans="1:46" x14ac:dyDescent="0.3">
      <c r="A481" s="2" t="s">
        <v>1636</v>
      </c>
      <c r="B481" s="5">
        <v>45992</v>
      </c>
      <c r="C481" s="3" t="s">
        <v>66</v>
      </c>
      <c r="D481" s="3" t="s">
        <v>219</v>
      </c>
      <c r="E481" s="3" t="s">
        <v>275</v>
      </c>
      <c r="F481" s="3" t="s">
        <v>116</v>
      </c>
      <c r="G481" s="3" t="s">
        <v>18</v>
      </c>
      <c r="H481" s="3" t="s">
        <v>3297</v>
      </c>
      <c r="I481" s="3" t="s">
        <v>193</v>
      </c>
      <c r="J481" s="2" t="s">
        <v>59</v>
      </c>
      <c r="K481" s="3" t="s">
        <v>21</v>
      </c>
      <c r="L481" s="3" t="s">
        <v>1599</v>
      </c>
      <c r="M481" s="5">
        <v>45966</v>
      </c>
      <c r="N481" s="5">
        <v>46026</v>
      </c>
      <c r="O481" s="5">
        <v>46039</v>
      </c>
      <c r="P481" s="3" t="s">
        <v>3297</v>
      </c>
      <c r="Q481" s="3">
        <v>11469267</v>
      </c>
      <c r="R481" s="3">
        <v>0.11</v>
      </c>
      <c r="S481" s="3">
        <v>-0.01</v>
      </c>
      <c r="T481" s="3">
        <v>10105571.15</v>
      </c>
      <c r="U481" s="3" t="s">
        <v>3297</v>
      </c>
      <c r="V481" s="21" cm="1">
        <f t="array" ref="V481">T481 / _xlfn.SWITCH(U481, "USD", 1, "AED", 3.67, "QAR", 3.64, "SAR", 3.75, "EUR", 0.92, "Unknown", 1, 1)</f>
        <v>10105571.15</v>
      </c>
      <c r="W481" s="3">
        <v>6798341.4000000004</v>
      </c>
      <c r="X481" s="3">
        <v>7.0000000000000007E-2</v>
      </c>
      <c r="Y481" s="3">
        <v>0.17</v>
      </c>
      <c r="Z481" s="3" t="s">
        <v>1600</v>
      </c>
      <c r="AA481" s="3">
        <v>2159596.0299999998</v>
      </c>
      <c r="AB481" s="3">
        <v>2274729.71</v>
      </c>
      <c r="AC481" s="3">
        <v>45</v>
      </c>
      <c r="AD481" s="3">
        <v>14</v>
      </c>
      <c r="AE481" s="3" t="s">
        <v>100</v>
      </c>
      <c r="AF481" s="3" t="s">
        <v>128</v>
      </c>
      <c r="AG481" s="3">
        <v>0.79</v>
      </c>
      <c r="AH481" s="3">
        <v>0.05</v>
      </c>
      <c r="AI481" s="3">
        <v>7.0000000000000007E-2</v>
      </c>
      <c r="AJ481" s="3">
        <v>7</v>
      </c>
      <c r="AK481" s="3">
        <v>2800</v>
      </c>
      <c r="AL481" s="3">
        <v>472769.13</v>
      </c>
      <c r="AM481" s="3">
        <v>4056147.66</v>
      </c>
      <c r="AN481" s="3" t="s">
        <v>102</v>
      </c>
      <c r="AO481" s="3" t="s">
        <v>3297</v>
      </c>
      <c r="AP481" s="3">
        <v>62.7</v>
      </c>
      <c r="AQ481" s="3">
        <v>12</v>
      </c>
      <c r="AR481" s="3" t="s">
        <v>51</v>
      </c>
      <c r="AS481" s="3" t="s">
        <v>40</v>
      </c>
      <c r="AT481" s="3" t="s">
        <v>105</v>
      </c>
    </row>
    <row r="482" spans="1:46" x14ac:dyDescent="0.3">
      <c r="A482" s="3" t="s">
        <v>1639</v>
      </c>
      <c r="B482" s="4">
        <v>16672</v>
      </c>
      <c r="C482" s="2" t="s">
        <v>78</v>
      </c>
      <c r="D482" s="2" t="s">
        <v>115</v>
      </c>
      <c r="E482" s="2" t="s">
        <v>32</v>
      </c>
      <c r="F482" s="2" t="s">
        <v>417</v>
      </c>
      <c r="G482" s="2" t="s">
        <v>131</v>
      </c>
      <c r="H482" s="2" t="s">
        <v>3252</v>
      </c>
      <c r="I482" s="2" t="s">
        <v>193</v>
      </c>
      <c r="J482" s="2" t="s">
        <v>215</v>
      </c>
      <c r="K482" s="2" t="s">
        <v>21</v>
      </c>
      <c r="L482" s="2" t="s">
        <v>1602</v>
      </c>
      <c r="M482" s="4">
        <v>45742</v>
      </c>
      <c r="N482" s="4">
        <v>45882</v>
      </c>
      <c r="O482" s="4">
        <v>45926</v>
      </c>
      <c r="P482" s="2">
        <v>33</v>
      </c>
      <c r="Q482" s="2">
        <v>16814898</v>
      </c>
      <c r="R482" s="2">
        <v>0.34</v>
      </c>
      <c r="S482" s="2">
        <v>0.05</v>
      </c>
      <c r="T482" s="2">
        <v>11652724.310000001</v>
      </c>
      <c r="U482" s="2" t="s">
        <v>365</v>
      </c>
      <c r="V482" s="20" cm="1">
        <f t="array" ref="V482">T482 / _xlfn.SWITCH(U482, "USD", 1, "AED", 3.67, "QAR", 3.64, "SAR", 3.75, "EUR", 0.92, "Unknown", 1, 1)</f>
        <v>3175129.2397820167</v>
      </c>
      <c r="W482" s="2">
        <v>9706962.5199999996</v>
      </c>
      <c r="X482" s="2">
        <v>0.36</v>
      </c>
      <c r="Y482" s="2">
        <v>0.12</v>
      </c>
      <c r="Z482" s="2" t="s">
        <v>1603</v>
      </c>
      <c r="AA482" s="2">
        <v>10421662.949999999</v>
      </c>
      <c r="AB482" s="2">
        <v>11218903.26</v>
      </c>
      <c r="AC482" s="2">
        <v>60</v>
      </c>
      <c r="AD482" s="2">
        <v>86</v>
      </c>
      <c r="AE482" s="2" t="s">
        <v>75</v>
      </c>
      <c r="AF482" s="2" t="s">
        <v>24</v>
      </c>
      <c r="AG482" s="2">
        <v>0.8</v>
      </c>
      <c r="AH482" s="2">
        <v>0.1</v>
      </c>
      <c r="AI482" s="2">
        <v>0.06</v>
      </c>
      <c r="AJ482" s="2">
        <v>13</v>
      </c>
      <c r="AK482" s="2">
        <v>3358</v>
      </c>
      <c r="AL482" s="2">
        <v>2423881.48</v>
      </c>
      <c r="AM482" s="2">
        <v>4272042.6399999997</v>
      </c>
      <c r="AN482" s="2" t="s">
        <v>135</v>
      </c>
      <c r="AO482" s="2" t="s">
        <v>3297</v>
      </c>
      <c r="AP482" s="2">
        <v>53.8</v>
      </c>
      <c r="AQ482" s="2">
        <v>36</v>
      </c>
      <c r="AR482" s="2" t="s">
        <v>166</v>
      </c>
      <c r="AS482" s="2" t="s">
        <v>112</v>
      </c>
      <c r="AT482" s="2" t="s">
        <v>3297</v>
      </c>
    </row>
    <row r="483" spans="1:46" x14ac:dyDescent="0.3">
      <c r="A483" s="2" t="s">
        <v>1642</v>
      </c>
      <c r="B483" s="5">
        <v>16697</v>
      </c>
      <c r="C483" s="3" t="s">
        <v>218</v>
      </c>
      <c r="D483" s="3" t="s">
        <v>320</v>
      </c>
      <c r="E483" s="3" t="s">
        <v>275</v>
      </c>
      <c r="F483" s="3" t="s">
        <v>116</v>
      </c>
      <c r="G483" s="3" t="s">
        <v>117</v>
      </c>
      <c r="H483" s="3" t="s">
        <v>3297</v>
      </c>
      <c r="I483" s="3" t="s">
        <v>3254</v>
      </c>
      <c r="J483" s="2" t="s">
        <v>59</v>
      </c>
      <c r="K483" s="3" t="s">
        <v>145</v>
      </c>
      <c r="L483" s="3" t="s">
        <v>1605</v>
      </c>
      <c r="M483" s="5">
        <v>45900</v>
      </c>
      <c r="N483" s="5">
        <v>45925</v>
      </c>
      <c r="O483" s="5">
        <v>45949</v>
      </c>
      <c r="P483" s="3">
        <v>28</v>
      </c>
      <c r="Q483" s="3">
        <v>644880</v>
      </c>
      <c r="R483" s="3">
        <v>0.17</v>
      </c>
      <c r="S483" s="3">
        <v>-0.05</v>
      </c>
      <c r="T483" s="3">
        <v>508487.88</v>
      </c>
      <c r="U483" s="3" t="s">
        <v>365</v>
      </c>
      <c r="V483" s="21" cm="1">
        <f t="array" ref="V483">T483 / _xlfn.SWITCH(U483, "USD", 1, "AED", 3.67, "QAR", 3.64, "SAR", 3.75, "EUR", 0.92, "Unknown", 1, 1)</f>
        <v>138552.55585831063</v>
      </c>
      <c r="W483" s="3">
        <v>392219.93</v>
      </c>
      <c r="X483" s="3">
        <v>0.11</v>
      </c>
      <c r="Y483" s="3">
        <v>0.06</v>
      </c>
      <c r="Z483" s="3" t="s">
        <v>1606</v>
      </c>
      <c r="AA483" s="3">
        <v>59388.21</v>
      </c>
      <c r="AB483" s="3">
        <v>19779.95</v>
      </c>
      <c r="AC483" s="3">
        <v>120</v>
      </c>
      <c r="AD483" s="3">
        <v>125</v>
      </c>
      <c r="AE483" s="3" t="s">
        <v>3297</v>
      </c>
      <c r="AF483" s="3" t="s">
        <v>101</v>
      </c>
      <c r="AG483" s="3">
        <v>0.34</v>
      </c>
      <c r="AH483" s="3">
        <v>0.15</v>
      </c>
      <c r="AI483" s="3">
        <v>0.02</v>
      </c>
      <c r="AJ483" s="3">
        <v>0</v>
      </c>
      <c r="AK483" s="3">
        <v>1555</v>
      </c>
      <c r="AL483" s="3">
        <v>77167.570000000007</v>
      </c>
      <c r="AM483" s="3">
        <v>244551.59</v>
      </c>
      <c r="AN483" s="3" t="s">
        <v>102</v>
      </c>
      <c r="AO483" s="3" t="s">
        <v>3297</v>
      </c>
      <c r="AP483" s="3">
        <v>52.8</v>
      </c>
      <c r="AQ483" s="3">
        <v>24</v>
      </c>
      <c r="AR483" s="3" t="s">
        <v>3297</v>
      </c>
      <c r="AS483" s="3" t="s">
        <v>40</v>
      </c>
      <c r="AT483" s="3" t="s">
        <v>64</v>
      </c>
    </row>
    <row r="484" spans="1:46" x14ac:dyDescent="0.3">
      <c r="A484" s="3" t="s">
        <v>1645</v>
      </c>
      <c r="B484" s="4">
        <v>46065</v>
      </c>
      <c r="C484" s="2" t="s">
        <v>294</v>
      </c>
      <c r="D484" s="2" t="s">
        <v>169</v>
      </c>
      <c r="E484" s="2" t="s">
        <v>220</v>
      </c>
      <c r="F484" s="2" t="s">
        <v>123</v>
      </c>
      <c r="G484" s="2" t="s">
        <v>162</v>
      </c>
      <c r="H484" s="2" t="s">
        <v>192</v>
      </c>
      <c r="I484" s="2" t="s">
        <v>58</v>
      </c>
      <c r="J484" s="2" t="s">
        <v>20</v>
      </c>
      <c r="K484" s="2" t="s">
        <v>83</v>
      </c>
      <c r="L484" s="2" t="s">
        <v>1608</v>
      </c>
      <c r="M484" s="4">
        <v>46011</v>
      </c>
      <c r="N484" s="4">
        <v>46067</v>
      </c>
      <c r="O484" s="4">
        <v>46114</v>
      </c>
      <c r="P484" s="2">
        <v>17</v>
      </c>
      <c r="Q484" s="2">
        <v>6100515</v>
      </c>
      <c r="R484" s="2">
        <v>0.3</v>
      </c>
      <c r="S484" s="2">
        <v>0.03</v>
      </c>
      <c r="T484" s="2">
        <v>4398471.32</v>
      </c>
      <c r="U484" s="2" t="s">
        <v>365</v>
      </c>
      <c r="V484" s="20" cm="1">
        <f t="array" ref="V484">T484 / _xlfn.SWITCH(U484, "USD", 1, "AED", 3.67, "QAR", 3.64, "SAR", 3.75, "EUR", 0.92, "Unknown", 1, 1)</f>
        <v>1198493.5476839237</v>
      </c>
      <c r="W484" s="2">
        <v>3918419.58</v>
      </c>
      <c r="X484" s="2">
        <v>0.05</v>
      </c>
      <c r="Y484" s="2">
        <v>0.09</v>
      </c>
      <c r="Z484" s="2" t="s">
        <v>1609</v>
      </c>
      <c r="AA484" s="2">
        <v>3875711.95</v>
      </c>
      <c r="AB484" s="2">
        <v>1638741.43</v>
      </c>
      <c r="AC484" s="2">
        <v>45</v>
      </c>
      <c r="AD484" s="2">
        <v>103</v>
      </c>
      <c r="AE484" s="2" t="s">
        <v>75</v>
      </c>
      <c r="AF484" s="2" t="s">
        <v>263</v>
      </c>
      <c r="AG484" s="2">
        <v>0.51</v>
      </c>
      <c r="AH484" s="2">
        <v>0.1</v>
      </c>
      <c r="AI484" s="2">
        <v>0.08</v>
      </c>
      <c r="AJ484" s="2">
        <v>10</v>
      </c>
      <c r="AK484" s="2">
        <v>854</v>
      </c>
      <c r="AL484" s="2">
        <v>1063872.77</v>
      </c>
      <c r="AM484" s="2">
        <v>1094258.77</v>
      </c>
      <c r="AN484" s="2" t="s">
        <v>135</v>
      </c>
      <c r="AO484" s="2" t="s">
        <v>103</v>
      </c>
      <c r="AP484" s="2">
        <v>87.7</v>
      </c>
      <c r="AQ484" s="2">
        <v>12</v>
      </c>
      <c r="AR484" s="2" t="s">
        <v>3297</v>
      </c>
      <c r="AS484" s="2" t="s">
        <v>52</v>
      </c>
      <c r="AT484" s="2" t="s">
        <v>64</v>
      </c>
    </row>
    <row r="485" spans="1:46" x14ac:dyDescent="0.3">
      <c r="A485" s="2" t="s">
        <v>1648</v>
      </c>
      <c r="B485" s="5">
        <v>45965</v>
      </c>
      <c r="C485" s="3" t="s">
        <v>42</v>
      </c>
      <c r="D485" s="3" t="s">
        <v>107</v>
      </c>
      <c r="E485" s="3" t="s">
        <v>16</v>
      </c>
      <c r="F485" s="3" t="s">
        <v>56</v>
      </c>
      <c r="G485" s="3" t="s">
        <v>135</v>
      </c>
      <c r="H485" s="3" t="s">
        <v>157</v>
      </c>
      <c r="I485" s="3" t="s">
        <v>3297</v>
      </c>
      <c r="J485" s="3" t="s">
        <v>82</v>
      </c>
      <c r="K485" s="3" t="s">
        <v>46</v>
      </c>
      <c r="L485" s="3" t="s">
        <v>1611</v>
      </c>
      <c r="M485" s="5">
        <v>45898</v>
      </c>
      <c r="N485" s="5">
        <v>46006</v>
      </c>
      <c r="O485" s="5">
        <v>46024</v>
      </c>
      <c r="P485" s="3">
        <v>51</v>
      </c>
      <c r="Q485" s="3">
        <v>11264485</v>
      </c>
      <c r="R485" s="3">
        <v>0.34</v>
      </c>
      <c r="S485" s="3">
        <v>0.18</v>
      </c>
      <c r="T485" s="3">
        <v>8772780.9199999999</v>
      </c>
      <c r="U485" s="3" t="s">
        <v>278</v>
      </c>
      <c r="V485" s="21" cm="1">
        <f t="array" ref="V485">T485 / _xlfn.SWITCH(U485, "USD", 1, "AED", 3.67, "QAR", 3.64, "SAR", 3.75, "EUR", 0.92, "Unknown", 1, 1)</f>
        <v>2339408.2453333335</v>
      </c>
      <c r="W485" s="3">
        <v>5767057.7800000003</v>
      </c>
      <c r="X485" s="3">
        <v>0.27</v>
      </c>
      <c r="Y485" s="3">
        <v>0.1</v>
      </c>
      <c r="Z485" s="3" t="s">
        <v>1612</v>
      </c>
      <c r="AA485" s="3">
        <v>3918351.17</v>
      </c>
      <c r="AB485" s="3">
        <v>3778826.36</v>
      </c>
      <c r="AC485" s="3">
        <v>90</v>
      </c>
      <c r="AD485" s="3">
        <v>78</v>
      </c>
      <c r="AE485" s="3" t="s">
        <v>148</v>
      </c>
      <c r="AF485" s="3" t="s">
        <v>24</v>
      </c>
      <c r="AG485" s="3">
        <v>0.7</v>
      </c>
      <c r="AH485" s="3">
        <v>0.05</v>
      </c>
      <c r="AI485" s="3">
        <v>0.1</v>
      </c>
      <c r="AJ485" s="3">
        <v>9</v>
      </c>
      <c r="AK485" s="3">
        <v>3093</v>
      </c>
      <c r="AL485" s="3">
        <v>398047.9</v>
      </c>
      <c r="AM485" s="3">
        <v>3518528.51</v>
      </c>
      <c r="AN485" s="3" t="s">
        <v>135</v>
      </c>
      <c r="AO485" s="3" t="s">
        <v>89</v>
      </c>
      <c r="AP485" s="3">
        <v>73.099999999999994</v>
      </c>
      <c r="AQ485" s="3">
        <v>24</v>
      </c>
      <c r="AR485" s="3" t="s">
        <v>26</v>
      </c>
      <c r="AS485" s="3" t="s">
        <v>112</v>
      </c>
      <c r="AT485" s="3" t="s">
        <v>3297</v>
      </c>
    </row>
    <row r="486" spans="1:46" x14ac:dyDescent="0.3">
      <c r="A486" s="3" t="s">
        <v>1651</v>
      </c>
      <c r="B486" s="4">
        <v>45682</v>
      </c>
      <c r="C486" s="2" t="s">
        <v>384</v>
      </c>
      <c r="D486" s="2" t="s">
        <v>213</v>
      </c>
      <c r="E486" s="2" t="s">
        <v>32</v>
      </c>
      <c r="F486" s="2" t="s">
        <v>138</v>
      </c>
      <c r="G486" s="2" t="s">
        <v>3297</v>
      </c>
      <c r="H486" s="2" t="s">
        <v>70</v>
      </c>
      <c r="I486" s="2" t="s">
        <v>302</v>
      </c>
      <c r="J486" s="2" t="s">
        <v>215</v>
      </c>
      <c r="K486" s="2" t="s">
        <v>83</v>
      </c>
      <c r="L486" s="2" t="s">
        <v>1614</v>
      </c>
      <c r="M486" s="4">
        <v>45656</v>
      </c>
      <c r="N486" s="4" t="s">
        <v>3297</v>
      </c>
      <c r="O486" s="4" t="s">
        <v>3297</v>
      </c>
      <c r="P486" s="2" t="s">
        <v>3297</v>
      </c>
      <c r="Q486" s="2">
        <v>15393072</v>
      </c>
      <c r="R486" s="2">
        <v>0.1</v>
      </c>
      <c r="S486" s="2">
        <v>0.08</v>
      </c>
      <c r="T486" s="2">
        <v>14962065.98</v>
      </c>
      <c r="U486" s="2" t="s">
        <v>365</v>
      </c>
      <c r="V486" s="20" cm="1">
        <f t="array" ref="V486">T486 / _xlfn.SWITCH(U486, "USD", 1, "AED", 3.67, "QAR", 3.64, "SAR", 3.75, "EUR", 0.92, "Unknown", 1, 1)</f>
        <v>4076857.2152588558</v>
      </c>
      <c r="W486" s="2">
        <v>11668595.17</v>
      </c>
      <c r="X486" s="2">
        <v>0.32</v>
      </c>
      <c r="Y486" s="2">
        <v>0.16</v>
      </c>
      <c r="Z486" s="2" t="s">
        <v>1615</v>
      </c>
      <c r="AA486" s="2">
        <v>986724.32</v>
      </c>
      <c r="AB486" s="2">
        <v>530327.98</v>
      </c>
      <c r="AC486" s="2">
        <v>60</v>
      </c>
      <c r="AD486" s="2">
        <v>121</v>
      </c>
      <c r="AE486" s="2" t="s">
        <v>100</v>
      </c>
      <c r="AF486" s="2" t="s">
        <v>101</v>
      </c>
      <c r="AG486" s="2">
        <v>0.6</v>
      </c>
      <c r="AH486" s="2">
        <v>0.1</v>
      </c>
      <c r="AI486" s="2">
        <v>0.1</v>
      </c>
      <c r="AJ486" s="2">
        <v>0</v>
      </c>
      <c r="AK486" s="2">
        <v>3833</v>
      </c>
      <c r="AL486" s="2">
        <v>3548571.56</v>
      </c>
      <c r="AM486" s="2">
        <v>4249913.9400000004</v>
      </c>
      <c r="AN486" s="2" t="s">
        <v>88</v>
      </c>
      <c r="AO486" s="2" t="s">
        <v>89</v>
      </c>
      <c r="AP486" s="2">
        <v>81.5</v>
      </c>
      <c r="AQ486" s="2">
        <v>48</v>
      </c>
      <c r="AR486" s="2" t="s">
        <v>160</v>
      </c>
      <c r="AS486" s="2" t="s">
        <v>112</v>
      </c>
      <c r="AT486" s="2" t="s">
        <v>3297</v>
      </c>
    </row>
    <row r="487" spans="1:46" x14ac:dyDescent="0.3">
      <c r="A487" s="3" t="s">
        <v>1656</v>
      </c>
      <c r="B487" s="5">
        <v>46236</v>
      </c>
      <c r="C487" s="3" t="s">
        <v>130</v>
      </c>
      <c r="D487" s="3" t="s">
        <v>385</v>
      </c>
      <c r="E487" s="3" t="s">
        <v>32</v>
      </c>
      <c r="F487" s="3" t="s">
        <v>138</v>
      </c>
      <c r="G487" s="3" t="s">
        <v>214</v>
      </c>
      <c r="H487" s="3" t="s">
        <v>245</v>
      </c>
      <c r="I487" s="3" t="s">
        <v>71</v>
      </c>
      <c r="J487" s="3" t="s">
        <v>215</v>
      </c>
      <c r="K487" s="3" t="s">
        <v>145</v>
      </c>
      <c r="L487" s="3" t="s">
        <v>1617</v>
      </c>
      <c r="M487" s="5">
        <v>46006</v>
      </c>
      <c r="N487" s="5">
        <v>46267</v>
      </c>
      <c r="O487" s="5" t="s">
        <v>3297</v>
      </c>
      <c r="P487" s="3">
        <v>13</v>
      </c>
      <c r="Q487" s="3">
        <v>1055519</v>
      </c>
      <c r="R487" s="3">
        <v>0.31</v>
      </c>
      <c r="S487" s="3">
        <v>0.11</v>
      </c>
      <c r="T487" s="3">
        <v>808422</v>
      </c>
      <c r="U487" s="3" t="s">
        <v>177</v>
      </c>
      <c r="V487" s="21" cm="1">
        <f t="array" ref="V487">T487 / _xlfn.SWITCH(U487, "USD", 1, "AED", 3.67, "QAR", 3.64, "SAR", 3.75, "EUR", 0.92, "Unknown", 1, 1)</f>
        <v>808422</v>
      </c>
      <c r="W487" s="3">
        <v>597821.6</v>
      </c>
      <c r="X487" s="3">
        <v>0.19</v>
      </c>
      <c r="Y487" s="3">
        <v>0.05</v>
      </c>
      <c r="Z487" s="3" t="s">
        <v>1618</v>
      </c>
      <c r="AA487" s="3">
        <v>398914.1</v>
      </c>
      <c r="AB487" s="3">
        <v>159844.47</v>
      </c>
      <c r="AC487" s="3">
        <v>120</v>
      </c>
      <c r="AD487" s="3">
        <v>58</v>
      </c>
      <c r="AE487" s="3" t="s">
        <v>38</v>
      </c>
      <c r="AF487" s="3" t="s">
        <v>87</v>
      </c>
      <c r="AG487" s="3">
        <v>0.25</v>
      </c>
      <c r="AH487" s="3">
        <v>0.1</v>
      </c>
      <c r="AI487" s="3">
        <v>0.06</v>
      </c>
      <c r="AJ487" s="3">
        <v>8</v>
      </c>
      <c r="AK487" s="3">
        <v>465</v>
      </c>
      <c r="AL487" s="3">
        <v>172806.82</v>
      </c>
      <c r="AM487" s="3">
        <v>360447.97</v>
      </c>
      <c r="AN487" s="3" t="s">
        <v>3297</v>
      </c>
      <c r="AO487" s="3" t="s">
        <v>103</v>
      </c>
      <c r="AP487" s="3">
        <v>80.3</v>
      </c>
      <c r="AQ487" s="3">
        <v>36</v>
      </c>
      <c r="AR487" s="3" t="s">
        <v>166</v>
      </c>
      <c r="AS487" s="3" t="s">
        <v>52</v>
      </c>
      <c r="AT487" s="3" t="s">
        <v>3297</v>
      </c>
    </row>
    <row r="488" spans="1:46" x14ac:dyDescent="0.3">
      <c r="A488" s="2" t="s">
        <v>1659</v>
      </c>
      <c r="B488" s="4">
        <v>45759</v>
      </c>
      <c r="C488" s="2" t="s">
        <v>370</v>
      </c>
      <c r="D488" s="2" t="s">
        <v>213</v>
      </c>
      <c r="E488" s="2" t="s">
        <v>275</v>
      </c>
      <c r="F488" s="2" t="s">
        <v>93</v>
      </c>
      <c r="G488" s="2" t="s">
        <v>235</v>
      </c>
      <c r="H488" s="2" t="s">
        <v>3297</v>
      </c>
      <c r="I488" s="2" t="s">
        <v>3297</v>
      </c>
      <c r="J488" s="2" t="s">
        <v>72</v>
      </c>
      <c r="K488" s="2" t="s">
        <v>83</v>
      </c>
      <c r="L488" s="2" t="s">
        <v>1620</v>
      </c>
      <c r="M488" s="4">
        <v>45971</v>
      </c>
      <c r="N488" s="4">
        <v>46030</v>
      </c>
      <c r="O488" s="4">
        <v>46050</v>
      </c>
      <c r="P488" s="2">
        <v>55</v>
      </c>
      <c r="Q488" s="2">
        <v>3723046</v>
      </c>
      <c r="R488" s="2">
        <v>0.25</v>
      </c>
      <c r="S488" s="2">
        <v>0.02</v>
      </c>
      <c r="T488" s="2">
        <v>2848130.19</v>
      </c>
      <c r="U488" s="2" t="s">
        <v>50</v>
      </c>
      <c r="V488" s="20" cm="1">
        <f t="array" ref="V488">T488 / _xlfn.SWITCH(U488, "USD", 1, "AED", 3.67, "QAR", 3.64, "SAR", 3.75, "EUR", 0.92, "Unknown", 1, 1)</f>
        <v>782453.34890109883</v>
      </c>
      <c r="W488" s="2">
        <v>2470983.64</v>
      </c>
      <c r="X488" s="2">
        <v>0.38</v>
      </c>
      <c r="Y488" s="2">
        <v>0.08</v>
      </c>
      <c r="Z488" s="2" t="s">
        <v>1621</v>
      </c>
      <c r="AA488" s="2">
        <v>1694930.8</v>
      </c>
      <c r="AB488" s="2">
        <v>677892.24</v>
      </c>
      <c r="AC488" s="2">
        <v>120</v>
      </c>
      <c r="AD488" s="2">
        <v>127</v>
      </c>
      <c r="AE488" s="2" t="s">
        <v>75</v>
      </c>
      <c r="AF488" s="2" t="s">
        <v>49</v>
      </c>
      <c r="AG488" s="2">
        <v>0.61</v>
      </c>
      <c r="AH488" s="2">
        <v>0.15</v>
      </c>
      <c r="AI488" s="2">
        <v>7.0000000000000007E-2</v>
      </c>
      <c r="AJ488" s="2">
        <v>1</v>
      </c>
      <c r="AK488" s="2">
        <v>1894</v>
      </c>
      <c r="AL488" s="2">
        <v>123433.12</v>
      </c>
      <c r="AM488" s="2">
        <v>618750.89</v>
      </c>
      <c r="AN488" s="2" t="s">
        <v>3297</v>
      </c>
      <c r="AO488" s="2" t="s">
        <v>89</v>
      </c>
      <c r="AP488" s="2">
        <v>94.9</v>
      </c>
      <c r="AQ488" s="2">
        <v>36</v>
      </c>
      <c r="AR488" s="2" t="s">
        <v>51</v>
      </c>
      <c r="AS488" s="2" t="s">
        <v>40</v>
      </c>
      <c r="AT488" s="2" t="s">
        <v>105</v>
      </c>
    </row>
    <row r="489" spans="1:46" x14ac:dyDescent="0.3">
      <c r="A489" s="3" t="s">
        <v>1661</v>
      </c>
      <c r="B489" s="5">
        <v>45781</v>
      </c>
      <c r="C489" s="3" t="s">
        <v>313</v>
      </c>
      <c r="D489" s="3" t="s">
        <v>79</v>
      </c>
      <c r="E489" s="3" t="s">
        <v>207</v>
      </c>
      <c r="F489" s="3" t="s">
        <v>3297</v>
      </c>
      <c r="G489" s="3" t="s">
        <v>235</v>
      </c>
      <c r="H489" s="3" t="s">
        <v>3252</v>
      </c>
      <c r="I489" s="3" t="s">
        <v>3297</v>
      </c>
      <c r="J489" s="3" t="s">
        <v>132</v>
      </c>
      <c r="K489" s="3" t="s">
        <v>97</v>
      </c>
      <c r="L489" s="3" t="s">
        <v>1623</v>
      </c>
      <c r="M489" s="5">
        <v>45728</v>
      </c>
      <c r="N489" s="5">
        <v>45905</v>
      </c>
      <c r="O489" s="5">
        <v>45858</v>
      </c>
      <c r="P489" s="3">
        <v>17</v>
      </c>
      <c r="Q489" s="3">
        <v>15645205</v>
      </c>
      <c r="R489" s="3">
        <v>0.13</v>
      </c>
      <c r="S489" s="3">
        <v>0.03</v>
      </c>
      <c r="T489" s="3">
        <v>14019668.199999999</v>
      </c>
      <c r="U489" s="3" t="s">
        <v>242</v>
      </c>
      <c r="V489" s="21" cm="1">
        <f t="array" ref="V489">T489 / _xlfn.SWITCH(U489, "USD", 1, "AED", 3.67, "QAR", 3.64, "SAR", 3.75, "EUR", 0.92, "Unknown", 1, 1)</f>
        <v>15238769.782608693</v>
      </c>
      <c r="W489" s="3">
        <v>11829774.17</v>
      </c>
      <c r="X489" s="3">
        <v>0.32</v>
      </c>
      <c r="Y489" s="3">
        <v>0.06</v>
      </c>
      <c r="Z489" s="3" t="s">
        <v>1624</v>
      </c>
      <c r="AA489" s="3">
        <v>1566410.18</v>
      </c>
      <c r="AB489" s="3">
        <v>530321.02</v>
      </c>
      <c r="AC489" s="3">
        <v>45</v>
      </c>
      <c r="AD489" s="3">
        <v>34</v>
      </c>
      <c r="AE489" s="3" t="s">
        <v>3297</v>
      </c>
      <c r="AF489" s="3" t="s">
        <v>128</v>
      </c>
      <c r="AG489" s="3">
        <v>0.36</v>
      </c>
      <c r="AH489" s="3">
        <v>0.05</v>
      </c>
      <c r="AI489" s="3">
        <v>0.05</v>
      </c>
      <c r="AJ489" s="3">
        <v>2</v>
      </c>
      <c r="AK489" s="3">
        <v>1838</v>
      </c>
      <c r="AL489" s="3">
        <v>1280190.3999999999</v>
      </c>
      <c r="AM489" s="3">
        <v>6626259.3399999999</v>
      </c>
      <c r="AN489" s="3" t="s">
        <v>3297</v>
      </c>
      <c r="AO489" s="3" t="s">
        <v>3297</v>
      </c>
      <c r="AP489" s="3">
        <v>91.1</v>
      </c>
      <c r="AQ489" s="3">
        <v>60</v>
      </c>
      <c r="AR489" s="3" t="s">
        <v>51</v>
      </c>
      <c r="AS489" s="3" t="s">
        <v>52</v>
      </c>
      <c r="AT489" s="3" t="s">
        <v>64</v>
      </c>
    </row>
    <row r="490" spans="1:46" x14ac:dyDescent="0.3">
      <c r="A490" s="2" t="s">
        <v>1664</v>
      </c>
      <c r="B490" s="4">
        <v>45841</v>
      </c>
      <c r="C490" s="2" t="s">
        <v>374</v>
      </c>
      <c r="D490" s="2" t="s">
        <v>92</v>
      </c>
      <c r="E490" s="2" t="s">
        <v>16</v>
      </c>
      <c r="F490" s="2" t="s">
        <v>3297</v>
      </c>
      <c r="G490" s="2" t="s">
        <v>3297</v>
      </c>
      <c r="H490" s="2" t="s">
        <v>3297</v>
      </c>
      <c r="I490" s="2" t="s">
        <v>193</v>
      </c>
      <c r="J490" s="2" t="s">
        <v>82</v>
      </c>
      <c r="K490" s="2" t="s">
        <v>203</v>
      </c>
      <c r="L490" s="2" t="s">
        <v>1626</v>
      </c>
      <c r="M490" s="4">
        <v>45773</v>
      </c>
      <c r="N490" s="4">
        <v>45861</v>
      </c>
      <c r="O490" s="4">
        <v>45878</v>
      </c>
      <c r="P490" s="2">
        <v>45</v>
      </c>
      <c r="Q490" s="2">
        <v>33497918</v>
      </c>
      <c r="R490" s="2">
        <v>0.33</v>
      </c>
      <c r="S490" s="2">
        <v>0.17</v>
      </c>
      <c r="T490" s="2">
        <v>26259017.920000002</v>
      </c>
      <c r="U490" s="2" t="s">
        <v>76</v>
      </c>
      <c r="V490" s="20" cm="1">
        <f t="array" ref="V490">T490 / _xlfn.SWITCH(U490, "USD", 1, "AED", 3.67, "QAR", 3.64, "SAR", 3.75, "EUR", 0.92, "Unknown", 1, 1)</f>
        <v>26259017.920000002</v>
      </c>
      <c r="W490" s="2">
        <v>22125919.559999999</v>
      </c>
      <c r="X490" s="2">
        <v>0.2</v>
      </c>
      <c r="Y490" s="2">
        <v>0.12</v>
      </c>
      <c r="Z490" s="2" t="s">
        <v>1627</v>
      </c>
      <c r="AA490" s="2">
        <v>10069863.1</v>
      </c>
      <c r="AB490" s="2">
        <v>9445868.6799999997</v>
      </c>
      <c r="AC490" s="2">
        <v>45</v>
      </c>
      <c r="AD490" s="2">
        <v>132</v>
      </c>
      <c r="AE490" s="2" t="s">
        <v>100</v>
      </c>
      <c r="AF490" s="2" t="s">
        <v>153</v>
      </c>
      <c r="AG490" s="2" t="s">
        <v>471</v>
      </c>
      <c r="AH490" s="2">
        <v>0.05</v>
      </c>
      <c r="AI490" s="2">
        <v>0.1</v>
      </c>
      <c r="AJ490" s="2">
        <v>13</v>
      </c>
      <c r="AK490" s="2">
        <v>4148</v>
      </c>
      <c r="AL490" s="2" t="s">
        <v>3297</v>
      </c>
      <c r="AM490" s="2">
        <v>3024429.74</v>
      </c>
      <c r="AN490" s="2" t="s">
        <v>3297</v>
      </c>
      <c r="AO490" s="2" t="s">
        <v>3297</v>
      </c>
      <c r="AP490" s="2">
        <v>84.3</v>
      </c>
      <c r="AQ490" s="2" t="s">
        <v>3297</v>
      </c>
      <c r="AR490" s="2" t="s">
        <v>3297</v>
      </c>
      <c r="AS490" s="2" t="s">
        <v>27</v>
      </c>
      <c r="AT490" s="2" t="s">
        <v>3297</v>
      </c>
    </row>
    <row r="491" spans="1:46" x14ac:dyDescent="0.3">
      <c r="A491" s="3" t="s">
        <v>1667</v>
      </c>
      <c r="B491" s="5">
        <v>45965</v>
      </c>
      <c r="C491" s="3" t="s">
        <v>239</v>
      </c>
      <c r="D491" s="3" t="s">
        <v>122</v>
      </c>
      <c r="E491" s="3" t="s">
        <v>32</v>
      </c>
      <c r="F491" s="3" t="s">
        <v>417</v>
      </c>
      <c r="G491" s="3" t="s">
        <v>69</v>
      </c>
      <c r="H491" s="3" t="s">
        <v>157</v>
      </c>
      <c r="I491" s="3" t="s">
        <v>302</v>
      </c>
      <c r="J491" s="3" t="s">
        <v>215</v>
      </c>
      <c r="K491" s="3" t="s">
        <v>21</v>
      </c>
      <c r="L491" s="3" t="s">
        <v>1629</v>
      </c>
      <c r="M491" s="5">
        <v>45756</v>
      </c>
      <c r="N491" s="5">
        <v>45976</v>
      </c>
      <c r="O491" s="5" t="s">
        <v>3297</v>
      </c>
      <c r="P491" s="3">
        <v>48</v>
      </c>
      <c r="Q491" s="3">
        <v>10185763</v>
      </c>
      <c r="R491" s="3">
        <v>0.18</v>
      </c>
      <c r="S491" s="3">
        <v>0.08</v>
      </c>
      <c r="T491" s="3">
        <v>9020511.7100000009</v>
      </c>
      <c r="U491" s="3" t="s">
        <v>242</v>
      </c>
      <c r="V491" s="21" cm="1">
        <f t="array" ref="V491">T491 / _xlfn.SWITCH(U491, "USD", 1, "AED", 3.67, "QAR", 3.64, "SAR", 3.75, "EUR", 0.92, "Unknown", 1, 1)</f>
        <v>9804904.0326086953</v>
      </c>
      <c r="W491" s="3">
        <v>7642507.6600000001</v>
      </c>
      <c r="X491" s="3">
        <v>0.39</v>
      </c>
      <c r="Y491" s="3">
        <v>7.0000000000000007E-2</v>
      </c>
      <c r="Z491" s="3" t="s">
        <v>1630</v>
      </c>
      <c r="AA491" s="3">
        <v>4291157.6399999997</v>
      </c>
      <c r="AB491" s="3">
        <v>1624334.3</v>
      </c>
      <c r="AC491" s="3">
        <v>120</v>
      </c>
      <c r="AD491" s="3">
        <v>54</v>
      </c>
      <c r="AE491" s="3" t="s">
        <v>148</v>
      </c>
      <c r="AF491" s="3" t="s">
        <v>128</v>
      </c>
      <c r="AG491" s="3">
        <v>0.09</v>
      </c>
      <c r="AH491" s="3">
        <v>0.1</v>
      </c>
      <c r="AI491" s="3">
        <v>7.0000000000000007E-2</v>
      </c>
      <c r="AJ491" s="3">
        <v>12</v>
      </c>
      <c r="AK491" s="3">
        <v>2891</v>
      </c>
      <c r="AL491" s="3">
        <v>217221.15</v>
      </c>
      <c r="AM491" s="3">
        <v>3525763.49</v>
      </c>
      <c r="AN491" s="3" t="s">
        <v>63</v>
      </c>
      <c r="AO491" s="3" t="s">
        <v>103</v>
      </c>
      <c r="AP491" s="3">
        <v>64.5</v>
      </c>
      <c r="AQ491" s="3">
        <v>12</v>
      </c>
      <c r="AR491" s="3" t="s">
        <v>3297</v>
      </c>
      <c r="AS491" s="3" t="s">
        <v>112</v>
      </c>
      <c r="AT491" s="3" t="s">
        <v>149</v>
      </c>
    </row>
    <row r="492" spans="1:46" x14ac:dyDescent="0.3">
      <c r="A492" s="2" t="s">
        <v>1670</v>
      </c>
      <c r="B492" s="4">
        <v>45957</v>
      </c>
      <c r="C492" s="2" t="s">
        <v>218</v>
      </c>
      <c r="D492" s="2" t="s">
        <v>31</v>
      </c>
      <c r="E492" s="2" t="s">
        <v>32</v>
      </c>
      <c r="F492" s="2" t="s">
        <v>3297</v>
      </c>
      <c r="G492" s="2" t="s">
        <v>144</v>
      </c>
      <c r="H492" s="2" t="s">
        <v>95</v>
      </c>
      <c r="I492" s="2" t="s">
        <v>302</v>
      </c>
      <c r="J492" s="2" t="s">
        <v>215</v>
      </c>
      <c r="K492" s="2" t="s">
        <v>97</v>
      </c>
      <c r="L492" s="2" t="s">
        <v>1632</v>
      </c>
      <c r="M492" s="4">
        <v>45902</v>
      </c>
      <c r="N492" s="4" t="s">
        <v>3297</v>
      </c>
      <c r="O492" s="4">
        <v>46033</v>
      </c>
      <c r="P492" s="2">
        <v>22</v>
      </c>
      <c r="Q492" s="2">
        <v>42398783</v>
      </c>
      <c r="R492" s="2">
        <v>0.35</v>
      </c>
      <c r="S492" s="2">
        <v>0.04</v>
      </c>
      <c r="T492" s="2">
        <v>28661577.309999999</v>
      </c>
      <c r="U492" s="2" t="s">
        <v>76</v>
      </c>
      <c r="V492" s="20" cm="1">
        <f t="array" ref="V492">T492 / _xlfn.SWITCH(U492, "USD", 1, "AED", 3.67, "QAR", 3.64, "SAR", 3.75, "EUR", 0.92, "Unknown", 1, 1)</f>
        <v>28661577.309999999</v>
      </c>
      <c r="W492" s="2">
        <v>23650049.469999999</v>
      </c>
      <c r="X492" s="2">
        <v>0.37</v>
      </c>
      <c r="Y492" s="2">
        <v>0.15</v>
      </c>
      <c r="Z492" s="2" t="s">
        <v>3297</v>
      </c>
      <c r="AA492" s="2">
        <v>17062573.710000001</v>
      </c>
      <c r="AB492" s="2">
        <v>9850967.0299999993</v>
      </c>
      <c r="AC492" s="2">
        <v>60</v>
      </c>
      <c r="AD492" s="2">
        <v>156</v>
      </c>
      <c r="AE492" s="2" t="s">
        <v>38</v>
      </c>
      <c r="AF492" s="2" t="s">
        <v>101</v>
      </c>
      <c r="AG492" s="2">
        <v>0.56999999999999995</v>
      </c>
      <c r="AH492" s="2">
        <v>0.1</v>
      </c>
      <c r="AI492" s="2">
        <v>0.05</v>
      </c>
      <c r="AJ492" s="2">
        <v>2</v>
      </c>
      <c r="AK492" s="2">
        <v>2845</v>
      </c>
      <c r="AL492" s="2">
        <v>5572871.1100000003</v>
      </c>
      <c r="AM492" s="2">
        <v>11700004.029999999</v>
      </c>
      <c r="AN492" s="2" t="s">
        <v>63</v>
      </c>
      <c r="AO492" s="2" t="s">
        <v>25</v>
      </c>
      <c r="AP492" s="2">
        <v>57.3</v>
      </c>
      <c r="AQ492" s="2">
        <v>48</v>
      </c>
      <c r="AR492" s="2" t="s">
        <v>166</v>
      </c>
      <c r="AS492" s="2" t="s">
        <v>112</v>
      </c>
      <c r="AT492" s="2" t="s">
        <v>3297</v>
      </c>
    </row>
    <row r="493" spans="1:46" x14ac:dyDescent="0.3">
      <c r="A493" s="3" t="s">
        <v>1673</v>
      </c>
      <c r="B493" s="5">
        <v>45904</v>
      </c>
      <c r="C493" s="3" t="s">
        <v>173</v>
      </c>
      <c r="D493" s="3" t="s">
        <v>385</v>
      </c>
      <c r="E493" s="3" t="s">
        <v>32</v>
      </c>
      <c r="F493" s="3" t="s">
        <v>138</v>
      </c>
      <c r="G493" s="3" t="s">
        <v>214</v>
      </c>
      <c r="H493" s="3" t="s">
        <v>44</v>
      </c>
      <c r="I493" s="3" t="s">
        <v>3297</v>
      </c>
      <c r="J493" s="3" t="s">
        <v>215</v>
      </c>
      <c r="K493" s="3" t="s">
        <v>125</v>
      </c>
      <c r="L493" s="3" t="s">
        <v>1634</v>
      </c>
      <c r="M493" s="5">
        <v>45822</v>
      </c>
      <c r="N493" s="5">
        <v>45933</v>
      </c>
      <c r="O493" s="5">
        <v>45759</v>
      </c>
      <c r="P493" s="3">
        <v>9</v>
      </c>
      <c r="Q493" s="3">
        <v>7465566</v>
      </c>
      <c r="R493" s="3">
        <v>0.21</v>
      </c>
      <c r="S493" s="3">
        <v>-0.01</v>
      </c>
      <c r="T493" s="3">
        <v>5838819.1699999999</v>
      </c>
      <c r="U493" s="3" t="s">
        <v>50</v>
      </c>
      <c r="V493" s="21" cm="1">
        <f t="array" ref="V493">T493 / _xlfn.SWITCH(U493, "USD", 1, "AED", 3.67, "QAR", 3.64, "SAR", 3.75, "EUR", 0.92, "Unknown", 1, 1)</f>
        <v>1604071.2005494505</v>
      </c>
      <c r="W493" s="3">
        <v>3526395</v>
      </c>
      <c r="X493" s="3">
        <v>0.32</v>
      </c>
      <c r="Y493" s="3">
        <v>0.09</v>
      </c>
      <c r="Z493" s="3" t="s">
        <v>1635</v>
      </c>
      <c r="AA493" s="3">
        <v>2354976.23</v>
      </c>
      <c r="AB493" s="3">
        <v>1405782.63</v>
      </c>
      <c r="AC493" s="3">
        <v>120</v>
      </c>
      <c r="AD493" s="3">
        <v>124</v>
      </c>
      <c r="AE493" s="3" t="s">
        <v>75</v>
      </c>
      <c r="AF493" s="3" t="s">
        <v>87</v>
      </c>
      <c r="AG493" s="3">
        <v>0.68</v>
      </c>
      <c r="AH493" s="3">
        <v>0.05</v>
      </c>
      <c r="AI493" s="3">
        <v>0.09</v>
      </c>
      <c r="AJ493" s="3">
        <v>4</v>
      </c>
      <c r="AK493" s="3">
        <v>2573</v>
      </c>
      <c r="AL493" s="3">
        <v>529341.99</v>
      </c>
      <c r="AM493" s="3">
        <v>2886515.57</v>
      </c>
      <c r="AN493" s="3" t="s">
        <v>3297</v>
      </c>
      <c r="AO493" s="3" t="s">
        <v>25</v>
      </c>
      <c r="AP493" s="3">
        <v>53</v>
      </c>
      <c r="AQ493" s="3">
        <v>36</v>
      </c>
      <c r="AR493" s="3" t="s">
        <v>3297</v>
      </c>
      <c r="AS493" s="3" t="s">
        <v>52</v>
      </c>
      <c r="AT493" s="3" t="s">
        <v>64</v>
      </c>
    </row>
    <row r="494" spans="1:46" x14ac:dyDescent="0.3">
      <c r="A494" s="2" t="s">
        <v>1676</v>
      </c>
      <c r="B494" s="4">
        <v>45869</v>
      </c>
      <c r="C494" s="2" t="s">
        <v>121</v>
      </c>
      <c r="D494" s="2" t="s">
        <v>3297</v>
      </c>
      <c r="E494" s="2" t="s">
        <v>207</v>
      </c>
      <c r="F494" s="2" t="s">
        <v>80</v>
      </c>
      <c r="G494" s="2" t="s">
        <v>81</v>
      </c>
      <c r="H494" s="2" t="s">
        <v>157</v>
      </c>
      <c r="I494" s="2" t="s">
        <v>302</v>
      </c>
      <c r="J494" s="3" t="s">
        <v>45</v>
      </c>
      <c r="K494" s="2" t="s">
        <v>145</v>
      </c>
      <c r="L494" s="2" t="s">
        <v>1637</v>
      </c>
      <c r="M494" s="4">
        <v>45836</v>
      </c>
      <c r="N494" s="4" t="s">
        <v>3297</v>
      </c>
      <c r="O494" s="4">
        <v>45941</v>
      </c>
      <c r="P494" s="2">
        <v>9</v>
      </c>
      <c r="Q494" s="2">
        <v>26203741</v>
      </c>
      <c r="R494" s="2">
        <v>0.06</v>
      </c>
      <c r="S494" s="2">
        <v>0.1</v>
      </c>
      <c r="T494" s="2">
        <v>27094668.190000001</v>
      </c>
      <c r="U494" s="2" t="s">
        <v>365</v>
      </c>
      <c r="V494" s="20" cm="1">
        <f t="array" ref="V494">T494 / _xlfn.SWITCH(U494, "USD", 1, "AED", 3.67, "QAR", 3.64, "SAR", 3.75, "EUR", 0.92, "Unknown", 1, 1)</f>
        <v>7382743.3760217987</v>
      </c>
      <c r="W494" s="2">
        <v>23172774.120000001</v>
      </c>
      <c r="X494" s="2">
        <v>0.35</v>
      </c>
      <c r="Y494" s="2">
        <v>0.18</v>
      </c>
      <c r="Z494" s="2" t="s">
        <v>1638</v>
      </c>
      <c r="AA494" s="2">
        <v>17319155.260000002</v>
      </c>
      <c r="AB494" s="2">
        <v>10172943.35</v>
      </c>
      <c r="AC494" s="2">
        <v>120</v>
      </c>
      <c r="AD494" s="2">
        <v>156</v>
      </c>
      <c r="AE494" s="2" t="s">
        <v>62</v>
      </c>
      <c r="AF494" s="2" t="s">
        <v>128</v>
      </c>
      <c r="AG494" s="2">
        <v>0.8</v>
      </c>
      <c r="AH494" s="2">
        <v>0.05</v>
      </c>
      <c r="AI494" s="2">
        <v>0.02</v>
      </c>
      <c r="AJ494" s="2">
        <v>4</v>
      </c>
      <c r="AK494" s="2">
        <v>950</v>
      </c>
      <c r="AL494" s="2">
        <v>1897365.74</v>
      </c>
      <c r="AM494" s="2">
        <v>8423238.1199999992</v>
      </c>
      <c r="AN494" s="2" t="s">
        <v>88</v>
      </c>
      <c r="AO494" s="2" t="s">
        <v>3297</v>
      </c>
      <c r="AP494" s="2">
        <v>70.599999999999994</v>
      </c>
      <c r="AQ494" s="2">
        <v>36</v>
      </c>
      <c r="AR494" s="2" t="s">
        <v>3297</v>
      </c>
      <c r="AS494" s="2" t="s">
        <v>27</v>
      </c>
      <c r="AT494" s="2" t="s">
        <v>28</v>
      </c>
    </row>
    <row r="495" spans="1:46" x14ac:dyDescent="0.3">
      <c r="A495" s="3" t="s">
        <v>1678</v>
      </c>
      <c r="B495" s="5">
        <v>45696</v>
      </c>
      <c r="C495" s="3" t="s">
        <v>343</v>
      </c>
      <c r="D495" s="3" t="s">
        <v>31</v>
      </c>
      <c r="E495" s="3" t="s">
        <v>275</v>
      </c>
      <c r="F495" s="3" t="s">
        <v>116</v>
      </c>
      <c r="G495" s="3" t="s">
        <v>144</v>
      </c>
      <c r="H495" s="3" t="s">
        <v>3252</v>
      </c>
      <c r="I495" s="3" t="s">
        <v>302</v>
      </c>
      <c r="J495" s="3" t="s">
        <v>72</v>
      </c>
      <c r="K495" s="3" t="s">
        <v>145</v>
      </c>
      <c r="L495" s="3" t="s">
        <v>1640</v>
      </c>
      <c r="M495" s="5">
        <v>45793</v>
      </c>
      <c r="N495" s="5">
        <v>45895</v>
      </c>
      <c r="O495" s="5">
        <v>45916</v>
      </c>
      <c r="P495" s="3">
        <v>41</v>
      </c>
      <c r="Q495" s="3">
        <v>5763164</v>
      </c>
      <c r="R495" s="3">
        <v>0.12</v>
      </c>
      <c r="S495" s="3">
        <v>7.0000000000000007E-2</v>
      </c>
      <c r="T495" s="3">
        <v>5426595.2199999997</v>
      </c>
      <c r="U495" s="3" t="s">
        <v>76</v>
      </c>
      <c r="V495" s="21" cm="1">
        <f t="array" ref="V495">T495 / _xlfn.SWITCH(U495, "USD", 1, "AED", 3.67, "QAR", 3.64, "SAR", 3.75, "EUR", 0.92, "Unknown", 1, 1)</f>
        <v>5426595.2199999997</v>
      </c>
      <c r="W495" s="3">
        <v>4345947.67</v>
      </c>
      <c r="X495" s="3">
        <v>0.18</v>
      </c>
      <c r="Y495" s="3">
        <v>0.05</v>
      </c>
      <c r="Z495" s="3" t="s">
        <v>1641</v>
      </c>
      <c r="AA495" s="3">
        <v>3091933.26</v>
      </c>
      <c r="AB495" s="3">
        <v>2978466.2</v>
      </c>
      <c r="AC495" s="3">
        <v>60</v>
      </c>
      <c r="AD495" s="3">
        <v>78</v>
      </c>
      <c r="AE495" s="3" t="s">
        <v>3297</v>
      </c>
      <c r="AF495" s="3" t="s">
        <v>101</v>
      </c>
      <c r="AG495" s="3">
        <v>0.33</v>
      </c>
      <c r="AH495" s="3">
        <v>0.05</v>
      </c>
      <c r="AI495" s="3">
        <v>0.02</v>
      </c>
      <c r="AJ495" s="3">
        <v>8</v>
      </c>
      <c r="AK495" s="3">
        <v>845</v>
      </c>
      <c r="AL495" s="3">
        <v>1112314.24</v>
      </c>
      <c r="AM495" s="3">
        <v>2135121.44</v>
      </c>
      <c r="AN495" s="3" t="s">
        <v>3297</v>
      </c>
      <c r="AO495" s="3" t="s">
        <v>39</v>
      </c>
      <c r="AP495" s="3">
        <v>89.4</v>
      </c>
      <c r="AQ495" s="3">
        <v>48</v>
      </c>
      <c r="AR495" s="3" t="s">
        <v>51</v>
      </c>
      <c r="AS495" s="3" t="s">
        <v>112</v>
      </c>
      <c r="AT495" s="3" t="s">
        <v>64</v>
      </c>
    </row>
    <row r="496" spans="1:46" x14ac:dyDescent="0.3">
      <c r="A496" s="2" t="s">
        <v>1681</v>
      </c>
      <c r="B496" s="4">
        <v>45940</v>
      </c>
      <c r="C496" s="2" t="s">
        <v>448</v>
      </c>
      <c r="D496" s="2" t="s">
        <v>43</v>
      </c>
      <c r="E496" s="2" t="s">
        <v>3335</v>
      </c>
      <c r="F496" s="2" t="s">
        <v>108</v>
      </c>
      <c r="G496" s="2" t="s">
        <v>156</v>
      </c>
      <c r="H496" s="2" t="s">
        <v>192</v>
      </c>
      <c r="I496" s="2" t="s">
        <v>199</v>
      </c>
      <c r="J496" s="2" t="s">
        <v>59</v>
      </c>
      <c r="K496" s="2" t="s">
        <v>203</v>
      </c>
      <c r="L496" s="2" t="s">
        <v>1643</v>
      </c>
      <c r="M496" s="4">
        <v>45891</v>
      </c>
      <c r="N496" s="4">
        <v>45972</v>
      </c>
      <c r="O496" s="4">
        <v>46043</v>
      </c>
      <c r="P496" s="2">
        <v>54</v>
      </c>
      <c r="Q496" s="2">
        <v>45101244</v>
      </c>
      <c r="R496" s="2">
        <v>0.27</v>
      </c>
      <c r="S496" s="2">
        <v>0.02</v>
      </c>
      <c r="T496" s="2">
        <v>33582386.280000001</v>
      </c>
      <c r="U496" s="2" t="s">
        <v>50</v>
      </c>
      <c r="V496" s="20" cm="1">
        <f t="array" ref="V496">T496 / _xlfn.SWITCH(U496, "USD", 1, "AED", 3.67, "QAR", 3.64, "SAR", 3.75, "EUR", 0.92, "Unknown", 1, 1)</f>
        <v>9225930.2967032976</v>
      </c>
      <c r="W496" s="2">
        <v>24042220.789999999</v>
      </c>
      <c r="X496" s="2">
        <v>0.28000000000000003</v>
      </c>
      <c r="Y496" s="2">
        <v>0.13</v>
      </c>
      <c r="Z496" s="2" t="s">
        <v>1644</v>
      </c>
      <c r="AA496" s="2">
        <v>29334181.899999999</v>
      </c>
      <c r="AB496" s="2">
        <v>13973500.65</v>
      </c>
      <c r="AC496" s="2">
        <v>30</v>
      </c>
      <c r="AD496" s="2">
        <v>72</v>
      </c>
      <c r="AE496" s="2" t="s">
        <v>148</v>
      </c>
      <c r="AF496" s="2" t="s">
        <v>263</v>
      </c>
      <c r="AG496" s="2">
        <v>0.14000000000000001</v>
      </c>
      <c r="AH496" s="2">
        <v>0.05</v>
      </c>
      <c r="AI496" s="2">
        <v>0.06</v>
      </c>
      <c r="AJ496" s="2">
        <v>3</v>
      </c>
      <c r="AK496" s="2">
        <v>3202</v>
      </c>
      <c r="AL496" s="2">
        <v>4331264.3899999997</v>
      </c>
      <c r="AM496" s="2">
        <v>5406310.0099999998</v>
      </c>
      <c r="AN496" s="2" t="s">
        <v>3297</v>
      </c>
      <c r="AO496" s="2" t="s">
        <v>77</v>
      </c>
      <c r="AP496" s="2">
        <v>51.1</v>
      </c>
      <c r="AQ496" s="2">
        <v>48</v>
      </c>
      <c r="AR496" s="2" t="s">
        <v>160</v>
      </c>
      <c r="AS496" s="2" t="s">
        <v>27</v>
      </c>
      <c r="AT496" s="2" t="s">
        <v>64</v>
      </c>
    </row>
    <row r="497" spans="1:46" x14ac:dyDescent="0.3">
      <c r="A497" s="3" t="s">
        <v>1683</v>
      </c>
      <c r="B497" s="5">
        <v>45767</v>
      </c>
      <c r="C497" s="3" t="s">
        <v>197</v>
      </c>
      <c r="D497" s="3" t="s">
        <v>320</v>
      </c>
      <c r="E497" s="3" t="s">
        <v>16</v>
      </c>
      <c r="F497" s="3" t="s">
        <v>68</v>
      </c>
      <c r="G497" s="3" t="s">
        <v>117</v>
      </c>
      <c r="H497" s="3" t="s">
        <v>95</v>
      </c>
      <c r="I497" s="3" t="s">
        <v>124</v>
      </c>
      <c r="J497" s="3" t="s">
        <v>82</v>
      </c>
      <c r="K497" s="3" t="s">
        <v>21</v>
      </c>
      <c r="L497" s="3" t="s">
        <v>1646</v>
      </c>
      <c r="M497" s="5">
        <v>45994</v>
      </c>
      <c r="N497" s="5">
        <v>45802</v>
      </c>
      <c r="O497" s="5">
        <v>45847</v>
      </c>
      <c r="P497" s="3" t="s">
        <v>3297</v>
      </c>
      <c r="Q497" s="3" t="s">
        <v>3297</v>
      </c>
      <c r="R497" s="3">
        <v>0.1</v>
      </c>
      <c r="S497" s="3">
        <v>0.1</v>
      </c>
      <c r="T497" s="3">
        <v>30077299.890000001</v>
      </c>
      <c r="U497" s="3" t="s">
        <v>76</v>
      </c>
      <c r="V497" s="21" cm="1">
        <f t="array" ref="V497">T497 / _xlfn.SWITCH(U497, "USD", 1, "AED", 3.67, "QAR", 3.64, "SAR", 3.75, "EUR", 0.92, "Unknown", 1, 1)</f>
        <v>30077299.890000001</v>
      </c>
      <c r="W497" s="3">
        <v>18779191</v>
      </c>
      <c r="X497" s="3">
        <v>0.26</v>
      </c>
      <c r="Y497" s="3">
        <v>0.15</v>
      </c>
      <c r="Z497" s="3" t="s">
        <v>1647</v>
      </c>
      <c r="AA497" s="3">
        <v>16347938.369999999</v>
      </c>
      <c r="AB497" s="3">
        <v>16950943.850000001</v>
      </c>
      <c r="AC497" s="3">
        <v>120</v>
      </c>
      <c r="AD497" s="3">
        <v>116</v>
      </c>
      <c r="AE497" s="3" t="s">
        <v>148</v>
      </c>
      <c r="AF497" s="3" t="s">
        <v>128</v>
      </c>
      <c r="AG497" s="3">
        <v>0.05</v>
      </c>
      <c r="AH497" s="3">
        <v>0.05</v>
      </c>
      <c r="AI497" s="3">
        <v>0.03</v>
      </c>
      <c r="AJ497" s="3">
        <v>3</v>
      </c>
      <c r="AK497" s="3" t="s">
        <v>3297</v>
      </c>
      <c r="AL497" s="3">
        <v>749021.4</v>
      </c>
      <c r="AM497" s="3">
        <v>6503832.0700000003</v>
      </c>
      <c r="AN497" s="3" t="s">
        <v>165</v>
      </c>
      <c r="AO497" s="3" t="s">
        <v>89</v>
      </c>
      <c r="AP497" s="3">
        <v>54.7</v>
      </c>
      <c r="AQ497" s="3">
        <v>48</v>
      </c>
      <c r="AR497" s="3" t="s">
        <v>160</v>
      </c>
      <c r="AS497" s="3" t="s">
        <v>112</v>
      </c>
      <c r="AT497" s="3" t="s">
        <v>3297</v>
      </c>
    </row>
    <row r="498" spans="1:46" x14ac:dyDescent="0.3">
      <c r="A498" s="2" t="s">
        <v>1686</v>
      </c>
      <c r="B498" s="4">
        <v>45960</v>
      </c>
      <c r="C498" s="2" t="s">
        <v>668</v>
      </c>
      <c r="D498" s="2" t="s">
        <v>320</v>
      </c>
      <c r="E498" s="2" t="s">
        <v>3335</v>
      </c>
      <c r="F498" s="2" t="s">
        <v>80</v>
      </c>
      <c r="G498" s="2" t="s">
        <v>135</v>
      </c>
      <c r="H498" s="2" t="s">
        <v>95</v>
      </c>
      <c r="I498" s="2" t="s">
        <v>58</v>
      </c>
      <c r="J498" s="2" t="s">
        <v>59</v>
      </c>
      <c r="K498" s="2" t="s">
        <v>145</v>
      </c>
      <c r="L498" s="2" t="s">
        <v>1649</v>
      </c>
      <c r="M498" s="4">
        <v>45971</v>
      </c>
      <c r="N498" s="4" t="s">
        <v>3297</v>
      </c>
      <c r="O498" s="4">
        <v>46044</v>
      </c>
      <c r="P498" s="2">
        <v>20</v>
      </c>
      <c r="Q498" s="2">
        <v>18428369</v>
      </c>
      <c r="R498" s="2">
        <v>0.18</v>
      </c>
      <c r="S498" s="2">
        <v>0.08</v>
      </c>
      <c r="T498" s="2">
        <v>16320163.59</v>
      </c>
      <c r="U498" s="2" t="s">
        <v>242</v>
      </c>
      <c r="V498" s="20" cm="1">
        <f t="array" ref="V498">T498 / _xlfn.SWITCH(U498, "USD", 1, "AED", 3.67, "QAR", 3.64, "SAR", 3.75, "EUR", 0.92, "Unknown", 1, 1)</f>
        <v>17739308.25</v>
      </c>
      <c r="W498" s="2">
        <v>10625509.51</v>
      </c>
      <c r="X498" s="2">
        <v>0.15</v>
      </c>
      <c r="Y498" s="2">
        <v>0.06</v>
      </c>
      <c r="Z498" s="2" t="s">
        <v>1650</v>
      </c>
      <c r="AA498" s="2">
        <v>7298418.3200000003</v>
      </c>
      <c r="AB498" s="2">
        <v>7433778.2699999996</v>
      </c>
      <c r="AC498" s="2">
        <v>45</v>
      </c>
      <c r="AD498" s="2">
        <v>104</v>
      </c>
      <c r="AE498" s="2" t="s">
        <v>100</v>
      </c>
      <c r="AF498" s="2" t="s">
        <v>128</v>
      </c>
      <c r="AG498" s="2">
        <v>0.81</v>
      </c>
      <c r="AH498" s="2">
        <v>0.05</v>
      </c>
      <c r="AI498" s="2">
        <v>0.1</v>
      </c>
      <c r="AJ498" s="2">
        <v>14</v>
      </c>
      <c r="AK498" s="2">
        <v>1921</v>
      </c>
      <c r="AL498" s="2">
        <v>2274476.81</v>
      </c>
      <c r="AM498" s="2">
        <v>6400188.79</v>
      </c>
      <c r="AN498" s="2" t="s">
        <v>102</v>
      </c>
      <c r="AO498" s="2" t="s">
        <v>3297</v>
      </c>
      <c r="AP498" s="2">
        <v>92.5</v>
      </c>
      <c r="AQ498" s="2">
        <v>36</v>
      </c>
      <c r="AR498" s="2" t="s">
        <v>3297</v>
      </c>
      <c r="AS498" s="2" t="s">
        <v>40</v>
      </c>
      <c r="AT498" s="2" t="s">
        <v>3297</v>
      </c>
    </row>
    <row r="499" spans="1:46" x14ac:dyDescent="0.3">
      <c r="A499" s="3" t="s">
        <v>1692</v>
      </c>
      <c r="B499" s="5">
        <v>46077</v>
      </c>
      <c r="C499" s="3" t="s">
        <v>343</v>
      </c>
      <c r="D499" s="3" t="s">
        <v>31</v>
      </c>
      <c r="E499" s="3" t="s">
        <v>275</v>
      </c>
      <c r="F499" s="3" t="s">
        <v>93</v>
      </c>
      <c r="G499" s="3" t="s">
        <v>235</v>
      </c>
      <c r="H499" s="3" t="s">
        <v>109</v>
      </c>
      <c r="I499" s="3" t="s">
        <v>19</v>
      </c>
      <c r="J499" s="2" t="s">
        <v>72</v>
      </c>
      <c r="K499" s="3" t="s">
        <v>83</v>
      </c>
      <c r="L499" s="3" t="s">
        <v>1652</v>
      </c>
      <c r="M499" s="5">
        <v>46327</v>
      </c>
      <c r="N499" s="5">
        <v>46086</v>
      </c>
      <c r="O499" s="5">
        <v>46178</v>
      </c>
      <c r="P499" s="3">
        <v>27</v>
      </c>
      <c r="Q499" s="3">
        <v>14367748</v>
      </c>
      <c r="R499" s="3">
        <v>0.26</v>
      </c>
      <c r="S499" s="3">
        <v>0.04</v>
      </c>
      <c r="T499" s="3">
        <v>11057418.859999999</v>
      </c>
      <c r="U499" s="3" t="s">
        <v>76</v>
      </c>
      <c r="V499" s="21" cm="1">
        <f t="array" ref="V499">T499 / _xlfn.SWITCH(U499, "USD", 1, "AED", 3.67, "QAR", 3.64, "SAR", 3.75, "EUR", 0.92, "Unknown", 1, 1)</f>
        <v>11057418.859999999</v>
      </c>
      <c r="W499" s="3">
        <v>9851327.2599999998</v>
      </c>
      <c r="X499" s="3">
        <v>0.27</v>
      </c>
      <c r="Y499" s="3">
        <v>0.18</v>
      </c>
      <c r="Z499" s="3" t="s">
        <v>1653</v>
      </c>
      <c r="AA499" s="3">
        <v>9076380.3100000005</v>
      </c>
      <c r="AB499" s="3">
        <v>9086793.3100000005</v>
      </c>
      <c r="AC499" s="3">
        <v>30</v>
      </c>
      <c r="AD499" s="3">
        <v>80</v>
      </c>
      <c r="AE499" s="3" t="s">
        <v>62</v>
      </c>
      <c r="AF499" s="3" t="s">
        <v>24</v>
      </c>
      <c r="AG499" s="3">
        <v>0.63</v>
      </c>
      <c r="AH499" s="3">
        <v>0.15</v>
      </c>
      <c r="AI499" s="3">
        <v>0.06</v>
      </c>
      <c r="AJ499" s="3">
        <v>12</v>
      </c>
      <c r="AK499" s="3">
        <v>1987</v>
      </c>
      <c r="AL499" s="3">
        <v>731717.91</v>
      </c>
      <c r="AM499" s="3">
        <v>4489781.53</v>
      </c>
      <c r="AN499" s="3" t="s">
        <v>102</v>
      </c>
      <c r="AO499" s="3" t="s">
        <v>103</v>
      </c>
      <c r="AP499" s="3">
        <v>77.7</v>
      </c>
      <c r="AQ499" s="3">
        <v>48</v>
      </c>
      <c r="AR499" s="3" t="s">
        <v>26</v>
      </c>
      <c r="AS499" s="3" t="s">
        <v>40</v>
      </c>
      <c r="AT499" s="3" t="s">
        <v>113</v>
      </c>
    </row>
    <row r="500" spans="1:46" x14ac:dyDescent="0.3">
      <c r="A500" s="2" t="s">
        <v>1695</v>
      </c>
      <c r="B500" s="4">
        <v>16682</v>
      </c>
      <c r="C500" s="2" t="s">
        <v>218</v>
      </c>
      <c r="D500" s="2" t="s">
        <v>385</v>
      </c>
      <c r="E500" s="2" t="s">
        <v>275</v>
      </c>
      <c r="F500" s="2" t="s">
        <v>93</v>
      </c>
      <c r="G500" s="2" t="s">
        <v>57</v>
      </c>
      <c r="H500" s="2" t="s">
        <v>70</v>
      </c>
      <c r="I500" s="2" t="s">
        <v>193</v>
      </c>
      <c r="J500" s="2" t="s">
        <v>72</v>
      </c>
      <c r="K500" s="2" t="s">
        <v>83</v>
      </c>
      <c r="L500" s="2" t="s">
        <v>1654</v>
      </c>
      <c r="M500" s="4">
        <v>45832</v>
      </c>
      <c r="N500" s="4">
        <v>45927</v>
      </c>
      <c r="O500" s="4">
        <v>46006</v>
      </c>
      <c r="P500" s="2">
        <v>11</v>
      </c>
      <c r="Q500" s="2">
        <v>15567627</v>
      </c>
      <c r="R500" s="2">
        <v>0.28999999999999998</v>
      </c>
      <c r="S500" s="2">
        <v>7.0000000000000007E-2</v>
      </c>
      <c r="T500" s="2">
        <v>11826726.23</v>
      </c>
      <c r="U500" s="2" t="s">
        <v>278</v>
      </c>
      <c r="V500" s="20" cm="1">
        <f t="array" ref="V500">T500 / _xlfn.SWITCH(U500, "USD", 1, "AED", 3.67, "QAR", 3.64, "SAR", 3.75, "EUR", 0.92, "Unknown", 1, 1)</f>
        <v>3153793.6613333332</v>
      </c>
      <c r="W500" s="2">
        <v>10119814.83</v>
      </c>
      <c r="X500" s="2">
        <v>0.06</v>
      </c>
      <c r="Y500" s="2">
        <v>0.19</v>
      </c>
      <c r="Z500" s="2" t="s">
        <v>1655</v>
      </c>
      <c r="AA500" s="2">
        <v>1850895.49</v>
      </c>
      <c r="AB500" s="2">
        <v>1859537.43</v>
      </c>
      <c r="AC500" s="2">
        <v>30</v>
      </c>
      <c r="AD500" s="2">
        <v>100</v>
      </c>
      <c r="AE500" s="2" t="s">
        <v>75</v>
      </c>
      <c r="AF500" s="2" t="s">
        <v>128</v>
      </c>
      <c r="AG500" s="2">
        <v>0.18</v>
      </c>
      <c r="AH500" s="2">
        <v>0.05</v>
      </c>
      <c r="AI500" s="2">
        <v>0.05</v>
      </c>
      <c r="AJ500" s="2">
        <v>6</v>
      </c>
      <c r="AK500" s="2">
        <v>920</v>
      </c>
      <c r="AL500" s="2">
        <v>2276225.69</v>
      </c>
      <c r="AM500" s="2">
        <v>2728203.15</v>
      </c>
      <c r="AN500" s="2" t="s">
        <v>3297</v>
      </c>
      <c r="AO500" s="2" t="s">
        <v>39</v>
      </c>
      <c r="AP500" s="2">
        <v>50.4</v>
      </c>
      <c r="AQ500" s="2" t="s">
        <v>3297</v>
      </c>
      <c r="AR500" s="2" t="s">
        <v>166</v>
      </c>
      <c r="AS500" s="2" t="s">
        <v>52</v>
      </c>
      <c r="AT500" s="2" t="s">
        <v>28</v>
      </c>
    </row>
    <row r="501" spans="1:46" x14ac:dyDescent="0.3">
      <c r="A501" s="3" t="s">
        <v>1697</v>
      </c>
      <c r="B501" s="5">
        <v>46052</v>
      </c>
      <c r="C501" s="3" t="s">
        <v>603</v>
      </c>
      <c r="D501" s="3" t="s">
        <v>92</v>
      </c>
      <c r="E501" s="3" t="s">
        <v>32</v>
      </c>
      <c r="F501" s="3" t="s">
        <v>417</v>
      </c>
      <c r="G501" s="3" t="s">
        <v>81</v>
      </c>
      <c r="H501" s="3" t="s">
        <v>157</v>
      </c>
      <c r="I501" s="3" t="s">
        <v>3297</v>
      </c>
      <c r="J501" s="3" t="s">
        <v>215</v>
      </c>
      <c r="K501" s="3" t="s">
        <v>97</v>
      </c>
      <c r="L501" s="3" t="s">
        <v>1657</v>
      </c>
      <c r="M501" s="5">
        <v>45975</v>
      </c>
      <c r="N501" s="5">
        <v>46108</v>
      </c>
      <c r="O501" s="5">
        <v>46113</v>
      </c>
      <c r="P501" s="3">
        <v>26</v>
      </c>
      <c r="Q501" s="3">
        <v>42041477</v>
      </c>
      <c r="R501" s="3">
        <v>0.22</v>
      </c>
      <c r="S501" s="3">
        <v>-0.03</v>
      </c>
      <c r="T501" s="3">
        <v>31808581.5</v>
      </c>
      <c r="U501" s="3" t="s">
        <v>365</v>
      </c>
      <c r="V501" s="21" cm="1">
        <f t="array" ref="V501">T501 / _xlfn.SWITCH(U501, "USD", 1, "AED", 3.67, "QAR", 3.64, "SAR", 3.75, "EUR", 0.92, "Unknown", 1, 1)</f>
        <v>8667188.4196185283</v>
      </c>
      <c r="W501" s="3">
        <v>26000073.719999999</v>
      </c>
      <c r="X501" s="3">
        <v>0.1</v>
      </c>
      <c r="Y501" s="3">
        <v>0.2</v>
      </c>
      <c r="Z501" s="3" t="s">
        <v>1658</v>
      </c>
      <c r="AA501" s="3">
        <v>27209855.960000001</v>
      </c>
      <c r="AB501" s="3">
        <v>26783547.41</v>
      </c>
      <c r="AC501" s="3">
        <v>30</v>
      </c>
      <c r="AD501" s="3">
        <v>13</v>
      </c>
      <c r="AE501" s="3" t="s">
        <v>75</v>
      </c>
      <c r="AF501" s="3" t="s">
        <v>153</v>
      </c>
      <c r="AG501" s="3">
        <v>0.68</v>
      </c>
      <c r="AH501" s="3">
        <v>0.15</v>
      </c>
      <c r="AI501" s="3">
        <v>0.06</v>
      </c>
      <c r="AJ501" s="3">
        <v>6</v>
      </c>
      <c r="AK501" s="3">
        <v>678</v>
      </c>
      <c r="AL501" s="3">
        <v>7835450.4199999999</v>
      </c>
      <c r="AM501" s="3">
        <v>4727572.7</v>
      </c>
      <c r="AN501" s="3" t="s">
        <v>165</v>
      </c>
      <c r="AO501" s="3" t="s">
        <v>3297</v>
      </c>
      <c r="AP501" s="3">
        <v>77.3</v>
      </c>
      <c r="AQ501" s="3">
        <v>24</v>
      </c>
      <c r="AR501" s="3" t="s">
        <v>51</v>
      </c>
      <c r="AS501" s="3" t="s">
        <v>104</v>
      </c>
      <c r="AT501" s="3" t="s">
        <v>3297</v>
      </c>
    </row>
    <row r="502" spans="1:46" x14ac:dyDescent="0.3">
      <c r="A502" s="2" t="s">
        <v>1700</v>
      </c>
      <c r="B502" s="4">
        <v>45880</v>
      </c>
      <c r="C502" s="2" t="s">
        <v>438</v>
      </c>
      <c r="D502" s="2" t="s">
        <v>115</v>
      </c>
      <c r="E502" s="2" t="s">
        <v>275</v>
      </c>
      <c r="F502" s="2" t="s">
        <v>17</v>
      </c>
      <c r="G502" s="2" t="s">
        <v>162</v>
      </c>
      <c r="H502" s="2" t="s">
        <v>192</v>
      </c>
      <c r="I502" s="2" t="s">
        <v>199</v>
      </c>
      <c r="J502" s="2" t="s">
        <v>72</v>
      </c>
      <c r="K502" s="2" t="s">
        <v>145</v>
      </c>
      <c r="L502" s="2" t="s">
        <v>1660</v>
      </c>
      <c r="M502" s="4">
        <v>45937</v>
      </c>
      <c r="N502" s="4">
        <v>45984</v>
      </c>
      <c r="O502" s="4">
        <v>46076</v>
      </c>
      <c r="P502" s="2">
        <v>13</v>
      </c>
      <c r="Q502" s="2">
        <v>16221290</v>
      </c>
      <c r="R502" s="2">
        <v>0.15</v>
      </c>
      <c r="S502" s="2">
        <v>0</v>
      </c>
      <c r="T502" s="2">
        <v>13788096.5</v>
      </c>
      <c r="U502" s="2" t="s">
        <v>3297</v>
      </c>
      <c r="V502" s="20" cm="1">
        <f t="array" ref="V502">T502 / _xlfn.SWITCH(U502, "USD", 1, "AED", 3.67, "QAR", 3.64, "SAR", 3.75, "EUR", 0.92, "Unknown", 1, 1)</f>
        <v>13788096.5</v>
      </c>
      <c r="W502" s="2">
        <v>9567648.3399999999</v>
      </c>
      <c r="X502" s="2">
        <v>0.2</v>
      </c>
      <c r="Y502" s="2">
        <v>0.09</v>
      </c>
      <c r="Z502" s="2" t="s">
        <v>3297</v>
      </c>
      <c r="AA502" s="2">
        <v>11390370.34</v>
      </c>
      <c r="AB502" s="2">
        <v>8970957.3300000001</v>
      </c>
      <c r="AC502" s="2">
        <v>30</v>
      </c>
      <c r="AD502" s="2">
        <v>106</v>
      </c>
      <c r="AE502" s="2" t="s">
        <v>38</v>
      </c>
      <c r="AF502" s="2" t="s">
        <v>153</v>
      </c>
      <c r="AG502" s="2">
        <v>0.85</v>
      </c>
      <c r="AH502" s="2">
        <v>0.1</v>
      </c>
      <c r="AI502" s="2">
        <v>0.03</v>
      </c>
      <c r="AJ502" s="2">
        <v>7</v>
      </c>
      <c r="AK502" s="2">
        <v>4451</v>
      </c>
      <c r="AL502" s="2">
        <v>634005.53</v>
      </c>
      <c r="AM502" s="2">
        <v>2019386.9</v>
      </c>
      <c r="AN502" s="2" t="s">
        <v>165</v>
      </c>
      <c r="AO502" s="2" t="s">
        <v>89</v>
      </c>
      <c r="AP502" s="2">
        <v>63.9</v>
      </c>
      <c r="AQ502" s="2">
        <v>24</v>
      </c>
      <c r="AR502" s="2" t="s">
        <v>51</v>
      </c>
      <c r="AS502" s="2" t="s">
        <v>112</v>
      </c>
      <c r="AT502" s="2" t="s">
        <v>3297</v>
      </c>
    </row>
    <row r="503" spans="1:46" x14ac:dyDescent="0.3">
      <c r="A503" s="3" t="s">
        <v>1703</v>
      </c>
      <c r="B503" s="5">
        <v>45670</v>
      </c>
      <c r="C503" s="3" t="s">
        <v>448</v>
      </c>
      <c r="D503" s="3" t="s">
        <v>55</v>
      </c>
      <c r="E503" s="3" t="s">
        <v>220</v>
      </c>
      <c r="F503" s="3" t="s">
        <v>123</v>
      </c>
      <c r="G503" s="3" t="s">
        <v>135</v>
      </c>
      <c r="H503" s="3" t="s">
        <v>157</v>
      </c>
      <c r="I503" s="3" t="s">
        <v>302</v>
      </c>
      <c r="J503" s="3" t="s">
        <v>20</v>
      </c>
      <c r="K503" s="3" t="s">
        <v>83</v>
      </c>
      <c r="L503" s="3" t="s">
        <v>1662</v>
      </c>
      <c r="M503" s="5">
        <v>45646</v>
      </c>
      <c r="N503" s="5" t="s">
        <v>3297</v>
      </c>
      <c r="O503" s="5">
        <v>45750</v>
      </c>
      <c r="P503" s="3">
        <v>16</v>
      </c>
      <c r="Q503" s="3">
        <v>21706684</v>
      </c>
      <c r="R503" s="3">
        <v>0.2</v>
      </c>
      <c r="S503" s="3">
        <v>7.0000000000000007E-2</v>
      </c>
      <c r="T503" s="3">
        <v>18580921.5</v>
      </c>
      <c r="U503" s="3" t="s">
        <v>242</v>
      </c>
      <c r="V503" s="21" cm="1">
        <f t="array" ref="V503">T503 / _xlfn.SWITCH(U503, "USD", 1, "AED", 3.67, "QAR", 3.64, "SAR", 3.75, "EUR", 0.92, "Unknown", 1, 1)</f>
        <v>20196653.804347824</v>
      </c>
      <c r="W503" s="3">
        <v>12954623.4</v>
      </c>
      <c r="X503" s="3">
        <v>0.24</v>
      </c>
      <c r="Y503" s="3">
        <v>0.05</v>
      </c>
      <c r="Z503" s="3" t="s">
        <v>1663</v>
      </c>
      <c r="AA503" s="3">
        <v>14210214.449999999</v>
      </c>
      <c r="AB503" s="3">
        <v>7869776.21</v>
      </c>
      <c r="AC503" s="3">
        <v>60</v>
      </c>
      <c r="AD503" s="3">
        <v>153</v>
      </c>
      <c r="AE503" s="3" t="s">
        <v>148</v>
      </c>
      <c r="AF503" s="3" t="s">
        <v>87</v>
      </c>
      <c r="AG503" s="3">
        <v>0.68</v>
      </c>
      <c r="AH503" s="3">
        <v>0.15</v>
      </c>
      <c r="AI503" s="3">
        <v>0.02</v>
      </c>
      <c r="AJ503" s="3">
        <v>12</v>
      </c>
      <c r="AK503" s="3">
        <v>1872</v>
      </c>
      <c r="AL503" s="3">
        <v>4517754.25</v>
      </c>
      <c r="AM503" s="3">
        <v>3311606.01</v>
      </c>
      <c r="AN503" s="3" t="s">
        <v>165</v>
      </c>
      <c r="AO503" s="3" t="s">
        <v>77</v>
      </c>
      <c r="AP503" s="3">
        <v>82.9</v>
      </c>
      <c r="AQ503" s="3">
        <v>48</v>
      </c>
      <c r="AR503" s="3" t="s">
        <v>26</v>
      </c>
      <c r="AS503" s="3" t="s">
        <v>104</v>
      </c>
      <c r="AT503" s="3" t="s">
        <v>28</v>
      </c>
    </row>
    <row r="504" spans="1:46" x14ac:dyDescent="0.3">
      <c r="A504" s="2" t="s">
        <v>1706</v>
      </c>
      <c r="B504" s="4">
        <v>45795</v>
      </c>
      <c r="C504" s="2" t="s">
        <v>137</v>
      </c>
      <c r="D504" s="2" t="s">
        <v>320</v>
      </c>
      <c r="E504" s="2" t="s">
        <v>16</v>
      </c>
      <c r="F504" s="2" t="s">
        <v>56</v>
      </c>
      <c r="G504" s="2" t="s">
        <v>131</v>
      </c>
      <c r="H504" s="2" t="s">
        <v>70</v>
      </c>
      <c r="I504" s="2" t="s">
        <v>193</v>
      </c>
      <c r="J504" s="2" t="s">
        <v>82</v>
      </c>
      <c r="K504" s="2" t="s">
        <v>35</v>
      </c>
      <c r="L504" s="2" t="s">
        <v>1665</v>
      </c>
      <c r="M504" s="4">
        <v>45842</v>
      </c>
      <c r="N504" s="4">
        <v>45827</v>
      </c>
      <c r="O504" s="4">
        <v>45876</v>
      </c>
      <c r="P504" s="2">
        <v>38</v>
      </c>
      <c r="Q504" s="2">
        <v>45980971</v>
      </c>
      <c r="R504" s="2" t="s">
        <v>85</v>
      </c>
      <c r="S504" s="2">
        <v>-0.03</v>
      </c>
      <c r="T504" s="2">
        <v>42817480.200000003</v>
      </c>
      <c r="U504" s="2" t="s">
        <v>76</v>
      </c>
      <c r="V504" s="20" cm="1">
        <f t="array" ref="V504">T504 / _xlfn.SWITCH(U504, "USD", 1, "AED", 3.67, "QAR", 3.64, "SAR", 3.75, "EUR", 0.92, "Unknown", 1, 1)</f>
        <v>42817480.200000003</v>
      </c>
      <c r="W504" s="2">
        <v>31680708.989999998</v>
      </c>
      <c r="X504" s="2">
        <v>0.34</v>
      </c>
      <c r="Y504" s="2">
        <v>0.08</v>
      </c>
      <c r="Z504" s="2" t="s">
        <v>1666</v>
      </c>
      <c r="AA504" s="2">
        <v>26722416.149999999</v>
      </c>
      <c r="AB504" s="2">
        <v>29130405.25</v>
      </c>
      <c r="AC504" s="2">
        <v>90</v>
      </c>
      <c r="AD504" s="2">
        <v>4</v>
      </c>
      <c r="AE504" s="2" t="s">
        <v>148</v>
      </c>
      <c r="AF504" s="2" t="s">
        <v>263</v>
      </c>
      <c r="AG504" s="2">
        <v>0.26</v>
      </c>
      <c r="AH504" s="2">
        <v>0.15</v>
      </c>
      <c r="AI504" s="2">
        <v>0.05</v>
      </c>
      <c r="AJ504" s="2">
        <v>11</v>
      </c>
      <c r="AK504" s="2">
        <v>1670</v>
      </c>
      <c r="AL504" s="2">
        <v>7126354.7800000003</v>
      </c>
      <c r="AM504" s="2">
        <v>11590849.039999999</v>
      </c>
      <c r="AN504" s="2" t="s">
        <v>88</v>
      </c>
      <c r="AO504" s="2" t="s">
        <v>3297</v>
      </c>
      <c r="AP504" s="2" t="s">
        <v>3297</v>
      </c>
      <c r="AQ504" s="2">
        <v>36</v>
      </c>
      <c r="AR504" s="2" t="s">
        <v>26</v>
      </c>
      <c r="AS504" s="2" t="s">
        <v>40</v>
      </c>
      <c r="AT504" s="2" t="s">
        <v>149</v>
      </c>
    </row>
    <row r="505" spans="1:46" x14ac:dyDescent="0.3">
      <c r="A505" s="3" t="s">
        <v>1709</v>
      </c>
      <c r="B505" s="5">
        <v>45973</v>
      </c>
      <c r="C505" s="3" t="s">
        <v>91</v>
      </c>
      <c r="D505" s="3" t="s">
        <v>122</v>
      </c>
      <c r="E505" s="3" t="s">
        <v>3335</v>
      </c>
      <c r="F505" s="3" t="s">
        <v>93</v>
      </c>
      <c r="G505" s="3" t="s">
        <v>81</v>
      </c>
      <c r="H505" s="3" t="s">
        <v>157</v>
      </c>
      <c r="I505" s="3" t="s">
        <v>139</v>
      </c>
      <c r="J505" s="3" t="s">
        <v>59</v>
      </c>
      <c r="K505" s="3" t="s">
        <v>145</v>
      </c>
      <c r="L505" s="3" t="s">
        <v>1668</v>
      </c>
      <c r="M505" s="5">
        <v>45884</v>
      </c>
      <c r="N505" s="5">
        <v>46022</v>
      </c>
      <c r="O505" s="5">
        <v>46019</v>
      </c>
      <c r="P505" s="3">
        <v>16</v>
      </c>
      <c r="Q505" s="3">
        <v>30344571</v>
      </c>
      <c r="R505" s="3">
        <v>0.3</v>
      </c>
      <c r="S505" s="3">
        <v>0.09</v>
      </c>
      <c r="T505" s="3">
        <v>23152907.670000002</v>
      </c>
      <c r="U505" s="3" t="s">
        <v>76</v>
      </c>
      <c r="V505" s="21" cm="1">
        <f t="array" ref="V505">T505 / _xlfn.SWITCH(U505, "USD", 1, "AED", 3.67, "QAR", 3.64, "SAR", 3.75, "EUR", 0.92, "Unknown", 1, 1)</f>
        <v>23152907.670000002</v>
      </c>
      <c r="W505" s="3">
        <v>13981102.58</v>
      </c>
      <c r="X505" s="3">
        <v>0.4</v>
      </c>
      <c r="Y505" s="3">
        <v>7.0000000000000007E-2</v>
      </c>
      <c r="Z505" s="3" t="s">
        <v>1669</v>
      </c>
      <c r="AA505" s="3">
        <v>3868103.77</v>
      </c>
      <c r="AB505" s="3" t="s">
        <v>3297</v>
      </c>
      <c r="AC505" s="3">
        <v>30</v>
      </c>
      <c r="AD505" s="3">
        <v>112</v>
      </c>
      <c r="AE505" s="3" t="s">
        <v>62</v>
      </c>
      <c r="AF505" s="3" t="s">
        <v>128</v>
      </c>
      <c r="AG505" s="3">
        <v>0.69</v>
      </c>
      <c r="AH505" s="3">
        <v>0.05</v>
      </c>
      <c r="AI505" s="3">
        <v>0.05</v>
      </c>
      <c r="AJ505" s="3">
        <v>13</v>
      </c>
      <c r="AK505" s="3" t="s">
        <v>3297</v>
      </c>
      <c r="AL505" s="3">
        <v>4029140.21</v>
      </c>
      <c r="AM505" s="3">
        <v>10438769.27</v>
      </c>
      <c r="AN505" s="3" t="s">
        <v>63</v>
      </c>
      <c r="AO505" s="3" t="s">
        <v>25</v>
      </c>
      <c r="AP505" s="3">
        <v>57.7</v>
      </c>
      <c r="AQ505" s="3">
        <v>24</v>
      </c>
      <c r="AR505" s="3" t="s">
        <v>3297</v>
      </c>
      <c r="AS505" s="3" t="s">
        <v>112</v>
      </c>
      <c r="AT505" s="3" t="s">
        <v>3297</v>
      </c>
    </row>
    <row r="506" spans="1:46" x14ac:dyDescent="0.3">
      <c r="A506" s="2" t="s">
        <v>1712</v>
      </c>
      <c r="B506" s="4">
        <v>16648</v>
      </c>
      <c r="C506" s="2" t="s">
        <v>290</v>
      </c>
      <c r="D506" s="2" t="s">
        <v>43</v>
      </c>
      <c r="E506" s="2" t="s">
        <v>16</v>
      </c>
      <c r="F506" s="2" t="s">
        <v>68</v>
      </c>
      <c r="G506" s="2" t="s">
        <v>18</v>
      </c>
      <c r="H506" s="2" t="s">
        <v>109</v>
      </c>
      <c r="I506" s="2" t="s">
        <v>19</v>
      </c>
      <c r="J506" s="2" t="s">
        <v>82</v>
      </c>
      <c r="K506" s="2" t="s">
        <v>97</v>
      </c>
      <c r="L506" s="2" t="s">
        <v>1671</v>
      </c>
      <c r="M506" s="4">
        <v>45683</v>
      </c>
      <c r="N506" s="4">
        <v>45736</v>
      </c>
      <c r="O506" s="4">
        <v>45772</v>
      </c>
      <c r="P506" s="2">
        <v>12</v>
      </c>
      <c r="Q506" s="2">
        <v>37798033</v>
      </c>
      <c r="R506" s="2">
        <v>0.02</v>
      </c>
      <c r="S506" s="2">
        <v>0.1</v>
      </c>
      <c r="T506" s="2">
        <v>40746279.57</v>
      </c>
      <c r="U506" s="2" t="s">
        <v>365</v>
      </c>
      <c r="V506" s="20" cm="1">
        <f t="array" ref="V506">T506 / _xlfn.SWITCH(U506, "USD", 1, "AED", 3.67, "QAR", 3.64, "SAR", 3.75, "EUR", 0.92, "Unknown", 1, 1)</f>
        <v>11102528.493188011</v>
      </c>
      <c r="W506" s="2">
        <v>29494693.539999999</v>
      </c>
      <c r="X506" s="2">
        <v>0.23</v>
      </c>
      <c r="Y506" s="2">
        <v>0.14000000000000001</v>
      </c>
      <c r="Z506" s="2" t="s">
        <v>1672</v>
      </c>
      <c r="AA506" s="2">
        <v>32210752.48</v>
      </c>
      <c r="AB506" s="2">
        <v>27945126.789999999</v>
      </c>
      <c r="AC506" s="2">
        <v>45</v>
      </c>
      <c r="AD506" s="2">
        <v>32</v>
      </c>
      <c r="AE506" s="2" t="s">
        <v>100</v>
      </c>
      <c r="AF506" s="2" t="s">
        <v>153</v>
      </c>
      <c r="AG506" s="2">
        <v>0.45</v>
      </c>
      <c r="AH506" s="2">
        <v>0.1</v>
      </c>
      <c r="AI506" s="2">
        <v>7.0000000000000007E-2</v>
      </c>
      <c r="AJ506" s="2">
        <v>15</v>
      </c>
      <c r="AK506" s="2">
        <v>3351</v>
      </c>
      <c r="AL506" s="2">
        <v>9982501.2699999996</v>
      </c>
      <c r="AM506" s="2">
        <v>15985709.01</v>
      </c>
      <c r="AN506" s="2" t="s">
        <v>102</v>
      </c>
      <c r="AO506" s="2" t="s">
        <v>89</v>
      </c>
      <c r="AP506" s="2" t="s">
        <v>3297</v>
      </c>
      <c r="AQ506" s="2">
        <v>12</v>
      </c>
      <c r="AR506" s="2" t="s">
        <v>51</v>
      </c>
      <c r="AS506" s="2" t="s">
        <v>27</v>
      </c>
      <c r="AT506" s="2" t="s">
        <v>105</v>
      </c>
    </row>
    <row r="507" spans="1:46" x14ac:dyDescent="0.3">
      <c r="A507" s="3" t="s">
        <v>1715</v>
      </c>
      <c r="B507" s="5">
        <v>16644</v>
      </c>
      <c r="C507" s="3" t="s">
        <v>473</v>
      </c>
      <c r="D507" s="3" t="s">
        <v>385</v>
      </c>
      <c r="E507" s="3" t="s">
        <v>275</v>
      </c>
      <c r="F507" s="3" t="s">
        <v>17</v>
      </c>
      <c r="G507" s="3" t="s">
        <v>144</v>
      </c>
      <c r="H507" s="3" t="s">
        <v>3297</v>
      </c>
      <c r="I507" s="3" t="s">
        <v>302</v>
      </c>
      <c r="J507" s="2" t="s">
        <v>59</v>
      </c>
      <c r="K507" s="3" t="s">
        <v>21</v>
      </c>
      <c r="L507" s="3" t="s">
        <v>1674</v>
      </c>
      <c r="M507" s="5">
        <v>45696</v>
      </c>
      <c r="N507" s="5">
        <v>45769</v>
      </c>
      <c r="O507" s="5">
        <v>45844</v>
      </c>
      <c r="P507" s="3">
        <v>38</v>
      </c>
      <c r="Q507" s="3">
        <v>44536069</v>
      </c>
      <c r="R507" s="3">
        <v>0.28000000000000003</v>
      </c>
      <c r="S507" s="3">
        <v>0.09</v>
      </c>
      <c r="T507" s="3">
        <v>34951906.950000003</v>
      </c>
      <c r="U507" s="3" t="s">
        <v>3297</v>
      </c>
      <c r="V507" s="21" cm="1">
        <f t="array" ref="V507">T507 / _xlfn.SWITCH(U507, "USD", 1, "AED", 3.67, "QAR", 3.64, "SAR", 3.75, "EUR", 0.92, "Unknown", 1, 1)</f>
        <v>34951906.950000003</v>
      </c>
      <c r="W507" s="3">
        <v>25184938.5</v>
      </c>
      <c r="X507" s="3">
        <v>0.39</v>
      </c>
      <c r="Y507" s="3">
        <v>0.09</v>
      </c>
      <c r="Z507" s="3" t="s">
        <v>1675</v>
      </c>
      <c r="AA507" s="3">
        <v>3173460.8</v>
      </c>
      <c r="AB507" s="3">
        <v>2229583.0099999998</v>
      </c>
      <c r="AC507" s="3">
        <v>120</v>
      </c>
      <c r="AD507" s="3">
        <v>50</v>
      </c>
      <c r="AE507" s="3" t="s">
        <v>75</v>
      </c>
      <c r="AF507" s="3" t="s">
        <v>128</v>
      </c>
      <c r="AG507" s="3">
        <v>0.98</v>
      </c>
      <c r="AH507" s="3">
        <v>0.15</v>
      </c>
      <c r="AI507" s="3">
        <v>0.05</v>
      </c>
      <c r="AJ507" s="3">
        <v>9</v>
      </c>
      <c r="AK507" s="3">
        <v>2948</v>
      </c>
      <c r="AL507" s="3">
        <v>4988991.6900000004</v>
      </c>
      <c r="AM507" s="3">
        <v>3592959.12</v>
      </c>
      <c r="AN507" s="3" t="s">
        <v>102</v>
      </c>
      <c r="AO507" s="3" t="s">
        <v>77</v>
      </c>
      <c r="AP507" s="3" t="s">
        <v>3297</v>
      </c>
      <c r="AQ507" s="3">
        <v>48</v>
      </c>
      <c r="AR507" s="3" t="s">
        <v>26</v>
      </c>
      <c r="AS507" s="3" t="s">
        <v>27</v>
      </c>
      <c r="AT507" s="3" t="s">
        <v>3297</v>
      </c>
    </row>
    <row r="508" spans="1:46" x14ac:dyDescent="0.3">
      <c r="A508" s="2" t="s">
        <v>1718</v>
      </c>
      <c r="B508" s="4">
        <v>45749</v>
      </c>
      <c r="C508" s="2" t="s">
        <v>179</v>
      </c>
      <c r="D508" s="2" t="s">
        <v>43</v>
      </c>
      <c r="E508" s="2" t="s">
        <v>32</v>
      </c>
      <c r="F508" s="2" t="s">
        <v>108</v>
      </c>
      <c r="G508" s="2" t="s">
        <v>235</v>
      </c>
      <c r="H508" s="2" t="s">
        <v>95</v>
      </c>
      <c r="I508" s="2" t="s">
        <v>193</v>
      </c>
      <c r="J508" s="2" t="s">
        <v>215</v>
      </c>
      <c r="K508" s="2" t="s">
        <v>97</v>
      </c>
      <c r="L508" s="2" t="s">
        <v>1677</v>
      </c>
      <c r="M508" s="4">
        <v>45902</v>
      </c>
      <c r="N508" s="4">
        <v>45965</v>
      </c>
      <c r="O508" s="4">
        <v>45997</v>
      </c>
      <c r="P508" s="2" t="s">
        <v>3297</v>
      </c>
      <c r="Q508" s="2">
        <v>41079512</v>
      </c>
      <c r="R508" s="2">
        <v>0.35</v>
      </c>
      <c r="S508" s="2">
        <v>0.01</v>
      </c>
      <c r="T508" s="2">
        <v>26968699.629999999</v>
      </c>
      <c r="U508" s="2" t="s">
        <v>242</v>
      </c>
      <c r="V508" s="20" cm="1">
        <f t="array" ref="V508">T508 / _xlfn.SWITCH(U508, "USD", 1, "AED", 3.67, "QAR", 3.64, "SAR", 3.75, "EUR", 0.92, "Unknown", 1, 1)</f>
        <v>29313803.945652172</v>
      </c>
      <c r="W508" s="2">
        <v>20626947.399999999</v>
      </c>
      <c r="X508" s="2">
        <v>0.35</v>
      </c>
      <c r="Y508" s="2">
        <v>0.2</v>
      </c>
      <c r="Z508" s="2" t="s">
        <v>3297</v>
      </c>
      <c r="AA508" s="2">
        <v>23292504.170000002</v>
      </c>
      <c r="AB508" s="2">
        <v>13108588.640000001</v>
      </c>
      <c r="AC508" s="2">
        <v>60</v>
      </c>
      <c r="AD508" s="2">
        <v>170</v>
      </c>
      <c r="AE508" s="2" t="s">
        <v>75</v>
      </c>
      <c r="AF508" s="2" t="s">
        <v>101</v>
      </c>
      <c r="AG508" s="2">
        <v>0.74</v>
      </c>
      <c r="AH508" s="2">
        <v>0.15</v>
      </c>
      <c r="AI508" s="2">
        <v>0.09</v>
      </c>
      <c r="AJ508" s="2">
        <v>1</v>
      </c>
      <c r="AK508" s="2">
        <v>1385</v>
      </c>
      <c r="AL508" s="2">
        <v>5356392.54</v>
      </c>
      <c r="AM508" s="2">
        <v>10348644.18</v>
      </c>
      <c r="AN508" s="2" t="s">
        <v>88</v>
      </c>
      <c r="AO508" s="2" t="s">
        <v>77</v>
      </c>
      <c r="AP508" s="2">
        <v>97.4</v>
      </c>
      <c r="AQ508" s="2">
        <v>48</v>
      </c>
      <c r="AR508" s="2" t="s">
        <v>3297</v>
      </c>
      <c r="AS508" s="2" t="s">
        <v>104</v>
      </c>
      <c r="AT508" s="2" t="s">
        <v>105</v>
      </c>
    </row>
    <row r="509" spans="1:46" x14ac:dyDescent="0.3">
      <c r="A509" s="3" t="s">
        <v>1721</v>
      </c>
      <c r="B509" s="5">
        <v>46006</v>
      </c>
      <c r="C509" s="3" t="s">
        <v>257</v>
      </c>
      <c r="D509" s="3" t="s">
        <v>107</v>
      </c>
      <c r="E509" s="3" t="s">
        <v>16</v>
      </c>
      <c r="F509" s="3" t="s">
        <v>56</v>
      </c>
      <c r="G509" s="3" t="s">
        <v>208</v>
      </c>
      <c r="H509" s="3" t="s">
        <v>3297</v>
      </c>
      <c r="I509" s="3" t="s">
        <v>3297</v>
      </c>
      <c r="J509" s="3" t="s">
        <v>82</v>
      </c>
      <c r="K509" s="3" t="s">
        <v>125</v>
      </c>
      <c r="L509" s="3" t="s">
        <v>1679</v>
      </c>
      <c r="M509" s="5">
        <v>45880</v>
      </c>
      <c r="N509" s="5">
        <v>46062</v>
      </c>
      <c r="O509" s="5">
        <v>46054</v>
      </c>
      <c r="P509" s="3">
        <v>38</v>
      </c>
      <c r="Q509" s="3">
        <v>4920972</v>
      </c>
      <c r="R509" s="3">
        <v>0.05</v>
      </c>
      <c r="S509" s="3">
        <v>0.08</v>
      </c>
      <c r="T509" s="3">
        <v>5048917.2699999996</v>
      </c>
      <c r="U509" s="3" t="s">
        <v>365</v>
      </c>
      <c r="V509" s="21" cm="1">
        <f t="array" ref="V509">T509 / _xlfn.SWITCH(U509, "USD", 1, "AED", 3.67, "QAR", 3.64, "SAR", 3.75, "EUR", 0.92, "Unknown", 1, 1)</f>
        <v>1375726.7765667574</v>
      </c>
      <c r="W509" s="3">
        <v>3805018.25</v>
      </c>
      <c r="X509" s="3">
        <v>0.09</v>
      </c>
      <c r="Y509" s="3">
        <v>0.17</v>
      </c>
      <c r="Z509" s="3" t="s">
        <v>1680</v>
      </c>
      <c r="AA509" s="3">
        <v>2731979.42</v>
      </c>
      <c r="AB509" s="3">
        <v>1947824.95</v>
      </c>
      <c r="AC509" s="3">
        <v>120</v>
      </c>
      <c r="AD509" s="3">
        <v>59</v>
      </c>
      <c r="AE509" s="3" t="s">
        <v>100</v>
      </c>
      <c r="AF509" s="3" t="s">
        <v>128</v>
      </c>
      <c r="AG509" s="3">
        <v>0.06</v>
      </c>
      <c r="AH509" s="3">
        <v>0.1</v>
      </c>
      <c r="AI509" s="3">
        <v>0.04</v>
      </c>
      <c r="AJ509" s="3">
        <v>3</v>
      </c>
      <c r="AK509" s="3">
        <v>4666</v>
      </c>
      <c r="AL509" s="3" t="s">
        <v>3297</v>
      </c>
      <c r="AM509" s="3" t="s">
        <v>3297</v>
      </c>
      <c r="AN509" s="3" t="s">
        <v>88</v>
      </c>
      <c r="AO509" s="3" t="s">
        <v>89</v>
      </c>
      <c r="AP509" s="3">
        <v>98.5</v>
      </c>
      <c r="AQ509" s="3">
        <v>60</v>
      </c>
      <c r="AR509" s="3" t="s">
        <v>3297</v>
      </c>
      <c r="AS509" s="3" t="s">
        <v>52</v>
      </c>
      <c r="AT509" s="3" t="s">
        <v>64</v>
      </c>
    </row>
    <row r="510" spans="1:46" x14ac:dyDescent="0.3">
      <c r="A510" s="2" t="s">
        <v>1724</v>
      </c>
      <c r="B510" s="4">
        <v>16667</v>
      </c>
      <c r="C510" s="2" t="s">
        <v>395</v>
      </c>
      <c r="D510" s="2" t="s">
        <v>31</v>
      </c>
      <c r="E510" s="2" t="s">
        <v>16</v>
      </c>
      <c r="F510" s="2" t="s">
        <v>56</v>
      </c>
      <c r="G510" s="2" t="s">
        <v>57</v>
      </c>
      <c r="H510" s="2" t="s">
        <v>192</v>
      </c>
      <c r="I510" s="2" t="s">
        <v>96</v>
      </c>
      <c r="J510" s="2" t="s">
        <v>82</v>
      </c>
      <c r="K510" s="2" t="s">
        <v>125</v>
      </c>
      <c r="L510" s="2" t="s">
        <v>1682</v>
      </c>
      <c r="M510" s="4">
        <v>45765</v>
      </c>
      <c r="N510" s="4">
        <v>45851</v>
      </c>
      <c r="O510" s="4">
        <v>45929</v>
      </c>
      <c r="P510" s="2">
        <v>41</v>
      </c>
      <c r="Q510" s="2">
        <v>31241527</v>
      </c>
      <c r="R510" s="2">
        <v>0.24</v>
      </c>
      <c r="S510" s="2">
        <v>0.11</v>
      </c>
      <c r="T510" s="2">
        <v>26355352.18</v>
      </c>
      <c r="U510" s="2" t="s">
        <v>365</v>
      </c>
      <c r="V510" s="20" cm="1">
        <f t="array" ref="V510">T510 / _xlfn.SWITCH(U510, "USD", 1, "AED", 3.67, "QAR", 3.64, "SAR", 3.75, "EUR", 0.92, "Unknown", 1, 1)</f>
        <v>7181294.8719346048</v>
      </c>
      <c r="W510" s="2">
        <v>20338174.989999998</v>
      </c>
      <c r="X510" s="2">
        <v>0.23</v>
      </c>
      <c r="Y510" s="2">
        <v>0.1</v>
      </c>
      <c r="Z510" s="2" t="s">
        <v>3297</v>
      </c>
      <c r="AA510" s="2">
        <v>6977670.0599999996</v>
      </c>
      <c r="AB510" s="2">
        <v>6558847.4000000004</v>
      </c>
      <c r="AC510" s="2">
        <v>60</v>
      </c>
      <c r="AD510" s="2">
        <v>29</v>
      </c>
      <c r="AE510" s="2" t="s">
        <v>3297</v>
      </c>
      <c r="AF510" s="2" t="s">
        <v>101</v>
      </c>
      <c r="AG510" s="2">
        <v>0.85</v>
      </c>
      <c r="AH510" s="2">
        <v>0.05</v>
      </c>
      <c r="AI510" s="2">
        <v>0.05</v>
      </c>
      <c r="AJ510" s="2">
        <v>5</v>
      </c>
      <c r="AK510" s="2">
        <v>4533</v>
      </c>
      <c r="AL510" s="2" t="s">
        <v>3297</v>
      </c>
      <c r="AM510" s="2">
        <v>5897590.2199999997</v>
      </c>
      <c r="AN510" s="2" t="s">
        <v>165</v>
      </c>
      <c r="AO510" s="2" t="s">
        <v>77</v>
      </c>
      <c r="AP510" s="2">
        <v>96.1</v>
      </c>
      <c r="AQ510" s="2">
        <v>36</v>
      </c>
      <c r="AR510" s="2" t="s">
        <v>3297</v>
      </c>
      <c r="AS510" s="2" t="s">
        <v>40</v>
      </c>
      <c r="AT510" s="2" t="s">
        <v>105</v>
      </c>
    </row>
    <row r="511" spans="1:46" x14ac:dyDescent="0.3">
      <c r="A511" s="3" t="s">
        <v>1727</v>
      </c>
      <c r="B511" s="5">
        <v>46070</v>
      </c>
      <c r="C511" s="3" t="s">
        <v>173</v>
      </c>
      <c r="D511" s="3" t="s">
        <v>385</v>
      </c>
      <c r="E511" s="3" t="s">
        <v>220</v>
      </c>
      <c r="F511" s="3" t="s">
        <v>3297</v>
      </c>
      <c r="G511" s="3" t="s">
        <v>57</v>
      </c>
      <c r="H511" s="3" t="s">
        <v>95</v>
      </c>
      <c r="I511" s="3" t="s">
        <v>71</v>
      </c>
      <c r="J511" s="3" t="s">
        <v>20</v>
      </c>
      <c r="K511" s="3" t="s">
        <v>21</v>
      </c>
      <c r="L511" s="3" t="s">
        <v>1684</v>
      </c>
      <c r="M511" s="5">
        <v>46055</v>
      </c>
      <c r="N511" s="5" t="s">
        <v>3297</v>
      </c>
      <c r="O511" s="5">
        <v>46117</v>
      </c>
      <c r="P511" s="3">
        <v>13</v>
      </c>
      <c r="Q511" s="3" t="s">
        <v>3297</v>
      </c>
      <c r="R511" s="3">
        <v>0.3</v>
      </c>
      <c r="S511" s="3">
        <v>7.0000000000000007E-2</v>
      </c>
      <c r="T511" s="3">
        <v>34666875.539999999</v>
      </c>
      <c r="U511" s="3" t="s">
        <v>242</v>
      </c>
      <c r="V511" s="21" cm="1">
        <f t="array" ref="V511">T511 / _xlfn.SWITCH(U511, "USD", 1, "AED", 3.67, "QAR", 3.64, "SAR", 3.75, "EUR", 0.92, "Unknown", 1, 1)</f>
        <v>37681386.456521735</v>
      </c>
      <c r="W511" s="3">
        <v>24061189.5</v>
      </c>
      <c r="X511" s="3">
        <v>0.17</v>
      </c>
      <c r="Y511" s="3">
        <v>7.0000000000000007E-2</v>
      </c>
      <c r="Z511" s="3" t="s">
        <v>1685</v>
      </c>
      <c r="AA511" s="3">
        <v>13164401.029999999</v>
      </c>
      <c r="AB511" s="3">
        <v>13218758.699999999</v>
      </c>
      <c r="AC511" s="3">
        <v>45</v>
      </c>
      <c r="AD511" s="3">
        <v>81</v>
      </c>
      <c r="AE511" s="3" t="s">
        <v>100</v>
      </c>
      <c r="AF511" s="3" t="s">
        <v>87</v>
      </c>
      <c r="AG511" s="3">
        <v>0.67</v>
      </c>
      <c r="AH511" s="3">
        <v>0.15</v>
      </c>
      <c r="AI511" s="3">
        <v>7.0000000000000007E-2</v>
      </c>
      <c r="AJ511" s="3">
        <v>15</v>
      </c>
      <c r="AK511" s="3">
        <v>1058</v>
      </c>
      <c r="AL511" s="3">
        <v>4537076.72</v>
      </c>
      <c r="AM511" s="3" t="s">
        <v>3297</v>
      </c>
      <c r="AN511" s="3" t="s">
        <v>63</v>
      </c>
      <c r="AO511" s="3" t="s">
        <v>77</v>
      </c>
      <c r="AP511" s="3">
        <v>63.1</v>
      </c>
      <c r="AQ511" s="3">
        <v>60</v>
      </c>
      <c r="AR511" s="3" t="s">
        <v>166</v>
      </c>
      <c r="AS511" s="3" t="s">
        <v>52</v>
      </c>
      <c r="AT511" s="3" t="s">
        <v>64</v>
      </c>
    </row>
    <row r="512" spans="1:46" x14ac:dyDescent="0.3">
      <c r="A512" s="2" t="s">
        <v>1730</v>
      </c>
      <c r="B512" s="4">
        <v>45834</v>
      </c>
      <c r="C512" s="2" t="s">
        <v>309</v>
      </c>
      <c r="D512" s="2" t="s">
        <v>55</v>
      </c>
      <c r="E512" s="2" t="s">
        <v>207</v>
      </c>
      <c r="F512" s="2" t="s">
        <v>80</v>
      </c>
      <c r="G512" s="2" t="s">
        <v>34</v>
      </c>
      <c r="H512" s="2" t="s">
        <v>3297</v>
      </c>
      <c r="I512" s="2" t="s">
        <v>139</v>
      </c>
      <c r="J512" s="3" t="s">
        <v>45</v>
      </c>
      <c r="K512" s="2" t="s">
        <v>83</v>
      </c>
      <c r="L512" s="2" t="s">
        <v>1687</v>
      </c>
      <c r="M512" s="4">
        <v>45763</v>
      </c>
      <c r="N512" s="4">
        <v>45854</v>
      </c>
      <c r="O512" s="4">
        <v>45915</v>
      </c>
      <c r="P512" s="2">
        <v>13</v>
      </c>
      <c r="Q512" s="2">
        <v>46831312</v>
      </c>
      <c r="R512" s="2">
        <v>0.16</v>
      </c>
      <c r="S512" s="2">
        <v>0.2</v>
      </c>
      <c r="T512" s="2">
        <v>47205962.5</v>
      </c>
      <c r="U512" s="2" t="s">
        <v>365</v>
      </c>
      <c r="V512" s="20" cm="1">
        <f t="array" ref="V512">T512 / _xlfn.SWITCH(U512, "USD", 1, "AED", 3.67, "QAR", 3.64, "SAR", 3.75, "EUR", 0.92, "Unknown", 1, 1)</f>
        <v>12862660.08174387</v>
      </c>
      <c r="W512" s="2">
        <v>41159140.18</v>
      </c>
      <c r="X512" s="2">
        <v>0.13</v>
      </c>
      <c r="Y512" s="2">
        <v>0.16</v>
      </c>
      <c r="Z512" s="2" t="s">
        <v>1688</v>
      </c>
      <c r="AA512" s="2">
        <v>39004396.079999998</v>
      </c>
      <c r="AB512" s="2">
        <v>16344293.59</v>
      </c>
      <c r="AC512" s="2">
        <v>30</v>
      </c>
      <c r="AD512" s="2">
        <v>106</v>
      </c>
      <c r="AE512" s="2" t="s">
        <v>38</v>
      </c>
      <c r="AF512" s="2" t="s">
        <v>263</v>
      </c>
      <c r="AG512" s="2">
        <v>0.16</v>
      </c>
      <c r="AH512" s="2">
        <v>0.1</v>
      </c>
      <c r="AI512" s="2">
        <v>0.02</v>
      </c>
      <c r="AJ512" s="2">
        <v>13</v>
      </c>
      <c r="AK512" s="2">
        <v>45</v>
      </c>
      <c r="AL512" s="2">
        <v>4971969.3</v>
      </c>
      <c r="AM512" s="2">
        <v>22462065.550000001</v>
      </c>
      <c r="AN512" s="2" t="s">
        <v>88</v>
      </c>
      <c r="AO512" s="2" t="s">
        <v>3297</v>
      </c>
      <c r="AP512" s="2">
        <v>64.8</v>
      </c>
      <c r="AQ512" s="2">
        <v>12</v>
      </c>
      <c r="AR512" s="2" t="s">
        <v>3297</v>
      </c>
      <c r="AS512" s="2" t="s">
        <v>104</v>
      </c>
      <c r="AT512" s="2" t="s">
        <v>113</v>
      </c>
    </row>
    <row r="513" spans="1:46" x14ac:dyDescent="0.3">
      <c r="A513" s="3" t="s">
        <v>1733</v>
      </c>
      <c r="B513" s="5">
        <v>16693</v>
      </c>
      <c r="C513" s="3" t="s">
        <v>603</v>
      </c>
      <c r="D513" s="3" t="s">
        <v>213</v>
      </c>
      <c r="E513" s="3" t="s">
        <v>32</v>
      </c>
      <c r="F513" s="3" t="s">
        <v>138</v>
      </c>
      <c r="G513" s="3" t="s">
        <v>18</v>
      </c>
      <c r="H513" s="3" t="s">
        <v>70</v>
      </c>
      <c r="I513" s="3" t="s">
        <v>3254</v>
      </c>
      <c r="J513" s="3" t="s">
        <v>215</v>
      </c>
      <c r="K513" s="3" t="s">
        <v>35</v>
      </c>
      <c r="L513" s="3" t="s">
        <v>1689</v>
      </c>
      <c r="M513" s="5">
        <v>45831</v>
      </c>
      <c r="N513" s="5" t="s">
        <v>3297</v>
      </c>
      <c r="O513" s="5">
        <v>45668</v>
      </c>
      <c r="P513" s="3">
        <v>26</v>
      </c>
      <c r="Q513" s="3">
        <v>32901382</v>
      </c>
      <c r="R513" s="3">
        <v>0.27</v>
      </c>
      <c r="S513" s="3">
        <v>0.1</v>
      </c>
      <c r="T513" s="3">
        <v>26419809.75</v>
      </c>
      <c r="U513" s="3" t="s">
        <v>76</v>
      </c>
      <c r="V513" s="21" cm="1">
        <f t="array" ref="V513">T513 / _xlfn.SWITCH(U513, "USD", 1, "AED", 3.67, "QAR", 3.64, "SAR", 3.75, "EUR", 0.92, "Unknown", 1, 1)</f>
        <v>26419809.75</v>
      </c>
      <c r="W513" s="3">
        <v>21214060.359999999</v>
      </c>
      <c r="X513" s="3">
        <v>0.21</v>
      </c>
      <c r="Y513" s="3">
        <v>0.14000000000000001</v>
      </c>
      <c r="Z513" s="3" t="s">
        <v>1690</v>
      </c>
      <c r="AA513" s="3">
        <v>16415673.66</v>
      </c>
      <c r="AB513" s="3">
        <v>17045141.800000001</v>
      </c>
      <c r="AC513" s="3">
        <v>45</v>
      </c>
      <c r="AD513" s="3">
        <v>60</v>
      </c>
      <c r="AE513" s="3" t="s">
        <v>75</v>
      </c>
      <c r="AF513" s="3" t="s">
        <v>101</v>
      </c>
      <c r="AG513" s="3">
        <v>0.66</v>
      </c>
      <c r="AH513" s="3">
        <v>0.1</v>
      </c>
      <c r="AI513" s="3">
        <v>0.05</v>
      </c>
      <c r="AJ513" s="3">
        <v>6</v>
      </c>
      <c r="AK513" s="3">
        <v>1424</v>
      </c>
      <c r="AL513" s="3" t="s">
        <v>3297</v>
      </c>
      <c r="AM513" s="3">
        <v>11607209.51</v>
      </c>
      <c r="AN513" s="3" t="s">
        <v>102</v>
      </c>
      <c r="AO513" s="3" t="s">
        <v>39</v>
      </c>
      <c r="AP513" s="3">
        <v>95.8</v>
      </c>
      <c r="AQ513" s="3">
        <v>60</v>
      </c>
      <c r="AR513" s="3" t="s">
        <v>160</v>
      </c>
      <c r="AS513" s="3" t="s">
        <v>27</v>
      </c>
      <c r="AT513" s="3" t="s">
        <v>105</v>
      </c>
    </row>
    <row r="514" spans="1:46" x14ac:dyDescent="0.3">
      <c r="A514" s="2" t="s">
        <v>1736</v>
      </c>
      <c r="B514" s="4">
        <v>46030</v>
      </c>
      <c r="C514" s="2" t="s">
        <v>42</v>
      </c>
      <c r="D514" s="2" t="s">
        <v>174</v>
      </c>
      <c r="E514" s="2" t="s">
        <v>32</v>
      </c>
      <c r="F514" s="2" t="s">
        <v>417</v>
      </c>
      <c r="G514" s="2" t="s">
        <v>135</v>
      </c>
      <c r="H514" s="2" t="s">
        <v>192</v>
      </c>
      <c r="I514" s="2" t="s">
        <v>71</v>
      </c>
      <c r="J514" s="2" t="s">
        <v>215</v>
      </c>
      <c r="K514" s="2" t="s">
        <v>83</v>
      </c>
      <c r="L514" s="2" t="s">
        <v>1691</v>
      </c>
      <c r="M514" s="4">
        <v>45955</v>
      </c>
      <c r="N514" s="4">
        <v>46144</v>
      </c>
      <c r="O514" s="4" t="s">
        <v>3297</v>
      </c>
      <c r="P514" s="2">
        <v>23</v>
      </c>
      <c r="Q514" s="2">
        <v>5158385</v>
      </c>
      <c r="R514" s="2">
        <v>0.2</v>
      </c>
      <c r="S514" s="2">
        <v>0</v>
      </c>
      <c r="T514" s="2">
        <v>4126708</v>
      </c>
      <c r="U514" s="2" t="s">
        <v>242</v>
      </c>
      <c r="V514" s="20" cm="1">
        <f t="array" ref="V514">T514 / _xlfn.SWITCH(U514, "USD", 1, "AED", 3.67, "QAR", 3.64, "SAR", 3.75, "EUR", 0.92, "Unknown", 1, 1)</f>
        <v>4485552.173913043</v>
      </c>
      <c r="W514" s="2">
        <v>3168890.57</v>
      </c>
      <c r="X514" s="2">
        <v>0.24</v>
      </c>
      <c r="Y514" s="2">
        <v>0.18</v>
      </c>
      <c r="Z514" s="2" t="s">
        <v>486</v>
      </c>
      <c r="AA514" s="2">
        <v>1040013.33</v>
      </c>
      <c r="AB514" s="2">
        <v>882977.72</v>
      </c>
      <c r="AC514" s="2">
        <v>45</v>
      </c>
      <c r="AD514" s="2">
        <v>151</v>
      </c>
      <c r="AE514" s="2" t="s">
        <v>62</v>
      </c>
      <c r="AF514" s="2" t="s">
        <v>101</v>
      </c>
      <c r="AG514" s="2">
        <v>0.74</v>
      </c>
      <c r="AH514" s="2">
        <v>0.05</v>
      </c>
      <c r="AI514" s="2">
        <v>0.08</v>
      </c>
      <c r="AJ514" s="2">
        <v>5</v>
      </c>
      <c r="AK514" s="2">
        <v>1310</v>
      </c>
      <c r="AL514" s="2">
        <v>574715.14</v>
      </c>
      <c r="AM514" s="2">
        <v>1638307.18</v>
      </c>
      <c r="AN514" s="2" t="s">
        <v>165</v>
      </c>
      <c r="AO514" s="2" t="s">
        <v>3297</v>
      </c>
      <c r="AP514" s="2">
        <v>77.400000000000006</v>
      </c>
      <c r="AQ514" s="2">
        <v>24</v>
      </c>
      <c r="AR514" s="2" t="s">
        <v>26</v>
      </c>
      <c r="AS514" s="2" t="s">
        <v>104</v>
      </c>
      <c r="AT514" s="2" t="s">
        <v>113</v>
      </c>
    </row>
    <row r="515" spans="1:46" x14ac:dyDescent="0.3">
      <c r="A515" s="3" t="s">
        <v>1739</v>
      </c>
      <c r="B515" s="5">
        <v>45845</v>
      </c>
      <c r="C515" s="3" t="s">
        <v>218</v>
      </c>
      <c r="D515" s="3" t="s">
        <v>198</v>
      </c>
      <c r="E515" s="3" t="s">
        <v>3335</v>
      </c>
      <c r="F515" s="3" t="s">
        <v>417</v>
      </c>
      <c r="G515" s="3" t="s">
        <v>131</v>
      </c>
      <c r="H515" s="3" t="s">
        <v>245</v>
      </c>
      <c r="I515" s="3" t="s">
        <v>19</v>
      </c>
      <c r="J515" s="3" t="s">
        <v>59</v>
      </c>
      <c r="K515" s="3" t="s">
        <v>97</v>
      </c>
      <c r="L515" s="3" t="s">
        <v>1693</v>
      </c>
      <c r="M515" s="5">
        <v>45834</v>
      </c>
      <c r="N515" s="5" t="s">
        <v>3297</v>
      </c>
      <c r="O515" s="5">
        <v>45952</v>
      </c>
      <c r="P515" s="3">
        <v>33</v>
      </c>
      <c r="Q515" s="3">
        <v>33973839</v>
      </c>
      <c r="R515" s="3">
        <v>0.21</v>
      </c>
      <c r="S515" s="3">
        <v>-0.02</v>
      </c>
      <c r="T515" s="3">
        <v>26302546.149999999</v>
      </c>
      <c r="U515" s="3" t="s">
        <v>264</v>
      </c>
      <c r="V515" s="21" cm="1">
        <f t="array" ref="V515">T515 / _xlfn.SWITCH(U515, "USD", 1, "AED", 3.67, "QAR", 3.64, "SAR", 3.75, "EUR", 0.92, "Unknown", 1, 1)</f>
        <v>26302546.149999999</v>
      </c>
      <c r="W515" s="3">
        <v>21900311.379999999</v>
      </c>
      <c r="X515" s="3">
        <v>0.2</v>
      </c>
      <c r="Y515" s="3">
        <v>7.0000000000000007E-2</v>
      </c>
      <c r="Z515" s="3" t="s">
        <v>1694</v>
      </c>
      <c r="AA515" s="3">
        <v>21012665.82</v>
      </c>
      <c r="AB515" s="3">
        <v>14558744.789999999</v>
      </c>
      <c r="AC515" s="3">
        <v>30</v>
      </c>
      <c r="AD515" s="3">
        <v>146</v>
      </c>
      <c r="AE515" s="3" t="s">
        <v>3297</v>
      </c>
      <c r="AF515" s="3" t="s">
        <v>101</v>
      </c>
      <c r="AG515" s="3">
        <v>0.44</v>
      </c>
      <c r="AH515" s="3">
        <v>0.15</v>
      </c>
      <c r="AI515" s="3">
        <v>0.08</v>
      </c>
      <c r="AJ515" s="3">
        <v>13</v>
      </c>
      <c r="AK515" s="3">
        <v>4289</v>
      </c>
      <c r="AL515" s="3" t="s">
        <v>3297</v>
      </c>
      <c r="AM515" s="3">
        <v>8023849.6799999997</v>
      </c>
      <c r="AN515" s="3" t="s">
        <v>102</v>
      </c>
      <c r="AO515" s="3" t="s">
        <v>77</v>
      </c>
      <c r="AP515" s="3">
        <v>80.3</v>
      </c>
      <c r="AQ515" s="3">
        <v>48</v>
      </c>
      <c r="AR515" s="3" t="s">
        <v>160</v>
      </c>
      <c r="AS515" s="3" t="s">
        <v>40</v>
      </c>
      <c r="AT515" s="3" t="s">
        <v>113</v>
      </c>
    </row>
    <row r="516" spans="1:46" x14ac:dyDescent="0.3">
      <c r="A516" s="2" t="s">
        <v>1742</v>
      </c>
      <c r="B516" s="4">
        <v>45658</v>
      </c>
      <c r="C516" s="2" t="s">
        <v>218</v>
      </c>
      <c r="D516" s="2" t="s">
        <v>169</v>
      </c>
      <c r="E516" s="2" t="s">
        <v>3335</v>
      </c>
      <c r="F516" s="2" t="s">
        <v>56</v>
      </c>
      <c r="G516" s="2" t="s">
        <v>117</v>
      </c>
      <c r="H516" s="2" t="s">
        <v>70</v>
      </c>
      <c r="I516" s="2" t="s">
        <v>3254</v>
      </c>
      <c r="J516" s="2" t="s">
        <v>59</v>
      </c>
      <c r="K516" s="2" t="s">
        <v>83</v>
      </c>
      <c r="L516" s="2" t="s">
        <v>1696</v>
      </c>
      <c r="M516" s="4">
        <v>45615</v>
      </c>
      <c r="N516" s="4">
        <v>45681</v>
      </c>
      <c r="O516" s="4">
        <v>45774</v>
      </c>
      <c r="P516" s="2" t="s">
        <v>3297</v>
      </c>
      <c r="Q516" s="2">
        <v>23124396</v>
      </c>
      <c r="R516" s="2">
        <v>0.08</v>
      </c>
      <c r="S516" s="2">
        <v>7.0000000000000007E-2</v>
      </c>
      <c r="T516" s="2">
        <v>22763655.420000002</v>
      </c>
      <c r="U516" s="2" t="s">
        <v>76</v>
      </c>
      <c r="V516" s="20" cm="1">
        <f t="array" ref="V516">T516 / _xlfn.SWITCH(U516, "USD", 1, "AED", 3.67, "QAR", 3.64, "SAR", 3.75, "EUR", 0.92, "Unknown", 1, 1)</f>
        <v>22763655.420000002</v>
      </c>
      <c r="W516" s="2">
        <v>13781156.27</v>
      </c>
      <c r="X516" s="2">
        <v>0.08</v>
      </c>
      <c r="Y516" s="2">
        <v>0.14000000000000001</v>
      </c>
      <c r="Z516" s="2" t="s">
        <v>3297</v>
      </c>
      <c r="AA516" s="2">
        <v>13627523.970000001</v>
      </c>
      <c r="AB516" s="2">
        <v>14352574.970000001</v>
      </c>
      <c r="AC516" s="2">
        <v>30</v>
      </c>
      <c r="AD516" s="2">
        <v>86</v>
      </c>
      <c r="AE516" s="2" t="s">
        <v>38</v>
      </c>
      <c r="AF516" s="2" t="s">
        <v>153</v>
      </c>
      <c r="AG516" s="2">
        <v>0.41</v>
      </c>
      <c r="AH516" s="2">
        <v>0.15</v>
      </c>
      <c r="AI516" s="2">
        <v>0.05</v>
      </c>
      <c r="AJ516" s="2">
        <v>0</v>
      </c>
      <c r="AK516" s="2">
        <v>19</v>
      </c>
      <c r="AL516" s="2">
        <v>4536164.33</v>
      </c>
      <c r="AM516" s="2">
        <v>6700699.3499999996</v>
      </c>
      <c r="AN516" s="2" t="s">
        <v>88</v>
      </c>
      <c r="AO516" s="2" t="s">
        <v>103</v>
      </c>
      <c r="AP516" s="2">
        <v>51</v>
      </c>
      <c r="AQ516" s="2">
        <v>36</v>
      </c>
      <c r="AR516" s="2" t="s">
        <v>160</v>
      </c>
      <c r="AS516" s="2" t="s">
        <v>40</v>
      </c>
      <c r="AT516" s="2" t="s">
        <v>64</v>
      </c>
    </row>
    <row r="517" spans="1:46" x14ac:dyDescent="0.3">
      <c r="A517" s="2" t="s">
        <v>1747</v>
      </c>
      <c r="B517" s="5">
        <v>45899</v>
      </c>
      <c r="C517" s="3" t="s">
        <v>54</v>
      </c>
      <c r="D517" s="3" t="s">
        <v>3249</v>
      </c>
      <c r="E517" s="3" t="s">
        <v>16</v>
      </c>
      <c r="F517" s="3" t="s">
        <v>56</v>
      </c>
      <c r="G517" s="3" t="s">
        <v>18</v>
      </c>
      <c r="H517" s="3" t="s">
        <v>44</v>
      </c>
      <c r="I517" s="3" t="s">
        <v>199</v>
      </c>
      <c r="J517" s="3" t="s">
        <v>82</v>
      </c>
      <c r="K517" s="3" t="s">
        <v>83</v>
      </c>
      <c r="L517" s="3" t="s">
        <v>1698</v>
      </c>
      <c r="M517" s="5">
        <v>45888</v>
      </c>
      <c r="N517" s="5" t="s">
        <v>3297</v>
      </c>
      <c r="O517" s="5">
        <v>45758</v>
      </c>
      <c r="P517" s="3">
        <v>51</v>
      </c>
      <c r="Q517" s="3">
        <v>19341590</v>
      </c>
      <c r="R517" s="3">
        <v>0.03</v>
      </c>
      <c r="S517" s="3">
        <v>0.01</v>
      </c>
      <c r="T517" s="3">
        <v>18948955.719999999</v>
      </c>
      <c r="U517" s="3" t="s">
        <v>76</v>
      </c>
      <c r="V517" s="21" cm="1">
        <f t="array" ref="V517">T517 / _xlfn.SWITCH(U517, "USD", 1, "AED", 3.67, "QAR", 3.64, "SAR", 3.75, "EUR", 0.92, "Unknown", 1, 1)</f>
        <v>18948955.719999999</v>
      </c>
      <c r="W517" s="3">
        <v>12674824.949999999</v>
      </c>
      <c r="X517" s="3">
        <v>0.11</v>
      </c>
      <c r="Y517" s="3">
        <v>0.06</v>
      </c>
      <c r="Z517" s="3" t="s">
        <v>1699</v>
      </c>
      <c r="AA517" s="3">
        <v>7787101.7400000002</v>
      </c>
      <c r="AB517" s="3">
        <v>5749820.46</v>
      </c>
      <c r="AC517" s="3">
        <v>60</v>
      </c>
      <c r="AD517" s="3">
        <v>114</v>
      </c>
      <c r="AE517" s="3" t="s">
        <v>148</v>
      </c>
      <c r="AF517" s="3" t="s">
        <v>87</v>
      </c>
      <c r="AG517" s="3">
        <v>0.61</v>
      </c>
      <c r="AH517" s="3">
        <v>0.1</v>
      </c>
      <c r="AI517" s="3">
        <v>7.0000000000000007E-2</v>
      </c>
      <c r="AJ517" s="3">
        <v>9</v>
      </c>
      <c r="AK517" s="3">
        <v>3887</v>
      </c>
      <c r="AL517" s="3">
        <v>2386883.42</v>
      </c>
      <c r="AM517" s="3">
        <v>6924791.0599999996</v>
      </c>
      <c r="AN517" s="3" t="s">
        <v>135</v>
      </c>
      <c r="AO517" s="3" t="s">
        <v>103</v>
      </c>
      <c r="AP517" s="3">
        <v>95.1</v>
      </c>
      <c r="AQ517" s="3">
        <v>24</v>
      </c>
      <c r="AR517" s="3" t="s">
        <v>3297</v>
      </c>
      <c r="AS517" s="3" t="s">
        <v>27</v>
      </c>
      <c r="AT517" s="3" t="s">
        <v>149</v>
      </c>
    </row>
    <row r="518" spans="1:46" x14ac:dyDescent="0.3">
      <c r="A518" s="3" t="s">
        <v>1750</v>
      </c>
      <c r="B518" s="4">
        <v>45835</v>
      </c>
      <c r="C518" s="2" t="s">
        <v>343</v>
      </c>
      <c r="D518" s="2" t="s">
        <v>230</v>
      </c>
      <c r="E518" s="2" t="s">
        <v>3335</v>
      </c>
      <c r="F518" s="2" t="s">
        <v>116</v>
      </c>
      <c r="G518" s="2" t="s">
        <v>131</v>
      </c>
      <c r="H518" s="2" t="s">
        <v>70</v>
      </c>
      <c r="I518" s="2" t="s">
        <v>302</v>
      </c>
      <c r="J518" s="2" t="s">
        <v>59</v>
      </c>
      <c r="K518" s="2" t="s">
        <v>35</v>
      </c>
      <c r="L518" s="2" t="s">
        <v>1701</v>
      </c>
      <c r="M518" s="4">
        <v>45775</v>
      </c>
      <c r="N518" s="4">
        <v>45842</v>
      </c>
      <c r="O518" s="4">
        <v>45865</v>
      </c>
      <c r="P518" s="2">
        <v>52</v>
      </c>
      <c r="Q518" s="2">
        <v>10356787</v>
      </c>
      <c r="R518" s="2">
        <v>0.14000000000000001</v>
      </c>
      <c r="S518" s="2">
        <v>0.12</v>
      </c>
      <c r="T518" s="2">
        <v>9975657.2400000002</v>
      </c>
      <c r="U518" s="2" t="s">
        <v>264</v>
      </c>
      <c r="V518" s="20" cm="1">
        <f t="array" ref="V518">T518 / _xlfn.SWITCH(U518, "USD", 1, "AED", 3.67, "QAR", 3.64, "SAR", 3.75, "EUR", 0.92, "Unknown", 1, 1)</f>
        <v>9975657.2400000002</v>
      </c>
      <c r="W518" s="2">
        <v>8366728.5300000003</v>
      </c>
      <c r="X518" s="2">
        <v>0.28000000000000003</v>
      </c>
      <c r="Y518" s="2">
        <v>0.17</v>
      </c>
      <c r="Z518" s="2" t="s">
        <v>1702</v>
      </c>
      <c r="AA518" s="2">
        <v>5718052.5199999996</v>
      </c>
      <c r="AB518" s="2">
        <v>5109632.75</v>
      </c>
      <c r="AC518" s="2">
        <v>45</v>
      </c>
      <c r="AD518" s="2">
        <v>15</v>
      </c>
      <c r="AE518" s="2" t="s">
        <v>38</v>
      </c>
      <c r="AF518" s="2" t="s">
        <v>87</v>
      </c>
      <c r="AG518" s="2">
        <v>0.31</v>
      </c>
      <c r="AH518" s="2">
        <v>0.1</v>
      </c>
      <c r="AI518" s="2">
        <v>0.04</v>
      </c>
      <c r="AJ518" s="2">
        <v>11</v>
      </c>
      <c r="AK518" s="2">
        <v>4828</v>
      </c>
      <c r="AL518" s="2">
        <v>1382295.43</v>
      </c>
      <c r="AM518" s="2">
        <v>4267535.59</v>
      </c>
      <c r="AN518" s="2" t="s">
        <v>3297</v>
      </c>
      <c r="AO518" s="2" t="s">
        <v>77</v>
      </c>
      <c r="AP518" s="2">
        <v>86.2</v>
      </c>
      <c r="AQ518" s="2">
        <v>48</v>
      </c>
      <c r="AR518" s="2" t="s">
        <v>3297</v>
      </c>
      <c r="AS518" s="2" t="s">
        <v>52</v>
      </c>
      <c r="AT518" s="2" t="s">
        <v>113</v>
      </c>
    </row>
    <row r="519" spans="1:46" x14ac:dyDescent="0.3">
      <c r="A519" s="2" t="s">
        <v>1753</v>
      </c>
      <c r="B519" s="5">
        <v>45827</v>
      </c>
      <c r="C519" s="3" t="s">
        <v>431</v>
      </c>
      <c r="D519" s="3" t="s">
        <v>92</v>
      </c>
      <c r="E519" s="3" t="s">
        <v>32</v>
      </c>
      <c r="F519" s="3" t="s">
        <v>138</v>
      </c>
      <c r="G519" s="3" t="s">
        <v>69</v>
      </c>
      <c r="H519" s="3" t="s">
        <v>3297</v>
      </c>
      <c r="I519" s="3" t="s">
        <v>302</v>
      </c>
      <c r="J519" s="3" t="s">
        <v>215</v>
      </c>
      <c r="K519" s="3" t="s">
        <v>21</v>
      </c>
      <c r="L519" s="3" t="s">
        <v>1704</v>
      </c>
      <c r="M519" s="5">
        <v>45741</v>
      </c>
      <c r="N519" s="5">
        <v>45831</v>
      </c>
      <c r="O519" s="5">
        <v>45930</v>
      </c>
      <c r="P519" s="3">
        <v>45</v>
      </c>
      <c r="Q519" s="3">
        <v>1999134</v>
      </c>
      <c r="R519" s="3">
        <v>0.2</v>
      </c>
      <c r="S519" s="3">
        <v>0.09</v>
      </c>
      <c r="T519" s="3">
        <v>1743244.85</v>
      </c>
      <c r="U519" s="3" t="s">
        <v>3297</v>
      </c>
      <c r="V519" s="21" cm="1">
        <f t="array" ref="V519">T519 / _xlfn.SWITCH(U519, "USD", 1, "AED", 3.67, "QAR", 3.64, "SAR", 3.75, "EUR", 0.92, "Unknown", 1, 1)</f>
        <v>1743244.85</v>
      </c>
      <c r="W519" s="3">
        <v>1474123.19</v>
      </c>
      <c r="X519" s="3">
        <v>0.28999999999999998</v>
      </c>
      <c r="Y519" s="3">
        <v>0.15</v>
      </c>
      <c r="Z519" s="3" t="s">
        <v>1705</v>
      </c>
      <c r="AA519" s="3">
        <v>734290.01</v>
      </c>
      <c r="AB519" s="3">
        <v>327585.78000000003</v>
      </c>
      <c r="AC519" s="3">
        <v>60</v>
      </c>
      <c r="AD519" s="3">
        <v>63</v>
      </c>
      <c r="AE519" s="3" t="s">
        <v>100</v>
      </c>
      <c r="AF519" s="3" t="s">
        <v>128</v>
      </c>
      <c r="AG519" s="3">
        <v>0.35</v>
      </c>
      <c r="AH519" s="3">
        <v>0.1</v>
      </c>
      <c r="AI519" s="3">
        <v>0.08</v>
      </c>
      <c r="AJ519" s="3">
        <v>3</v>
      </c>
      <c r="AK519" s="3">
        <v>3439</v>
      </c>
      <c r="AL519" s="3">
        <v>173658.63</v>
      </c>
      <c r="AM519" s="3">
        <v>519724.11</v>
      </c>
      <c r="AN519" s="3" t="s">
        <v>63</v>
      </c>
      <c r="AO519" s="3" t="s">
        <v>103</v>
      </c>
      <c r="AP519" s="3">
        <v>76.599999999999994</v>
      </c>
      <c r="AQ519" s="3">
        <v>12</v>
      </c>
      <c r="AR519" s="3" t="s">
        <v>3297</v>
      </c>
      <c r="AS519" s="3" t="s">
        <v>112</v>
      </c>
      <c r="AT519" s="3" t="s">
        <v>3297</v>
      </c>
    </row>
    <row r="520" spans="1:46" x14ac:dyDescent="0.3">
      <c r="A520" s="3" t="s">
        <v>1756</v>
      </c>
      <c r="B520" s="4">
        <v>45922</v>
      </c>
      <c r="C520" s="2" t="s">
        <v>137</v>
      </c>
      <c r="D520" s="2" t="s">
        <v>174</v>
      </c>
      <c r="E520" s="2" t="s">
        <v>220</v>
      </c>
      <c r="F520" s="2" t="s">
        <v>123</v>
      </c>
      <c r="G520" s="2" t="s">
        <v>18</v>
      </c>
      <c r="H520" s="2" t="s">
        <v>70</v>
      </c>
      <c r="I520" s="2" t="s">
        <v>71</v>
      </c>
      <c r="J520" s="2" t="s">
        <v>118</v>
      </c>
      <c r="K520" s="2" t="s">
        <v>97</v>
      </c>
      <c r="L520" s="2" t="s">
        <v>1707</v>
      </c>
      <c r="M520" s="4">
        <v>45857</v>
      </c>
      <c r="N520" s="4">
        <v>45953</v>
      </c>
      <c r="O520" s="4">
        <v>45986</v>
      </c>
      <c r="P520" s="2">
        <v>42</v>
      </c>
      <c r="Q520" s="2">
        <v>32698787</v>
      </c>
      <c r="R520" s="2">
        <v>0.32</v>
      </c>
      <c r="S520" s="2">
        <v>0.09</v>
      </c>
      <c r="T520" s="2">
        <v>24236340.920000002</v>
      </c>
      <c r="U520" s="2" t="s">
        <v>365</v>
      </c>
      <c r="V520" s="20" cm="1">
        <f t="array" ref="V520">T520 / _xlfn.SWITCH(U520, "USD", 1, "AED", 3.67, "QAR", 3.64, "SAR", 3.75, "EUR", 0.92, "Unknown", 1, 1)</f>
        <v>6603907.6076294286</v>
      </c>
      <c r="W520" s="2">
        <v>15857323.039999999</v>
      </c>
      <c r="X520" s="2">
        <v>0.38</v>
      </c>
      <c r="Y520" s="2">
        <v>0.11</v>
      </c>
      <c r="Z520" s="2" t="s">
        <v>1708</v>
      </c>
      <c r="AA520" s="2">
        <v>3312585.09</v>
      </c>
      <c r="AB520" s="2">
        <v>2609674.7000000002</v>
      </c>
      <c r="AC520" s="2">
        <v>30</v>
      </c>
      <c r="AD520" s="2">
        <v>73</v>
      </c>
      <c r="AE520" s="2" t="s">
        <v>38</v>
      </c>
      <c r="AF520" s="2" t="s">
        <v>153</v>
      </c>
      <c r="AG520" s="2">
        <v>0.49</v>
      </c>
      <c r="AH520" s="2">
        <v>0.15</v>
      </c>
      <c r="AI520" s="2">
        <v>0.03</v>
      </c>
      <c r="AJ520" s="2">
        <v>8</v>
      </c>
      <c r="AK520" s="2">
        <v>3865</v>
      </c>
      <c r="AL520" s="2">
        <v>2038750.24</v>
      </c>
      <c r="AM520" s="2">
        <v>10988540.34</v>
      </c>
      <c r="AN520" s="2" t="s">
        <v>135</v>
      </c>
      <c r="AO520" s="2" t="s">
        <v>77</v>
      </c>
      <c r="AP520" s="2">
        <v>80.900000000000006</v>
      </c>
      <c r="AQ520" s="2">
        <v>12</v>
      </c>
      <c r="AR520" s="2" t="s">
        <v>3297</v>
      </c>
      <c r="AS520" s="2" t="s">
        <v>27</v>
      </c>
      <c r="AT520" s="2" t="s">
        <v>105</v>
      </c>
    </row>
    <row r="521" spans="1:46" x14ac:dyDescent="0.3">
      <c r="A521" s="2" t="s">
        <v>1759</v>
      </c>
      <c r="B521" s="5">
        <v>45870</v>
      </c>
      <c r="C521" s="3" t="s">
        <v>173</v>
      </c>
      <c r="D521" s="3" t="s">
        <v>183</v>
      </c>
      <c r="E521" s="3" t="s">
        <v>16</v>
      </c>
      <c r="F521" s="3" t="s">
        <v>68</v>
      </c>
      <c r="G521" s="3" t="s">
        <v>156</v>
      </c>
      <c r="H521" s="3" t="s">
        <v>95</v>
      </c>
      <c r="I521" s="3" t="s">
        <v>302</v>
      </c>
      <c r="J521" s="3" t="s">
        <v>82</v>
      </c>
      <c r="K521" s="3" t="s">
        <v>35</v>
      </c>
      <c r="L521" s="3" t="s">
        <v>1710</v>
      </c>
      <c r="M521" s="5">
        <v>45845</v>
      </c>
      <c r="N521" s="5">
        <v>45896</v>
      </c>
      <c r="O521" s="5" t="s">
        <v>3297</v>
      </c>
      <c r="P521" s="3">
        <v>18</v>
      </c>
      <c r="Q521" s="3">
        <v>418847</v>
      </c>
      <c r="R521" s="3">
        <v>0.25</v>
      </c>
      <c r="S521" s="3">
        <v>0.19</v>
      </c>
      <c r="T521" s="3">
        <v>373820.95</v>
      </c>
      <c r="U521" s="3" t="s">
        <v>76</v>
      </c>
      <c r="V521" s="21" cm="1">
        <f t="array" ref="V521">T521 / _xlfn.SWITCH(U521, "USD", 1, "AED", 3.67, "QAR", 3.64, "SAR", 3.75, "EUR", 0.92, "Unknown", 1, 1)</f>
        <v>373820.95</v>
      </c>
      <c r="W521" s="3">
        <v>231257.13</v>
      </c>
      <c r="X521" s="3">
        <v>0.21</v>
      </c>
      <c r="Y521" s="3">
        <v>0.15</v>
      </c>
      <c r="Z521" s="3" t="s">
        <v>1711</v>
      </c>
      <c r="AA521" s="3">
        <v>156899.97</v>
      </c>
      <c r="AB521" s="3">
        <v>134354.01</v>
      </c>
      <c r="AC521" s="3">
        <v>60</v>
      </c>
      <c r="AD521" s="3">
        <v>170</v>
      </c>
      <c r="AE521" s="3" t="s">
        <v>62</v>
      </c>
      <c r="AF521" s="3" t="s">
        <v>263</v>
      </c>
      <c r="AG521" s="3">
        <v>0.98</v>
      </c>
      <c r="AH521" s="3">
        <v>0.15</v>
      </c>
      <c r="AI521" s="3">
        <v>0.06</v>
      </c>
      <c r="AJ521" s="3">
        <v>8</v>
      </c>
      <c r="AK521" s="3">
        <v>1085</v>
      </c>
      <c r="AL521" s="3">
        <v>46124.82</v>
      </c>
      <c r="AM521" s="3">
        <v>73459.17</v>
      </c>
      <c r="AN521" s="3" t="s">
        <v>3297</v>
      </c>
      <c r="AO521" s="3" t="s">
        <v>89</v>
      </c>
      <c r="AP521" s="3">
        <v>75.900000000000006</v>
      </c>
      <c r="AQ521" s="3" t="s">
        <v>3297</v>
      </c>
      <c r="AR521" s="3" t="s">
        <v>3297</v>
      </c>
      <c r="AS521" s="3" t="s">
        <v>112</v>
      </c>
      <c r="AT521" s="3" t="s">
        <v>64</v>
      </c>
    </row>
    <row r="522" spans="1:46" x14ac:dyDescent="0.3">
      <c r="A522" s="3" t="s">
        <v>1762</v>
      </c>
      <c r="B522" s="4">
        <v>45869</v>
      </c>
      <c r="C522" s="2" t="s">
        <v>239</v>
      </c>
      <c r="D522" s="2" t="s">
        <v>219</v>
      </c>
      <c r="E522" s="2" t="s">
        <v>275</v>
      </c>
      <c r="F522" s="2" t="s">
        <v>116</v>
      </c>
      <c r="G522" s="2" t="s">
        <v>18</v>
      </c>
      <c r="H522" s="2" t="s">
        <v>157</v>
      </c>
      <c r="I522" s="2" t="s">
        <v>302</v>
      </c>
      <c r="J522" s="2" t="s">
        <v>59</v>
      </c>
      <c r="K522" s="2" t="s">
        <v>35</v>
      </c>
      <c r="L522" s="2" t="s">
        <v>1713</v>
      </c>
      <c r="M522" s="4">
        <v>45811</v>
      </c>
      <c r="N522" s="4">
        <v>45889</v>
      </c>
      <c r="O522" s="4" t="s">
        <v>3297</v>
      </c>
      <c r="P522" s="2">
        <v>13</v>
      </c>
      <c r="Q522" s="2">
        <v>42863770</v>
      </c>
      <c r="R522" s="2">
        <v>0.23</v>
      </c>
      <c r="S522" s="2">
        <v>0.02</v>
      </c>
      <c r="T522" s="2">
        <v>33665204.960000001</v>
      </c>
      <c r="U522" s="2" t="s">
        <v>242</v>
      </c>
      <c r="V522" s="20" cm="1">
        <f t="array" ref="V522">T522 / _xlfn.SWITCH(U522, "USD", 1, "AED", 3.67, "QAR", 3.64, "SAR", 3.75, "EUR", 0.92, "Unknown", 1, 1)</f>
        <v>36592614.086956523</v>
      </c>
      <c r="W522" s="2">
        <v>25763732.18</v>
      </c>
      <c r="X522" s="2">
        <v>0.17</v>
      </c>
      <c r="Y522" s="2">
        <v>0.06</v>
      </c>
      <c r="Z522" s="2" t="s">
        <v>1714</v>
      </c>
      <c r="AA522" s="2">
        <v>14748154.76</v>
      </c>
      <c r="AB522" s="2">
        <v>14740341.369999999</v>
      </c>
      <c r="AC522" s="2">
        <v>90</v>
      </c>
      <c r="AD522" s="2">
        <v>49</v>
      </c>
      <c r="AE522" s="2" t="s">
        <v>38</v>
      </c>
      <c r="AF522" s="2" t="s">
        <v>87</v>
      </c>
      <c r="AG522" s="2">
        <v>0.86</v>
      </c>
      <c r="AH522" s="2">
        <v>0.05</v>
      </c>
      <c r="AI522" s="2">
        <v>0.02</v>
      </c>
      <c r="AJ522" s="2">
        <v>2</v>
      </c>
      <c r="AK522" s="2">
        <v>2599</v>
      </c>
      <c r="AL522" s="2">
        <v>5423267.04</v>
      </c>
      <c r="AM522" s="2">
        <v>15786859.810000001</v>
      </c>
      <c r="AN522" s="2" t="s">
        <v>165</v>
      </c>
      <c r="AO522" s="2" t="s">
        <v>25</v>
      </c>
      <c r="AP522" s="2">
        <v>76.2</v>
      </c>
      <c r="AQ522" s="2">
        <v>36</v>
      </c>
      <c r="AR522" s="2" t="s">
        <v>3297</v>
      </c>
      <c r="AS522" s="2" t="s">
        <v>104</v>
      </c>
      <c r="AT522" s="2" t="s">
        <v>3297</v>
      </c>
    </row>
    <row r="523" spans="1:46" x14ac:dyDescent="0.3">
      <c r="A523" s="2" t="s">
        <v>1765</v>
      </c>
      <c r="B523" s="5">
        <v>45676</v>
      </c>
      <c r="C523" s="3" t="s">
        <v>438</v>
      </c>
      <c r="D523" s="3" t="s">
        <v>115</v>
      </c>
      <c r="E523" s="3" t="s">
        <v>16</v>
      </c>
      <c r="F523" s="3" t="s">
        <v>3297</v>
      </c>
      <c r="G523" s="3" t="s">
        <v>34</v>
      </c>
      <c r="H523" s="3" t="s">
        <v>157</v>
      </c>
      <c r="I523" s="3" t="s">
        <v>19</v>
      </c>
      <c r="J523" s="3" t="s">
        <v>82</v>
      </c>
      <c r="K523" s="3" t="s">
        <v>21</v>
      </c>
      <c r="L523" s="3" t="s">
        <v>1716</v>
      </c>
      <c r="M523" s="5">
        <v>45643</v>
      </c>
      <c r="N523" s="5" t="s">
        <v>3297</v>
      </c>
      <c r="O523" s="5">
        <v>45842</v>
      </c>
      <c r="P523" s="3">
        <v>12</v>
      </c>
      <c r="Q523" s="3">
        <v>22234428</v>
      </c>
      <c r="R523" s="3">
        <v>0.06</v>
      </c>
      <c r="S523" s="3">
        <v>0.01</v>
      </c>
      <c r="T523" s="3">
        <v>21109365.940000001</v>
      </c>
      <c r="U523" s="3" t="s">
        <v>76</v>
      </c>
      <c r="V523" s="21" cm="1">
        <f t="array" ref="V523">T523 / _xlfn.SWITCH(U523, "USD", 1, "AED", 3.67, "QAR", 3.64, "SAR", 3.75, "EUR", 0.92, "Unknown", 1, 1)</f>
        <v>21109365.940000001</v>
      </c>
      <c r="W523" s="3" t="s">
        <v>3297</v>
      </c>
      <c r="X523" s="3">
        <v>0.22</v>
      </c>
      <c r="Y523" s="3">
        <v>0.13</v>
      </c>
      <c r="Z523" s="3" t="s">
        <v>1717</v>
      </c>
      <c r="AA523" s="3">
        <v>13074539.92</v>
      </c>
      <c r="AB523" s="3">
        <v>12705681.85</v>
      </c>
      <c r="AC523" s="3">
        <v>45</v>
      </c>
      <c r="AD523" s="3">
        <v>158</v>
      </c>
      <c r="AE523" s="3" t="s">
        <v>62</v>
      </c>
      <c r="AF523" s="3" t="s">
        <v>128</v>
      </c>
      <c r="AG523" s="3">
        <v>0.56000000000000005</v>
      </c>
      <c r="AH523" s="3">
        <v>0.1</v>
      </c>
      <c r="AI523" s="3">
        <v>0.02</v>
      </c>
      <c r="AJ523" s="3">
        <v>5</v>
      </c>
      <c r="AK523" s="3">
        <v>4408</v>
      </c>
      <c r="AL523" s="3">
        <v>1499372.37</v>
      </c>
      <c r="AM523" s="3">
        <v>5040568.1399999997</v>
      </c>
      <c r="AN523" s="3" t="s">
        <v>165</v>
      </c>
      <c r="AO523" s="3" t="s">
        <v>3297</v>
      </c>
      <c r="AP523" s="3">
        <v>98.5</v>
      </c>
      <c r="AQ523" s="3">
        <v>36</v>
      </c>
      <c r="AR523" s="3" t="s">
        <v>166</v>
      </c>
      <c r="AS523" s="3" t="s">
        <v>104</v>
      </c>
      <c r="AT523" s="3" t="s">
        <v>105</v>
      </c>
    </row>
    <row r="524" spans="1:46" x14ac:dyDescent="0.3">
      <c r="A524" s="3" t="s">
        <v>1768</v>
      </c>
      <c r="B524" s="4">
        <v>16693</v>
      </c>
      <c r="C524" s="2" t="s">
        <v>290</v>
      </c>
      <c r="D524" s="2" t="s">
        <v>31</v>
      </c>
      <c r="E524" s="2" t="s">
        <v>3335</v>
      </c>
      <c r="F524" s="2" t="s">
        <v>108</v>
      </c>
      <c r="G524" s="2" t="s">
        <v>117</v>
      </c>
      <c r="H524" s="2" t="s">
        <v>192</v>
      </c>
      <c r="I524" s="2" t="s">
        <v>3254</v>
      </c>
      <c r="J524" s="2" t="s">
        <v>140</v>
      </c>
      <c r="K524" s="2" t="s">
        <v>21</v>
      </c>
      <c r="L524" s="2" t="s">
        <v>1719</v>
      </c>
      <c r="M524" s="4">
        <v>45860</v>
      </c>
      <c r="N524" s="4" t="s">
        <v>3297</v>
      </c>
      <c r="O524" s="4">
        <v>46020</v>
      </c>
      <c r="P524" s="2">
        <v>53</v>
      </c>
      <c r="Q524" s="2">
        <v>43439359</v>
      </c>
      <c r="R524" s="2">
        <v>0.25</v>
      </c>
      <c r="S524" s="2">
        <v>-0.04</v>
      </c>
      <c r="T524" s="2">
        <v>31276338.48</v>
      </c>
      <c r="U524" s="2" t="s">
        <v>242</v>
      </c>
      <c r="V524" s="20" cm="1">
        <f t="array" ref="V524">T524 / _xlfn.SWITCH(U524, "USD", 1, "AED", 3.67, "QAR", 3.64, "SAR", 3.75, "EUR", 0.92, "Unknown", 1, 1)</f>
        <v>33996020.086956523</v>
      </c>
      <c r="W524" s="2">
        <v>27355875.18</v>
      </c>
      <c r="X524" s="2">
        <v>0.06</v>
      </c>
      <c r="Y524" s="2">
        <v>7.0000000000000007E-2</v>
      </c>
      <c r="Z524" s="2" t="s">
        <v>1720</v>
      </c>
      <c r="AA524" s="2">
        <v>8334709.7300000004</v>
      </c>
      <c r="AB524" s="2">
        <v>3920417.66</v>
      </c>
      <c r="AC524" s="2">
        <v>120</v>
      </c>
      <c r="AD524" s="2">
        <v>92</v>
      </c>
      <c r="AE524" s="2" t="s">
        <v>62</v>
      </c>
      <c r="AF524" s="2" t="s">
        <v>153</v>
      </c>
      <c r="AG524" s="2">
        <v>0.71</v>
      </c>
      <c r="AH524" s="2">
        <v>0.1</v>
      </c>
      <c r="AI524" s="2">
        <v>0.03</v>
      </c>
      <c r="AJ524" s="2">
        <v>4</v>
      </c>
      <c r="AK524" s="2">
        <v>2348</v>
      </c>
      <c r="AL524" s="2">
        <v>5264821.04</v>
      </c>
      <c r="AM524" s="2">
        <v>8018930.04</v>
      </c>
      <c r="AN524" s="2" t="s">
        <v>3297</v>
      </c>
      <c r="AO524" s="2" t="s">
        <v>39</v>
      </c>
      <c r="AP524" s="2">
        <v>77.900000000000006</v>
      </c>
      <c r="AQ524" s="2">
        <v>36</v>
      </c>
      <c r="AR524" s="2" t="s">
        <v>51</v>
      </c>
      <c r="AS524" s="2" t="s">
        <v>104</v>
      </c>
      <c r="AT524" s="2" t="s">
        <v>28</v>
      </c>
    </row>
    <row r="525" spans="1:46" x14ac:dyDescent="0.3">
      <c r="A525" s="2" t="s">
        <v>1771</v>
      </c>
      <c r="B525" s="5">
        <v>16693</v>
      </c>
      <c r="C525" s="3" t="s">
        <v>327</v>
      </c>
      <c r="D525" s="3" t="s">
        <v>385</v>
      </c>
      <c r="E525" s="3" t="s">
        <v>207</v>
      </c>
      <c r="F525" s="3" t="s">
        <v>80</v>
      </c>
      <c r="G525" s="3" t="s">
        <v>18</v>
      </c>
      <c r="H525" s="3" t="s">
        <v>192</v>
      </c>
      <c r="I525" s="3" t="s">
        <v>3297</v>
      </c>
      <c r="J525" s="3" t="s">
        <v>45</v>
      </c>
      <c r="K525" s="3" t="s">
        <v>46</v>
      </c>
      <c r="L525" s="3" t="s">
        <v>1722</v>
      </c>
      <c r="M525" s="5">
        <v>45851</v>
      </c>
      <c r="N525" s="5">
        <v>45951</v>
      </c>
      <c r="O525" s="5">
        <v>45953</v>
      </c>
      <c r="P525" s="3">
        <v>6</v>
      </c>
      <c r="Q525" s="3">
        <v>15518544</v>
      </c>
      <c r="R525" s="3">
        <v>0.08</v>
      </c>
      <c r="S525" s="3">
        <v>0.13</v>
      </c>
      <c r="T525" s="3">
        <v>16133078.34</v>
      </c>
      <c r="U525" s="3" t="s">
        <v>76</v>
      </c>
      <c r="V525" s="21" cm="1">
        <f t="array" ref="V525">T525 / _xlfn.SWITCH(U525, "USD", 1, "AED", 3.67, "QAR", 3.64, "SAR", 3.75, "EUR", 0.92, "Unknown", 1, 1)</f>
        <v>16133078.34</v>
      </c>
      <c r="W525" s="3">
        <v>14303015.51</v>
      </c>
      <c r="X525" s="3">
        <v>0.06</v>
      </c>
      <c r="Y525" s="3">
        <v>7.0000000000000007E-2</v>
      </c>
      <c r="Z525" s="3" t="s">
        <v>1723</v>
      </c>
      <c r="AA525" s="3">
        <v>9358148.9900000002</v>
      </c>
      <c r="AB525" s="3">
        <v>3335641.9</v>
      </c>
      <c r="AC525" s="3">
        <v>45</v>
      </c>
      <c r="AD525" s="3">
        <v>73</v>
      </c>
      <c r="AE525" s="3" t="s">
        <v>75</v>
      </c>
      <c r="AF525" s="3" t="s">
        <v>49</v>
      </c>
      <c r="AG525" s="3">
        <v>0.56000000000000005</v>
      </c>
      <c r="AH525" s="3">
        <v>0.1</v>
      </c>
      <c r="AI525" s="3">
        <v>0.04</v>
      </c>
      <c r="AJ525" s="3">
        <v>14</v>
      </c>
      <c r="AK525" s="3">
        <v>2925</v>
      </c>
      <c r="AL525" s="3">
        <v>2640137.84</v>
      </c>
      <c r="AM525" s="3">
        <v>7341295.1699999999</v>
      </c>
      <c r="AN525" s="3" t="s">
        <v>135</v>
      </c>
      <c r="AO525" s="3" t="s">
        <v>103</v>
      </c>
      <c r="AP525" s="3">
        <v>74.900000000000006</v>
      </c>
      <c r="AQ525" s="3">
        <v>12</v>
      </c>
      <c r="AR525" s="3" t="s">
        <v>26</v>
      </c>
      <c r="AS525" s="3" t="s">
        <v>104</v>
      </c>
      <c r="AT525" s="3" t="s">
        <v>113</v>
      </c>
    </row>
    <row r="526" spans="1:46" x14ac:dyDescent="0.3">
      <c r="A526" s="3" t="s">
        <v>1774</v>
      </c>
      <c r="B526" s="4">
        <v>16650</v>
      </c>
      <c r="C526" s="2" t="s">
        <v>395</v>
      </c>
      <c r="D526" s="2" t="s">
        <v>320</v>
      </c>
      <c r="E526" s="2" t="s">
        <v>32</v>
      </c>
      <c r="F526" s="2" t="s">
        <v>417</v>
      </c>
      <c r="G526" s="2" t="s">
        <v>57</v>
      </c>
      <c r="H526" s="2" t="s">
        <v>192</v>
      </c>
      <c r="I526" s="2" t="s">
        <v>71</v>
      </c>
      <c r="J526" s="2" t="s">
        <v>215</v>
      </c>
      <c r="K526" s="2" t="s">
        <v>203</v>
      </c>
      <c r="L526" s="2" t="s">
        <v>1725</v>
      </c>
      <c r="M526" s="4">
        <v>45748</v>
      </c>
      <c r="N526" s="4">
        <v>45816</v>
      </c>
      <c r="O526" s="4" t="s">
        <v>3297</v>
      </c>
      <c r="P526" s="2">
        <v>8</v>
      </c>
      <c r="Q526" s="2">
        <v>13469245</v>
      </c>
      <c r="R526" s="2">
        <v>0.12</v>
      </c>
      <c r="S526" s="2">
        <v>0.06</v>
      </c>
      <c r="T526" s="2">
        <v>12564111.74</v>
      </c>
      <c r="U526" s="2" t="s">
        <v>365</v>
      </c>
      <c r="V526" s="20" cm="1">
        <f t="array" ref="V526">T526 / _xlfn.SWITCH(U526, "USD", 1, "AED", 3.67, "QAR", 3.64, "SAR", 3.75, "EUR", 0.92, "Unknown", 1, 1)</f>
        <v>3423463.6893732972</v>
      </c>
      <c r="W526" s="2">
        <v>8670603.4499999993</v>
      </c>
      <c r="X526" s="2">
        <v>0.36</v>
      </c>
      <c r="Y526" s="2">
        <v>0.18</v>
      </c>
      <c r="Z526" s="2" t="s">
        <v>1726</v>
      </c>
      <c r="AA526" s="2">
        <v>2009068.7</v>
      </c>
      <c r="AB526" s="2">
        <v>1656978.65</v>
      </c>
      <c r="AC526" s="2">
        <v>90</v>
      </c>
      <c r="AD526" s="2">
        <v>43</v>
      </c>
      <c r="AE526" s="2" t="s">
        <v>38</v>
      </c>
      <c r="AF526" s="2" t="s">
        <v>263</v>
      </c>
      <c r="AG526" s="2">
        <v>0.53</v>
      </c>
      <c r="AH526" s="2">
        <v>0.1</v>
      </c>
      <c r="AI526" s="2">
        <v>0.02</v>
      </c>
      <c r="AJ526" s="2">
        <v>10</v>
      </c>
      <c r="AK526" s="2">
        <v>3016</v>
      </c>
      <c r="AL526" s="2">
        <v>2947497.56</v>
      </c>
      <c r="AM526" s="2">
        <v>5750443.5499999998</v>
      </c>
      <c r="AN526" s="2" t="s">
        <v>63</v>
      </c>
      <c r="AO526" s="2" t="s">
        <v>3297</v>
      </c>
      <c r="AP526" s="2">
        <v>81.2</v>
      </c>
      <c r="AQ526" s="2">
        <v>60</v>
      </c>
      <c r="AR526" s="2" t="s">
        <v>160</v>
      </c>
      <c r="AS526" s="2" t="s">
        <v>40</v>
      </c>
      <c r="AT526" s="2" t="s">
        <v>64</v>
      </c>
    </row>
    <row r="527" spans="1:46" x14ac:dyDescent="0.3">
      <c r="A527" s="2" t="s">
        <v>1777</v>
      </c>
      <c r="B527" s="5">
        <v>45970</v>
      </c>
      <c r="C527" s="3" t="s">
        <v>137</v>
      </c>
      <c r="D527" s="3" t="s">
        <v>3297</v>
      </c>
      <c r="E527" s="3" t="s">
        <v>3335</v>
      </c>
      <c r="F527" s="3" t="s">
        <v>33</v>
      </c>
      <c r="G527" s="3" t="s">
        <v>214</v>
      </c>
      <c r="H527" s="3" t="s">
        <v>157</v>
      </c>
      <c r="I527" s="3" t="s">
        <v>3254</v>
      </c>
      <c r="J527" s="3" t="s">
        <v>140</v>
      </c>
      <c r="K527" s="3" t="s">
        <v>125</v>
      </c>
      <c r="L527" s="3" t="s">
        <v>1728</v>
      </c>
      <c r="M527" s="5">
        <v>45879</v>
      </c>
      <c r="N527" s="5">
        <v>46017</v>
      </c>
      <c r="O527" s="5">
        <v>46036</v>
      </c>
      <c r="P527" s="3">
        <v>14</v>
      </c>
      <c r="Q527" s="3">
        <v>42421698</v>
      </c>
      <c r="R527" s="3">
        <v>0.25</v>
      </c>
      <c r="S527" s="3">
        <v>-0.03</v>
      </c>
      <c r="T527" s="3">
        <v>30861785.289999999</v>
      </c>
      <c r="U527" s="3" t="s">
        <v>76</v>
      </c>
      <c r="V527" s="21" cm="1">
        <f t="array" ref="V527">T527 / _xlfn.SWITCH(U527, "USD", 1, "AED", 3.67, "QAR", 3.64, "SAR", 3.75, "EUR", 0.92, "Unknown", 1, 1)</f>
        <v>30861785.289999999</v>
      </c>
      <c r="W527" s="3">
        <v>27763277.48</v>
      </c>
      <c r="X527" s="3">
        <v>0.15</v>
      </c>
      <c r="Y527" s="3">
        <v>0.18</v>
      </c>
      <c r="Z527" s="3" t="s">
        <v>1729</v>
      </c>
      <c r="AA527" s="3">
        <v>23374596.68</v>
      </c>
      <c r="AB527" s="3">
        <v>14010936.49</v>
      </c>
      <c r="AC527" s="3">
        <v>60</v>
      </c>
      <c r="AD527" s="3">
        <v>76</v>
      </c>
      <c r="AE527" s="3" t="s">
        <v>148</v>
      </c>
      <c r="AF527" s="3" t="s">
        <v>87</v>
      </c>
      <c r="AG527" s="3">
        <v>0.35</v>
      </c>
      <c r="AH527" s="3">
        <v>0.05</v>
      </c>
      <c r="AI527" s="3">
        <v>0.08</v>
      </c>
      <c r="AJ527" s="3">
        <v>1</v>
      </c>
      <c r="AK527" s="3">
        <v>735</v>
      </c>
      <c r="AL527" s="3">
        <v>7013988.6100000003</v>
      </c>
      <c r="AM527" s="3">
        <v>13337884.58</v>
      </c>
      <c r="AN527" s="3" t="s">
        <v>63</v>
      </c>
      <c r="AO527" s="3" t="s">
        <v>3297</v>
      </c>
      <c r="AP527" s="3" t="s">
        <v>3297</v>
      </c>
      <c r="AQ527" s="3">
        <v>48</v>
      </c>
      <c r="AR527" s="3" t="s">
        <v>26</v>
      </c>
      <c r="AS527" s="3" t="s">
        <v>104</v>
      </c>
      <c r="AT527" s="3" t="s">
        <v>64</v>
      </c>
    </row>
    <row r="528" spans="1:46" x14ac:dyDescent="0.3">
      <c r="A528" s="3" t="s">
        <v>1780</v>
      </c>
      <c r="B528" s="4">
        <v>45880</v>
      </c>
      <c r="C528" s="2" t="s">
        <v>384</v>
      </c>
      <c r="D528" s="2" t="s">
        <v>122</v>
      </c>
      <c r="E528" s="2" t="s">
        <v>3335</v>
      </c>
      <c r="F528" s="2" t="s">
        <v>17</v>
      </c>
      <c r="G528" s="2" t="s">
        <v>135</v>
      </c>
      <c r="H528" s="2" t="s">
        <v>70</v>
      </c>
      <c r="I528" s="2" t="s">
        <v>19</v>
      </c>
      <c r="J528" s="2" t="s">
        <v>140</v>
      </c>
      <c r="K528" s="2" t="s">
        <v>46</v>
      </c>
      <c r="L528" s="2" t="s">
        <v>1731</v>
      </c>
      <c r="M528" s="4">
        <v>45905</v>
      </c>
      <c r="N528" s="4" t="s">
        <v>3297</v>
      </c>
      <c r="O528" s="4">
        <v>46036</v>
      </c>
      <c r="P528" s="2">
        <v>10</v>
      </c>
      <c r="Q528" s="2">
        <v>17170533</v>
      </c>
      <c r="R528" s="2">
        <v>0.04</v>
      </c>
      <c r="S528" s="2">
        <v>0.15</v>
      </c>
      <c r="T528" s="2">
        <v>18956268.43</v>
      </c>
      <c r="U528" s="2" t="s">
        <v>3297</v>
      </c>
      <c r="V528" s="20" cm="1">
        <f t="array" ref="V528">T528 / _xlfn.SWITCH(U528, "USD", 1, "AED", 3.67, "QAR", 3.64, "SAR", 3.75, "EUR", 0.92, "Unknown", 1, 1)</f>
        <v>18956268.43</v>
      </c>
      <c r="W528" s="2">
        <v>15771267.1</v>
      </c>
      <c r="X528" s="2">
        <v>0.36</v>
      </c>
      <c r="Y528" s="2">
        <v>0.16</v>
      </c>
      <c r="Z528" s="2" t="s">
        <v>1732</v>
      </c>
      <c r="AA528" s="2">
        <v>11508286.49</v>
      </c>
      <c r="AB528" s="2">
        <v>11777465.880000001</v>
      </c>
      <c r="AC528" s="2">
        <v>60</v>
      </c>
      <c r="AD528" s="2">
        <v>78</v>
      </c>
      <c r="AE528" s="2" t="s">
        <v>3297</v>
      </c>
      <c r="AF528" s="2" t="s">
        <v>128</v>
      </c>
      <c r="AG528" s="2">
        <v>0.43</v>
      </c>
      <c r="AH528" s="2">
        <v>0.05</v>
      </c>
      <c r="AI528" s="2">
        <v>0.06</v>
      </c>
      <c r="AJ528" s="2">
        <v>2</v>
      </c>
      <c r="AK528" s="2">
        <v>2511</v>
      </c>
      <c r="AL528" s="2">
        <v>1088754.53</v>
      </c>
      <c r="AM528" s="2">
        <v>6462888.3899999997</v>
      </c>
      <c r="AN528" s="2" t="s">
        <v>3297</v>
      </c>
      <c r="AO528" s="2" t="s">
        <v>77</v>
      </c>
      <c r="AP528" s="2" t="s">
        <v>3297</v>
      </c>
      <c r="AQ528" s="2">
        <v>60</v>
      </c>
      <c r="AR528" s="2" t="s">
        <v>3297</v>
      </c>
      <c r="AS528" s="2" t="s">
        <v>52</v>
      </c>
      <c r="AT528" s="2" t="s">
        <v>149</v>
      </c>
    </row>
    <row r="529" spans="1:46" x14ac:dyDescent="0.3">
      <c r="A529" s="2" t="s">
        <v>1783</v>
      </c>
      <c r="B529" s="5">
        <v>45738</v>
      </c>
      <c r="C529" s="3" t="s">
        <v>313</v>
      </c>
      <c r="D529" s="3" t="s">
        <v>187</v>
      </c>
      <c r="E529" s="3" t="s">
        <v>32</v>
      </c>
      <c r="F529" s="3" t="s">
        <v>417</v>
      </c>
      <c r="G529" s="3" t="s">
        <v>117</v>
      </c>
      <c r="H529" s="3" t="s">
        <v>70</v>
      </c>
      <c r="I529" s="3" t="s">
        <v>19</v>
      </c>
      <c r="J529" s="3" t="s">
        <v>215</v>
      </c>
      <c r="K529" s="3" t="s">
        <v>145</v>
      </c>
      <c r="L529" s="3" t="s">
        <v>1734</v>
      </c>
      <c r="M529" s="5">
        <v>45931</v>
      </c>
      <c r="N529" s="5" t="s">
        <v>3297</v>
      </c>
      <c r="O529" s="5">
        <v>45856</v>
      </c>
      <c r="P529" s="3">
        <v>59</v>
      </c>
      <c r="Q529" s="3">
        <v>12833640</v>
      </c>
      <c r="R529" s="3">
        <v>0.05</v>
      </c>
      <c r="S529" s="3">
        <v>0.09</v>
      </c>
      <c r="T529" s="3">
        <v>13289234.220000001</v>
      </c>
      <c r="U529" s="3" t="s">
        <v>278</v>
      </c>
      <c r="V529" s="21" cm="1">
        <f t="array" ref="V529">T529 / _xlfn.SWITCH(U529, "USD", 1, "AED", 3.67, "QAR", 3.64, "SAR", 3.75, "EUR", 0.92, "Unknown", 1, 1)</f>
        <v>3543795.7920000004</v>
      </c>
      <c r="W529" s="3">
        <v>11014364.41</v>
      </c>
      <c r="X529" s="3">
        <v>0.16</v>
      </c>
      <c r="Y529" s="3">
        <v>0.18</v>
      </c>
      <c r="Z529" s="3" t="s">
        <v>1735</v>
      </c>
      <c r="AA529" s="3">
        <v>8301589.6299999999</v>
      </c>
      <c r="AB529" s="3">
        <v>8260809.7199999997</v>
      </c>
      <c r="AC529" s="3">
        <v>30</v>
      </c>
      <c r="AD529" s="3">
        <v>132</v>
      </c>
      <c r="AE529" s="3" t="s">
        <v>100</v>
      </c>
      <c r="AF529" s="3" t="s">
        <v>128</v>
      </c>
      <c r="AG529" s="3">
        <v>0.19</v>
      </c>
      <c r="AH529" s="3">
        <v>0.15</v>
      </c>
      <c r="AI529" s="3">
        <v>0.03</v>
      </c>
      <c r="AJ529" s="3">
        <v>10</v>
      </c>
      <c r="AK529" s="3">
        <v>2049</v>
      </c>
      <c r="AL529" s="3">
        <v>2707986.99</v>
      </c>
      <c r="AM529" s="3">
        <v>3613913.31</v>
      </c>
      <c r="AN529" s="3" t="s">
        <v>3297</v>
      </c>
      <c r="AO529" s="3" t="s">
        <v>3297</v>
      </c>
      <c r="AP529" s="3">
        <v>60.3</v>
      </c>
      <c r="AQ529" s="3">
        <v>12</v>
      </c>
      <c r="AR529" s="3" t="s">
        <v>160</v>
      </c>
      <c r="AS529" s="3" t="s">
        <v>104</v>
      </c>
      <c r="AT529" s="3" t="s">
        <v>113</v>
      </c>
    </row>
    <row r="530" spans="1:46" x14ac:dyDescent="0.3">
      <c r="A530" s="3" t="s">
        <v>1786</v>
      </c>
      <c r="B530" s="4">
        <v>45890</v>
      </c>
      <c r="C530" s="2" t="s">
        <v>226</v>
      </c>
      <c r="D530" s="2" t="s">
        <v>3250</v>
      </c>
      <c r="E530" s="2" t="s">
        <v>275</v>
      </c>
      <c r="F530" s="2" t="s">
        <v>3297</v>
      </c>
      <c r="G530" s="2" t="s">
        <v>94</v>
      </c>
      <c r="H530" s="2" t="s">
        <v>109</v>
      </c>
      <c r="I530" s="2" t="s">
        <v>3254</v>
      </c>
      <c r="J530" s="2" t="s">
        <v>72</v>
      </c>
      <c r="K530" s="2" t="s">
        <v>125</v>
      </c>
      <c r="L530" s="2" t="s">
        <v>1737</v>
      </c>
      <c r="M530" s="4">
        <v>45807</v>
      </c>
      <c r="N530" s="4">
        <v>45725</v>
      </c>
      <c r="O530" s="4">
        <v>45979</v>
      </c>
      <c r="P530" s="2" t="s">
        <v>3297</v>
      </c>
      <c r="Q530" s="2">
        <v>23470162</v>
      </c>
      <c r="R530" s="2">
        <v>0.27</v>
      </c>
      <c r="S530" s="2">
        <v>-0.01</v>
      </c>
      <c r="T530" s="2">
        <v>16961886.079999998</v>
      </c>
      <c r="U530" s="2" t="s">
        <v>242</v>
      </c>
      <c r="V530" s="20" cm="1">
        <f t="array" ref="V530">T530 / _xlfn.SWITCH(U530, "USD", 1, "AED", 3.67, "QAR", 3.64, "SAR", 3.75, "EUR", 0.92, "Unknown", 1, 1)</f>
        <v>18436832.695652172</v>
      </c>
      <c r="W530" s="2">
        <v>11606689.970000001</v>
      </c>
      <c r="X530" s="2">
        <v>0.35</v>
      </c>
      <c r="Y530" s="2">
        <v>0.2</v>
      </c>
      <c r="Z530" s="2" t="s">
        <v>1738</v>
      </c>
      <c r="AA530" s="2">
        <v>11048350.07</v>
      </c>
      <c r="AB530" s="2">
        <v>9086329.1799999997</v>
      </c>
      <c r="AC530" s="2">
        <v>45</v>
      </c>
      <c r="AD530" s="2">
        <v>58</v>
      </c>
      <c r="AE530" s="2" t="s">
        <v>75</v>
      </c>
      <c r="AF530" s="2" t="s">
        <v>24</v>
      </c>
      <c r="AG530" s="2">
        <v>0.12</v>
      </c>
      <c r="AH530" s="2">
        <v>0.1</v>
      </c>
      <c r="AI530" s="2">
        <v>0.08</v>
      </c>
      <c r="AJ530" s="2">
        <v>6</v>
      </c>
      <c r="AK530" s="2">
        <v>3788</v>
      </c>
      <c r="AL530" s="2" t="s">
        <v>3297</v>
      </c>
      <c r="AM530" s="2">
        <v>6731761.8700000001</v>
      </c>
      <c r="AN530" s="2" t="s">
        <v>3297</v>
      </c>
      <c r="AO530" s="2" t="s">
        <v>39</v>
      </c>
      <c r="AP530" s="2">
        <v>62.3</v>
      </c>
      <c r="AQ530" s="2">
        <v>12</v>
      </c>
      <c r="AR530" s="2" t="s">
        <v>51</v>
      </c>
      <c r="AS530" s="2" t="s">
        <v>104</v>
      </c>
      <c r="AT530" s="2" t="s">
        <v>64</v>
      </c>
    </row>
    <row r="531" spans="1:46" x14ac:dyDescent="0.3">
      <c r="A531" s="2" t="s">
        <v>1789</v>
      </c>
      <c r="B531" s="5">
        <v>45759</v>
      </c>
      <c r="C531" s="3" t="s">
        <v>249</v>
      </c>
      <c r="D531" s="3" t="s">
        <v>115</v>
      </c>
      <c r="E531" s="3" t="s">
        <v>32</v>
      </c>
      <c r="F531" s="3" t="s">
        <v>3297</v>
      </c>
      <c r="G531" s="3" t="s">
        <v>214</v>
      </c>
      <c r="H531" s="3" t="s">
        <v>109</v>
      </c>
      <c r="I531" s="3" t="s">
        <v>58</v>
      </c>
      <c r="J531" s="3" t="s">
        <v>215</v>
      </c>
      <c r="K531" s="3" t="s">
        <v>21</v>
      </c>
      <c r="L531" s="3" t="s">
        <v>1740</v>
      </c>
      <c r="M531" s="5">
        <v>45714</v>
      </c>
      <c r="N531" s="5">
        <v>45814</v>
      </c>
      <c r="O531" s="5">
        <v>45803</v>
      </c>
      <c r="P531" s="3">
        <v>16</v>
      </c>
      <c r="Q531" s="3">
        <v>16953538</v>
      </c>
      <c r="R531" s="3">
        <v>7.0000000000000007E-2</v>
      </c>
      <c r="S531" s="3">
        <v>0.02</v>
      </c>
      <c r="T531" s="3">
        <v>16082126.15</v>
      </c>
      <c r="U531" s="3" t="s">
        <v>365</v>
      </c>
      <c r="V531" s="21" cm="1">
        <f t="array" ref="V531">T531 / _xlfn.SWITCH(U531, "USD", 1, "AED", 3.67, "QAR", 3.64, "SAR", 3.75, "EUR", 0.92, "Unknown", 1, 1)</f>
        <v>4382050.7220708448</v>
      </c>
      <c r="W531" s="3">
        <v>12155097.25</v>
      </c>
      <c r="X531" s="3">
        <v>0.31</v>
      </c>
      <c r="Y531" s="3">
        <v>0.11</v>
      </c>
      <c r="Z531" s="3" t="s">
        <v>1741</v>
      </c>
      <c r="AA531" s="3">
        <v>12346618.529999999</v>
      </c>
      <c r="AB531" s="3">
        <v>11596748.49</v>
      </c>
      <c r="AC531" s="3">
        <v>90</v>
      </c>
      <c r="AD531" s="3">
        <v>87</v>
      </c>
      <c r="AE531" s="3" t="s">
        <v>3297</v>
      </c>
      <c r="AF531" s="3" t="s">
        <v>87</v>
      </c>
      <c r="AG531" s="3">
        <v>0.89</v>
      </c>
      <c r="AH531" s="3">
        <v>0.1</v>
      </c>
      <c r="AI531" s="3">
        <v>0.04</v>
      </c>
      <c r="AJ531" s="3">
        <v>6</v>
      </c>
      <c r="AK531" s="3">
        <v>4618</v>
      </c>
      <c r="AL531" s="3">
        <v>1033710.2</v>
      </c>
      <c r="AM531" s="3">
        <v>5029775.54</v>
      </c>
      <c r="AN531" s="3" t="s">
        <v>63</v>
      </c>
      <c r="AO531" s="3" t="s">
        <v>77</v>
      </c>
      <c r="AP531" s="3">
        <v>60.3</v>
      </c>
      <c r="AQ531" s="3" t="s">
        <v>3297</v>
      </c>
      <c r="AR531" s="3" t="s">
        <v>160</v>
      </c>
      <c r="AS531" s="3" t="s">
        <v>104</v>
      </c>
      <c r="AT531" s="3" t="s">
        <v>113</v>
      </c>
    </row>
    <row r="532" spans="1:46" x14ac:dyDescent="0.3">
      <c r="A532" s="3" t="s">
        <v>1792</v>
      </c>
      <c r="B532" s="4">
        <v>45873</v>
      </c>
      <c r="C532" s="2" t="s">
        <v>431</v>
      </c>
      <c r="D532" s="2" t="s">
        <v>3297</v>
      </c>
      <c r="E532" s="2" t="s">
        <v>275</v>
      </c>
      <c r="F532" s="2" t="s">
        <v>116</v>
      </c>
      <c r="G532" s="2" t="s">
        <v>235</v>
      </c>
      <c r="H532" s="2" t="s">
        <v>44</v>
      </c>
      <c r="I532" s="2" t="s">
        <v>71</v>
      </c>
      <c r="J532" s="2" t="s">
        <v>72</v>
      </c>
      <c r="K532" s="2" t="s">
        <v>97</v>
      </c>
      <c r="L532" s="2" t="s">
        <v>1743</v>
      </c>
      <c r="M532" s="4">
        <v>45853</v>
      </c>
      <c r="N532" s="4">
        <v>45847</v>
      </c>
      <c r="O532" s="4">
        <v>45930</v>
      </c>
      <c r="P532" s="2">
        <v>7</v>
      </c>
      <c r="Q532" s="2">
        <v>18552262</v>
      </c>
      <c r="R532" s="2">
        <v>0.19</v>
      </c>
      <c r="S532" s="2">
        <v>0.13</v>
      </c>
      <c r="T532" s="2">
        <v>16980885.41</v>
      </c>
      <c r="U532" s="2" t="s">
        <v>365</v>
      </c>
      <c r="V532" s="20" cm="1">
        <f t="array" ref="V532">T532 / _xlfn.SWITCH(U532, "USD", 1, "AED", 3.67, "QAR", 3.64, "SAR", 3.75, "EUR", 0.92, "Unknown", 1, 1)</f>
        <v>4626944.2534059947</v>
      </c>
      <c r="W532" s="2">
        <v>12130511.960000001</v>
      </c>
      <c r="X532" s="2">
        <v>0.19</v>
      </c>
      <c r="Y532" s="2">
        <v>0.05</v>
      </c>
      <c r="Z532" s="2" t="s">
        <v>1744</v>
      </c>
      <c r="AA532" s="2">
        <v>14470611.789999999</v>
      </c>
      <c r="AB532" s="2">
        <v>7417623.4299999997</v>
      </c>
      <c r="AC532" s="2">
        <v>90</v>
      </c>
      <c r="AD532" s="2">
        <v>60</v>
      </c>
      <c r="AE532" s="2" t="s">
        <v>38</v>
      </c>
      <c r="AF532" s="2" t="s">
        <v>128</v>
      </c>
      <c r="AG532" s="2">
        <v>0.51</v>
      </c>
      <c r="AH532" s="2">
        <v>0.05</v>
      </c>
      <c r="AI532" s="2">
        <v>0.02</v>
      </c>
      <c r="AJ532" s="2">
        <v>12</v>
      </c>
      <c r="AK532" s="2">
        <v>191</v>
      </c>
      <c r="AL532" s="2">
        <v>1674143.4</v>
      </c>
      <c r="AM532" s="2">
        <v>3529398.11</v>
      </c>
      <c r="AN532" s="2" t="s">
        <v>63</v>
      </c>
      <c r="AO532" s="2" t="s">
        <v>25</v>
      </c>
      <c r="AP532" s="2">
        <v>53.8</v>
      </c>
      <c r="AQ532" s="2">
        <v>36</v>
      </c>
      <c r="AR532" s="2" t="s">
        <v>166</v>
      </c>
      <c r="AS532" s="2" t="s">
        <v>52</v>
      </c>
      <c r="AT532" s="2" t="s">
        <v>149</v>
      </c>
    </row>
    <row r="533" spans="1:46" x14ac:dyDescent="0.3">
      <c r="A533" s="2" t="s">
        <v>1795</v>
      </c>
      <c r="B533" s="5">
        <v>46056</v>
      </c>
      <c r="C533" s="3" t="s">
        <v>668</v>
      </c>
      <c r="D533" s="3" t="s">
        <v>43</v>
      </c>
      <c r="E533" s="3" t="s">
        <v>3335</v>
      </c>
      <c r="F533" s="3" t="s">
        <v>138</v>
      </c>
      <c r="G533" s="3" t="s">
        <v>81</v>
      </c>
      <c r="H533" s="3" t="s">
        <v>157</v>
      </c>
      <c r="I533" s="3" t="s">
        <v>96</v>
      </c>
      <c r="J533" s="3" t="s">
        <v>140</v>
      </c>
      <c r="K533" s="3" t="s">
        <v>125</v>
      </c>
      <c r="L533" s="3" t="s">
        <v>1745</v>
      </c>
      <c r="M533" s="5">
        <v>45980</v>
      </c>
      <c r="N533" s="5">
        <v>46145</v>
      </c>
      <c r="O533" s="5">
        <v>46028</v>
      </c>
      <c r="P533" s="3">
        <v>49</v>
      </c>
      <c r="Q533" s="3">
        <v>15733964</v>
      </c>
      <c r="R533" s="3">
        <v>0.18</v>
      </c>
      <c r="S533" s="3">
        <v>-0.03</v>
      </c>
      <c r="T533" s="3">
        <v>12514794.970000001</v>
      </c>
      <c r="U533" s="3" t="s">
        <v>76</v>
      </c>
      <c r="V533" s="21" cm="1">
        <f t="array" ref="V533">T533 / _xlfn.SWITCH(U533, "USD", 1, "AED", 3.67, "QAR", 3.64, "SAR", 3.75, "EUR", 0.92, "Unknown", 1, 1)</f>
        <v>12514794.970000001</v>
      </c>
      <c r="W533" s="3">
        <v>9179680.0099999998</v>
      </c>
      <c r="X533" s="3">
        <v>0.12</v>
      </c>
      <c r="Y533" s="3">
        <v>0.17</v>
      </c>
      <c r="Z533" s="3" t="s">
        <v>1746</v>
      </c>
      <c r="AA533" s="3">
        <v>3465094.5</v>
      </c>
      <c r="AB533" s="3">
        <v>1115213.1200000001</v>
      </c>
      <c r="AC533" s="3">
        <v>60</v>
      </c>
      <c r="AD533" s="3">
        <v>174</v>
      </c>
      <c r="AE533" s="3" t="s">
        <v>3297</v>
      </c>
      <c r="AF533" s="3" t="s">
        <v>263</v>
      </c>
      <c r="AG533" s="3">
        <v>0.31</v>
      </c>
      <c r="AH533" s="3">
        <v>0.15</v>
      </c>
      <c r="AI533" s="3">
        <v>0.04</v>
      </c>
      <c r="AJ533" s="3">
        <v>10</v>
      </c>
      <c r="AK533" s="3">
        <v>3704</v>
      </c>
      <c r="AL533" s="3" t="s">
        <v>3297</v>
      </c>
      <c r="AM533" s="3">
        <v>2221019.15</v>
      </c>
      <c r="AN533" s="3" t="s">
        <v>102</v>
      </c>
      <c r="AO533" s="3" t="s">
        <v>25</v>
      </c>
      <c r="AP533" s="3">
        <v>82.9</v>
      </c>
      <c r="AQ533" s="3" t="s">
        <v>3297</v>
      </c>
      <c r="AR533" s="3" t="s">
        <v>160</v>
      </c>
      <c r="AS533" s="3" t="s">
        <v>112</v>
      </c>
      <c r="AT533" s="3" t="s">
        <v>64</v>
      </c>
    </row>
    <row r="534" spans="1:46" x14ac:dyDescent="0.3">
      <c r="A534" s="3" t="s">
        <v>1798</v>
      </c>
      <c r="B534" s="4">
        <v>16634</v>
      </c>
      <c r="C534" s="2" t="s">
        <v>66</v>
      </c>
      <c r="D534" s="2" t="s">
        <v>174</v>
      </c>
      <c r="E534" s="2" t="s">
        <v>32</v>
      </c>
      <c r="F534" s="2" t="s">
        <v>417</v>
      </c>
      <c r="G534" s="2" t="s">
        <v>131</v>
      </c>
      <c r="H534" s="2" t="s">
        <v>70</v>
      </c>
      <c r="I534" s="2" t="s">
        <v>58</v>
      </c>
      <c r="J534" s="2" t="s">
        <v>215</v>
      </c>
      <c r="K534" s="2" t="s">
        <v>83</v>
      </c>
      <c r="L534" s="2" t="s">
        <v>1748</v>
      </c>
      <c r="M534" s="4">
        <v>45630</v>
      </c>
      <c r="N534" s="4" t="s">
        <v>3297</v>
      </c>
      <c r="O534" s="4">
        <v>45795</v>
      </c>
      <c r="P534" s="2">
        <v>21</v>
      </c>
      <c r="Q534" s="2">
        <v>4873004</v>
      </c>
      <c r="R534" s="2">
        <v>7.0000000000000007E-2</v>
      </c>
      <c r="S534" s="2">
        <v>0.15</v>
      </c>
      <c r="T534" s="2">
        <v>5211677.78</v>
      </c>
      <c r="U534" s="2" t="s">
        <v>365</v>
      </c>
      <c r="V534" s="20" cm="1">
        <f t="array" ref="V534">T534 / _xlfn.SWITCH(U534, "USD", 1, "AED", 3.67, "QAR", 3.64, "SAR", 3.75, "EUR", 0.92, "Unknown", 1, 1)</f>
        <v>1420075.6893732972</v>
      </c>
      <c r="W534" s="2">
        <v>3259190.74</v>
      </c>
      <c r="X534" s="2">
        <v>0.28999999999999998</v>
      </c>
      <c r="Y534" s="2">
        <v>0.18</v>
      </c>
      <c r="Z534" s="2" t="s">
        <v>1749</v>
      </c>
      <c r="AA534" s="2">
        <v>3763418.18</v>
      </c>
      <c r="AB534" s="2">
        <v>3706613.26</v>
      </c>
      <c r="AC534" s="2">
        <v>30</v>
      </c>
      <c r="AD534" s="2">
        <v>62</v>
      </c>
      <c r="AE534" s="2" t="s">
        <v>3297</v>
      </c>
      <c r="AF534" s="2" t="s">
        <v>24</v>
      </c>
      <c r="AG534" s="2">
        <v>0.31</v>
      </c>
      <c r="AH534" s="2">
        <v>0.15</v>
      </c>
      <c r="AI534" s="2">
        <v>7.0000000000000007E-2</v>
      </c>
      <c r="AJ534" s="2">
        <v>8</v>
      </c>
      <c r="AK534" s="2">
        <v>73</v>
      </c>
      <c r="AL534" s="2">
        <v>238781.24</v>
      </c>
      <c r="AM534" s="2">
        <v>2069006.74</v>
      </c>
      <c r="AN534" s="2" t="s">
        <v>102</v>
      </c>
      <c r="AO534" s="2" t="s">
        <v>103</v>
      </c>
      <c r="AP534" s="2">
        <v>92.2</v>
      </c>
      <c r="AQ534" s="2">
        <v>12</v>
      </c>
      <c r="AR534" s="2" t="s">
        <v>51</v>
      </c>
      <c r="AS534" s="2" t="s">
        <v>52</v>
      </c>
      <c r="AT534" s="2" t="s">
        <v>113</v>
      </c>
    </row>
    <row r="535" spans="1:46" x14ac:dyDescent="0.3">
      <c r="A535" s="2" t="s">
        <v>1801</v>
      </c>
      <c r="B535" s="5">
        <v>46014</v>
      </c>
      <c r="C535" s="3" t="s">
        <v>257</v>
      </c>
      <c r="D535" s="3" t="s">
        <v>55</v>
      </c>
      <c r="E535" s="3" t="s">
        <v>275</v>
      </c>
      <c r="F535" s="3" t="s">
        <v>116</v>
      </c>
      <c r="G535" s="3" t="s">
        <v>81</v>
      </c>
      <c r="H535" s="3" t="s">
        <v>70</v>
      </c>
      <c r="I535" s="3" t="s">
        <v>302</v>
      </c>
      <c r="J535" s="2" t="s">
        <v>59</v>
      </c>
      <c r="K535" s="3" t="s">
        <v>145</v>
      </c>
      <c r="L535" s="3" t="s">
        <v>1751</v>
      </c>
      <c r="M535" s="5">
        <v>45974</v>
      </c>
      <c r="N535" s="5">
        <v>46069</v>
      </c>
      <c r="O535" s="5">
        <v>46055</v>
      </c>
      <c r="P535" s="3">
        <v>48</v>
      </c>
      <c r="Q535" s="3">
        <v>21602643</v>
      </c>
      <c r="R535" s="3">
        <v>0.21</v>
      </c>
      <c r="S535" s="3">
        <v>0.01</v>
      </c>
      <c r="T535" s="3">
        <v>17236748.850000001</v>
      </c>
      <c r="U535" s="3" t="s">
        <v>365</v>
      </c>
      <c r="V535" s="21" cm="1">
        <f t="array" ref="V535">T535 / _xlfn.SWITCH(U535, "USD", 1, "AED", 3.67, "QAR", 3.64, "SAR", 3.75, "EUR", 0.92, "Unknown", 1, 1)</f>
        <v>4696661.8119891016</v>
      </c>
      <c r="W535" s="3">
        <v>14726085.199999999</v>
      </c>
      <c r="X535" s="3">
        <v>0.16</v>
      </c>
      <c r="Y535" s="3">
        <v>0.1</v>
      </c>
      <c r="Z535" s="3" t="s">
        <v>1752</v>
      </c>
      <c r="AA535" s="3">
        <v>10739084.23</v>
      </c>
      <c r="AB535" s="3">
        <v>10233184.720000001</v>
      </c>
      <c r="AC535" s="3">
        <v>45</v>
      </c>
      <c r="AD535" s="3">
        <v>142</v>
      </c>
      <c r="AE535" s="3" t="s">
        <v>148</v>
      </c>
      <c r="AF535" s="3" t="s">
        <v>87</v>
      </c>
      <c r="AG535" s="3">
        <v>0.26</v>
      </c>
      <c r="AH535" s="3">
        <v>0.05</v>
      </c>
      <c r="AI535" s="3">
        <v>0.05</v>
      </c>
      <c r="AJ535" s="3">
        <v>15</v>
      </c>
      <c r="AK535" s="3">
        <v>1394</v>
      </c>
      <c r="AL535" s="3">
        <v>3554664.14</v>
      </c>
      <c r="AM535" s="3">
        <v>7649291.79</v>
      </c>
      <c r="AN535" s="3" t="s">
        <v>88</v>
      </c>
      <c r="AO535" s="3" t="s">
        <v>25</v>
      </c>
      <c r="AP535" s="3">
        <v>94.3</v>
      </c>
      <c r="AQ535" s="3">
        <v>60</v>
      </c>
      <c r="AR535" s="3" t="s">
        <v>26</v>
      </c>
      <c r="AS535" s="3" t="s">
        <v>104</v>
      </c>
      <c r="AT535" s="3" t="s">
        <v>105</v>
      </c>
    </row>
    <row r="536" spans="1:46" x14ac:dyDescent="0.3">
      <c r="A536" s="3" t="s">
        <v>1804</v>
      </c>
      <c r="B536" s="4">
        <v>45798</v>
      </c>
      <c r="C536" s="2" t="s">
        <v>541</v>
      </c>
      <c r="D536" s="2" t="s">
        <v>3249</v>
      </c>
      <c r="E536" s="2" t="s">
        <v>3335</v>
      </c>
      <c r="F536" s="2" t="s">
        <v>93</v>
      </c>
      <c r="G536" s="2" t="s">
        <v>131</v>
      </c>
      <c r="H536" s="2" t="s">
        <v>157</v>
      </c>
      <c r="I536" s="2" t="s">
        <v>3254</v>
      </c>
      <c r="J536" s="2" t="s">
        <v>140</v>
      </c>
      <c r="K536" s="2" t="s">
        <v>35</v>
      </c>
      <c r="L536" s="2" t="s">
        <v>1754</v>
      </c>
      <c r="M536" s="4">
        <v>45904</v>
      </c>
      <c r="N536" s="4">
        <v>45664</v>
      </c>
      <c r="O536" s="4">
        <v>45902</v>
      </c>
      <c r="P536" s="2" t="s">
        <v>3297</v>
      </c>
      <c r="Q536" s="2">
        <v>42962686</v>
      </c>
      <c r="R536" s="2">
        <v>0.17</v>
      </c>
      <c r="S536" s="2">
        <v>0.13</v>
      </c>
      <c r="T536" s="2">
        <v>40294703.200000003</v>
      </c>
      <c r="U536" s="2" t="s">
        <v>177</v>
      </c>
      <c r="V536" s="20" cm="1">
        <f t="array" ref="V536">T536 / _xlfn.SWITCH(U536, "USD", 1, "AED", 3.67, "QAR", 3.64, "SAR", 3.75, "EUR", 0.92, "Unknown", 1, 1)</f>
        <v>40294703.200000003</v>
      </c>
      <c r="W536" s="2">
        <v>28567826.699999999</v>
      </c>
      <c r="X536" s="2">
        <v>0.31</v>
      </c>
      <c r="Y536" s="2">
        <v>0.1</v>
      </c>
      <c r="Z536" s="2" t="s">
        <v>1755</v>
      </c>
      <c r="AA536" s="2">
        <v>5297861.41</v>
      </c>
      <c r="AB536" s="2">
        <v>1940236.23</v>
      </c>
      <c r="AC536" s="2">
        <v>120</v>
      </c>
      <c r="AD536" s="2">
        <v>144</v>
      </c>
      <c r="AE536" s="2" t="s">
        <v>148</v>
      </c>
      <c r="AF536" s="2" t="s">
        <v>101</v>
      </c>
      <c r="AG536" s="2">
        <v>0.17</v>
      </c>
      <c r="AH536" s="2">
        <v>0.15</v>
      </c>
      <c r="AI536" s="2">
        <v>0.08</v>
      </c>
      <c r="AJ536" s="2">
        <v>2</v>
      </c>
      <c r="AK536" s="2">
        <v>2766</v>
      </c>
      <c r="AL536" s="2">
        <v>2517881.9700000002</v>
      </c>
      <c r="AM536" s="2">
        <v>15660327.17</v>
      </c>
      <c r="AN536" s="2" t="s">
        <v>135</v>
      </c>
      <c r="AO536" s="2" t="s">
        <v>39</v>
      </c>
      <c r="AP536" s="2">
        <v>86.6</v>
      </c>
      <c r="AQ536" s="2">
        <v>36</v>
      </c>
      <c r="AR536" s="2" t="s">
        <v>160</v>
      </c>
      <c r="AS536" s="2" t="s">
        <v>112</v>
      </c>
      <c r="AT536" s="2" t="s">
        <v>3297</v>
      </c>
    </row>
    <row r="537" spans="1:46" x14ac:dyDescent="0.3">
      <c r="A537" s="2" t="s">
        <v>1807</v>
      </c>
      <c r="B537" s="5">
        <v>45944</v>
      </c>
      <c r="C537" s="3" t="s">
        <v>137</v>
      </c>
      <c r="D537" s="3" t="s">
        <v>187</v>
      </c>
      <c r="E537" s="3" t="s">
        <v>32</v>
      </c>
      <c r="F537" s="3" t="s">
        <v>138</v>
      </c>
      <c r="G537" s="3" t="s">
        <v>135</v>
      </c>
      <c r="H537" s="3" t="s">
        <v>245</v>
      </c>
      <c r="I537" s="3" t="s">
        <v>193</v>
      </c>
      <c r="J537" s="3" t="s">
        <v>215</v>
      </c>
      <c r="K537" s="3" t="s">
        <v>125</v>
      </c>
      <c r="L537" s="3" t="s">
        <v>1757</v>
      </c>
      <c r="M537" s="5">
        <v>45861</v>
      </c>
      <c r="N537" s="5">
        <v>45911</v>
      </c>
      <c r="O537" s="5">
        <v>46175</v>
      </c>
      <c r="P537" s="3">
        <v>52</v>
      </c>
      <c r="Q537" s="3" t="s">
        <v>3297</v>
      </c>
      <c r="R537" s="3">
        <v>0.23</v>
      </c>
      <c r="S537" s="3">
        <v>0.04</v>
      </c>
      <c r="T537" s="3">
        <v>6662774.5199999996</v>
      </c>
      <c r="U537" s="3" t="s">
        <v>242</v>
      </c>
      <c r="V537" s="21" cm="1">
        <f t="array" ref="V537">T537 / _xlfn.SWITCH(U537, "USD", 1, "AED", 3.67, "QAR", 3.64, "SAR", 3.75, "EUR", 0.92, "Unknown", 1, 1)</f>
        <v>7242146.2173913037</v>
      </c>
      <c r="W537" s="3">
        <v>5654913.7400000002</v>
      </c>
      <c r="X537" s="3">
        <v>0.4</v>
      </c>
      <c r="Y537" s="3">
        <v>0.12</v>
      </c>
      <c r="Z537" s="3" t="s">
        <v>1758</v>
      </c>
      <c r="AA537" s="3">
        <v>1310531.69</v>
      </c>
      <c r="AB537" s="3">
        <v>1369685.39</v>
      </c>
      <c r="AC537" s="3">
        <v>45</v>
      </c>
      <c r="AD537" s="3">
        <v>23</v>
      </c>
      <c r="AE537" s="3" t="s">
        <v>148</v>
      </c>
      <c r="AF537" s="3" t="s">
        <v>24</v>
      </c>
      <c r="AG537" s="3">
        <v>0.76</v>
      </c>
      <c r="AH537" s="3">
        <v>0.15</v>
      </c>
      <c r="AI537" s="3">
        <v>0.08</v>
      </c>
      <c r="AJ537" s="3">
        <v>0</v>
      </c>
      <c r="AK537" s="3">
        <v>4002</v>
      </c>
      <c r="AL537" s="3">
        <v>226382.89</v>
      </c>
      <c r="AM537" s="3">
        <v>2669944.9900000002</v>
      </c>
      <c r="AN537" s="3" t="s">
        <v>3297</v>
      </c>
      <c r="AO537" s="3" t="s">
        <v>3297</v>
      </c>
      <c r="AP537" s="3">
        <v>79.7</v>
      </c>
      <c r="AQ537" s="3">
        <v>48</v>
      </c>
      <c r="AR537" s="3" t="s">
        <v>160</v>
      </c>
      <c r="AS537" s="3" t="s">
        <v>112</v>
      </c>
      <c r="AT537" s="3" t="s">
        <v>3297</v>
      </c>
    </row>
    <row r="538" spans="1:46" x14ac:dyDescent="0.3">
      <c r="A538" s="3" t="s">
        <v>1810</v>
      </c>
      <c r="B538" s="4">
        <v>45778</v>
      </c>
      <c r="C538" s="2" t="s">
        <v>257</v>
      </c>
      <c r="D538" s="2" t="s">
        <v>31</v>
      </c>
      <c r="E538" s="2" t="s">
        <v>207</v>
      </c>
      <c r="F538" s="2" t="s">
        <v>80</v>
      </c>
      <c r="G538" s="2" t="s">
        <v>18</v>
      </c>
      <c r="H538" s="2" t="s">
        <v>70</v>
      </c>
      <c r="I538" s="2" t="s">
        <v>58</v>
      </c>
      <c r="J538" s="3" t="s">
        <v>132</v>
      </c>
      <c r="K538" s="2" t="s">
        <v>83</v>
      </c>
      <c r="L538" s="2" t="s">
        <v>1760</v>
      </c>
      <c r="M538" s="4">
        <v>45704</v>
      </c>
      <c r="N538" s="4">
        <v>45844</v>
      </c>
      <c r="O538" s="4">
        <v>45881</v>
      </c>
      <c r="P538" s="2" t="s">
        <v>3297</v>
      </c>
      <c r="Q538" s="2">
        <v>18518198</v>
      </c>
      <c r="R538" s="2">
        <v>0.18</v>
      </c>
      <c r="S538" s="2">
        <v>0.1</v>
      </c>
      <c r="T538" s="2">
        <v>16703414.6</v>
      </c>
      <c r="U538" s="2" t="s">
        <v>50</v>
      </c>
      <c r="V538" s="20" cm="1">
        <f t="array" ref="V538">T538 / _xlfn.SWITCH(U538, "USD", 1, "AED", 3.67, "QAR", 3.64, "SAR", 3.75, "EUR", 0.92, "Unknown", 1, 1)</f>
        <v>4588850.1648351643</v>
      </c>
      <c r="W538" s="2">
        <v>10224284.550000001</v>
      </c>
      <c r="X538" s="2">
        <v>0.32</v>
      </c>
      <c r="Y538" s="2">
        <v>0.16</v>
      </c>
      <c r="Z538" s="2" t="s">
        <v>1761</v>
      </c>
      <c r="AA538" s="2">
        <v>10381649.1</v>
      </c>
      <c r="AB538" s="2">
        <v>8858158.9800000004</v>
      </c>
      <c r="AC538" s="2">
        <v>90</v>
      </c>
      <c r="AD538" s="2">
        <v>78</v>
      </c>
      <c r="AE538" s="2" t="s">
        <v>62</v>
      </c>
      <c r="AF538" s="2" t="s">
        <v>101</v>
      </c>
      <c r="AG538" s="2">
        <v>0.56000000000000005</v>
      </c>
      <c r="AH538" s="2">
        <v>0.1</v>
      </c>
      <c r="AI538" s="2">
        <v>0.09</v>
      </c>
      <c r="AJ538" s="2">
        <v>5</v>
      </c>
      <c r="AK538" s="2">
        <v>1034</v>
      </c>
      <c r="AL538" s="2">
        <v>1828292.36</v>
      </c>
      <c r="AM538" s="2">
        <v>3378694.14</v>
      </c>
      <c r="AN538" s="2" t="s">
        <v>63</v>
      </c>
      <c r="AO538" s="2" t="s">
        <v>3297</v>
      </c>
      <c r="AP538" s="2">
        <v>98.7</v>
      </c>
      <c r="AQ538" s="2">
        <v>36</v>
      </c>
      <c r="AR538" s="2" t="s">
        <v>3297</v>
      </c>
      <c r="AS538" s="2" t="s">
        <v>52</v>
      </c>
      <c r="AT538" s="2" t="s">
        <v>64</v>
      </c>
    </row>
    <row r="539" spans="1:46" x14ac:dyDescent="0.3">
      <c r="A539" s="2" t="s">
        <v>1813</v>
      </c>
      <c r="B539" s="5">
        <v>46055</v>
      </c>
      <c r="C539" s="3" t="s">
        <v>54</v>
      </c>
      <c r="D539" s="3" t="s">
        <v>3249</v>
      </c>
      <c r="E539" s="3" t="s">
        <v>275</v>
      </c>
      <c r="F539" s="3" t="s">
        <v>17</v>
      </c>
      <c r="G539" s="3" t="s">
        <v>235</v>
      </c>
      <c r="H539" s="3" t="s">
        <v>3297</v>
      </c>
      <c r="I539" s="3" t="s">
        <v>302</v>
      </c>
      <c r="J539" s="2" t="s">
        <v>59</v>
      </c>
      <c r="K539" s="3" t="s">
        <v>35</v>
      </c>
      <c r="L539" s="3" t="s">
        <v>1763</v>
      </c>
      <c r="M539" s="5">
        <v>45969</v>
      </c>
      <c r="N539" s="5" t="s">
        <v>3297</v>
      </c>
      <c r="O539" s="5">
        <v>46114</v>
      </c>
      <c r="P539" s="3">
        <v>11</v>
      </c>
      <c r="Q539" s="3">
        <v>2832170</v>
      </c>
      <c r="R539" s="3">
        <v>0.26</v>
      </c>
      <c r="S539" s="3">
        <v>0.01</v>
      </c>
      <c r="T539" s="3">
        <v>2116763.86</v>
      </c>
      <c r="U539" s="3" t="s">
        <v>278</v>
      </c>
      <c r="V539" s="21" cm="1">
        <f t="array" ref="V539">T539 / _xlfn.SWITCH(U539, "USD", 1, "AED", 3.67, "QAR", 3.64, "SAR", 3.75, "EUR", 0.92, "Unknown", 1, 1)</f>
        <v>564470.36266666662</v>
      </c>
      <c r="W539" s="3">
        <v>1869320.44</v>
      </c>
      <c r="X539" s="3">
        <v>0.11</v>
      </c>
      <c r="Y539" s="3">
        <v>0.19</v>
      </c>
      <c r="Z539" s="3" t="s">
        <v>1764</v>
      </c>
      <c r="AA539" s="3">
        <v>261547.7</v>
      </c>
      <c r="AB539" s="3">
        <v>186209.5</v>
      </c>
      <c r="AC539" s="3">
        <v>45</v>
      </c>
      <c r="AD539" s="3">
        <v>166</v>
      </c>
      <c r="AE539" s="3" t="s">
        <v>3297</v>
      </c>
      <c r="AF539" s="3" t="s">
        <v>87</v>
      </c>
      <c r="AG539" s="3">
        <v>0.19</v>
      </c>
      <c r="AH539" s="3">
        <v>0.1</v>
      </c>
      <c r="AI539" s="3">
        <v>0.05</v>
      </c>
      <c r="AJ539" s="3">
        <v>15</v>
      </c>
      <c r="AK539" s="3">
        <v>2770</v>
      </c>
      <c r="AL539" s="3">
        <v>143551.43</v>
      </c>
      <c r="AM539" s="3" t="s">
        <v>3297</v>
      </c>
      <c r="AN539" s="3" t="s">
        <v>88</v>
      </c>
      <c r="AO539" s="3" t="s">
        <v>77</v>
      </c>
      <c r="AP539" s="3">
        <v>57</v>
      </c>
      <c r="AQ539" s="3">
        <v>48</v>
      </c>
      <c r="AR539" s="3" t="s">
        <v>26</v>
      </c>
      <c r="AS539" s="3" t="s">
        <v>27</v>
      </c>
      <c r="AT539" s="3" t="s">
        <v>28</v>
      </c>
    </row>
    <row r="540" spans="1:46" x14ac:dyDescent="0.3">
      <c r="A540" s="3" t="s">
        <v>1816</v>
      </c>
      <c r="B540" s="4">
        <v>45993</v>
      </c>
      <c r="C540" s="2" t="s">
        <v>313</v>
      </c>
      <c r="D540" s="2" t="s">
        <v>92</v>
      </c>
      <c r="E540" s="2" t="s">
        <v>275</v>
      </c>
      <c r="F540" s="2" t="s">
        <v>17</v>
      </c>
      <c r="G540" s="2" t="s">
        <v>57</v>
      </c>
      <c r="H540" s="2" t="s">
        <v>192</v>
      </c>
      <c r="I540" s="2" t="s">
        <v>96</v>
      </c>
      <c r="J540" s="2" t="s">
        <v>59</v>
      </c>
      <c r="K540" s="2" t="s">
        <v>21</v>
      </c>
      <c r="L540" s="2" t="s">
        <v>1766</v>
      </c>
      <c r="M540" s="4">
        <v>45880</v>
      </c>
      <c r="N540" s="4">
        <v>46029</v>
      </c>
      <c r="O540" s="4">
        <v>46106</v>
      </c>
      <c r="P540" s="2">
        <v>57</v>
      </c>
      <c r="Q540" s="2">
        <v>14132894</v>
      </c>
      <c r="R540" s="2">
        <v>0.1</v>
      </c>
      <c r="S540" s="2">
        <v>0.17</v>
      </c>
      <c r="T540" s="2">
        <v>14881937.380000001</v>
      </c>
      <c r="U540" s="2" t="s">
        <v>76</v>
      </c>
      <c r="V540" s="20" cm="1">
        <f t="array" ref="V540">T540 / _xlfn.SWITCH(U540, "USD", 1, "AED", 3.67, "QAR", 3.64, "SAR", 3.75, "EUR", 0.92, "Unknown", 1, 1)</f>
        <v>14881937.380000001</v>
      </c>
      <c r="W540" s="2">
        <v>10300517.43</v>
      </c>
      <c r="X540" s="2">
        <v>0.28999999999999998</v>
      </c>
      <c r="Y540" s="2">
        <v>0.06</v>
      </c>
      <c r="Z540" s="2" t="s">
        <v>1767</v>
      </c>
      <c r="AA540" s="2">
        <v>3329861.3</v>
      </c>
      <c r="AB540" s="2">
        <v>2186442.54</v>
      </c>
      <c r="AC540" s="2">
        <v>60</v>
      </c>
      <c r="AD540" s="2">
        <v>51</v>
      </c>
      <c r="AE540" s="2" t="s">
        <v>62</v>
      </c>
      <c r="AF540" s="2" t="s">
        <v>153</v>
      </c>
      <c r="AG540" s="2">
        <v>0.23</v>
      </c>
      <c r="AH540" s="2">
        <v>0.05</v>
      </c>
      <c r="AI540" s="2">
        <v>7.0000000000000007E-2</v>
      </c>
      <c r="AJ540" s="2">
        <v>6</v>
      </c>
      <c r="AK540" s="2">
        <v>3574</v>
      </c>
      <c r="AL540" s="2">
        <v>1403932.68</v>
      </c>
      <c r="AM540" s="2">
        <v>5233911.8</v>
      </c>
      <c r="AN540" s="2" t="s">
        <v>135</v>
      </c>
      <c r="AO540" s="2" t="s">
        <v>39</v>
      </c>
      <c r="AP540" s="2">
        <v>77</v>
      </c>
      <c r="AQ540" s="2">
        <v>60</v>
      </c>
      <c r="AR540" s="2" t="s">
        <v>3297</v>
      </c>
      <c r="AS540" s="2" t="s">
        <v>27</v>
      </c>
      <c r="AT540" s="2" t="s">
        <v>105</v>
      </c>
    </row>
    <row r="541" spans="1:46" x14ac:dyDescent="0.3">
      <c r="A541" s="2" t="s">
        <v>1818</v>
      </c>
      <c r="B541" s="5">
        <v>16707</v>
      </c>
      <c r="C541" s="3" t="s">
        <v>370</v>
      </c>
      <c r="D541" s="3" t="s">
        <v>169</v>
      </c>
      <c r="E541" s="3" t="s">
        <v>220</v>
      </c>
      <c r="F541" s="3" t="s">
        <v>123</v>
      </c>
      <c r="G541" s="3" t="s">
        <v>117</v>
      </c>
      <c r="H541" s="3" t="s">
        <v>44</v>
      </c>
      <c r="I541" s="3" t="s">
        <v>302</v>
      </c>
      <c r="J541" s="3" t="s">
        <v>118</v>
      </c>
      <c r="K541" s="3" t="s">
        <v>203</v>
      </c>
      <c r="L541" s="3" t="s">
        <v>1769</v>
      </c>
      <c r="M541" s="5">
        <v>45901</v>
      </c>
      <c r="N541" s="5" t="s">
        <v>3297</v>
      </c>
      <c r="O541" s="5">
        <v>46040</v>
      </c>
      <c r="P541" s="3">
        <v>52</v>
      </c>
      <c r="Q541" s="3">
        <v>37518747</v>
      </c>
      <c r="R541" s="3">
        <v>0.08</v>
      </c>
      <c r="S541" s="3">
        <v>0.15</v>
      </c>
      <c r="T541" s="3">
        <v>39694834.329999998</v>
      </c>
      <c r="U541" s="3" t="s">
        <v>278</v>
      </c>
      <c r="V541" s="21" cm="1">
        <f t="array" ref="V541">T541 / _xlfn.SWITCH(U541, "USD", 1, "AED", 3.67, "QAR", 3.64, "SAR", 3.75, "EUR", 0.92, "Unknown", 1, 1)</f>
        <v>10585289.154666666</v>
      </c>
      <c r="W541" s="3" t="s">
        <v>3297</v>
      </c>
      <c r="X541" s="3">
        <v>0.13</v>
      </c>
      <c r="Y541" s="3">
        <v>0.09</v>
      </c>
      <c r="Z541" s="3" t="s">
        <v>1770</v>
      </c>
      <c r="AA541" s="3">
        <v>3267429.51</v>
      </c>
      <c r="AB541" s="3">
        <v>2557038.73</v>
      </c>
      <c r="AC541" s="3">
        <v>120</v>
      </c>
      <c r="AD541" s="3">
        <v>156</v>
      </c>
      <c r="AE541" s="3" t="s">
        <v>148</v>
      </c>
      <c r="AF541" s="3" t="s">
        <v>101</v>
      </c>
      <c r="AG541" s="3">
        <v>0.49</v>
      </c>
      <c r="AH541" s="3">
        <v>0.15</v>
      </c>
      <c r="AI541" s="3">
        <v>7.0000000000000007E-2</v>
      </c>
      <c r="AJ541" s="3">
        <v>6</v>
      </c>
      <c r="AK541" s="3">
        <v>2030</v>
      </c>
      <c r="AL541" s="3">
        <v>6121827.1900000004</v>
      </c>
      <c r="AM541" s="3">
        <v>5383046.96</v>
      </c>
      <c r="AN541" s="3" t="s">
        <v>88</v>
      </c>
      <c r="AO541" s="3" t="s">
        <v>39</v>
      </c>
      <c r="AP541" s="3">
        <v>93.5</v>
      </c>
      <c r="AQ541" s="3">
        <v>24</v>
      </c>
      <c r="AR541" s="3" t="s">
        <v>166</v>
      </c>
      <c r="AS541" s="3" t="s">
        <v>27</v>
      </c>
      <c r="AT541" s="3" t="s">
        <v>3297</v>
      </c>
    </row>
    <row r="542" spans="1:46" x14ac:dyDescent="0.3">
      <c r="A542" s="3" t="s">
        <v>1821</v>
      </c>
      <c r="B542" s="4">
        <v>45736</v>
      </c>
      <c r="C542" s="2" t="s">
        <v>438</v>
      </c>
      <c r="D542" s="2" t="s">
        <v>385</v>
      </c>
      <c r="E542" s="2" t="s">
        <v>275</v>
      </c>
      <c r="F542" s="2" t="s">
        <v>93</v>
      </c>
      <c r="G542" s="2" t="s">
        <v>162</v>
      </c>
      <c r="H542" s="2" t="s">
        <v>44</v>
      </c>
      <c r="I542" s="2" t="s">
        <v>71</v>
      </c>
      <c r="J542" s="2" t="s">
        <v>72</v>
      </c>
      <c r="K542" s="2" t="s">
        <v>145</v>
      </c>
      <c r="L542" s="2" t="s">
        <v>1772</v>
      </c>
      <c r="M542" s="4">
        <v>45901</v>
      </c>
      <c r="N542" s="4">
        <v>45692</v>
      </c>
      <c r="O542" s="4" t="s">
        <v>3297</v>
      </c>
      <c r="P542" s="2">
        <v>8</v>
      </c>
      <c r="Q542" s="2">
        <v>7123176</v>
      </c>
      <c r="R542" s="2">
        <v>0.12</v>
      </c>
      <c r="S542" s="2">
        <v>0.09</v>
      </c>
      <c r="T542" s="2">
        <v>6832550.4199999999</v>
      </c>
      <c r="U542" s="2" t="s">
        <v>50</v>
      </c>
      <c r="V542" s="20" cm="1">
        <f t="array" ref="V542">T542 / _xlfn.SWITCH(U542, "USD", 1, "AED", 3.67, "QAR", 3.64, "SAR", 3.75, "EUR", 0.92, "Unknown", 1, 1)</f>
        <v>1877074.2912087911</v>
      </c>
      <c r="W542" s="2" t="s">
        <v>3297</v>
      </c>
      <c r="X542" s="2">
        <v>0.33</v>
      </c>
      <c r="Y542" s="2">
        <v>0.12</v>
      </c>
      <c r="Z542" s="2" t="s">
        <v>1773</v>
      </c>
      <c r="AA542" s="2">
        <v>2667255.7999999998</v>
      </c>
      <c r="AB542" s="2">
        <v>2736699.02</v>
      </c>
      <c r="AC542" s="2">
        <v>90</v>
      </c>
      <c r="AD542" s="2">
        <v>76</v>
      </c>
      <c r="AE542" s="2" t="s">
        <v>62</v>
      </c>
      <c r="AF542" s="2" t="s">
        <v>153</v>
      </c>
      <c r="AG542" s="2">
        <v>0.24</v>
      </c>
      <c r="AH542" s="2">
        <v>0.15</v>
      </c>
      <c r="AI542" s="2">
        <v>0.1</v>
      </c>
      <c r="AJ542" s="2">
        <v>7</v>
      </c>
      <c r="AK542" s="2">
        <v>3788</v>
      </c>
      <c r="AL542" s="2">
        <v>1243726.98</v>
      </c>
      <c r="AM542" s="2">
        <v>3271626.33</v>
      </c>
      <c r="AN542" s="2" t="s">
        <v>102</v>
      </c>
      <c r="AO542" s="2" t="s">
        <v>25</v>
      </c>
      <c r="AP542" s="2">
        <v>68.8</v>
      </c>
      <c r="AQ542" s="2">
        <v>60</v>
      </c>
      <c r="AR542" s="2" t="s">
        <v>3297</v>
      </c>
      <c r="AS542" s="2" t="s">
        <v>104</v>
      </c>
      <c r="AT542" s="2" t="s">
        <v>3297</v>
      </c>
    </row>
    <row r="543" spans="1:46" x14ac:dyDescent="0.3">
      <c r="A543" s="2" t="s">
        <v>1824</v>
      </c>
      <c r="B543" s="5">
        <v>45660</v>
      </c>
      <c r="C543" s="3" t="s">
        <v>66</v>
      </c>
      <c r="D543" s="3" t="s">
        <v>92</v>
      </c>
      <c r="E543" s="3" t="s">
        <v>32</v>
      </c>
      <c r="F543" s="3" t="s">
        <v>138</v>
      </c>
      <c r="G543" s="3" t="s">
        <v>117</v>
      </c>
      <c r="H543" s="3" t="s">
        <v>245</v>
      </c>
      <c r="I543" s="3" t="s">
        <v>193</v>
      </c>
      <c r="J543" s="3" t="s">
        <v>215</v>
      </c>
      <c r="K543" s="3" t="s">
        <v>97</v>
      </c>
      <c r="L543" s="3" t="s">
        <v>1775</v>
      </c>
      <c r="M543" s="5">
        <v>45639</v>
      </c>
      <c r="N543" s="5">
        <v>45710</v>
      </c>
      <c r="O543" s="5">
        <v>45768</v>
      </c>
      <c r="P543" s="3">
        <v>34</v>
      </c>
      <c r="Q543" s="3">
        <v>6645015</v>
      </c>
      <c r="R543" s="3">
        <v>0.21</v>
      </c>
      <c r="S543" s="3">
        <v>-0.04</v>
      </c>
      <c r="T543" s="3">
        <v>5039579.38</v>
      </c>
      <c r="U543" s="3" t="s">
        <v>50</v>
      </c>
      <c r="V543" s="21" cm="1">
        <f t="array" ref="V543">T543 / _xlfn.SWITCH(U543, "USD", 1, "AED", 3.67, "QAR", 3.64, "SAR", 3.75, "EUR", 0.92, "Unknown", 1, 1)</f>
        <v>1384499.8296703296</v>
      </c>
      <c r="W543" s="3">
        <v>3650923.75</v>
      </c>
      <c r="X543" s="3">
        <v>0.32</v>
      </c>
      <c r="Y543" s="3">
        <v>0.15</v>
      </c>
      <c r="Z543" s="3" t="s">
        <v>1776</v>
      </c>
      <c r="AA543" s="3">
        <v>296428.28000000003</v>
      </c>
      <c r="AB543" s="3">
        <v>219052.32</v>
      </c>
      <c r="AC543" s="3">
        <v>90</v>
      </c>
      <c r="AD543" s="3">
        <v>102</v>
      </c>
      <c r="AE543" s="3" t="s">
        <v>38</v>
      </c>
      <c r="AF543" s="3" t="s">
        <v>263</v>
      </c>
      <c r="AG543" s="3">
        <v>0.73</v>
      </c>
      <c r="AH543" s="3">
        <v>0.15</v>
      </c>
      <c r="AI543" s="3">
        <v>0.01</v>
      </c>
      <c r="AJ543" s="3">
        <v>14</v>
      </c>
      <c r="AK543" s="3">
        <v>2032</v>
      </c>
      <c r="AL543" s="3">
        <v>585837.93000000005</v>
      </c>
      <c r="AM543" s="3">
        <v>2187966.85</v>
      </c>
      <c r="AN543" s="3" t="s">
        <v>102</v>
      </c>
      <c r="AO543" s="3" t="s">
        <v>89</v>
      </c>
      <c r="AP543" s="3">
        <v>78</v>
      </c>
      <c r="AQ543" s="3">
        <v>48</v>
      </c>
      <c r="AR543" s="3" t="s">
        <v>3297</v>
      </c>
      <c r="AS543" s="3" t="s">
        <v>52</v>
      </c>
      <c r="AT543" s="3" t="s">
        <v>149</v>
      </c>
    </row>
    <row r="544" spans="1:46" x14ac:dyDescent="0.3">
      <c r="A544" s="3" t="s">
        <v>1827</v>
      </c>
      <c r="B544" s="4">
        <v>45872</v>
      </c>
      <c r="C544" s="2" t="s">
        <v>395</v>
      </c>
      <c r="D544" s="2" t="s">
        <v>79</v>
      </c>
      <c r="E544" s="2" t="s">
        <v>220</v>
      </c>
      <c r="F544" s="2" t="s">
        <v>123</v>
      </c>
      <c r="G544" s="2" t="s">
        <v>69</v>
      </c>
      <c r="H544" s="2" t="s">
        <v>95</v>
      </c>
      <c r="I544" s="2" t="s">
        <v>302</v>
      </c>
      <c r="J544" s="2" t="s">
        <v>221</v>
      </c>
      <c r="K544" s="2" t="s">
        <v>35</v>
      </c>
      <c r="L544" s="2" t="s">
        <v>1778</v>
      </c>
      <c r="M544" s="4">
        <v>45694</v>
      </c>
      <c r="N544" s="4" t="s">
        <v>3297</v>
      </c>
      <c r="O544" s="4">
        <v>45819</v>
      </c>
      <c r="P544" s="2">
        <v>54</v>
      </c>
      <c r="Q544" s="2">
        <v>33833180</v>
      </c>
      <c r="R544" s="2">
        <v>0.33</v>
      </c>
      <c r="S544" s="2">
        <v>-0.04</v>
      </c>
      <c r="T544" s="2">
        <v>21761501.379999999</v>
      </c>
      <c r="U544" s="2" t="s">
        <v>177</v>
      </c>
      <c r="V544" s="20" cm="1">
        <f t="array" ref="V544">T544 / _xlfn.SWITCH(U544, "USD", 1, "AED", 3.67, "QAR", 3.64, "SAR", 3.75, "EUR", 0.92, "Unknown", 1, 1)</f>
        <v>21761501.379999999</v>
      </c>
      <c r="W544" s="2">
        <v>17233673.329999998</v>
      </c>
      <c r="X544" s="2">
        <v>0.13</v>
      </c>
      <c r="Y544" s="2">
        <v>0.17</v>
      </c>
      <c r="Z544" s="2" t="s">
        <v>1779</v>
      </c>
      <c r="AA544" s="2">
        <v>7224639.4800000004</v>
      </c>
      <c r="AB544" s="2">
        <v>4691641.37</v>
      </c>
      <c r="AC544" s="2">
        <v>30</v>
      </c>
      <c r="AD544" s="2">
        <v>142</v>
      </c>
      <c r="AE544" s="2" t="s">
        <v>75</v>
      </c>
      <c r="AF544" s="2" t="s">
        <v>101</v>
      </c>
      <c r="AG544" s="2">
        <v>0.23</v>
      </c>
      <c r="AH544" s="2">
        <v>0.15</v>
      </c>
      <c r="AI544" s="2">
        <v>0.08</v>
      </c>
      <c r="AJ544" s="2">
        <v>9</v>
      </c>
      <c r="AK544" s="2">
        <v>1539</v>
      </c>
      <c r="AL544" s="2">
        <v>3868906.12</v>
      </c>
      <c r="AM544" s="2">
        <v>9336071.8499999996</v>
      </c>
      <c r="AN544" s="2" t="s">
        <v>63</v>
      </c>
      <c r="AO544" s="2" t="s">
        <v>25</v>
      </c>
      <c r="AP544" s="2">
        <v>76.400000000000006</v>
      </c>
      <c r="AQ544" s="2">
        <v>12</v>
      </c>
      <c r="AR544" s="2" t="s">
        <v>166</v>
      </c>
      <c r="AS544" s="2" t="s">
        <v>112</v>
      </c>
      <c r="AT544" s="2" t="s">
        <v>113</v>
      </c>
    </row>
    <row r="545" spans="1:46" x14ac:dyDescent="0.3">
      <c r="A545" s="2" t="s">
        <v>1830</v>
      </c>
      <c r="B545" s="5">
        <v>16655</v>
      </c>
      <c r="C545" s="3" t="s">
        <v>137</v>
      </c>
      <c r="D545" s="3" t="s">
        <v>213</v>
      </c>
      <c r="E545" s="3" t="s">
        <v>32</v>
      </c>
      <c r="F545" s="3" t="s">
        <v>138</v>
      </c>
      <c r="G545" s="3" t="s">
        <v>69</v>
      </c>
      <c r="H545" s="3" t="s">
        <v>157</v>
      </c>
      <c r="I545" s="3" t="s">
        <v>199</v>
      </c>
      <c r="J545" s="3" t="s">
        <v>215</v>
      </c>
      <c r="K545" s="3" t="s">
        <v>35</v>
      </c>
      <c r="L545" s="3" t="s">
        <v>1781</v>
      </c>
      <c r="M545" s="5">
        <v>45732</v>
      </c>
      <c r="N545" s="5">
        <v>45863</v>
      </c>
      <c r="O545" s="5" t="s">
        <v>3297</v>
      </c>
      <c r="P545" s="3">
        <v>10</v>
      </c>
      <c r="Q545" s="3">
        <v>25819534</v>
      </c>
      <c r="R545" s="3">
        <v>0.16</v>
      </c>
      <c r="S545" s="3">
        <v>0.18</v>
      </c>
      <c r="T545" s="3">
        <v>25592322.100000001</v>
      </c>
      <c r="U545" s="3" t="s">
        <v>242</v>
      </c>
      <c r="V545" s="21" cm="1">
        <f t="array" ref="V545">T545 / _xlfn.SWITCH(U545, "USD", 1, "AED", 3.67, "QAR", 3.64, "SAR", 3.75, "EUR", 0.92, "Unknown", 1, 1)</f>
        <v>27817741.41304348</v>
      </c>
      <c r="W545" s="3">
        <v>19978731.960000001</v>
      </c>
      <c r="X545" s="3">
        <v>0.18</v>
      </c>
      <c r="Y545" s="3">
        <v>0.18</v>
      </c>
      <c r="Z545" s="3" t="s">
        <v>1782</v>
      </c>
      <c r="AA545" s="3">
        <v>14057725.789999999</v>
      </c>
      <c r="AB545" s="3">
        <v>4876324.01</v>
      </c>
      <c r="AC545" s="3">
        <v>90</v>
      </c>
      <c r="AD545" s="3">
        <v>104</v>
      </c>
      <c r="AE545" s="3" t="s">
        <v>38</v>
      </c>
      <c r="AF545" s="3" t="s">
        <v>49</v>
      </c>
      <c r="AG545" s="3">
        <v>0.28999999999999998</v>
      </c>
      <c r="AH545" s="3">
        <v>0.1</v>
      </c>
      <c r="AI545" s="3">
        <v>0.05</v>
      </c>
      <c r="AJ545" s="3">
        <v>3</v>
      </c>
      <c r="AK545" s="3">
        <v>2580</v>
      </c>
      <c r="AL545" s="3">
        <v>513751.88</v>
      </c>
      <c r="AM545" s="3">
        <v>4272385.0599999996</v>
      </c>
      <c r="AN545" s="3" t="s">
        <v>3297</v>
      </c>
      <c r="AO545" s="3" t="s">
        <v>39</v>
      </c>
      <c r="AP545" s="3">
        <v>83.1</v>
      </c>
      <c r="AQ545" s="3">
        <v>48</v>
      </c>
      <c r="AR545" s="3" t="s">
        <v>26</v>
      </c>
      <c r="AS545" s="3" t="s">
        <v>52</v>
      </c>
      <c r="AT545" s="3" t="s">
        <v>3297</v>
      </c>
    </row>
    <row r="546" spans="1:46" x14ac:dyDescent="0.3">
      <c r="A546" s="3" t="s">
        <v>1833</v>
      </c>
      <c r="B546" s="4">
        <v>46073</v>
      </c>
      <c r="C546" s="2" t="s">
        <v>66</v>
      </c>
      <c r="D546" s="2" t="s">
        <v>55</v>
      </c>
      <c r="E546" s="2" t="s">
        <v>32</v>
      </c>
      <c r="F546" s="2" t="s">
        <v>417</v>
      </c>
      <c r="G546" s="2" t="s">
        <v>162</v>
      </c>
      <c r="H546" s="2" t="s">
        <v>95</v>
      </c>
      <c r="I546" s="2" t="s">
        <v>19</v>
      </c>
      <c r="J546" s="2" t="s">
        <v>215</v>
      </c>
      <c r="K546" s="2" t="s">
        <v>35</v>
      </c>
      <c r="L546" s="2" t="s">
        <v>1784</v>
      </c>
      <c r="M546" s="4">
        <v>45759</v>
      </c>
      <c r="N546" s="4" t="s">
        <v>3297</v>
      </c>
      <c r="O546" s="4">
        <v>46187</v>
      </c>
      <c r="P546" s="2" t="s">
        <v>3297</v>
      </c>
      <c r="Q546" s="2">
        <v>23944511</v>
      </c>
      <c r="R546" s="2">
        <v>0.3</v>
      </c>
      <c r="S546" s="2">
        <v>-0.03</v>
      </c>
      <c r="T546" s="2">
        <v>16258322.970000001</v>
      </c>
      <c r="U546" s="2" t="s">
        <v>76</v>
      </c>
      <c r="V546" s="20" cm="1">
        <f t="array" ref="V546">T546 / _xlfn.SWITCH(U546, "USD", 1, "AED", 3.67, "QAR", 3.64, "SAR", 3.75, "EUR", 0.92, "Unknown", 1, 1)</f>
        <v>16258322.970000001</v>
      </c>
      <c r="W546" s="2" t="s">
        <v>3297</v>
      </c>
      <c r="X546" s="2" t="s">
        <v>287</v>
      </c>
      <c r="Y546" s="2">
        <v>0.1</v>
      </c>
      <c r="Z546" s="2" t="s">
        <v>1785</v>
      </c>
      <c r="AA546" s="2">
        <v>8302810.7300000004</v>
      </c>
      <c r="AB546" s="2">
        <v>8543397.2899999991</v>
      </c>
      <c r="AC546" s="2">
        <v>120</v>
      </c>
      <c r="AD546" s="2">
        <v>15</v>
      </c>
      <c r="AE546" s="2" t="s">
        <v>38</v>
      </c>
      <c r="AF546" s="2" t="s">
        <v>263</v>
      </c>
      <c r="AG546" s="2">
        <v>0.41</v>
      </c>
      <c r="AH546" s="2">
        <v>0.15</v>
      </c>
      <c r="AI546" s="2">
        <v>0.08</v>
      </c>
      <c r="AJ546" s="2">
        <v>9</v>
      </c>
      <c r="AK546" s="2">
        <v>3005</v>
      </c>
      <c r="AL546" s="2" t="s">
        <v>3297</v>
      </c>
      <c r="AM546" s="2">
        <v>6191134.9400000004</v>
      </c>
      <c r="AN546" s="2" t="s">
        <v>88</v>
      </c>
      <c r="AO546" s="2" t="s">
        <v>25</v>
      </c>
      <c r="AP546" s="2">
        <v>60.2</v>
      </c>
      <c r="AQ546" s="2">
        <v>12</v>
      </c>
      <c r="AR546" s="2" t="s">
        <v>166</v>
      </c>
      <c r="AS546" s="2" t="s">
        <v>27</v>
      </c>
      <c r="AT546" s="2" t="s">
        <v>3297</v>
      </c>
    </row>
    <row r="547" spans="1:46" x14ac:dyDescent="0.3">
      <c r="A547" s="2" t="s">
        <v>1836</v>
      </c>
      <c r="B547" s="5">
        <v>16650</v>
      </c>
      <c r="C547" s="3" t="s">
        <v>424</v>
      </c>
      <c r="D547" s="3" t="s">
        <v>3249</v>
      </c>
      <c r="E547" s="3" t="s">
        <v>32</v>
      </c>
      <c r="F547" s="3" t="s">
        <v>108</v>
      </c>
      <c r="G547" s="3" t="s">
        <v>156</v>
      </c>
      <c r="H547" s="3" t="s">
        <v>3252</v>
      </c>
      <c r="I547" s="3" t="s">
        <v>139</v>
      </c>
      <c r="J547" s="3" t="s">
        <v>215</v>
      </c>
      <c r="K547" s="3" t="s">
        <v>35</v>
      </c>
      <c r="L547" s="3" t="s">
        <v>1787</v>
      </c>
      <c r="M547" s="5">
        <v>45775</v>
      </c>
      <c r="N547" s="5">
        <v>45859</v>
      </c>
      <c r="O547" s="5">
        <v>45906</v>
      </c>
      <c r="P547" s="3">
        <v>30</v>
      </c>
      <c r="Q547" s="3">
        <v>38887420</v>
      </c>
      <c r="R547" s="3">
        <v>0.13</v>
      </c>
      <c r="S547" s="3">
        <v>0.19</v>
      </c>
      <c r="T547" s="3">
        <v>40260145.93</v>
      </c>
      <c r="U547" s="3" t="s">
        <v>76</v>
      </c>
      <c r="V547" s="21" cm="1">
        <f t="array" ref="V547">T547 / _xlfn.SWITCH(U547, "USD", 1, "AED", 3.67, "QAR", 3.64, "SAR", 3.75, "EUR", 0.92, "Unknown", 1, 1)</f>
        <v>40260145.93</v>
      </c>
      <c r="W547" s="3">
        <v>32293962.18</v>
      </c>
      <c r="X547" s="3">
        <v>0.09</v>
      </c>
      <c r="Y547" s="3">
        <v>0.11</v>
      </c>
      <c r="Z547" s="3" t="s">
        <v>1788</v>
      </c>
      <c r="AA547" s="3">
        <v>3453417.34</v>
      </c>
      <c r="AB547" s="3">
        <v>3443840.46</v>
      </c>
      <c r="AC547" s="3">
        <v>60</v>
      </c>
      <c r="AD547" s="3">
        <v>11</v>
      </c>
      <c r="AE547" s="3" t="s">
        <v>100</v>
      </c>
      <c r="AF547" s="3" t="s">
        <v>263</v>
      </c>
      <c r="AG547" s="3">
        <v>0.68</v>
      </c>
      <c r="AH547" s="3">
        <v>0.05</v>
      </c>
      <c r="AI547" s="3">
        <v>0.05</v>
      </c>
      <c r="AJ547" s="3">
        <v>2</v>
      </c>
      <c r="AK547" s="3">
        <v>1894</v>
      </c>
      <c r="AL547" s="3">
        <v>6496122.0899999999</v>
      </c>
      <c r="AM547" s="3">
        <v>7595511.3799999999</v>
      </c>
      <c r="AN547" s="3" t="s">
        <v>88</v>
      </c>
      <c r="AO547" s="3" t="s">
        <v>3297</v>
      </c>
      <c r="AP547" s="3">
        <v>77.099999999999994</v>
      </c>
      <c r="AQ547" s="3" t="s">
        <v>3297</v>
      </c>
      <c r="AR547" s="3" t="s">
        <v>160</v>
      </c>
      <c r="AS547" s="3" t="s">
        <v>104</v>
      </c>
      <c r="AT547" s="3" t="s">
        <v>28</v>
      </c>
    </row>
    <row r="548" spans="1:46" x14ac:dyDescent="0.3">
      <c r="A548" s="3" t="s">
        <v>1839</v>
      </c>
      <c r="B548" s="4">
        <v>46061</v>
      </c>
      <c r="C548" s="2" t="s">
        <v>54</v>
      </c>
      <c r="D548" s="2" t="s">
        <v>92</v>
      </c>
      <c r="E548" s="2" t="s">
        <v>3335</v>
      </c>
      <c r="F548" s="2" t="s">
        <v>116</v>
      </c>
      <c r="G548" s="2" t="s">
        <v>3297</v>
      </c>
      <c r="H548" s="2" t="s">
        <v>95</v>
      </c>
      <c r="I548" s="2" t="s">
        <v>19</v>
      </c>
      <c r="J548" s="2" t="s">
        <v>140</v>
      </c>
      <c r="K548" s="2" t="s">
        <v>203</v>
      </c>
      <c r="L548" s="2" t="s">
        <v>1790</v>
      </c>
      <c r="M548" s="4">
        <v>46024</v>
      </c>
      <c r="N548" s="4" t="s">
        <v>3297</v>
      </c>
      <c r="O548" s="4" t="s">
        <v>3297</v>
      </c>
      <c r="P548" s="2">
        <v>52</v>
      </c>
      <c r="Q548" s="2">
        <v>10309508</v>
      </c>
      <c r="R548" s="2">
        <v>0.09</v>
      </c>
      <c r="S548" s="2">
        <v>0.15</v>
      </c>
      <c r="T548" s="2">
        <v>10788900.119999999</v>
      </c>
      <c r="U548" s="2" t="s">
        <v>76</v>
      </c>
      <c r="V548" s="20" cm="1">
        <f t="array" ref="V548">T548 / _xlfn.SWITCH(U548, "USD", 1, "AED", 3.67, "QAR", 3.64, "SAR", 3.75, "EUR", 0.92, "Unknown", 1, 1)</f>
        <v>10788900.119999999</v>
      </c>
      <c r="W548" s="2">
        <v>8703524.2599999998</v>
      </c>
      <c r="X548" s="2">
        <v>0.05</v>
      </c>
      <c r="Y548" s="2">
        <v>0.09</v>
      </c>
      <c r="Z548" s="2" t="s">
        <v>1791</v>
      </c>
      <c r="AA548" s="2">
        <v>8022572.1900000004</v>
      </c>
      <c r="AB548" s="2">
        <v>4594325.8099999996</v>
      </c>
      <c r="AC548" s="2">
        <v>90</v>
      </c>
      <c r="AD548" s="2">
        <v>143</v>
      </c>
      <c r="AE548" s="2" t="s">
        <v>100</v>
      </c>
      <c r="AF548" s="2" t="s">
        <v>263</v>
      </c>
      <c r="AG548" s="2">
        <v>0.67</v>
      </c>
      <c r="AH548" s="2">
        <v>0.15</v>
      </c>
      <c r="AI548" s="2">
        <v>7.0000000000000007E-2</v>
      </c>
      <c r="AJ548" s="2">
        <v>3</v>
      </c>
      <c r="AK548" s="2">
        <v>847</v>
      </c>
      <c r="AL548" s="2">
        <v>2211959.0699999998</v>
      </c>
      <c r="AM548" s="2">
        <v>2097732.38</v>
      </c>
      <c r="AN548" s="2" t="s">
        <v>88</v>
      </c>
      <c r="AO548" s="2" t="s">
        <v>3297</v>
      </c>
      <c r="AP548" s="2">
        <v>92</v>
      </c>
      <c r="AQ548" s="2">
        <v>36</v>
      </c>
      <c r="AR548" s="2" t="s">
        <v>26</v>
      </c>
      <c r="AS548" s="2" t="s">
        <v>112</v>
      </c>
      <c r="AT548" s="2" t="s">
        <v>3297</v>
      </c>
    </row>
    <row r="549" spans="1:46" x14ac:dyDescent="0.3">
      <c r="A549" s="2" t="s">
        <v>1841</v>
      </c>
      <c r="B549" s="5">
        <v>46006</v>
      </c>
      <c r="C549" s="3" t="s">
        <v>30</v>
      </c>
      <c r="D549" s="3" t="s">
        <v>79</v>
      </c>
      <c r="E549" s="3" t="s">
        <v>32</v>
      </c>
      <c r="F549" s="3" t="s">
        <v>108</v>
      </c>
      <c r="G549" s="3" t="s">
        <v>81</v>
      </c>
      <c r="H549" s="3" t="s">
        <v>95</v>
      </c>
      <c r="I549" s="3" t="s">
        <v>3254</v>
      </c>
      <c r="J549" s="3" t="s">
        <v>215</v>
      </c>
      <c r="K549" s="3" t="s">
        <v>97</v>
      </c>
      <c r="L549" s="3" t="s">
        <v>1793</v>
      </c>
      <c r="M549" s="5">
        <v>45917</v>
      </c>
      <c r="N549" s="5">
        <v>46236</v>
      </c>
      <c r="O549" s="5">
        <v>46058</v>
      </c>
      <c r="P549" s="3">
        <v>46</v>
      </c>
      <c r="Q549" s="3">
        <v>49874143</v>
      </c>
      <c r="R549" s="3">
        <v>0.12</v>
      </c>
      <c r="S549" s="3">
        <v>0.18</v>
      </c>
      <c r="T549" s="3">
        <v>51789310.090000004</v>
      </c>
      <c r="U549" s="3" t="s">
        <v>177</v>
      </c>
      <c r="V549" s="21" cm="1">
        <f t="array" ref="V549">T549 / _xlfn.SWITCH(U549, "USD", 1, "AED", 3.67, "QAR", 3.64, "SAR", 3.75, "EUR", 0.92, "Unknown", 1, 1)</f>
        <v>51789310.090000004</v>
      </c>
      <c r="W549" s="3">
        <v>39364858.130000003</v>
      </c>
      <c r="X549" s="3">
        <v>0.31</v>
      </c>
      <c r="Y549" s="3">
        <v>0.14000000000000001</v>
      </c>
      <c r="Z549" s="3" t="s">
        <v>1794</v>
      </c>
      <c r="AA549" s="3">
        <v>24666052.859999999</v>
      </c>
      <c r="AB549" s="3">
        <v>15568638.51</v>
      </c>
      <c r="AC549" s="3">
        <v>45</v>
      </c>
      <c r="AD549" s="3">
        <v>178</v>
      </c>
      <c r="AE549" s="3" t="s">
        <v>148</v>
      </c>
      <c r="AF549" s="3" t="s">
        <v>49</v>
      </c>
      <c r="AG549" s="3">
        <v>0.94</v>
      </c>
      <c r="AH549" s="3">
        <v>0.1</v>
      </c>
      <c r="AI549" s="3">
        <v>0.04</v>
      </c>
      <c r="AJ549" s="3">
        <v>13</v>
      </c>
      <c r="AK549" s="3">
        <v>4068</v>
      </c>
      <c r="AL549" s="3">
        <v>12713980.779999999</v>
      </c>
      <c r="AM549" s="3">
        <v>14903165.75</v>
      </c>
      <c r="AN549" s="3" t="s">
        <v>3297</v>
      </c>
      <c r="AO549" s="3" t="s">
        <v>77</v>
      </c>
      <c r="AP549" s="3">
        <v>59.8</v>
      </c>
      <c r="AQ549" s="3">
        <v>48</v>
      </c>
      <c r="AR549" s="3" t="s">
        <v>166</v>
      </c>
      <c r="AS549" s="3" t="s">
        <v>112</v>
      </c>
      <c r="AT549" s="3" t="s">
        <v>3297</v>
      </c>
    </row>
    <row r="550" spans="1:46" x14ac:dyDescent="0.3">
      <c r="A550" s="3" t="s">
        <v>1844</v>
      </c>
      <c r="B550" s="4">
        <v>46070</v>
      </c>
      <c r="C550" s="2" t="s">
        <v>218</v>
      </c>
      <c r="D550" s="2" t="s">
        <v>219</v>
      </c>
      <c r="E550" s="2" t="s">
        <v>275</v>
      </c>
      <c r="F550" s="2" t="s">
        <v>116</v>
      </c>
      <c r="G550" s="2" t="s">
        <v>57</v>
      </c>
      <c r="H550" s="2" t="s">
        <v>3252</v>
      </c>
      <c r="I550" s="2" t="s">
        <v>71</v>
      </c>
      <c r="J550" s="2" t="s">
        <v>59</v>
      </c>
      <c r="K550" s="2" t="s">
        <v>83</v>
      </c>
      <c r="L550" s="2" t="s">
        <v>1796</v>
      </c>
      <c r="M550" s="4">
        <v>46052</v>
      </c>
      <c r="N550" s="4">
        <v>46101</v>
      </c>
      <c r="O550" s="4">
        <v>46118</v>
      </c>
      <c r="P550" s="2">
        <v>14</v>
      </c>
      <c r="Q550" s="2">
        <v>30129907</v>
      </c>
      <c r="R550" s="2">
        <v>0.34</v>
      </c>
      <c r="S550" s="2">
        <v>-0.03</v>
      </c>
      <c r="T550" s="2">
        <v>19289166.460000001</v>
      </c>
      <c r="U550" s="2" t="s">
        <v>264</v>
      </c>
      <c r="V550" s="20" cm="1">
        <f t="array" ref="V550">T550 / _xlfn.SWITCH(U550, "USD", 1, "AED", 3.67, "QAR", 3.64, "SAR", 3.75, "EUR", 0.92, "Unknown", 1, 1)</f>
        <v>19289166.460000001</v>
      </c>
      <c r="W550" s="2">
        <v>13542168.25</v>
      </c>
      <c r="X550" s="2">
        <v>0.31</v>
      </c>
      <c r="Y550" s="2">
        <v>0.17</v>
      </c>
      <c r="Z550" s="2" t="s">
        <v>1797</v>
      </c>
      <c r="AA550" s="2">
        <v>13401567.42</v>
      </c>
      <c r="AB550" s="2">
        <v>8169019.04</v>
      </c>
      <c r="AC550" s="2">
        <v>120</v>
      </c>
      <c r="AD550" s="2">
        <v>103</v>
      </c>
      <c r="AE550" s="2" t="s">
        <v>3297</v>
      </c>
      <c r="AF550" s="2" t="s">
        <v>49</v>
      </c>
      <c r="AG550" s="2">
        <v>0.46</v>
      </c>
      <c r="AH550" s="2">
        <v>0.05</v>
      </c>
      <c r="AI550" s="2">
        <v>0.04</v>
      </c>
      <c r="AJ550" s="2">
        <v>4</v>
      </c>
      <c r="AK550" s="2">
        <v>522</v>
      </c>
      <c r="AL550" s="2">
        <v>864928.4</v>
      </c>
      <c r="AM550" s="2">
        <v>2365355.89</v>
      </c>
      <c r="AN550" s="2" t="s">
        <v>102</v>
      </c>
      <c r="AO550" s="2" t="s">
        <v>3297</v>
      </c>
      <c r="AP550" s="2">
        <v>87.3</v>
      </c>
      <c r="AQ550" s="2">
        <v>12</v>
      </c>
      <c r="AR550" s="2" t="s">
        <v>51</v>
      </c>
      <c r="AS550" s="2" t="s">
        <v>40</v>
      </c>
      <c r="AT550" s="2" t="s">
        <v>105</v>
      </c>
    </row>
    <row r="551" spans="1:46" x14ac:dyDescent="0.3">
      <c r="A551" s="2" t="s">
        <v>1847</v>
      </c>
      <c r="B551" s="5">
        <v>16701</v>
      </c>
      <c r="C551" s="3" t="s">
        <v>473</v>
      </c>
      <c r="D551" s="3" t="s">
        <v>79</v>
      </c>
      <c r="E551" s="3" t="s">
        <v>32</v>
      </c>
      <c r="F551" s="3" t="s">
        <v>417</v>
      </c>
      <c r="G551" s="3" t="s">
        <v>69</v>
      </c>
      <c r="H551" s="3" t="s">
        <v>157</v>
      </c>
      <c r="I551" s="3" t="s">
        <v>71</v>
      </c>
      <c r="J551" s="3" t="s">
        <v>215</v>
      </c>
      <c r="K551" s="3" t="s">
        <v>145</v>
      </c>
      <c r="L551" s="3" t="s">
        <v>1799</v>
      </c>
      <c r="M551" s="5">
        <v>45846</v>
      </c>
      <c r="N551" s="5">
        <v>45955</v>
      </c>
      <c r="O551" s="5">
        <v>45984</v>
      </c>
      <c r="P551" s="3">
        <v>43</v>
      </c>
      <c r="Q551" s="3">
        <v>18466704</v>
      </c>
      <c r="R551" s="3">
        <v>0.14000000000000001</v>
      </c>
      <c r="S551" s="3">
        <v>0.05</v>
      </c>
      <c r="T551" s="3">
        <v>16675433.710000001</v>
      </c>
      <c r="U551" s="3" t="s">
        <v>76</v>
      </c>
      <c r="V551" s="21" cm="1">
        <f t="array" ref="V551">T551 / _xlfn.SWITCH(U551, "USD", 1, "AED", 3.67, "QAR", 3.64, "SAR", 3.75, "EUR", 0.92, "Unknown", 1, 1)</f>
        <v>16675433.710000001</v>
      </c>
      <c r="W551" s="3">
        <v>14179821.34</v>
      </c>
      <c r="X551" s="3">
        <v>0.24</v>
      </c>
      <c r="Y551" s="3">
        <v>0.15</v>
      </c>
      <c r="Z551" s="3" t="s">
        <v>1800</v>
      </c>
      <c r="AA551" s="3">
        <v>5502543.9900000002</v>
      </c>
      <c r="AB551" s="3">
        <v>5879710.0700000003</v>
      </c>
      <c r="AC551" s="3">
        <v>120</v>
      </c>
      <c r="AD551" s="3">
        <v>59</v>
      </c>
      <c r="AE551" s="3" t="s">
        <v>75</v>
      </c>
      <c r="AF551" s="3" t="s">
        <v>101</v>
      </c>
      <c r="AG551" s="3">
        <v>0.32</v>
      </c>
      <c r="AH551" s="3">
        <v>0.05</v>
      </c>
      <c r="AI551" s="3">
        <v>0.03</v>
      </c>
      <c r="AJ551" s="3">
        <v>4</v>
      </c>
      <c r="AK551" s="3">
        <v>4359</v>
      </c>
      <c r="AL551" s="3">
        <v>689158.87</v>
      </c>
      <c r="AM551" s="3">
        <v>7939656.8799999999</v>
      </c>
      <c r="AN551" s="3" t="s">
        <v>3297</v>
      </c>
      <c r="AO551" s="3" t="s">
        <v>89</v>
      </c>
      <c r="AP551" s="3" t="s">
        <v>3297</v>
      </c>
      <c r="AQ551" s="3">
        <v>60</v>
      </c>
      <c r="AR551" s="3" t="s">
        <v>26</v>
      </c>
      <c r="AS551" s="3" t="s">
        <v>27</v>
      </c>
      <c r="AT551" s="3" t="s">
        <v>3297</v>
      </c>
    </row>
    <row r="552" spans="1:46" x14ac:dyDescent="0.3">
      <c r="A552" s="3" t="s">
        <v>1850</v>
      </c>
      <c r="B552" s="4">
        <v>45817</v>
      </c>
      <c r="C552" s="2" t="s">
        <v>249</v>
      </c>
      <c r="D552" s="2" t="s">
        <v>183</v>
      </c>
      <c r="E552" s="2" t="s">
        <v>275</v>
      </c>
      <c r="F552" s="2" t="s">
        <v>17</v>
      </c>
      <c r="G552" s="2" t="s">
        <v>94</v>
      </c>
      <c r="H552" s="2" t="s">
        <v>44</v>
      </c>
      <c r="I552" s="2" t="s">
        <v>3297</v>
      </c>
      <c r="J552" s="2" t="s">
        <v>72</v>
      </c>
      <c r="K552" s="2" t="s">
        <v>83</v>
      </c>
      <c r="L552" s="2" t="s">
        <v>1802</v>
      </c>
      <c r="M552" s="4">
        <v>45767</v>
      </c>
      <c r="N552" s="4" t="s">
        <v>3297</v>
      </c>
      <c r="O552" s="4" t="s">
        <v>3297</v>
      </c>
      <c r="P552" s="2">
        <v>15</v>
      </c>
      <c r="Q552" s="2">
        <v>11113569</v>
      </c>
      <c r="R552" s="2">
        <v>0.34</v>
      </c>
      <c r="S552" s="2">
        <v>0.04</v>
      </c>
      <c r="T552" s="2">
        <v>7628353.7599999998</v>
      </c>
      <c r="U552" s="2" t="s">
        <v>242</v>
      </c>
      <c r="V552" s="20" cm="1">
        <f t="array" ref="V552">T552 / _xlfn.SWITCH(U552, "USD", 1, "AED", 3.67, "QAR", 3.64, "SAR", 3.75, "EUR", 0.92, "Unknown", 1, 1)</f>
        <v>8291688.8695652168</v>
      </c>
      <c r="W552" s="2">
        <v>4731734.58</v>
      </c>
      <c r="X552" s="2">
        <v>0.23</v>
      </c>
      <c r="Y552" s="2">
        <v>0.13</v>
      </c>
      <c r="Z552" s="2" t="s">
        <v>1803</v>
      </c>
      <c r="AA552" s="2">
        <v>3384620.42</v>
      </c>
      <c r="AB552" s="2">
        <v>3106694.08</v>
      </c>
      <c r="AC552" s="2">
        <v>90</v>
      </c>
      <c r="AD552" s="2">
        <v>56</v>
      </c>
      <c r="AE552" s="2" t="s">
        <v>62</v>
      </c>
      <c r="AF552" s="2" t="s">
        <v>24</v>
      </c>
      <c r="AG552" s="2">
        <v>0.69</v>
      </c>
      <c r="AH552" s="2">
        <v>0.1</v>
      </c>
      <c r="AI552" s="2">
        <v>0.06</v>
      </c>
      <c r="AJ552" s="2">
        <v>14</v>
      </c>
      <c r="AK552" s="2">
        <v>4548</v>
      </c>
      <c r="AL552" s="2">
        <v>480114.99</v>
      </c>
      <c r="AM552" s="2">
        <v>1247503.8500000001</v>
      </c>
      <c r="AN552" s="2" t="s">
        <v>102</v>
      </c>
      <c r="AO552" s="2" t="s">
        <v>25</v>
      </c>
      <c r="AP552" s="2">
        <v>66.599999999999994</v>
      </c>
      <c r="AQ552" s="2">
        <v>48</v>
      </c>
      <c r="AR552" s="2" t="s">
        <v>160</v>
      </c>
      <c r="AS552" s="2" t="s">
        <v>27</v>
      </c>
      <c r="AT552" s="2" t="s">
        <v>64</v>
      </c>
    </row>
    <row r="553" spans="1:46" x14ac:dyDescent="0.3">
      <c r="A553" s="2" t="s">
        <v>1853</v>
      </c>
      <c r="B553" s="5">
        <v>45934</v>
      </c>
      <c r="C553" s="3" t="s">
        <v>218</v>
      </c>
      <c r="D553" s="3" t="s">
        <v>55</v>
      </c>
      <c r="E553" s="3" t="s">
        <v>207</v>
      </c>
      <c r="F553" s="3" t="s">
        <v>80</v>
      </c>
      <c r="G553" s="3" t="s">
        <v>81</v>
      </c>
      <c r="H553" s="3" t="s">
        <v>70</v>
      </c>
      <c r="I553" s="3" t="s">
        <v>3297</v>
      </c>
      <c r="J553" s="3" t="s">
        <v>45</v>
      </c>
      <c r="K553" s="3" t="s">
        <v>46</v>
      </c>
      <c r="L553" s="3" t="s">
        <v>1805</v>
      </c>
      <c r="M553" s="5">
        <v>45887</v>
      </c>
      <c r="N553" s="5" t="s">
        <v>3297</v>
      </c>
      <c r="O553" s="5">
        <v>45669</v>
      </c>
      <c r="P553" s="3">
        <v>10</v>
      </c>
      <c r="Q553" s="3">
        <v>36840228</v>
      </c>
      <c r="R553" s="3">
        <v>0.34</v>
      </c>
      <c r="S553" s="3">
        <v>0.02</v>
      </c>
      <c r="T553" s="3">
        <v>24800841.489999998</v>
      </c>
      <c r="U553" s="3" t="s">
        <v>278</v>
      </c>
      <c r="V553" s="21" cm="1">
        <f t="array" ref="V553">T553 / _xlfn.SWITCH(U553, "USD", 1, "AED", 3.67, "QAR", 3.64, "SAR", 3.75, "EUR", 0.92, "Unknown", 1, 1)</f>
        <v>6613557.7306666663</v>
      </c>
      <c r="W553" s="3" t="s">
        <v>3297</v>
      </c>
      <c r="X553" s="3">
        <v>0.15</v>
      </c>
      <c r="Y553" s="3">
        <v>0.09</v>
      </c>
      <c r="Z553" s="3" t="s">
        <v>1806</v>
      </c>
      <c r="AA553" s="3">
        <v>16139243.35</v>
      </c>
      <c r="AB553" s="3">
        <v>15529769.17</v>
      </c>
      <c r="AC553" s="3">
        <v>90</v>
      </c>
      <c r="AD553" s="3">
        <v>21</v>
      </c>
      <c r="AE553" s="3" t="s">
        <v>75</v>
      </c>
      <c r="AF553" s="3" t="s">
        <v>128</v>
      </c>
      <c r="AG553" s="3">
        <v>0.73</v>
      </c>
      <c r="AH553" s="3">
        <v>0.05</v>
      </c>
      <c r="AI553" s="3">
        <v>0.02</v>
      </c>
      <c r="AJ553" s="3">
        <v>15</v>
      </c>
      <c r="AK553" s="3">
        <v>2564</v>
      </c>
      <c r="AL553" s="3">
        <v>1663903.05</v>
      </c>
      <c r="AM553" s="3" t="s">
        <v>3297</v>
      </c>
      <c r="AN553" s="3" t="s">
        <v>102</v>
      </c>
      <c r="AO553" s="3" t="s">
        <v>25</v>
      </c>
      <c r="AP553" s="3">
        <v>93.4</v>
      </c>
      <c r="AQ553" s="3">
        <v>48</v>
      </c>
      <c r="AR553" s="3" t="s">
        <v>51</v>
      </c>
      <c r="AS553" s="3" t="s">
        <v>27</v>
      </c>
      <c r="AT553" s="3" t="s">
        <v>105</v>
      </c>
    </row>
    <row r="554" spans="1:46" x14ac:dyDescent="0.3">
      <c r="A554" s="3" t="s">
        <v>1856</v>
      </c>
      <c r="B554" s="4">
        <v>45799</v>
      </c>
      <c r="C554" s="2" t="s">
        <v>137</v>
      </c>
      <c r="D554" s="2" t="s">
        <v>43</v>
      </c>
      <c r="E554" s="2" t="s">
        <v>32</v>
      </c>
      <c r="F554" s="2" t="s">
        <v>417</v>
      </c>
      <c r="G554" s="2" t="s">
        <v>162</v>
      </c>
      <c r="H554" s="2" t="s">
        <v>95</v>
      </c>
      <c r="I554" s="2" t="s">
        <v>58</v>
      </c>
      <c r="J554" s="2" t="s">
        <v>215</v>
      </c>
      <c r="K554" s="2" t="s">
        <v>83</v>
      </c>
      <c r="L554" s="2" t="s">
        <v>1808</v>
      </c>
      <c r="M554" s="4">
        <v>45775</v>
      </c>
      <c r="N554" s="4">
        <v>45808</v>
      </c>
      <c r="O554" s="4">
        <v>45856</v>
      </c>
      <c r="P554" s="2">
        <v>17</v>
      </c>
      <c r="Q554" s="2">
        <v>39165312</v>
      </c>
      <c r="R554" s="2">
        <v>0.33</v>
      </c>
      <c r="S554" s="2">
        <v>-0.01</v>
      </c>
      <c r="T554" s="2">
        <v>25978351.449999999</v>
      </c>
      <c r="U554" s="2" t="s">
        <v>365</v>
      </c>
      <c r="V554" s="20" cm="1">
        <f t="array" ref="V554">T554 / _xlfn.SWITCH(U554, "USD", 1, "AED", 3.67, "QAR", 3.64, "SAR", 3.75, "EUR", 0.92, "Unknown", 1, 1)</f>
        <v>7078569.877384196</v>
      </c>
      <c r="W554" s="2">
        <v>19413966.57</v>
      </c>
      <c r="X554" s="2">
        <v>0.35</v>
      </c>
      <c r="Y554" s="2">
        <v>0.19</v>
      </c>
      <c r="Z554" s="2" t="s">
        <v>1809</v>
      </c>
      <c r="AA554" s="2">
        <v>10841172.27</v>
      </c>
      <c r="AB554" s="2">
        <v>8588499.0800000001</v>
      </c>
      <c r="AC554" s="2">
        <v>30</v>
      </c>
      <c r="AD554" s="2">
        <v>24</v>
      </c>
      <c r="AE554" s="2" t="s">
        <v>100</v>
      </c>
      <c r="AF554" s="2" t="s">
        <v>24</v>
      </c>
      <c r="AG554" s="2">
        <v>7.0000000000000007E-2</v>
      </c>
      <c r="AH554" s="2">
        <v>0.05</v>
      </c>
      <c r="AI554" s="2">
        <v>0.08</v>
      </c>
      <c r="AJ554" s="2">
        <v>9</v>
      </c>
      <c r="AK554" s="2">
        <v>2173</v>
      </c>
      <c r="AL554" s="2">
        <v>6072625.6100000003</v>
      </c>
      <c r="AM554" s="2">
        <v>5609637.7000000002</v>
      </c>
      <c r="AN554" s="2" t="s">
        <v>3297</v>
      </c>
      <c r="AO554" s="2" t="s">
        <v>25</v>
      </c>
      <c r="AP554" s="2">
        <v>58</v>
      </c>
      <c r="AQ554" s="2">
        <v>12</v>
      </c>
      <c r="AR554" s="2" t="s">
        <v>166</v>
      </c>
      <c r="AS554" s="2" t="s">
        <v>104</v>
      </c>
      <c r="AT554" s="2" t="s">
        <v>3297</v>
      </c>
    </row>
    <row r="555" spans="1:46" x14ac:dyDescent="0.3">
      <c r="A555" s="2" t="s">
        <v>1859</v>
      </c>
      <c r="B555" s="5">
        <v>16665</v>
      </c>
      <c r="C555" s="3" t="s">
        <v>257</v>
      </c>
      <c r="D555" s="3" t="s">
        <v>92</v>
      </c>
      <c r="E555" s="3" t="s">
        <v>207</v>
      </c>
      <c r="F555" s="3" t="s">
        <v>80</v>
      </c>
      <c r="G555" s="3" t="s">
        <v>57</v>
      </c>
      <c r="H555" s="3" t="s">
        <v>3297</v>
      </c>
      <c r="I555" s="3" t="s">
        <v>71</v>
      </c>
      <c r="J555" s="3" t="s">
        <v>45</v>
      </c>
      <c r="K555" s="3" t="s">
        <v>83</v>
      </c>
      <c r="L555" s="3" t="s">
        <v>1811</v>
      </c>
      <c r="M555" s="5">
        <v>45745</v>
      </c>
      <c r="N555" s="5">
        <v>45824</v>
      </c>
      <c r="O555" s="5">
        <v>45873</v>
      </c>
      <c r="P555" s="3">
        <v>3</v>
      </c>
      <c r="Q555" s="3">
        <v>31058782</v>
      </c>
      <c r="R555" s="3">
        <v>0.17</v>
      </c>
      <c r="S555" s="3">
        <v>0.16</v>
      </c>
      <c r="T555" s="3">
        <v>29903395.309999999</v>
      </c>
      <c r="U555" s="3" t="s">
        <v>242</v>
      </c>
      <c r="V555" s="21" cm="1">
        <f t="array" ref="V555">T555 / _xlfn.SWITCH(U555, "USD", 1, "AED", 3.67, "QAR", 3.64, "SAR", 3.75, "EUR", 0.92, "Unknown", 1, 1)</f>
        <v>32503690.554347824</v>
      </c>
      <c r="W555" s="3">
        <v>24418417.690000001</v>
      </c>
      <c r="X555" s="3">
        <v>0.26</v>
      </c>
      <c r="Y555" s="3">
        <v>0.18</v>
      </c>
      <c r="Z555" s="3" t="s">
        <v>1812</v>
      </c>
      <c r="AA555" s="3">
        <v>7998039.0099999998</v>
      </c>
      <c r="AB555" s="3">
        <v>5336564.16</v>
      </c>
      <c r="AC555" s="3">
        <v>45</v>
      </c>
      <c r="AD555" s="3">
        <v>104</v>
      </c>
      <c r="AE555" s="3" t="s">
        <v>38</v>
      </c>
      <c r="AF555" s="3" t="s">
        <v>24</v>
      </c>
      <c r="AG555" s="3">
        <v>0.41</v>
      </c>
      <c r="AH555" s="3">
        <v>0.1</v>
      </c>
      <c r="AI555" s="3">
        <v>0.05</v>
      </c>
      <c r="AJ555" s="3">
        <v>0</v>
      </c>
      <c r="AK555" s="3">
        <v>275</v>
      </c>
      <c r="AL555" s="3">
        <v>4333257.2</v>
      </c>
      <c r="AM555" s="3">
        <v>4120696.6</v>
      </c>
      <c r="AN555" s="3" t="s">
        <v>88</v>
      </c>
      <c r="AO555" s="3" t="s">
        <v>77</v>
      </c>
      <c r="AP555" s="3">
        <v>88</v>
      </c>
      <c r="AQ555" s="3">
        <v>36</v>
      </c>
      <c r="AR555" s="3" t="s">
        <v>3297</v>
      </c>
      <c r="AS555" s="3" t="s">
        <v>40</v>
      </c>
      <c r="AT555" s="3" t="s">
        <v>113</v>
      </c>
    </row>
    <row r="556" spans="1:46" x14ac:dyDescent="0.3">
      <c r="A556" s="3" t="s">
        <v>1862</v>
      </c>
      <c r="B556" s="4">
        <v>16633</v>
      </c>
      <c r="C556" s="2" t="s">
        <v>438</v>
      </c>
      <c r="D556" s="2" t="s">
        <v>213</v>
      </c>
      <c r="E556" s="2" t="s">
        <v>16</v>
      </c>
      <c r="F556" s="2" t="s">
        <v>68</v>
      </c>
      <c r="G556" s="2" t="s">
        <v>69</v>
      </c>
      <c r="H556" s="2" t="s">
        <v>157</v>
      </c>
      <c r="I556" s="2" t="s">
        <v>96</v>
      </c>
      <c r="J556" s="2" t="s">
        <v>82</v>
      </c>
      <c r="K556" s="2" t="s">
        <v>21</v>
      </c>
      <c r="L556" s="2" t="s">
        <v>1814</v>
      </c>
      <c r="M556" s="4">
        <v>45631</v>
      </c>
      <c r="N556" s="4">
        <v>45762</v>
      </c>
      <c r="O556" s="4">
        <v>45662</v>
      </c>
      <c r="P556" s="2" t="s">
        <v>3297</v>
      </c>
      <c r="Q556" s="2">
        <v>35153970</v>
      </c>
      <c r="R556" s="2">
        <v>0.23</v>
      </c>
      <c r="S556" s="2">
        <v>0.2</v>
      </c>
      <c r="T556" s="2">
        <v>32482268.280000001</v>
      </c>
      <c r="U556" s="2" t="s">
        <v>3297</v>
      </c>
      <c r="V556" s="20" cm="1">
        <f t="array" ref="V556">T556 / _xlfn.SWITCH(U556, "USD", 1, "AED", 3.67, "QAR", 3.64, "SAR", 3.75, "EUR", 0.92, "Unknown", 1, 1)</f>
        <v>32482268.280000001</v>
      </c>
      <c r="W556" s="2">
        <v>25080939.399999999</v>
      </c>
      <c r="X556" s="2">
        <v>0.09</v>
      </c>
      <c r="Y556" s="2">
        <v>0.16</v>
      </c>
      <c r="Z556" s="2" t="s">
        <v>1815</v>
      </c>
      <c r="AA556" s="2">
        <v>23666154.550000001</v>
      </c>
      <c r="AB556" s="2">
        <v>13754469.09</v>
      </c>
      <c r="AC556" s="2">
        <v>45</v>
      </c>
      <c r="AD556" s="2">
        <v>67</v>
      </c>
      <c r="AE556" s="2" t="s">
        <v>62</v>
      </c>
      <c r="AF556" s="2" t="s">
        <v>24</v>
      </c>
      <c r="AG556" s="2">
        <v>0.22</v>
      </c>
      <c r="AH556" s="2">
        <v>0.05</v>
      </c>
      <c r="AI556" s="2">
        <v>0.09</v>
      </c>
      <c r="AJ556" s="2">
        <v>7</v>
      </c>
      <c r="AK556" s="2">
        <v>3284</v>
      </c>
      <c r="AL556" s="2">
        <v>4532034.97</v>
      </c>
      <c r="AM556" s="2">
        <v>8005024.2300000004</v>
      </c>
      <c r="AN556" s="2" t="s">
        <v>165</v>
      </c>
      <c r="AO556" s="2" t="s">
        <v>39</v>
      </c>
      <c r="AP556" s="2">
        <v>84.5</v>
      </c>
      <c r="AQ556" s="2">
        <v>60</v>
      </c>
      <c r="AR556" s="2" t="s">
        <v>26</v>
      </c>
      <c r="AS556" s="2" t="s">
        <v>40</v>
      </c>
      <c r="AT556" s="2" t="s">
        <v>149</v>
      </c>
    </row>
    <row r="557" spans="1:46" x14ac:dyDescent="0.3">
      <c r="A557" s="2" t="s">
        <v>1865</v>
      </c>
      <c r="B557" s="5">
        <v>45957</v>
      </c>
      <c r="C557" s="3" t="s">
        <v>179</v>
      </c>
      <c r="D557" s="3" t="s">
        <v>3250</v>
      </c>
      <c r="E557" s="3" t="s">
        <v>220</v>
      </c>
      <c r="F557" s="3" t="s">
        <v>33</v>
      </c>
      <c r="G557" s="3" t="s">
        <v>18</v>
      </c>
      <c r="H557" s="3" t="s">
        <v>192</v>
      </c>
      <c r="I557" s="3" t="s">
        <v>96</v>
      </c>
      <c r="J557" s="3" t="s">
        <v>221</v>
      </c>
      <c r="K557" s="3" t="s">
        <v>97</v>
      </c>
      <c r="L557" s="3" t="s">
        <v>1817</v>
      </c>
      <c r="M557" s="5">
        <v>45970</v>
      </c>
      <c r="N557" s="5">
        <v>45983</v>
      </c>
      <c r="O557" s="5">
        <v>46007</v>
      </c>
      <c r="P557" s="3">
        <v>40</v>
      </c>
      <c r="Q557" s="3">
        <v>23422754</v>
      </c>
      <c r="R557" s="3">
        <v>0.08</v>
      </c>
      <c r="S557" s="3">
        <v>0.15</v>
      </c>
      <c r="T557" s="3">
        <v>24781273.73</v>
      </c>
      <c r="U557" s="3" t="s">
        <v>242</v>
      </c>
      <c r="V557" s="21" cm="1">
        <f t="array" ref="V557">T557 / _xlfn.SWITCH(U557, "USD", 1, "AED", 3.67, "QAR", 3.64, "SAR", 3.75, "EUR", 0.92, "Unknown", 1, 1)</f>
        <v>26936167.097826086</v>
      </c>
      <c r="W557" s="3">
        <v>15515785.220000001</v>
      </c>
      <c r="X557" s="3">
        <v>0.23</v>
      </c>
      <c r="Y557" s="3">
        <v>0.11</v>
      </c>
      <c r="Z557" s="3" t="s">
        <v>1510</v>
      </c>
      <c r="AA557" s="3">
        <v>12938009.99</v>
      </c>
      <c r="AB557" s="3">
        <v>13817102.289999999</v>
      </c>
      <c r="AC557" s="3">
        <v>120</v>
      </c>
      <c r="AD557" s="3">
        <v>77</v>
      </c>
      <c r="AE557" s="3" t="s">
        <v>62</v>
      </c>
      <c r="AF557" s="3" t="s">
        <v>24</v>
      </c>
      <c r="AG557" s="3">
        <v>0.22</v>
      </c>
      <c r="AH557" s="3">
        <v>0.1</v>
      </c>
      <c r="AI557" s="3">
        <v>0.09</v>
      </c>
      <c r="AJ557" s="3">
        <v>6</v>
      </c>
      <c r="AK557" s="3">
        <v>2564</v>
      </c>
      <c r="AL557" s="3">
        <v>6085715.6600000001</v>
      </c>
      <c r="AM557" s="3">
        <v>8135065.71</v>
      </c>
      <c r="AN557" s="3" t="s">
        <v>88</v>
      </c>
      <c r="AO557" s="3" t="s">
        <v>3297</v>
      </c>
      <c r="AP557" s="3">
        <v>88.9</v>
      </c>
      <c r="AQ557" s="3" t="s">
        <v>3297</v>
      </c>
      <c r="AR557" s="3" t="s">
        <v>26</v>
      </c>
      <c r="AS557" s="3" t="s">
        <v>112</v>
      </c>
      <c r="AT557" s="3" t="s">
        <v>149</v>
      </c>
    </row>
    <row r="558" spans="1:46" x14ac:dyDescent="0.3">
      <c r="A558" s="3" t="s">
        <v>1868</v>
      </c>
      <c r="B558" s="4">
        <v>45853</v>
      </c>
      <c r="C558" s="2" t="s">
        <v>212</v>
      </c>
      <c r="D558" s="2" t="s">
        <v>169</v>
      </c>
      <c r="E558" s="2" t="s">
        <v>207</v>
      </c>
      <c r="F558" s="2" t="s">
        <v>80</v>
      </c>
      <c r="G558" s="2" t="s">
        <v>208</v>
      </c>
      <c r="H558" s="2" t="s">
        <v>192</v>
      </c>
      <c r="I558" s="2" t="s">
        <v>71</v>
      </c>
      <c r="J558" s="3" t="s">
        <v>132</v>
      </c>
      <c r="K558" s="2" t="s">
        <v>21</v>
      </c>
      <c r="L558" s="2" t="s">
        <v>1819</v>
      </c>
      <c r="M558" s="4">
        <v>45797</v>
      </c>
      <c r="N558" s="4">
        <v>45863</v>
      </c>
      <c r="O558" s="4">
        <v>45898</v>
      </c>
      <c r="P558" s="2">
        <v>22</v>
      </c>
      <c r="Q558" s="2">
        <v>31190197</v>
      </c>
      <c r="R558" s="2">
        <v>0.24</v>
      </c>
      <c r="S558" s="2">
        <v>0.05</v>
      </c>
      <c r="T558" s="2">
        <v>24889777.210000001</v>
      </c>
      <c r="U558" s="2" t="s">
        <v>365</v>
      </c>
      <c r="V558" s="20" cm="1">
        <f t="array" ref="V558">T558 / _xlfn.SWITCH(U558, "USD", 1, "AED", 3.67, "QAR", 3.64, "SAR", 3.75, "EUR", 0.92, "Unknown", 1, 1)</f>
        <v>6781955.6430517714</v>
      </c>
      <c r="W558" s="2">
        <v>15649758</v>
      </c>
      <c r="X558" s="2">
        <v>0.28999999999999998</v>
      </c>
      <c r="Y558" s="2">
        <v>0.08</v>
      </c>
      <c r="Z558" s="2" t="s">
        <v>1820</v>
      </c>
      <c r="AA558" s="2">
        <v>5084512.3499999996</v>
      </c>
      <c r="AB558" s="2">
        <v>1674102.6</v>
      </c>
      <c r="AC558" s="2">
        <v>90</v>
      </c>
      <c r="AD558" s="2">
        <v>31</v>
      </c>
      <c r="AE558" s="2" t="s">
        <v>62</v>
      </c>
      <c r="AF558" s="2" t="s">
        <v>101</v>
      </c>
      <c r="AG558" s="2">
        <v>0.09</v>
      </c>
      <c r="AH558" s="2">
        <v>0.05</v>
      </c>
      <c r="AI558" s="2">
        <v>0.08</v>
      </c>
      <c r="AJ558" s="2">
        <v>14</v>
      </c>
      <c r="AK558" s="2">
        <v>3483</v>
      </c>
      <c r="AL558" s="2">
        <v>2823725.52</v>
      </c>
      <c r="AM558" s="2">
        <v>7825751.6100000003</v>
      </c>
      <c r="AN558" s="2" t="s">
        <v>3297</v>
      </c>
      <c r="AO558" s="2" t="s">
        <v>3297</v>
      </c>
      <c r="AP558" s="2">
        <v>91.8</v>
      </c>
      <c r="AQ558" s="2">
        <v>60</v>
      </c>
      <c r="AR558" s="2" t="s">
        <v>3297</v>
      </c>
      <c r="AS558" s="2" t="s">
        <v>27</v>
      </c>
      <c r="AT558" s="2" t="s">
        <v>113</v>
      </c>
    </row>
    <row r="559" spans="1:46" x14ac:dyDescent="0.3">
      <c r="A559" s="2" t="s">
        <v>1871</v>
      </c>
      <c r="B559" s="5">
        <v>45835</v>
      </c>
      <c r="C559" s="3" t="s">
        <v>374</v>
      </c>
      <c r="D559" s="3" t="s">
        <v>174</v>
      </c>
      <c r="E559" s="3" t="s">
        <v>275</v>
      </c>
      <c r="F559" s="3" t="s">
        <v>93</v>
      </c>
      <c r="G559" s="3" t="s">
        <v>131</v>
      </c>
      <c r="H559" s="3" t="s">
        <v>157</v>
      </c>
      <c r="I559" s="3" t="s">
        <v>71</v>
      </c>
      <c r="J559" s="2" t="s">
        <v>72</v>
      </c>
      <c r="K559" s="3" t="s">
        <v>97</v>
      </c>
      <c r="L559" s="3" t="s">
        <v>1822</v>
      </c>
      <c r="M559" s="5">
        <v>45813</v>
      </c>
      <c r="N559" s="5">
        <v>45859</v>
      </c>
      <c r="O559" s="5">
        <v>45910</v>
      </c>
      <c r="P559" s="3">
        <v>50</v>
      </c>
      <c r="Q559" s="3">
        <v>33818485</v>
      </c>
      <c r="R559" s="3">
        <v>0.14000000000000001</v>
      </c>
      <c r="S559" s="3">
        <v>0.19</v>
      </c>
      <c r="T559" s="3">
        <v>34609837.549999997</v>
      </c>
      <c r="U559" s="3" t="s">
        <v>76</v>
      </c>
      <c r="V559" s="21" cm="1">
        <f t="array" ref="V559">T559 / _xlfn.SWITCH(U559, "USD", 1, "AED", 3.67, "QAR", 3.64, "SAR", 3.75, "EUR", 0.92, "Unknown", 1, 1)</f>
        <v>34609837.549999997</v>
      </c>
      <c r="W559" s="3">
        <v>24437139.899999999</v>
      </c>
      <c r="X559" s="3">
        <v>0.31</v>
      </c>
      <c r="Y559" s="3">
        <v>0.09</v>
      </c>
      <c r="Z559" s="3" t="s">
        <v>1823</v>
      </c>
      <c r="AA559" s="3">
        <v>27088897.219999999</v>
      </c>
      <c r="AB559" s="3">
        <v>25850569.98</v>
      </c>
      <c r="AC559" s="3">
        <v>120</v>
      </c>
      <c r="AD559" s="3">
        <v>76</v>
      </c>
      <c r="AE559" s="3" t="s">
        <v>148</v>
      </c>
      <c r="AF559" s="3" t="s">
        <v>101</v>
      </c>
      <c r="AG559" s="3">
        <v>0.83</v>
      </c>
      <c r="AH559" s="3">
        <v>0.15</v>
      </c>
      <c r="AI559" s="3">
        <v>0.09</v>
      </c>
      <c r="AJ559" s="3">
        <v>13</v>
      </c>
      <c r="AK559" s="3">
        <v>2084</v>
      </c>
      <c r="AL559" s="3" t="s">
        <v>3297</v>
      </c>
      <c r="AM559" s="3">
        <v>9589465.9700000007</v>
      </c>
      <c r="AN559" s="3" t="s">
        <v>88</v>
      </c>
      <c r="AO559" s="3" t="s">
        <v>39</v>
      </c>
      <c r="AP559" s="3">
        <v>93.2</v>
      </c>
      <c r="AQ559" s="3">
        <v>12</v>
      </c>
      <c r="AR559" s="3" t="s">
        <v>3297</v>
      </c>
      <c r="AS559" s="3" t="s">
        <v>52</v>
      </c>
      <c r="AT559" s="3" t="s">
        <v>28</v>
      </c>
    </row>
    <row r="560" spans="1:46" x14ac:dyDescent="0.3">
      <c r="A560" s="3" t="s">
        <v>1874</v>
      </c>
      <c r="B560" s="4">
        <v>45774</v>
      </c>
      <c r="C560" s="2" t="s">
        <v>327</v>
      </c>
      <c r="D560" s="2" t="s">
        <v>219</v>
      </c>
      <c r="E560" s="2" t="s">
        <v>32</v>
      </c>
      <c r="F560" s="2" t="s">
        <v>108</v>
      </c>
      <c r="G560" s="2" t="s">
        <v>3297</v>
      </c>
      <c r="H560" s="2" t="s">
        <v>109</v>
      </c>
      <c r="I560" s="2" t="s">
        <v>302</v>
      </c>
      <c r="J560" s="2" t="s">
        <v>215</v>
      </c>
      <c r="K560" s="2" t="s">
        <v>203</v>
      </c>
      <c r="L560" s="2" t="s">
        <v>1825</v>
      </c>
      <c r="M560" s="4">
        <v>45729</v>
      </c>
      <c r="N560" s="4">
        <v>45803</v>
      </c>
      <c r="O560" s="4" t="s">
        <v>3297</v>
      </c>
      <c r="P560" s="2">
        <v>20</v>
      </c>
      <c r="Q560" s="2">
        <v>43262601</v>
      </c>
      <c r="R560" s="2">
        <v>0.22</v>
      </c>
      <c r="S560" s="2">
        <v>0.03</v>
      </c>
      <c r="T560" s="2">
        <v>34757173.640000001</v>
      </c>
      <c r="U560" s="2" t="s">
        <v>278</v>
      </c>
      <c r="V560" s="20" cm="1">
        <f t="array" ref="V560">T560 / _xlfn.SWITCH(U560, "USD", 1, "AED", 3.67, "QAR", 3.64, "SAR", 3.75, "EUR", 0.92, "Unknown", 1, 1)</f>
        <v>9268579.6373333335</v>
      </c>
      <c r="W560" s="2">
        <v>20867942.43</v>
      </c>
      <c r="X560" s="2">
        <v>0.13</v>
      </c>
      <c r="Y560" s="2">
        <v>0.17</v>
      </c>
      <c r="Z560" s="2" t="s">
        <v>1826</v>
      </c>
      <c r="AA560" s="2">
        <v>2535109.14</v>
      </c>
      <c r="AB560" s="2">
        <v>1654769.73</v>
      </c>
      <c r="AC560" s="2">
        <v>60</v>
      </c>
      <c r="AD560" s="2">
        <v>72</v>
      </c>
      <c r="AE560" s="2" t="s">
        <v>38</v>
      </c>
      <c r="AF560" s="2" t="s">
        <v>87</v>
      </c>
      <c r="AG560" s="2">
        <v>0.56999999999999995</v>
      </c>
      <c r="AH560" s="2">
        <v>0.05</v>
      </c>
      <c r="AI560" s="2">
        <v>0.08</v>
      </c>
      <c r="AJ560" s="2">
        <v>15</v>
      </c>
      <c r="AK560" s="2">
        <v>1166</v>
      </c>
      <c r="AL560" s="2">
        <v>4824324.05</v>
      </c>
      <c r="AM560" s="2">
        <v>9759197.5700000003</v>
      </c>
      <c r="AN560" s="2" t="s">
        <v>3297</v>
      </c>
      <c r="AO560" s="2" t="s">
        <v>103</v>
      </c>
      <c r="AP560" s="2">
        <v>51.5</v>
      </c>
      <c r="AQ560" s="2">
        <v>24</v>
      </c>
      <c r="AR560" s="2" t="s">
        <v>160</v>
      </c>
      <c r="AS560" s="2" t="s">
        <v>104</v>
      </c>
      <c r="AT560" s="2" t="s">
        <v>113</v>
      </c>
    </row>
    <row r="561" spans="1:46" x14ac:dyDescent="0.3">
      <c r="A561" s="2" t="s">
        <v>1877</v>
      </c>
      <c r="B561" s="5">
        <v>45879</v>
      </c>
      <c r="C561" s="3" t="s">
        <v>313</v>
      </c>
      <c r="D561" s="3" t="s">
        <v>3297</v>
      </c>
      <c r="E561" s="3" t="s">
        <v>3335</v>
      </c>
      <c r="F561" s="3" t="s">
        <v>68</v>
      </c>
      <c r="G561" s="3" t="s">
        <v>135</v>
      </c>
      <c r="H561" s="3" t="s">
        <v>95</v>
      </c>
      <c r="I561" s="3" t="s">
        <v>124</v>
      </c>
      <c r="J561" s="3" t="s">
        <v>140</v>
      </c>
      <c r="K561" s="3" t="s">
        <v>21</v>
      </c>
      <c r="L561" s="3" t="s">
        <v>1828</v>
      </c>
      <c r="M561" s="5">
        <v>45855</v>
      </c>
      <c r="N561" s="5" t="s">
        <v>3297</v>
      </c>
      <c r="O561" s="5">
        <v>45984</v>
      </c>
      <c r="P561" s="3">
        <v>43</v>
      </c>
      <c r="Q561" s="3">
        <v>2706027</v>
      </c>
      <c r="R561" s="3">
        <v>0.09</v>
      </c>
      <c r="S561" s="3">
        <v>0.16</v>
      </c>
      <c r="T561" s="3">
        <v>2856482.1</v>
      </c>
      <c r="U561" s="3" t="s">
        <v>76</v>
      </c>
      <c r="V561" s="21" cm="1">
        <f t="array" ref="V561">T561 / _xlfn.SWITCH(U561, "USD", 1, "AED", 3.67, "QAR", 3.64, "SAR", 3.75, "EUR", 0.92, "Unknown", 1, 1)</f>
        <v>2856482.1</v>
      </c>
      <c r="W561" s="3">
        <v>2158103.33</v>
      </c>
      <c r="X561" s="3">
        <v>0.35</v>
      </c>
      <c r="Y561" s="3">
        <v>0.05</v>
      </c>
      <c r="Z561" s="3" t="s">
        <v>1829</v>
      </c>
      <c r="AA561" s="3">
        <v>2453423.4900000002</v>
      </c>
      <c r="AB561" s="3">
        <v>2509222.1</v>
      </c>
      <c r="AC561" s="3">
        <v>45</v>
      </c>
      <c r="AD561" s="3">
        <v>147</v>
      </c>
      <c r="AE561" s="3" t="s">
        <v>100</v>
      </c>
      <c r="AF561" s="3" t="s">
        <v>263</v>
      </c>
      <c r="AG561" s="3">
        <v>0.63</v>
      </c>
      <c r="AH561" s="3">
        <v>0.1</v>
      </c>
      <c r="AI561" s="3">
        <v>0.02</v>
      </c>
      <c r="AJ561" s="3">
        <v>4</v>
      </c>
      <c r="AK561" s="3">
        <v>2218</v>
      </c>
      <c r="AL561" s="3">
        <v>367924.72</v>
      </c>
      <c r="AM561" s="3">
        <v>1262579.95</v>
      </c>
      <c r="AN561" s="3" t="s">
        <v>3297</v>
      </c>
      <c r="AO561" s="3" t="s">
        <v>3297</v>
      </c>
      <c r="AP561" s="3">
        <v>60.7</v>
      </c>
      <c r="AQ561" s="3" t="s">
        <v>3297</v>
      </c>
      <c r="AR561" s="3" t="s">
        <v>3297</v>
      </c>
      <c r="AS561" s="3" t="s">
        <v>27</v>
      </c>
      <c r="AT561" s="3" t="s">
        <v>105</v>
      </c>
    </row>
    <row r="562" spans="1:46" x14ac:dyDescent="0.3">
      <c r="A562" s="3" t="s">
        <v>1880</v>
      </c>
      <c r="B562" s="4">
        <v>46047</v>
      </c>
      <c r="C562" s="2" t="s">
        <v>155</v>
      </c>
      <c r="D562" s="2" t="s">
        <v>174</v>
      </c>
      <c r="E562" s="2" t="s">
        <v>32</v>
      </c>
      <c r="F562" s="2" t="s">
        <v>108</v>
      </c>
      <c r="G562" s="2" t="s">
        <v>208</v>
      </c>
      <c r="H562" s="2" t="s">
        <v>3297</v>
      </c>
      <c r="I562" s="2" t="s">
        <v>193</v>
      </c>
      <c r="J562" s="2" t="s">
        <v>215</v>
      </c>
      <c r="K562" s="2" t="s">
        <v>145</v>
      </c>
      <c r="L562" s="2" t="s">
        <v>1831</v>
      </c>
      <c r="M562" s="4">
        <v>46011</v>
      </c>
      <c r="N562" s="4">
        <v>46106</v>
      </c>
      <c r="O562" s="4" t="s">
        <v>3297</v>
      </c>
      <c r="P562" s="2">
        <v>35</v>
      </c>
      <c r="Q562" s="2">
        <v>31562802</v>
      </c>
      <c r="R562" s="2">
        <v>0.02</v>
      </c>
      <c r="S562" s="2">
        <v>0.05</v>
      </c>
      <c r="T562" s="2">
        <v>32478123.260000002</v>
      </c>
      <c r="U562" s="2" t="s">
        <v>76</v>
      </c>
      <c r="V562" s="20" cm="1">
        <f t="array" ref="V562">T562 / _xlfn.SWITCH(U562, "USD", 1, "AED", 3.67, "QAR", 3.64, "SAR", 3.75, "EUR", 0.92, "Unknown", 1, 1)</f>
        <v>32478123.260000002</v>
      </c>
      <c r="W562" s="2">
        <v>19600947.960000001</v>
      </c>
      <c r="X562" s="2">
        <v>0.32</v>
      </c>
      <c r="Y562" s="2">
        <v>0.14000000000000001</v>
      </c>
      <c r="Z562" s="2" t="s">
        <v>1832</v>
      </c>
      <c r="AA562" s="2">
        <v>16196149.880000001</v>
      </c>
      <c r="AB562" s="2">
        <v>9188012.8900000006</v>
      </c>
      <c r="AC562" s="2">
        <v>90</v>
      </c>
      <c r="AD562" s="2">
        <v>16</v>
      </c>
      <c r="AE562" s="2" t="s">
        <v>62</v>
      </c>
      <c r="AF562" s="2" t="s">
        <v>49</v>
      </c>
      <c r="AG562" s="2">
        <v>0.5</v>
      </c>
      <c r="AH562" s="2">
        <v>0.15</v>
      </c>
      <c r="AI562" s="2">
        <v>0.09</v>
      </c>
      <c r="AJ562" s="2">
        <v>3</v>
      </c>
      <c r="AK562" s="2">
        <v>344</v>
      </c>
      <c r="AL562" s="2">
        <v>7862697.8300000001</v>
      </c>
      <c r="AM562" s="2">
        <v>13138723.83</v>
      </c>
      <c r="AN562" s="2" t="s">
        <v>3297</v>
      </c>
      <c r="AO562" s="2" t="s">
        <v>3297</v>
      </c>
      <c r="AP562" s="2">
        <v>82.1</v>
      </c>
      <c r="AQ562" s="2">
        <v>36</v>
      </c>
      <c r="AR562" s="2" t="s">
        <v>3297</v>
      </c>
      <c r="AS562" s="2" t="s">
        <v>52</v>
      </c>
      <c r="AT562" s="2" t="s">
        <v>105</v>
      </c>
    </row>
    <row r="563" spans="1:46" x14ac:dyDescent="0.3">
      <c r="A563" s="2" t="s">
        <v>1883</v>
      </c>
      <c r="B563" s="5">
        <v>45922</v>
      </c>
      <c r="C563" s="3" t="s">
        <v>343</v>
      </c>
      <c r="D563" s="3" t="s">
        <v>79</v>
      </c>
      <c r="E563" s="3" t="s">
        <v>16</v>
      </c>
      <c r="F563" s="3" t="s">
        <v>68</v>
      </c>
      <c r="G563" s="3" t="s">
        <v>18</v>
      </c>
      <c r="H563" s="3" t="s">
        <v>109</v>
      </c>
      <c r="I563" s="3" t="s">
        <v>199</v>
      </c>
      <c r="J563" s="3" t="s">
        <v>82</v>
      </c>
      <c r="K563" s="3" t="s">
        <v>97</v>
      </c>
      <c r="L563" s="3" t="s">
        <v>1834</v>
      </c>
      <c r="M563" s="5">
        <v>45938</v>
      </c>
      <c r="N563" s="5">
        <v>45957</v>
      </c>
      <c r="O563" s="5">
        <v>46027</v>
      </c>
      <c r="P563" s="3" t="s">
        <v>3297</v>
      </c>
      <c r="Q563" s="3">
        <v>23773276</v>
      </c>
      <c r="R563" s="3">
        <v>0.17</v>
      </c>
      <c r="S563" s="3">
        <v>0.06</v>
      </c>
      <c r="T563" s="3">
        <v>20915728.219999999</v>
      </c>
      <c r="U563" s="3" t="s">
        <v>242</v>
      </c>
      <c r="V563" s="21" cm="1">
        <f t="array" ref="V563">T563 / _xlfn.SWITCH(U563, "USD", 1, "AED", 3.67, "QAR", 3.64, "SAR", 3.75, "EUR", 0.92, "Unknown", 1, 1)</f>
        <v>22734487.195652172</v>
      </c>
      <c r="W563" s="3">
        <v>18646692.289999999</v>
      </c>
      <c r="X563" s="3" t="s">
        <v>287</v>
      </c>
      <c r="Y563" s="3">
        <v>0.14000000000000001</v>
      </c>
      <c r="Z563" s="3" t="s">
        <v>1835</v>
      </c>
      <c r="AA563" s="3">
        <v>16443082.76</v>
      </c>
      <c r="AB563" s="3">
        <v>13614006.310000001</v>
      </c>
      <c r="AC563" s="3">
        <v>30</v>
      </c>
      <c r="AD563" s="3">
        <v>75</v>
      </c>
      <c r="AE563" s="3" t="s">
        <v>38</v>
      </c>
      <c r="AF563" s="3" t="s">
        <v>101</v>
      </c>
      <c r="AG563" s="3">
        <v>0.87</v>
      </c>
      <c r="AH563" s="3">
        <v>0.15</v>
      </c>
      <c r="AI563" s="3">
        <v>0.02</v>
      </c>
      <c r="AJ563" s="3">
        <v>5</v>
      </c>
      <c r="AK563" s="3">
        <v>453</v>
      </c>
      <c r="AL563" s="3">
        <v>2157848.46</v>
      </c>
      <c r="AM563" s="3">
        <v>9722307.3399999999</v>
      </c>
      <c r="AN563" s="3" t="s">
        <v>165</v>
      </c>
      <c r="AO563" s="3" t="s">
        <v>89</v>
      </c>
      <c r="AP563" s="3">
        <v>92.2</v>
      </c>
      <c r="AQ563" s="3" t="s">
        <v>3297</v>
      </c>
      <c r="AR563" s="3" t="s">
        <v>3297</v>
      </c>
      <c r="AS563" s="3" t="s">
        <v>27</v>
      </c>
      <c r="AT563" s="3" t="s">
        <v>28</v>
      </c>
    </row>
    <row r="564" spans="1:46" x14ac:dyDescent="0.3">
      <c r="A564" s="3" t="s">
        <v>1886</v>
      </c>
      <c r="B564" s="4">
        <v>45770</v>
      </c>
      <c r="C564" s="2" t="s">
        <v>370</v>
      </c>
      <c r="D564" s="2" t="s">
        <v>198</v>
      </c>
      <c r="E564" s="2" t="s">
        <v>32</v>
      </c>
      <c r="F564" s="2" t="s">
        <v>138</v>
      </c>
      <c r="G564" s="2" t="s">
        <v>162</v>
      </c>
      <c r="H564" s="2" t="s">
        <v>95</v>
      </c>
      <c r="I564" s="2" t="s">
        <v>96</v>
      </c>
      <c r="J564" s="2" t="s">
        <v>215</v>
      </c>
      <c r="K564" s="2" t="s">
        <v>21</v>
      </c>
      <c r="L564" s="2" t="s">
        <v>1837</v>
      </c>
      <c r="M564" s="4">
        <v>45733</v>
      </c>
      <c r="N564" s="4">
        <v>45828</v>
      </c>
      <c r="O564" s="4" t="s">
        <v>3297</v>
      </c>
      <c r="P564" s="2">
        <v>15</v>
      </c>
      <c r="Q564" s="2">
        <v>1631484</v>
      </c>
      <c r="R564" s="2">
        <v>0.34</v>
      </c>
      <c r="S564" s="2">
        <v>0.16</v>
      </c>
      <c r="T564" s="2">
        <v>1249064.1499999999</v>
      </c>
      <c r="U564" s="2" t="s">
        <v>365</v>
      </c>
      <c r="V564" s="20" cm="1">
        <f t="array" ref="V564">T564 / _xlfn.SWITCH(U564, "USD", 1, "AED", 3.67, "QAR", 3.64, "SAR", 3.75, "EUR", 0.92, "Unknown", 1, 1)</f>
        <v>340344.45504087192</v>
      </c>
      <c r="W564" s="2">
        <v>1104436.55</v>
      </c>
      <c r="X564" s="2">
        <v>0.06</v>
      </c>
      <c r="Y564" s="2">
        <v>0.2</v>
      </c>
      <c r="Z564" s="2" t="s">
        <v>1838</v>
      </c>
      <c r="AA564" s="2">
        <v>237775.1</v>
      </c>
      <c r="AB564" s="2">
        <v>118105.31</v>
      </c>
      <c r="AC564" s="2">
        <v>90</v>
      </c>
      <c r="AD564" s="2">
        <v>91</v>
      </c>
      <c r="AE564" s="2" t="s">
        <v>148</v>
      </c>
      <c r="AF564" s="2" t="s">
        <v>101</v>
      </c>
      <c r="AG564" s="2">
        <v>0.3</v>
      </c>
      <c r="AH564" s="2">
        <v>0.05</v>
      </c>
      <c r="AI564" s="2">
        <v>0.1</v>
      </c>
      <c r="AJ564" s="2">
        <v>0</v>
      </c>
      <c r="AK564" s="2">
        <v>276</v>
      </c>
      <c r="AL564" s="2">
        <v>286424.09000000003</v>
      </c>
      <c r="AM564" s="2" t="s">
        <v>3297</v>
      </c>
      <c r="AN564" s="2" t="s">
        <v>135</v>
      </c>
      <c r="AO564" s="2" t="s">
        <v>3297</v>
      </c>
      <c r="AP564" s="2">
        <v>75.900000000000006</v>
      </c>
      <c r="AQ564" s="2">
        <v>36</v>
      </c>
      <c r="AR564" s="2" t="s">
        <v>166</v>
      </c>
      <c r="AS564" s="2" t="s">
        <v>104</v>
      </c>
      <c r="AT564" s="2" t="s">
        <v>28</v>
      </c>
    </row>
    <row r="565" spans="1:46" x14ac:dyDescent="0.3">
      <c r="A565" s="2" t="s">
        <v>1889</v>
      </c>
      <c r="B565" s="5">
        <v>45758</v>
      </c>
      <c r="C565" s="3" t="s">
        <v>234</v>
      </c>
      <c r="D565" s="3" t="s">
        <v>187</v>
      </c>
      <c r="E565" s="3" t="s">
        <v>207</v>
      </c>
      <c r="F565" s="3" t="s">
        <v>80</v>
      </c>
      <c r="G565" s="3" t="s">
        <v>156</v>
      </c>
      <c r="H565" s="3" t="s">
        <v>245</v>
      </c>
      <c r="I565" s="3" t="s">
        <v>58</v>
      </c>
      <c r="J565" s="3" t="s">
        <v>45</v>
      </c>
      <c r="K565" s="3" t="s">
        <v>21</v>
      </c>
      <c r="L565" s="3" t="s">
        <v>1840</v>
      </c>
      <c r="M565" s="5">
        <v>45909</v>
      </c>
      <c r="N565" s="5">
        <v>46014</v>
      </c>
      <c r="O565" s="5">
        <v>46038</v>
      </c>
      <c r="P565" s="3">
        <v>35</v>
      </c>
      <c r="Q565" s="3">
        <v>30202419</v>
      </c>
      <c r="R565" s="3">
        <v>0.31</v>
      </c>
      <c r="S565" s="3">
        <v>0.1</v>
      </c>
      <c r="T565" s="3">
        <v>22923636.02</v>
      </c>
      <c r="U565" s="3" t="s">
        <v>242</v>
      </c>
      <c r="V565" s="21" cm="1">
        <f t="array" ref="V565">T565 / _xlfn.SWITCH(U565, "USD", 1, "AED", 3.67, "QAR", 3.64, "SAR", 3.75, "EUR", 0.92, "Unknown", 1, 1)</f>
        <v>24916995.673913043</v>
      </c>
      <c r="W565" s="3">
        <v>16664717.15</v>
      </c>
      <c r="X565" s="3">
        <v>0.34</v>
      </c>
      <c r="Y565" s="3">
        <v>0.1</v>
      </c>
      <c r="Z565" s="3" t="s">
        <v>3297</v>
      </c>
      <c r="AA565" s="3">
        <v>11384334.75</v>
      </c>
      <c r="AB565" s="3">
        <v>10231959.130000001</v>
      </c>
      <c r="AC565" s="3">
        <v>60</v>
      </c>
      <c r="AD565" s="3">
        <v>85</v>
      </c>
      <c r="AE565" s="3" t="s">
        <v>3297</v>
      </c>
      <c r="AF565" s="3" t="s">
        <v>87</v>
      </c>
      <c r="AG565" s="3">
        <v>0.65</v>
      </c>
      <c r="AH565" s="3">
        <v>0.1</v>
      </c>
      <c r="AI565" s="3">
        <v>0.03</v>
      </c>
      <c r="AJ565" s="3">
        <v>3</v>
      </c>
      <c r="AK565" s="3">
        <v>132</v>
      </c>
      <c r="AL565" s="3">
        <v>4477160.7</v>
      </c>
      <c r="AM565" s="3">
        <v>4875627.4000000004</v>
      </c>
      <c r="AN565" s="3" t="s">
        <v>88</v>
      </c>
      <c r="AO565" s="3" t="s">
        <v>89</v>
      </c>
      <c r="AP565" s="3">
        <v>75.099999999999994</v>
      </c>
      <c r="AQ565" s="3">
        <v>36</v>
      </c>
      <c r="AR565" s="3" t="s">
        <v>3297</v>
      </c>
      <c r="AS565" s="3" t="s">
        <v>104</v>
      </c>
      <c r="AT565" s="3" t="s">
        <v>105</v>
      </c>
    </row>
    <row r="566" spans="1:46" x14ac:dyDescent="0.3">
      <c r="A566" s="3" t="s">
        <v>1892</v>
      </c>
      <c r="B566" s="4">
        <v>46022</v>
      </c>
      <c r="C566" s="2" t="s">
        <v>168</v>
      </c>
      <c r="D566" s="2" t="s">
        <v>385</v>
      </c>
      <c r="E566" s="2" t="s">
        <v>220</v>
      </c>
      <c r="F566" s="2" t="s">
        <v>33</v>
      </c>
      <c r="G566" s="2" t="s">
        <v>156</v>
      </c>
      <c r="H566" s="2" t="s">
        <v>3252</v>
      </c>
      <c r="I566" s="2" t="s">
        <v>199</v>
      </c>
      <c r="J566" s="2" t="s">
        <v>221</v>
      </c>
      <c r="K566" s="2" t="s">
        <v>83</v>
      </c>
      <c r="L566" s="2" t="s">
        <v>1842</v>
      </c>
      <c r="M566" s="4">
        <v>45758</v>
      </c>
      <c r="N566" s="4">
        <v>46204</v>
      </c>
      <c r="O566" s="4">
        <v>46109</v>
      </c>
      <c r="P566" s="2">
        <v>50</v>
      </c>
      <c r="Q566" s="2">
        <v>19693838</v>
      </c>
      <c r="R566" s="2">
        <v>0.02</v>
      </c>
      <c r="S566" s="2">
        <v>0.18</v>
      </c>
      <c r="T566" s="2">
        <v>22773954.260000002</v>
      </c>
      <c r="U566" s="2" t="s">
        <v>365</v>
      </c>
      <c r="V566" s="20" cm="1">
        <f t="array" ref="V566">T566 / _xlfn.SWITCH(U566, "USD", 1, "AED", 3.67, "QAR", 3.64, "SAR", 3.75, "EUR", 0.92, "Unknown", 1, 1)</f>
        <v>6205437.1280653961</v>
      </c>
      <c r="W566" s="2">
        <v>19208147.510000002</v>
      </c>
      <c r="X566" s="2">
        <v>0.21</v>
      </c>
      <c r="Y566" s="2">
        <v>0.06</v>
      </c>
      <c r="Z566" s="2" t="s">
        <v>1843</v>
      </c>
      <c r="AA566" s="2">
        <v>1656756.34</v>
      </c>
      <c r="AB566" s="2">
        <v>1733333.63</v>
      </c>
      <c r="AC566" s="2">
        <v>90</v>
      </c>
      <c r="AD566" s="2">
        <v>153</v>
      </c>
      <c r="AE566" s="2" t="s">
        <v>62</v>
      </c>
      <c r="AF566" s="2" t="s">
        <v>128</v>
      </c>
      <c r="AG566" s="2">
        <v>0.92</v>
      </c>
      <c r="AH566" s="2">
        <v>0.1</v>
      </c>
      <c r="AI566" s="2">
        <v>0.08</v>
      </c>
      <c r="AJ566" s="2">
        <v>6</v>
      </c>
      <c r="AK566" s="2">
        <v>2338</v>
      </c>
      <c r="AL566" s="2">
        <v>2082088.38</v>
      </c>
      <c r="AM566" s="2">
        <v>6067479.5</v>
      </c>
      <c r="AN566" s="2" t="s">
        <v>102</v>
      </c>
      <c r="AO566" s="2" t="s">
        <v>39</v>
      </c>
      <c r="AP566" s="2" t="s">
        <v>3297</v>
      </c>
      <c r="AQ566" s="2">
        <v>12</v>
      </c>
      <c r="AR566" s="2" t="s">
        <v>3297</v>
      </c>
      <c r="AS566" s="2" t="s">
        <v>104</v>
      </c>
      <c r="AT566" s="2" t="s">
        <v>28</v>
      </c>
    </row>
    <row r="567" spans="1:46" x14ac:dyDescent="0.3">
      <c r="A567" s="2" t="s">
        <v>1895</v>
      </c>
      <c r="B567" s="5">
        <v>45995</v>
      </c>
      <c r="C567" s="3" t="s">
        <v>347</v>
      </c>
      <c r="D567" s="3" t="s">
        <v>122</v>
      </c>
      <c r="E567" s="3" t="s">
        <v>32</v>
      </c>
      <c r="F567" s="3" t="s">
        <v>417</v>
      </c>
      <c r="G567" s="3" t="s">
        <v>135</v>
      </c>
      <c r="H567" s="3" t="s">
        <v>245</v>
      </c>
      <c r="I567" s="3" t="s">
        <v>96</v>
      </c>
      <c r="J567" s="3" t="s">
        <v>215</v>
      </c>
      <c r="K567" s="3" t="s">
        <v>125</v>
      </c>
      <c r="L567" s="3" t="s">
        <v>1845</v>
      </c>
      <c r="M567" s="5">
        <v>45950</v>
      </c>
      <c r="N567" s="5">
        <v>46024</v>
      </c>
      <c r="O567" s="5" t="s">
        <v>3297</v>
      </c>
      <c r="P567" s="3">
        <v>26</v>
      </c>
      <c r="Q567" s="3">
        <v>32987978</v>
      </c>
      <c r="R567" s="3">
        <v>0.05</v>
      </c>
      <c r="S567" s="3">
        <v>0.03</v>
      </c>
      <c r="T567" s="3">
        <v>32278736.469999999</v>
      </c>
      <c r="U567" s="3" t="s">
        <v>242</v>
      </c>
      <c r="V567" s="21" cm="1">
        <f t="array" ref="V567">T567 / _xlfn.SWITCH(U567, "USD", 1, "AED", 3.67, "QAR", 3.64, "SAR", 3.75, "EUR", 0.92, "Unknown", 1, 1)</f>
        <v>35085583.119565211</v>
      </c>
      <c r="W567" s="3">
        <v>21697698.59</v>
      </c>
      <c r="X567" s="3">
        <v>0.17</v>
      </c>
      <c r="Y567" s="3">
        <v>0.19</v>
      </c>
      <c r="Z567" s="3" t="s">
        <v>1846</v>
      </c>
      <c r="AA567" s="3">
        <v>17695360.18</v>
      </c>
      <c r="AB567" s="3">
        <v>10171379.029999999</v>
      </c>
      <c r="AC567" s="3">
        <v>30</v>
      </c>
      <c r="AD567" s="3">
        <v>44</v>
      </c>
      <c r="AE567" s="3" t="s">
        <v>62</v>
      </c>
      <c r="AF567" s="3" t="s">
        <v>87</v>
      </c>
      <c r="AG567" s="3">
        <v>0.78</v>
      </c>
      <c r="AH567" s="3">
        <v>0.1</v>
      </c>
      <c r="AI567" s="3">
        <v>0.05</v>
      </c>
      <c r="AJ567" s="3">
        <v>0</v>
      </c>
      <c r="AK567" s="3">
        <v>1768</v>
      </c>
      <c r="AL567" s="3">
        <v>6542782.3099999996</v>
      </c>
      <c r="AM567" s="3">
        <v>9472574.2400000002</v>
      </c>
      <c r="AN567" s="3" t="s">
        <v>165</v>
      </c>
      <c r="AO567" s="3" t="s">
        <v>3297</v>
      </c>
      <c r="AP567" s="3">
        <v>71.8</v>
      </c>
      <c r="AQ567" s="3">
        <v>48</v>
      </c>
      <c r="AR567" s="3" t="s">
        <v>3297</v>
      </c>
      <c r="AS567" s="3" t="s">
        <v>112</v>
      </c>
      <c r="AT567" s="3" t="s">
        <v>113</v>
      </c>
    </row>
    <row r="568" spans="1:46" x14ac:dyDescent="0.3">
      <c r="A568" s="3" t="s">
        <v>1898</v>
      </c>
      <c r="B568" s="4">
        <v>45704</v>
      </c>
      <c r="C568" s="2" t="s">
        <v>309</v>
      </c>
      <c r="D568" s="2" t="s">
        <v>3250</v>
      </c>
      <c r="E568" s="2" t="s">
        <v>3335</v>
      </c>
      <c r="F568" s="2" t="s">
        <v>138</v>
      </c>
      <c r="G568" s="2" t="s">
        <v>81</v>
      </c>
      <c r="H568" s="2" t="s">
        <v>3297</v>
      </c>
      <c r="I568" s="2" t="s">
        <v>71</v>
      </c>
      <c r="J568" s="2" t="s">
        <v>140</v>
      </c>
      <c r="K568" s="2" t="s">
        <v>203</v>
      </c>
      <c r="L568" s="2" t="s">
        <v>1848</v>
      </c>
      <c r="M568" s="4">
        <v>45627</v>
      </c>
      <c r="N568" s="4">
        <v>45705</v>
      </c>
      <c r="O568" s="4" t="s">
        <v>3297</v>
      </c>
      <c r="P568" s="2">
        <v>51</v>
      </c>
      <c r="Q568" s="2">
        <v>2211205</v>
      </c>
      <c r="R568" s="2">
        <v>0.18</v>
      </c>
      <c r="S568" s="2">
        <v>0.14000000000000001</v>
      </c>
      <c r="T568" s="2">
        <v>2067034.43</v>
      </c>
      <c r="U568" s="2" t="s">
        <v>242</v>
      </c>
      <c r="V568" s="20" cm="1">
        <f t="array" ref="V568">T568 / _xlfn.SWITCH(U568, "USD", 1, "AED", 3.67, "QAR", 3.64, "SAR", 3.75, "EUR", 0.92, "Unknown", 1, 1)</f>
        <v>2246776.5543478257</v>
      </c>
      <c r="W568" s="2">
        <v>1610561.25</v>
      </c>
      <c r="X568" s="2">
        <v>0.18</v>
      </c>
      <c r="Y568" s="2">
        <v>0.08</v>
      </c>
      <c r="Z568" s="2" t="s">
        <v>1849</v>
      </c>
      <c r="AA568" s="2">
        <v>192632.81</v>
      </c>
      <c r="AB568" s="2">
        <v>88753.34</v>
      </c>
      <c r="AC568" s="2">
        <v>90</v>
      </c>
      <c r="AD568" s="2">
        <v>23</v>
      </c>
      <c r="AE568" s="2" t="s">
        <v>75</v>
      </c>
      <c r="AF568" s="2" t="s">
        <v>24</v>
      </c>
      <c r="AG568" s="2">
        <v>0.4</v>
      </c>
      <c r="AH568" s="2">
        <v>0.1</v>
      </c>
      <c r="AI568" s="2">
        <v>7.0000000000000007E-2</v>
      </c>
      <c r="AJ568" s="2">
        <v>10</v>
      </c>
      <c r="AK568" s="2">
        <v>1954</v>
      </c>
      <c r="AL568" s="2">
        <v>488438.44</v>
      </c>
      <c r="AM568" s="2">
        <v>619923.66</v>
      </c>
      <c r="AN568" s="2" t="s">
        <v>88</v>
      </c>
      <c r="AO568" s="2" t="s">
        <v>3297</v>
      </c>
      <c r="AP568" s="2">
        <v>64.3</v>
      </c>
      <c r="AQ568" s="2" t="s">
        <v>3297</v>
      </c>
      <c r="AR568" s="2" t="s">
        <v>3297</v>
      </c>
      <c r="AS568" s="2" t="s">
        <v>27</v>
      </c>
      <c r="AT568" s="2" t="s">
        <v>28</v>
      </c>
    </row>
    <row r="569" spans="1:46" x14ac:dyDescent="0.3">
      <c r="A569" s="2" t="s">
        <v>1901</v>
      </c>
      <c r="B569" s="5">
        <v>45993</v>
      </c>
      <c r="C569" s="3" t="s">
        <v>801</v>
      </c>
      <c r="D569" s="3" t="s">
        <v>43</v>
      </c>
      <c r="E569" s="3" t="s">
        <v>16</v>
      </c>
      <c r="F569" s="3" t="s">
        <v>56</v>
      </c>
      <c r="G569" s="3" t="s">
        <v>34</v>
      </c>
      <c r="H569" s="3" t="s">
        <v>70</v>
      </c>
      <c r="I569" s="3" t="s">
        <v>3297</v>
      </c>
      <c r="J569" s="3" t="s">
        <v>82</v>
      </c>
      <c r="K569" s="3" t="s">
        <v>35</v>
      </c>
      <c r="L569" s="3" t="s">
        <v>1851</v>
      </c>
      <c r="M569" s="5">
        <v>45944</v>
      </c>
      <c r="N569" s="5">
        <v>46009</v>
      </c>
      <c r="O569" s="5">
        <v>46047</v>
      </c>
      <c r="P569" s="3">
        <v>41</v>
      </c>
      <c r="Q569" s="3">
        <v>4413357</v>
      </c>
      <c r="R569" s="3">
        <v>0.2</v>
      </c>
      <c r="S569" s="3">
        <v>0.1</v>
      </c>
      <c r="T569" s="3">
        <v>3883754.16</v>
      </c>
      <c r="U569" s="3" t="s">
        <v>242</v>
      </c>
      <c r="V569" s="21" cm="1">
        <f t="array" ref="V569">T569 / _xlfn.SWITCH(U569, "USD", 1, "AED", 3.67, "QAR", 3.64, "SAR", 3.75, "EUR", 0.92, "Unknown", 1, 1)</f>
        <v>4221471.9130434785</v>
      </c>
      <c r="W569" s="3">
        <v>2803835.63</v>
      </c>
      <c r="X569" s="3">
        <v>0.32</v>
      </c>
      <c r="Y569" s="3">
        <v>0.1</v>
      </c>
      <c r="Z569" s="3" t="s">
        <v>1852</v>
      </c>
      <c r="AA569" s="3">
        <v>1937920.85</v>
      </c>
      <c r="AB569" s="3">
        <v>1020627.83</v>
      </c>
      <c r="AC569" s="3">
        <v>90</v>
      </c>
      <c r="AD569" s="3">
        <v>134</v>
      </c>
      <c r="AE569" s="3" t="s">
        <v>148</v>
      </c>
      <c r="AF569" s="3" t="s">
        <v>49</v>
      </c>
      <c r="AG569" s="3">
        <v>0.14000000000000001</v>
      </c>
      <c r="AH569" s="3">
        <v>0.1</v>
      </c>
      <c r="AI569" s="3">
        <v>0.08</v>
      </c>
      <c r="AJ569" s="3">
        <v>13</v>
      </c>
      <c r="AK569" s="3">
        <v>1392</v>
      </c>
      <c r="AL569" s="3">
        <v>547955.54</v>
      </c>
      <c r="AM569" s="3">
        <v>863677.62</v>
      </c>
      <c r="AN569" s="3" t="s">
        <v>102</v>
      </c>
      <c r="AO569" s="3" t="s">
        <v>3297</v>
      </c>
      <c r="AP569" s="3">
        <v>77.5</v>
      </c>
      <c r="AQ569" s="3">
        <v>48</v>
      </c>
      <c r="AR569" s="3" t="s">
        <v>3297</v>
      </c>
      <c r="AS569" s="3" t="s">
        <v>40</v>
      </c>
      <c r="AT569" s="3" t="s">
        <v>64</v>
      </c>
    </row>
    <row r="570" spans="1:46" x14ac:dyDescent="0.3">
      <c r="A570" s="3" t="s">
        <v>1904</v>
      </c>
      <c r="B570" s="4">
        <v>46072</v>
      </c>
      <c r="C570" s="2" t="s">
        <v>197</v>
      </c>
      <c r="D570" s="2" t="s">
        <v>183</v>
      </c>
      <c r="E570" s="2" t="s">
        <v>3335</v>
      </c>
      <c r="F570" s="2" t="s">
        <v>116</v>
      </c>
      <c r="G570" s="2" t="s">
        <v>162</v>
      </c>
      <c r="H570" s="2" t="s">
        <v>3297</v>
      </c>
      <c r="I570" s="2" t="s">
        <v>193</v>
      </c>
      <c r="J570" s="2" t="s">
        <v>140</v>
      </c>
      <c r="K570" s="2" t="s">
        <v>83</v>
      </c>
      <c r="L570" s="2" t="s">
        <v>1854</v>
      </c>
      <c r="M570" s="4">
        <v>46266</v>
      </c>
      <c r="N570" s="4" t="s">
        <v>3297</v>
      </c>
      <c r="O570" s="4">
        <v>46207</v>
      </c>
      <c r="P570" s="2">
        <v>17</v>
      </c>
      <c r="Q570" s="2">
        <v>22147045</v>
      </c>
      <c r="R570" s="2">
        <v>0.12</v>
      </c>
      <c r="S570" s="2">
        <v>0.06</v>
      </c>
      <c r="T570" s="2">
        <v>20658763.579999998</v>
      </c>
      <c r="U570" s="2" t="s">
        <v>50</v>
      </c>
      <c r="V570" s="20" cm="1">
        <f t="array" ref="V570">T570 / _xlfn.SWITCH(U570, "USD", 1, "AED", 3.67, "QAR", 3.64, "SAR", 3.75, "EUR", 0.92, "Unknown", 1, 1)</f>
        <v>5675484.4999999991</v>
      </c>
      <c r="W570" s="2">
        <v>13823215.43</v>
      </c>
      <c r="X570" s="2">
        <v>0.32</v>
      </c>
      <c r="Y570" s="2">
        <v>0.06</v>
      </c>
      <c r="Z570" s="2" t="s">
        <v>1855</v>
      </c>
      <c r="AA570" s="2">
        <v>6493246.3499999996</v>
      </c>
      <c r="AB570" s="2">
        <v>2696893.14</v>
      </c>
      <c r="AC570" s="2">
        <v>120</v>
      </c>
      <c r="AD570" s="2">
        <v>72</v>
      </c>
      <c r="AE570" s="2" t="s">
        <v>148</v>
      </c>
      <c r="AF570" s="2" t="s">
        <v>153</v>
      </c>
      <c r="AG570" s="2">
        <v>0.06</v>
      </c>
      <c r="AH570" s="2">
        <v>0.05</v>
      </c>
      <c r="AI570" s="2">
        <v>7.0000000000000007E-2</v>
      </c>
      <c r="AJ570" s="2">
        <v>0</v>
      </c>
      <c r="AK570" s="2">
        <v>4276</v>
      </c>
      <c r="AL570" s="2">
        <v>2768845.52</v>
      </c>
      <c r="AM570" s="2">
        <v>9736411.75</v>
      </c>
      <c r="AN570" s="2" t="s">
        <v>165</v>
      </c>
      <c r="AO570" s="2" t="s">
        <v>39</v>
      </c>
      <c r="AP570" s="2">
        <v>53.2</v>
      </c>
      <c r="AQ570" s="2">
        <v>36</v>
      </c>
      <c r="AR570" s="2" t="s">
        <v>3297</v>
      </c>
      <c r="AS570" s="2" t="s">
        <v>104</v>
      </c>
      <c r="AT570" s="2" t="s">
        <v>3297</v>
      </c>
    </row>
    <row r="571" spans="1:46" x14ac:dyDescent="0.3">
      <c r="A571" s="2" t="s">
        <v>1907</v>
      </c>
      <c r="B571" s="5">
        <v>45991</v>
      </c>
      <c r="C571" s="3" t="s">
        <v>668</v>
      </c>
      <c r="D571" s="3" t="s">
        <v>79</v>
      </c>
      <c r="E571" s="3" t="s">
        <v>16</v>
      </c>
      <c r="F571" s="3" t="s">
        <v>68</v>
      </c>
      <c r="G571" s="3" t="s">
        <v>214</v>
      </c>
      <c r="H571" s="3" t="s">
        <v>157</v>
      </c>
      <c r="I571" s="3" t="s">
        <v>3254</v>
      </c>
      <c r="J571" s="3" t="s">
        <v>82</v>
      </c>
      <c r="K571" s="3" t="s">
        <v>35</v>
      </c>
      <c r="L571" s="3" t="s">
        <v>1857</v>
      </c>
      <c r="M571" s="5">
        <v>45849</v>
      </c>
      <c r="N571" s="5">
        <v>46013</v>
      </c>
      <c r="O571" s="5">
        <v>46053</v>
      </c>
      <c r="P571" s="3" t="s">
        <v>3297</v>
      </c>
      <c r="Q571" s="3">
        <v>44900180</v>
      </c>
      <c r="R571" s="3">
        <v>0.32</v>
      </c>
      <c r="S571" s="3">
        <v>0.2</v>
      </c>
      <c r="T571" s="3">
        <v>36638546.880000003</v>
      </c>
      <c r="U571" s="3" t="s">
        <v>3297</v>
      </c>
      <c r="V571" s="21" cm="1">
        <f t="array" ref="V571">T571 / _xlfn.SWITCH(U571, "USD", 1, "AED", 3.67, "QAR", 3.64, "SAR", 3.75, "EUR", 0.92, "Unknown", 1, 1)</f>
        <v>36638546.880000003</v>
      </c>
      <c r="W571" s="3">
        <v>22947969.079999998</v>
      </c>
      <c r="X571" s="3">
        <v>0.2</v>
      </c>
      <c r="Y571" s="3">
        <v>0.09</v>
      </c>
      <c r="Z571" s="3" t="s">
        <v>1858</v>
      </c>
      <c r="AA571" s="3">
        <v>27545720.48</v>
      </c>
      <c r="AB571" s="3">
        <v>18408800.07</v>
      </c>
      <c r="AC571" s="3">
        <v>90</v>
      </c>
      <c r="AD571" s="3">
        <v>144</v>
      </c>
      <c r="AE571" s="3" t="s">
        <v>100</v>
      </c>
      <c r="AF571" s="3" t="s">
        <v>87</v>
      </c>
      <c r="AG571" s="3">
        <v>0.69</v>
      </c>
      <c r="AH571" s="3">
        <v>0.05</v>
      </c>
      <c r="AI571" s="3">
        <v>0.09</v>
      </c>
      <c r="AJ571" s="3">
        <v>10</v>
      </c>
      <c r="AK571" s="3">
        <v>688</v>
      </c>
      <c r="AL571" s="3">
        <v>1513842.58</v>
      </c>
      <c r="AM571" s="3">
        <v>8758099.6899999995</v>
      </c>
      <c r="AN571" s="3" t="s">
        <v>3297</v>
      </c>
      <c r="AO571" s="3" t="s">
        <v>103</v>
      </c>
      <c r="AP571" s="3" t="s">
        <v>3297</v>
      </c>
      <c r="AQ571" s="3">
        <v>12</v>
      </c>
      <c r="AR571" s="3" t="s">
        <v>26</v>
      </c>
      <c r="AS571" s="3" t="s">
        <v>112</v>
      </c>
      <c r="AT571" s="3" t="s">
        <v>105</v>
      </c>
    </row>
    <row r="572" spans="1:46" x14ac:dyDescent="0.3">
      <c r="A572" s="2" t="s">
        <v>1912</v>
      </c>
      <c r="B572" s="4">
        <v>16670</v>
      </c>
      <c r="C572" s="2" t="s">
        <v>253</v>
      </c>
      <c r="D572" s="2" t="s">
        <v>230</v>
      </c>
      <c r="E572" s="2" t="s">
        <v>220</v>
      </c>
      <c r="F572" s="2" t="s">
        <v>123</v>
      </c>
      <c r="G572" s="2" t="s">
        <v>214</v>
      </c>
      <c r="H572" s="2" t="s">
        <v>70</v>
      </c>
      <c r="I572" s="2" t="s">
        <v>58</v>
      </c>
      <c r="J572" s="2" t="s">
        <v>118</v>
      </c>
      <c r="K572" s="2" t="s">
        <v>145</v>
      </c>
      <c r="L572" s="2" t="s">
        <v>1860</v>
      </c>
      <c r="M572" s="4">
        <v>45692</v>
      </c>
      <c r="N572" s="4" t="s">
        <v>3297</v>
      </c>
      <c r="O572" s="4" t="s">
        <v>3297</v>
      </c>
      <c r="P572" s="2">
        <v>36</v>
      </c>
      <c r="Q572" s="2">
        <v>3532765</v>
      </c>
      <c r="R572" s="2">
        <v>0.19</v>
      </c>
      <c r="S572" s="2">
        <v>0.11</v>
      </c>
      <c r="T572" s="2">
        <v>3176309.01</v>
      </c>
      <c r="U572" s="2" t="s">
        <v>264</v>
      </c>
      <c r="V572" s="20" cm="1">
        <f t="array" ref="V572">T572 / _xlfn.SWITCH(U572, "USD", 1, "AED", 3.67, "QAR", 3.64, "SAR", 3.75, "EUR", 0.92, "Unknown", 1, 1)</f>
        <v>3176309.01</v>
      </c>
      <c r="W572" s="2">
        <v>2343285.19</v>
      </c>
      <c r="X572" s="2">
        <v>0.32</v>
      </c>
      <c r="Y572" s="2">
        <v>0.19</v>
      </c>
      <c r="Z572" s="2" t="s">
        <v>1861</v>
      </c>
      <c r="AA572" s="2">
        <v>2828685.11</v>
      </c>
      <c r="AB572" s="2">
        <v>2913412.37</v>
      </c>
      <c r="AC572" s="2">
        <v>45</v>
      </c>
      <c r="AD572" s="2">
        <v>145</v>
      </c>
      <c r="AE572" s="2" t="s">
        <v>75</v>
      </c>
      <c r="AF572" s="2" t="s">
        <v>263</v>
      </c>
      <c r="AG572" s="2">
        <v>0.52</v>
      </c>
      <c r="AH572" s="2">
        <v>0.1</v>
      </c>
      <c r="AI572" s="2">
        <v>0.09</v>
      </c>
      <c r="AJ572" s="2">
        <v>13</v>
      </c>
      <c r="AK572" s="2">
        <v>1097</v>
      </c>
      <c r="AL572" s="2">
        <v>577315.80000000005</v>
      </c>
      <c r="AM572" s="2">
        <v>1105910.28</v>
      </c>
      <c r="AN572" s="2" t="s">
        <v>3297</v>
      </c>
      <c r="AO572" s="2" t="s">
        <v>77</v>
      </c>
      <c r="AP572" s="2">
        <v>70.3</v>
      </c>
      <c r="AQ572" s="2" t="s">
        <v>3297</v>
      </c>
      <c r="AR572" s="2" t="s">
        <v>51</v>
      </c>
      <c r="AS572" s="2" t="s">
        <v>52</v>
      </c>
      <c r="AT572" s="2" t="s">
        <v>28</v>
      </c>
    </row>
    <row r="573" spans="1:46" x14ac:dyDescent="0.3">
      <c r="A573" s="3" t="s">
        <v>1915</v>
      </c>
      <c r="B573" s="5">
        <v>45661</v>
      </c>
      <c r="C573" s="3" t="s">
        <v>191</v>
      </c>
      <c r="D573" s="3" t="s">
        <v>31</v>
      </c>
      <c r="E573" s="3" t="s">
        <v>32</v>
      </c>
      <c r="F573" s="3" t="s">
        <v>417</v>
      </c>
      <c r="G573" s="3" t="s">
        <v>156</v>
      </c>
      <c r="H573" s="3" t="s">
        <v>95</v>
      </c>
      <c r="I573" s="3" t="s">
        <v>58</v>
      </c>
      <c r="J573" s="3" t="s">
        <v>215</v>
      </c>
      <c r="K573" s="3" t="s">
        <v>145</v>
      </c>
      <c r="L573" s="3" t="s">
        <v>1863</v>
      </c>
      <c r="M573" s="5">
        <v>45514</v>
      </c>
      <c r="N573" s="5">
        <v>45676</v>
      </c>
      <c r="O573" s="5" t="s">
        <v>3297</v>
      </c>
      <c r="P573" s="3">
        <v>25</v>
      </c>
      <c r="Q573" s="3">
        <v>42311561</v>
      </c>
      <c r="R573" s="3">
        <v>0.17</v>
      </c>
      <c r="S573" s="3">
        <v>0.13</v>
      </c>
      <c r="T573" s="3">
        <v>39684013.060000002</v>
      </c>
      <c r="U573" s="3" t="s">
        <v>50</v>
      </c>
      <c r="V573" s="21" cm="1">
        <f t="array" ref="V573">T573 / _xlfn.SWITCH(U573, "USD", 1, "AED", 3.67, "QAR", 3.64, "SAR", 3.75, "EUR", 0.92, "Unknown", 1, 1)</f>
        <v>10902201.390109891</v>
      </c>
      <c r="W573" s="3">
        <v>24325138.170000002</v>
      </c>
      <c r="X573" s="3">
        <v>0.19</v>
      </c>
      <c r="Y573" s="3">
        <v>0.19</v>
      </c>
      <c r="Z573" s="3" t="s">
        <v>1864</v>
      </c>
      <c r="AA573" s="3">
        <v>27013314.710000001</v>
      </c>
      <c r="AB573" s="3">
        <v>16019552.43</v>
      </c>
      <c r="AC573" s="3">
        <v>45</v>
      </c>
      <c r="AD573" s="3">
        <v>11</v>
      </c>
      <c r="AE573" s="3" t="s">
        <v>3297</v>
      </c>
      <c r="AF573" s="3" t="s">
        <v>263</v>
      </c>
      <c r="AG573" s="3">
        <v>0.45</v>
      </c>
      <c r="AH573" s="3">
        <v>0.05</v>
      </c>
      <c r="AI573" s="3">
        <v>0.06</v>
      </c>
      <c r="AJ573" s="3">
        <v>4</v>
      </c>
      <c r="AK573" s="3">
        <v>2781</v>
      </c>
      <c r="AL573" s="3">
        <v>4963979.92</v>
      </c>
      <c r="AM573" s="3">
        <v>4827781.4800000004</v>
      </c>
      <c r="AN573" s="3" t="s">
        <v>165</v>
      </c>
      <c r="AO573" s="3" t="s">
        <v>89</v>
      </c>
      <c r="AP573" s="3">
        <v>51.1</v>
      </c>
      <c r="AQ573" s="3">
        <v>48</v>
      </c>
      <c r="AR573" s="3" t="s">
        <v>3297</v>
      </c>
      <c r="AS573" s="3" t="s">
        <v>40</v>
      </c>
      <c r="AT573" s="3" t="s">
        <v>113</v>
      </c>
    </row>
    <row r="574" spans="1:46" x14ac:dyDescent="0.3">
      <c r="A574" s="2" t="s">
        <v>1918</v>
      </c>
      <c r="B574" s="4">
        <v>45695</v>
      </c>
      <c r="C574" s="2" t="s">
        <v>438</v>
      </c>
      <c r="D574" s="2" t="s">
        <v>122</v>
      </c>
      <c r="E574" s="2" t="s">
        <v>220</v>
      </c>
      <c r="F574" s="2" t="s">
        <v>33</v>
      </c>
      <c r="G574" s="2" t="s">
        <v>94</v>
      </c>
      <c r="H574" s="2" t="s">
        <v>157</v>
      </c>
      <c r="I574" s="2" t="s">
        <v>58</v>
      </c>
      <c r="J574" s="2" t="s">
        <v>20</v>
      </c>
      <c r="K574" s="2" t="s">
        <v>21</v>
      </c>
      <c r="L574" s="2" t="s">
        <v>1866</v>
      </c>
      <c r="M574" s="4">
        <v>45796</v>
      </c>
      <c r="N574" s="4">
        <v>45884</v>
      </c>
      <c r="O574" s="4">
        <v>45923</v>
      </c>
      <c r="P574" s="2">
        <v>6</v>
      </c>
      <c r="Q574" s="2">
        <v>46181968</v>
      </c>
      <c r="R574" s="2">
        <v>0.32</v>
      </c>
      <c r="S574" s="2">
        <v>0.09</v>
      </c>
      <c r="T574" s="2">
        <v>34230074.68</v>
      </c>
      <c r="U574" s="2" t="s">
        <v>3297</v>
      </c>
      <c r="V574" s="20" cm="1">
        <f t="array" ref="V574">T574 / _xlfn.SWITCH(U574, "USD", 1, "AED", 3.67, "QAR", 3.64, "SAR", 3.75, "EUR", 0.92, "Unknown", 1, 1)</f>
        <v>34230074.68</v>
      </c>
      <c r="W574" s="2">
        <v>26511347</v>
      </c>
      <c r="X574" s="2">
        <v>0.35</v>
      </c>
      <c r="Y574" s="2">
        <v>0.16</v>
      </c>
      <c r="Z574" s="2" t="s">
        <v>1867</v>
      </c>
      <c r="AA574" s="2">
        <v>2923895.21</v>
      </c>
      <c r="AB574" s="2">
        <v>2231627.46</v>
      </c>
      <c r="AC574" s="2">
        <v>60</v>
      </c>
      <c r="AD574" s="2">
        <v>119</v>
      </c>
      <c r="AE574" s="2" t="s">
        <v>75</v>
      </c>
      <c r="AF574" s="2" t="s">
        <v>87</v>
      </c>
      <c r="AG574" s="2">
        <v>0.95</v>
      </c>
      <c r="AH574" s="2">
        <v>0.05</v>
      </c>
      <c r="AI574" s="2">
        <v>0.1</v>
      </c>
      <c r="AJ574" s="2">
        <v>2</v>
      </c>
      <c r="AK574" s="2">
        <v>3387</v>
      </c>
      <c r="AL574" s="2">
        <v>6857923.5999999996</v>
      </c>
      <c r="AM574" s="2">
        <v>12789846.050000001</v>
      </c>
      <c r="AN574" s="2" t="s">
        <v>165</v>
      </c>
      <c r="AO574" s="2" t="s">
        <v>25</v>
      </c>
      <c r="AP574" s="2" t="s">
        <v>3297</v>
      </c>
      <c r="AQ574" s="2">
        <v>60</v>
      </c>
      <c r="AR574" s="2" t="s">
        <v>51</v>
      </c>
      <c r="AS574" s="2" t="s">
        <v>52</v>
      </c>
      <c r="AT574" s="2" t="s">
        <v>3297</v>
      </c>
    </row>
    <row r="575" spans="1:46" x14ac:dyDescent="0.3">
      <c r="A575" s="3" t="s">
        <v>1921</v>
      </c>
      <c r="B575" s="5">
        <v>45936</v>
      </c>
      <c r="C575" s="3" t="s">
        <v>907</v>
      </c>
      <c r="D575" s="3" t="s">
        <v>3250</v>
      </c>
      <c r="E575" s="3" t="s">
        <v>275</v>
      </c>
      <c r="F575" s="3" t="s">
        <v>93</v>
      </c>
      <c r="G575" s="3" t="s">
        <v>18</v>
      </c>
      <c r="H575" s="3" t="s">
        <v>44</v>
      </c>
      <c r="I575" s="3" t="s">
        <v>58</v>
      </c>
      <c r="J575" s="2" t="s">
        <v>72</v>
      </c>
      <c r="K575" s="3" t="s">
        <v>125</v>
      </c>
      <c r="L575" s="3" t="s">
        <v>1869</v>
      </c>
      <c r="M575" s="5">
        <v>45869</v>
      </c>
      <c r="N575" s="5" t="s">
        <v>3297</v>
      </c>
      <c r="O575" s="5">
        <v>45978</v>
      </c>
      <c r="P575" s="3" t="s">
        <v>3297</v>
      </c>
      <c r="Q575" s="3">
        <v>34051338</v>
      </c>
      <c r="R575" s="3">
        <v>0.02</v>
      </c>
      <c r="S575" s="3">
        <v>0.03</v>
      </c>
      <c r="T575" s="3">
        <v>34371420.579999998</v>
      </c>
      <c r="U575" s="3" t="s">
        <v>3297</v>
      </c>
      <c r="V575" s="21" cm="1">
        <f t="array" ref="V575">T575 / _xlfn.SWITCH(U575, "USD", 1, "AED", 3.67, "QAR", 3.64, "SAR", 3.75, "EUR", 0.92, "Unknown", 1, 1)</f>
        <v>34371420.579999998</v>
      </c>
      <c r="W575" s="3">
        <v>23402343.670000002</v>
      </c>
      <c r="X575" s="3">
        <v>0.34</v>
      </c>
      <c r="Y575" s="3">
        <v>0.1</v>
      </c>
      <c r="Z575" s="3" t="s">
        <v>1870</v>
      </c>
      <c r="AA575" s="3">
        <v>3176539.53</v>
      </c>
      <c r="AB575" s="3">
        <v>1515482.72</v>
      </c>
      <c r="AC575" s="3">
        <v>60</v>
      </c>
      <c r="AD575" s="3">
        <v>101</v>
      </c>
      <c r="AE575" s="3" t="s">
        <v>75</v>
      </c>
      <c r="AF575" s="3" t="s">
        <v>87</v>
      </c>
      <c r="AG575" s="3">
        <v>0.78</v>
      </c>
      <c r="AH575" s="3">
        <v>0.15</v>
      </c>
      <c r="AI575" s="3">
        <v>0.03</v>
      </c>
      <c r="AJ575" s="3">
        <v>13</v>
      </c>
      <c r="AK575" s="3">
        <v>4641</v>
      </c>
      <c r="AL575" s="3">
        <v>1418953.66</v>
      </c>
      <c r="AM575" s="3">
        <v>15080115.08</v>
      </c>
      <c r="AN575" s="3" t="s">
        <v>3297</v>
      </c>
      <c r="AO575" s="3" t="s">
        <v>103</v>
      </c>
      <c r="AP575" s="3">
        <v>58.5</v>
      </c>
      <c r="AQ575" s="3">
        <v>60</v>
      </c>
      <c r="AR575" s="3" t="s">
        <v>160</v>
      </c>
      <c r="AS575" s="3" t="s">
        <v>112</v>
      </c>
      <c r="AT575" s="3" t="s">
        <v>113</v>
      </c>
    </row>
    <row r="576" spans="1:46" x14ac:dyDescent="0.3">
      <c r="A576" s="2" t="s">
        <v>1924</v>
      </c>
      <c r="B576" s="4">
        <v>45706</v>
      </c>
      <c r="C576" s="2" t="s">
        <v>327</v>
      </c>
      <c r="D576" s="2" t="s">
        <v>174</v>
      </c>
      <c r="E576" s="2" t="s">
        <v>3335</v>
      </c>
      <c r="F576" s="2" t="s">
        <v>33</v>
      </c>
      <c r="G576" s="2" t="s">
        <v>135</v>
      </c>
      <c r="H576" s="2" t="s">
        <v>157</v>
      </c>
      <c r="I576" s="2" t="s">
        <v>71</v>
      </c>
      <c r="J576" s="2" t="s">
        <v>140</v>
      </c>
      <c r="K576" s="2" t="s">
        <v>97</v>
      </c>
      <c r="L576" s="2" t="s">
        <v>1872</v>
      </c>
      <c r="M576" s="4">
        <v>45658</v>
      </c>
      <c r="N576" s="4">
        <v>45751</v>
      </c>
      <c r="O576" s="4">
        <v>45752</v>
      </c>
      <c r="P576" s="2">
        <v>24</v>
      </c>
      <c r="Q576" s="2">
        <v>33323639</v>
      </c>
      <c r="R576" s="2">
        <v>0.33</v>
      </c>
      <c r="S576" s="2">
        <v>0.01</v>
      </c>
      <c r="T576" s="2">
        <v>22550106.510000002</v>
      </c>
      <c r="U576" s="2" t="s">
        <v>177</v>
      </c>
      <c r="V576" s="20" cm="1">
        <f t="array" ref="V576">T576 / _xlfn.SWITCH(U576, "USD", 1, "AED", 3.67, "QAR", 3.64, "SAR", 3.75, "EUR", 0.92, "Unknown", 1, 1)</f>
        <v>22550106.510000002</v>
      </c>
      <c r="W576" s="2">
        <v>19830985.68</v>
      </c>
      <c r="X576" s="2">
        <v>0.06</v>
      </c>
      <c r="Y576" s="2">
        <v>0.12</v>
      </c>
      <c r="Z576" s="2" t="s">
        <v>1873</v>
      </c>
      <c r="AA576" s="2">
        <v>14342067.68</v>
      </c>
      <c r="AB576" s="2">
        <v>10760043.710000001</v>
      </c>
      <c r="AC576" s="2">
        <v>30</v>
      </c>
      <c r="AD576" s="2">
        <v>180</v>
      </c>
      <c r="AE576" s="2" t="s">
        <v>75</v>
      </c>
      <c r="AF576" s="2" t="s">
        <v>128</v>
      </c>
      <c r="AG576" s="2">
        <v>0.12</v>
      </c>
      <c r="AH576" s="2">
        <v>0.05</v>
      </c>
      <c r="AI576" s="2">
        <v>7.0000000000000007E-2</v>
      </c>
      <c r="AJ576" s="2">
        <v>11</v>
      </c>
      <c r="AK576" s="2">
        <v>3851</v>
      </c>
      <c r="AL576" s="2">
        <v>3812038.59</v>
      </c>
      <c r="AM576" s="2">
        <v>8141066.1699999999</v>
      </c>
      <c r="AN576" s="2" t="s">
        <v>63</v>
      </c>
      <c r="AO576" s="2" t="s">
        <v>39</v>
      </c>
      <c r="AP576" s="2">
        <v>50.3</v>
      </c>
      <c r="AQ576" s="2">
        <v>48</v>
      </c>
      <c r="AR576" s="2" t="s">
        <v>160</v>
      </c>
      <c r="AS576" s="2" t="s">
        <v>104</v>
      </c>
      <c r="AT576" s="2" t="s">
        <v>3297</v>
      </c>
    </row>
    <row r="577" spans="1:46" x14ac:dyDescent="0.3">
      <c r="A577" s="3" t="s">
        <v>1927</v>
      </c>
      <c r="B577" s="5">
        <v>46061</v>
      </c>
      <c r="C577" s="3" t="s">
        <v>253</v>
      </c>
      <c r="D577" s="3" t="s">
        <v>3297</v>
      </c>
      <c r="E577" s="3" t="s">
        <v>275</v>
      </c>
      <c r="F577" s="3" t="s">
        <v>93</v>
      </c>
      <c r="G577" s="3" t="s">
        <v>162</v>
      </c>
      <c r="H577" s="3" t="s">
        <v>192</v>
      </c>
      <c r="I577" s="3" t="s">
        <v>199</v>
      </c>
      <c r="J577" s="2" t="s">
        <v>72</v>
      </c>
      <c r="K577" s="3" t="s">
        <v>35</v>
      </c>
      <c r="L577" s="3" t="s">
        <v>1875</v>
      </c>
      <c r="M577" s="5">
        <v>46235</v>
      </c>
      <c r="N577" s="5">
        <v>46085</v>
      </c>
      <c r="O577" s="5">
        <v>46331</v>
      </c>
      <c r="P577" s="3">
        <v>8</v>
      </c>
      <c r="Q577" s="3">
        <v>49834847</v>
      </c>
      <c r="R577" s="3">
        <v>0.28999999999999998</v>
      </c>
      <c r="S577" s="3">
        <v>-0.03</v>
      </c>
      <c r="T577" s="3">
        <v>34321259.130000003</v>
      </c>
      <c r="U577" s="3" t="s">
        <v>365</v>
      </c>
      <c r="V577" s="21" cm="1">
        <f t="array" ref="V577">T577 / _xlfn.SWITCH(U577, "USD", 1, "AED", 3.67, "QAR", 3.64, "SAR", 3.75, "EUR", 0.92, "Unknown", 1, 1)</f>
        <v>9351841.7247956414</v>
      </c>
      <c r="W577" s="3">
        <v>26653919.829999998</v>
      </c>
      <c r="X577" s="3">
        <v>0.18</v>
      </c>
      <c r="Y577" s="3">
        <v>7.0000000000000007E-2</v>
      </c>
      <c r="Z577" s="3" t="s">
        <v>1876</v>
      </c>
      <c r="AA577" s="3">
        <v>18085452.02</v>
      </c>
      <c r="AB577" s="3">
        <v>12841144.41</v>
      </c>
      <c r="AC577" s="3">
        <v>30</v>
      </c>
      <c r="AD577" s="3">
        <v>31</v>
      </c>
      <c r="AE577" s="3" t="s">
        <v>100</v>
      </c>
      <c r="AF577" s="3" t="s">
        <v>128</v>
      </c>
      <c r="AG577" s="3">
        <v>7.0000000000000007E-2</v>
      </c>
      <c r="AH577" s="3">
        <v>0.15</v>
      </c>
      <c r="AI577" s="3">
        <v>0.09</v>
      </c>
      <c r="AJ577" s="3">
        <v>7</v>
      </c>
      <c r="AK577" s="3">
        <v>3296</v>
      </c>
      <c r="AL577" s="3">
        <v>908807.08</v>
      </c>
      <c r="AM577" s="3">
        <v>6209132.4000000004</v>
      </c>
      <c r="AN577" s="3" t="s">
        <v>3297</v>
      </c>
      <c r="AO577" s="3" t="s">
        <v>3297</v>
      </c>
      <c r="AP577" s="3">
        <v>66.8</v>
      </c>
      <c r="AQ577" s="3">
        <v>60</v>
      </c>
      <c r="AR577" s="3" t="s">
        <v>3297</v>
      </c>
      <c r="AS577" s="3" t="s">
        <v>27</v>
      </c>
      <c r="AT577" s="3" t="s">
        <v>3297</v>
      </c>
    </row>
    <row r="578" spans="1:46" x14ac:dyDescent="0.3">
      <c r="A578" s="2" t="s">
        <v>1930</v>
      </c>
      <c r="B578" s="4">
        <v>45734</v>
      </c>
      <c r="C578" s="2" t="s">
        <v>179</v>
      </c>
      <c r="D578" s="2" t="s">
        <v>122</v>
      </c>
      <c r="E578" s="2" t="s">
        <v>3335</v>
      </c>
      <c r="F578" s="2" t="s">
        <v>68</v>
      </c>
      <c r="G578" s="2" t="s">
        <v>156</v>
      </c>
      <c r="H578" s="2" t="s">
        <v>3297</v>
      </c>
      <c r="I578" s="2" t="s">
        <v>3254</v>
      </c>
      <c r="J578" s="2" t="s">
        <v>140</v>
      </c>
      <c r="K578" s="2" t="s">
        <v>46</v>
      </c>
      <c r="L578" s="2" t="s">
        <v>1878</v>
      </c>
      <c r="M578" s="4">
        <v>45700</v>
      </c>
      <c r="N578" s="4">
        <v>45769</v>
      </c>
      <c r="O578" s="4">
        <v>45826</v>
      </c>
      <c r="P578" s="2">
        <v>31</v>
      </c>
      <c r="Q578" s="2">
        <v>2677581</v>
      </c>
      <c r="R578" s="2">
        <v>0.13</v>
      </c>
      <c r="S578" s="2">
        <v>0.15</v>
      </c>
      <c r="T578" s="2">
        <v>2678919.79</v>
      </c>
      <c r="U578" s="2" t="s">
        <v>365</v>
      </c>
      <c r="V578" s="20" cm="1">
        <f t="array" ref="V578">T578 / _xlfn.SWITCH(U578, "USD", 1, "AED", 3.67, "QAR", 3.64, "SAR", 3.75, "EUR", 0.92, "Unknown", 1, 1)</f>
        <v>729950.89645776572</v>
      </c>
      <c r="W578" s="2">
        <v>1834111.43</v>
      </c>
      <c r="X578" s="2">
        <v>0.13</v>
      </c>
      <c r="Y578" s="2">
        <v>0.18</v>
      </c>
      <c r="Z578" s="2" t="s">
        <v>1879</v>
      </c>
      <c r="AA578" s="2">
        <v>2056488.67</v>
      </c>
      <c r="AB578" s="2">
        <v>2214319.04</v>
      </c>
      <c r="AC578" s="2">
        <v>60</v>
      </c>
      <c r="AD578" s="2">
        <v>103</v>
      </c>
      <c r="AE578" s="2" t="s">
        <v>38</v>
      </c>
      <c r="AF578" s="2" t="s">
        <v>153</v>
      </c>
      <c r="AG578" s="2">
        <v>0.28000000000000003</v>
      </c>
      <c r="AH578" s="2">
        <v>0.15</v>
      </c>
      <c r="AI578" s="2">
        <v>0.09</v>
      </c>
      <c r="AJ578" s="2">
        <v>14</v>
      </c>
      <c r="AK578" s="2">
        <v>4409</v>
      </c>
      <c r="AL578" s="2">
        <v>291800.2</v>
      </c>
      <c r="AM578" s="2">
        <v>771181.47</v>
      </c>
      <c r="AN578" s="2" t="s">
        <v>135</v>
      </c>
      <c r="AO578" s="2" t="s">
        <v>77</v>
      </c>
      <c r="AP578" s="2">
        <v>83.3</v>
      </c>
      <c r="AQ578" s="2">
        <v>36</v>
      </c>
      <c r="AR578" s="2" t="s">
        <v>3297</v>
      </c>
      <c r="AS578" s="2" t="s">
        <v>104</v>
      </c>
      <c r="AT578" s="2" t="s">
        <v>105</v>
      </c>
    </row>
    <row r="579" spans="1:46" x14ac:dyDescent="0.3">
      <c r="A579" s="3" t="s">
        <v>1933</v>
      </c>
      <c r="B579" s="5">
        <v>45966</v>
      </c>
      <c r="C579" s="3" t="s">
        <v>266</v>
      </c>
      <c r="D579" s="3" t="s">
        <v>230</v>
      </c>
      <c r="E579" s="3" t="s">
        <v>32</v>
      </c>
      <c r="F579" s="3" t="s">
        <v>417</v>
      </c>
      <c r="G579" s="3" t="s">
        <v>18</v>
      </c>
      <c r="H579" s="3" t="s">
        <v>109</v>
      </c>
      <c r="I579" s="3" t="s">
        <v>3254</v>
      </c>
      <c r="J579" s="3" t="s">
        <v>215</v>
      </c>
      <c r="K579" s="3" t="s">
        <v>46</v>
      </c>
      <c r="L579" s="3" t="s">
        <v>1881</v>
      </c>
      <c r="M579" s="5">
        <v>45731</v>
      </c>
      <c r="N579" s="5" t="s">
        <v>3297</v>
      </c>
      <c r="O579" s="5">
        <v>45840</v>
      </c>
      <c r="P579" s="3">
        <v>6</v>
      </c>
      <c r="Q579" s="3">
        <v>28773998</v>
      </c>
      <c r="R579" s="3">
        <v>0.23</v>
      </c>
      <c r="S579" s="3">
        <v>-0.02</v>
      </c>
      <c r="T579" s="3">
        <v>21712858.890000001</v>
      </c>
      <c r="U579" s="3" t="s">
        <v>76</v>
      </c>
      <c r="V579" s="21" cm="1">
        <f t="array" ref="V579">T579 / _xlfn.SWITCH(U579, "USD", 1, "AED", 3.67, "QAR", 3.64, "SAR", 3.75, "EUR", 0.92, "Unknown", 1, 1)</f>
        <v>21712858.890000001</v>
      </c>
      <c r="W579" s="3">
        <v>17428065.84</v>
      </c>
      <c r="X579" s="3">
        <v>0.38</v>
      </c>
      <c r="Y579" s="3">
        <v>0.09</v>
      </c>
      <c r="Z579" s="3" t="s">
        <v>1882</v>
      </c>
      <c r="AA579" s="3">
        <v>8127016.5099999998</v>
      </c>
      <c r="AB579" s="3">
        <v>5629763.1299999999</v>
      </c>
      <c r="AC579" s="3">
        <v>120</v>
      </c>
      <c r="AD579" s="3">
        <v>23</v>
      </c>
      <c r="AE579" s="3" t="s">
        <v>38</v>
      </c>
      <c r="AF579" s="3" t="s">
        <v>24</v>
      </c>
      <c r="AG579" s="3">
        <v>0.57999999999999996</v>
      </c>
      <c r="AH579" s="3">
        <v>0.15</v>
      </c>
      <c r="AI579" s="3">
        <v>0.06</v>
      </c>
      <c r="AJ579" s="3">
        <v>6</v>
      </c>
      <c r="AK579" s="3">
        <v>4837</v>
      </c>
      <c r="AL579" s="3">
        <v>4159792.42</v>
      </c>
      <c r="AM579" s="3">
        <v>4175454.58</v>
      </c>
      <c r="AN579" s="3" t="s">
        <v>135</v>
      </c>
      <c r="AO579" s="3" t="s">
        <v>77</v>
      </c>
      <c r="AP579" s="3">
        <v>59.3</v>
      </c>
      <c r="AQ579" s="3">
        <v>24</v>
      </c>
      <c r="AR579" s="3" t="s">
        <v>160</v>
      </c>
      <c r="AS579" s="3" t="s">
        <v>104</v>
      </c>
      <c r="AT579" s="3" t="s">
        <v>64</v>
      </c>
    </row>
    <row r="580" spans="1:46" x14ac:dyDescent="0.3">
      <c r="A580" s="2" t="s">
        <v>1936</v>
      </c>
      <c r="B580" s="4">
        <v>16678</v>
      </c>
      <c r="C580" s="2" t="s">
        <v>168</v>
      </c>
      <c r="D580" s="2" t="s">
        <v>31</v>
      </c>
      <c r="E580" s="2" t="s">
        <v>207</v>
      </c>
      <c r="F580" s="2" t="s">
        <v>3297</v>
      </c>
      <c r="G580" s="2" t="s">
        <v>117</v>
      </c>
      <c r="H580" s="2" t="s">
        <v>192</v>
      </c>
      <c r="I580" s="2" t="s">
        <v>58</v>
      </c>
      <c r="J580" s="3" t="s">
        <v>132</v>
      </c>
      <c r="K580" s="2" t="s">
        <v>125</v>
      </c>
      <c r="L580" s="2" t="s">
        <v>1884</v>
      </c>
      <c r="M580" s="4">
        <v>45775</v>
      </c>
      <c r="N580" s="4">
        <v>45755</v>
      </c>
      <c r="O580" s="4" t="s">
        <v>3297</v>
      </c>
      <c r="P580" s="2">
        <v>25</v>
      </c>
      <c r="Q580" s="2">
        <v>741896</v>
      </c>
      <c r="R580" s="2">
        <v>0.28000000000000003</v>
      </c>
      <c r="S580" s="2">
        <v>0.09</v>
      </c>
      <c r="T580" s="2">
        <v>582239.98</v>
      </c>
      <c r="U580" s="2" t="s">
        <v>3297</v>
      </c>
      <c r="V580" s="20" cm="1">
        <f t="array" ref="V580">T580 / _xlfn.SWITCH(U580, "USD", 1, "AED", 3.67, "QAR", 3.64, "SAR", 3.75, "EUR", 0.92, "Unknown", 1, 1)</f>
        <v>582239.98</v>
      </c>
      <c r="W580" s="2" t="s">
        <v>3297</v>
      </c>
      <c r="X580" s="2">
        <v>0.36</v>
      </c>
      <c r="Y580" s="2">
        <v>0.12</v>
      </c>
      <c r="Z580" s="2" t="s">
        <v>1885</v>
      </c>
      <c r="AA580" s="2">
        <v>166152.39000000001</v>
      </c>
      <c r="AB580" s="2">
        <v>145711.79999999999</v>
      </c>
      <c r="AC580" s="2">
        <v>90</v>
      </c>
      <c r="AD580" s="2">
        <v>96</v>
      </c>
      <c r="AE580" s="2" t="s">
        <v>148</v>
      </c>
      <c r="AF580" s="2" t="s">
        <v>263</v>
      </c>
      <c r="AG580" s="2">
        <v>0.84</v>
      </c>
      <c r="AH580" s="2">
        <v>0.15</v>
      </c>
      <c r="AI580" s="2">
        <v>7.0000000000000007E-2</v>
      </c>
      <c r="AJ580" s="2">
        <v>10</v>
      </c>
      <c r="AK580" s="2">
        <v>3066</v>
      </c>
      <c r="AL580" s="2">
        <v>58828.3</v>
      </c>
      <c r="AM580" s="2">
        <v>263652.34000000003</v>
      </c>
      <c r="AN580" s="2" t="s">
        <v>165</v>
      </c>
      <c r="AO580" s="2" t="s">
        <v>3297</v>
      </c>
      <c r="AP580" s="2">
        <v>75.8</v>
      </c>
      <c r="AQ580" s="2">
        <v>24</v>
      </c>
      <c r="AR580" s="2" t="s">
        <v>160</v>
      </c>
      <c r="AS580" s="2" t="s">
        <v>112</v>
      </c>
      <c r="AT580" s="2" t="s">
        <v>3297</v>
      </c>
    </row>
    <row r="581" spans="1:46" x14ac:dyDescent="0.3">
      <c r="A581" s="3" t="s">
        <v>1939</v>
      </c>
      <c r="B581" s="5">
        <v>45932</v>
      </c>
      <c r="C581" s="3" t="s">
        <v>327</v>
      </c>
      <c r="D581" s="3" t="s">
        <v>79</v>
      </c>
      <c r="E581" s="3" t="s">
        <v>3335</v>
      </c>
      <c r="F581" s="3" t="s">
        <v>108</v>
      </c>
      <c r="G581" s="3" t="s">
        <v>18</v>
      </c>
      <c r="H581" s="3" t="s">
        <v>70</v>
      </c>
      <c r="I581" s="3" t="s">
        <v>71</v>
      </c>
      <c r="J581" s="3" t="s">
        <v>140</v>
      </c>
      <c r="K581" s="3" t="s">
        <v>35</v>
      </c>
      <c r="L581" s="3" t="s">
        <v>1887</v>
      </c>
      <c r="M581" s="5">
        <v>45815</v>
      </c>
      <c r="N581" s="5" t="s">
        <v>3297</v>
      </c>
      <c r="O581" s="5" t="s">
        <v>3297</v>
      </c>
      <c r="P581" s="3">
        <v>43</v>
      </c>
      <c r="Q581" s="3">
        <v>21367703</v>
      </c>
      <c r="R581" s="3">
        <v>0.12</v>
      </c>
      <c r="S581" s="3">
        <v>0.05</v>
      </c>
      <c r="T581" s="3">
        <v>19743757.57</v>
      </c>
      <c r="U581" s="3" t="s">
        <v>242</v>
      </c>
      <c r="V581" s="21" cm="1">
        <f t="array" ref="V581">T581 / _xlfn.SWITCH(U581, "USD", 1, "AED", 3.67, "QAR", 3.64, "SAR", 3.75, "EUR", 0.92, "Unknown", 1, 1)</f>
        <v>21460606.054347824</v>
      </c>
      <c r="W581" s="3">
        <v>14036099.41</v>
      </c>
      <c r="X581" s="3">
        <v>0.16</v>
      </c>
      <c r="Y581" s="3">
        <v>0.13</v>
      </c>
      <c r="Z581" s="3" t="s">
        <v>1888</v>
      </c>
      <c r="AA581" s="3">
        <v>13725159</v>
      </c>
      <c r="AB581" s="3" t="s">
        <v>3297</v>
      </c>
      <c r="AC581" s="3">
        <v>120</v>
      </c>
      <c r="AD581" s="3">
        <v>165</v>
      </c>
      <c r="AE581" s="3" t="s">
        <v>62</v>
      </c>
      <c r="AF581" s="3" t="s">
        <v>128</v>
      </c>
      <c r="AG581" s="3">
        <v>0.91</v>
      </c>
      <c r="AH581" s="3">
        <v>0.1</v>
      </c>
      <c r="AI581" s="3">
        <v>0.08</v>
      </c>
      <c r="AJ581" s="3">
        <v>1</v>
      </c>
      <c r="AK581" s="3">
        <v>317</v>
      </c>
      <c r="AL581" s="3">
        <v>1755233.4</v>
      </c>
      <c r="AM581" s="3">
        <v>2394606.86</v>
      </c>
      <c r="AN581" s="3" t="s">
        <v>102</v>
      </c>
      <c r="AO581" s="3" t="s">
        <v>3297</v>
      </c>
      <c r="AP581" s="3">
        <v>81.7</v>
      </c>
      <c r="AQ581" s="3" t="s">
        <v>3297</v>
      </c>
      <c r="AR581" s="3" t="s">
        <v>160</v>
      </c>
      <c r="AS581" s="3" t="s">
        <v>52</v>
      </c>
      <c r="AT581" s="3" t="s">
        <v>105</v>
      </c>
    </row>
    <row r="582" spans="1:46" x14ac:dyDescent="0.3">
      <c r="A582" s="2" t="s">
        <v>1942</v>
      </c>
      <c r="B582" s="4">
        <v>16672</v>
      </c>
      <c r="C582" s="2" t="s">
        <v>121</v>
      </c>
      <c r="D582" s="2" t="s">
        <v>320</v>
      </c>
      <c r="E582" s="2" t="s">
        <v>220</v>
      </c>
      <c r="F582" s="2" t="s">
        <v>3297</v>
      </c>
      <c r="G582" s="2" t="s">
        <v>162</v>
      </c>
      <c r="H582" s="2" t="s">
        <v>70</v>
      </c>
      <c r="I582" s="2" t="s">
        <v>302</v>
      </c>
      <c r="J582" s="2" t="s">
        <v>221</v>
      </c>
      <c r="K582" s="2" t="s">
        <v>21</v>
      </c>
      <c r="L582" s="2" t="s">
        <v>1890</v>
      </c>
      <c r="M582" s="4">
        <v>45721</v>
      </c>
      <c r="N582" s="4">
        <v>45869</v>
      </c>
      <c r="O582" s="4">
        <v>45884</v>
      </c>
      <c r="P582" s="2" t="s">
        <v>3297</v>
      </c>
      <c r="Q582" s="2">
        <v>19247666</v>
      </c>
      <c r="R582" s="2">
        <v>0.15</v>
      </c>
      <c r="S582" s="2">
        <v>-0.01</v>
      </c>
      <c r="T582" s="2">
        <v>16196910.939999999</v>
      </c>
      <c r="U582" s="2" t="s">
        <v>242</v>
      </c>
      <c r="V582" s="20" cm="1">
        <f t="array" ref="V582">T582 / _xlfn.SWITCH(U582, "USD", 1, "AED", 3.67, "QAR", 3.64, "SAR", 3.75, "EUR", 0.92, "Unknown", 1, 1)</f>
        <v>17605337.978260867</v>
      </c>
      <c r="W582" s="2">
        <v>13478051.720000001</v>
      </c>
      <c r="X582" s="2">
        <v>0.12</v>
      </c>
      <c r="Y582" s="2">
        <v>7.0000000000000007E-2</v>
      </c>
      <c r="Z582" s="2" t="s">
        <v>1891</v>
      </c>
      <c r="AA582" s="2">
        <v>13366140.109999999</v>
      </c>
      <c r="AB582" s="2">
        <v>14291217.35</v>
      </c>
      <c r="AC582" s="2">
        <v>45</v>
      </c>
      <c r="AD582" s="2">
        <v>88</v>
      </c>
      <c r="AE582" s="2" t="s">
        <v>100</v>
      </c>
      <c r="AF582" s="2" t="s">
        <v>87</v>
      </c>
      <c r="AG582" s="2">
        <v>0.72</v>
      </c>
      <c r="AH582" s="2">
        <v>0.1</v>
      </c>
      <c r="AI582" s="2">
        <v>7.0000000000000007E-2</v>
      </c>
      <c r="AJ582" s="2">
        <v>5</v>
      </c>
      <c r="AK582" s="2">
        <v>1365</v>
      </c>
      <c r="AL582" s="2">
        <v>721404.49</v>
      </c>
      <c r="AM582" s="2">
        <v>2056197.94</v>
      </c>
      <c r="AN582" s="2" t="s">
        <v>3297</v>
      </c>
      <c r="AO582" s="2" t="s">
        <v>89</v>
      </c>
      <c r="AP582" s="2">
        <v>86.9</v>
      </c>
      <c r="AQ582" s="2">
        <v>60</v>
      </c>
      <c r="AR582" s="2" t="s">
        <v>26</v>
      </c>
      <c r="AS582" s="2" t="s">
        <v>40</v>
      </c>
      <c r="AT582" s="2" t="s">
        <v>28</v>
      </c>
    </row>
    <row r="583" spans="1:46" x14ac:dyDescent="0.3">
      <c r="A583" s="3" t="s">
        <v>1945</v>
      </c>
      <c r="B583" s="5">
        <v>45756</v>
      </c>
      <c r="C583" s="3" t="s">
        <v>137</v>
      </c>
      <c r="D583" s="3" t="s">
        <v>122</v>
      </c>
      <c r="E583" s="3" t="s">
        <v>275</v>
      </c>
      <c r="F583" s="3" t="s">
        <v>116</v>
      </c>
      <c r="G583" s="3" t="s">
        <v>117</v>
      </c>
      <c r="H583" s="3" t="s">
        <v>3297</v>
      </c>
      <c r="I583" s="3" t="s">
        <v>139</v>
      </c>
      <c r="J583" s="2" t="s">
        <v>72</v>
      </c>
      <c r="K583" s="3" t="s">
        <v>97</v>
      </c>
      <c r="L583" s="3" t="s">
        <v>1893</v>
      </c>
      <c r="M583" s="5">
        <v>45671</v>
      </c>
      <c r="N583" s="5" t="s">
        <v>3297</v>
      </c>
      <c r="O583" s="5">
        <v>45800</v>
      </c>
      <c r="P583" s="3">
        <v>13</v>
      </c>
      <c r="Q583" s="3">
        <v>14852007</v>
      </c>
      <c r="R583" s="3">
        <v>0.24</v>
      </c>
      <c r="S583" s="3">
        <v>0.06</v>
      </c>
      <c r="T583" s="3">
        <v>11964776.84</v>
      </c>
      <c r="U583" s="3" t="s">
        <v>177</v>
      </c>
      <c r="V583" s="21" cm="1">
        <f t="array" ref="V583">T583 / _xlfn.SWITCH(U583, "USD", 1, "AED", 3.67, "QAR", 3.64, "SAR", 3.75, "EUR", 0.92, "Unknown", 1, 1)</f>
        <v>11964776.84</v>
      </c>
      <c r="W583" s="3">
        <v>10447003.43</v>
      </c>
      <c r="X583" s="3">
        <v>0.09</v>
      </c>
      <c r="Y583" s="3">
        <v>7.0000000000000007E-2</v>
      </c>
      <c r="Z583" s="3" t="s">
        <v>1894</v>
      </c>
      <c r="AA583" s="3">
        <v>4255966.72</v>
      </c>
      <c r="AB583" s="3">
        <v>4012930.35</v>
      </c>
      <c r="AC583" s="3">
        <v>45</v>
      </c>
      <c r="AD583" s="3">
        <v>133</v>
      </c>
      <c r="AE583" s="3" t="s">
        <v>75</v>
      </c>
      <c r="AF583" s="3" t="s">
        <v>263</v>
      </c>
      <c r="AG583" s="3">
        <v>0.37</v>
      </c>
      <c r="AH583" s="3">
        <v>0.15</v>
      </c>
      <c r="AI583" s="3">
        <v>0.08</v>
      </c>
      <c r="AJ583" s="3">
        <v>2</v>
      </c>
      <c r="AK583" s="3">
        <v>4738</v>
      </c>
      <c r="AL583" s="3">
        <v>1836739.03</v>
      </c>
      <c r="AM583" s="3">
        <v>2002465.45</v>
      </c>
      <c r="AN583" s="3" t="s">
        <v>88</v>
      </c>
      <c r="AO583" s="3" t="s">
        <v>3297</v>
      </c>
      <c r="AP583" s="3">
        <v>60.8</v>
      </c>
      <c r="AQ583" s="3">
        <v>12</v>
      </c>
      <c r="AR583" s="3" t="s">
        <v>26</v>
      </c>
      <c r="AS583" s="3" t="s">
        <v>27</v>
      </c>
      <c r="AT583" s="3" t="s">
        <v>149</v>
      </c>
    </row>
    <row r="584" spans="1:46" x14ac:dyDescent="0.3">
      <c r="A584" s="2" t="s">
        <v>1948</v>
      </c>
      <c r="B584" s="4">
        <v>45684</v>
      </c>
      <c r="C584" s="2" t="s">
        <v>668</v>
      </c>
      <c r="D584" s="2" t="s">
        <v>385</v>
      </c>
      <c r="E584" s="2" t="s">
        <v>275</v>
      </c>
      <c r="F584" s="2" t="s">
        <v>17</v>
      </c>
      <c r="G584" s="2" t="s">
        <v>156</v>
      </c>
      <c r="H584" s="2" t="s">
        <v>245</v>
      </c>
      <c r="I584" s="2" t="s">
        <v>58</v>
      </c>
      <c r="J584" s="2" t="s">
        <v>72</v>
      </c>
      <c r="K584" s="2" t="s">
        <v>145</v>
      </c>
      <c r="L584" s="2" t="s">
        <v>1896</v>
      </c>
      <c r="M584" s="4">
        <v>45634</v>
      </c>
      <c r="N584" s="4">
        <v>45730</v>
      </c>
      <c r="O584" s="4">
        <v>45660</v>
      </c>
      <c r="P584" s="2" t="s">
        <v>3297</v>
      </c>
      <c r="Q584" s="2">
        <v>41759165</v>
      </c>
      <c r="R584" s="2">
        <v>0.32</v>
      </c>
      <c r="S584" s="2">
        <v>0.11</v>
      </c>
      <c r="T584" s="2">
        <v>31519817.739999998</v>
      </c>
      <c r="U584" s="2" t="s">
        <v>242</v>
      </c>
      <c r="V584" s="20" cm="1">
        <f t="array" ref="V584">T584 / _xlfn.SWITCH(U584, "USD", 1, "AED", 3.67, "QAR", 3.64, "SAR", 3.75, "EUR", 0.92, "Unknown", 1, 1)</f>
        <v>34260671.456521735</v>
      </c>
      <c r="W584" s="2">
        <v>21887160.420000002</v>
      </c>
      <c r="X584" s="2">
        <v>0.09</v>
      </c>
      <c r="Y584" s="2">
        <v>0.11</v>
      </c>
      <c r="Z584" s="2" t="s">
        <v>1897</v>
      </c>
      <c r="AA584" s="2">
        <v>20379603.210000001</v>
      </c>
      <c r="AB584" s="2">
        <v>13219674.699999999</v>
      </c>
      <c r="AC584" s="2">
        <v>120</v>
      </c>
      <c r="AD584" s="2">
        <v>132</v>
      </c>
      <c r="AE584" s="2" t="s">
        <v>62</v>
      </c>
      <c r="AF584" s="2" t="s">
        <v>263</v>
      </c>
      <c r="AG584" s="2">
        <v>0.95</v>
      </c>
      <c r="AH584" s="2">
        <v>0.1</v>
      </c>
      <c r="AI584" s="2">
        <v>0.05</v>
      </c>
      <c r="AJ584" s="2">
        <v>9</v>
      </c>
      <c r="AK584" s="2">
        <v>111</v>
      </c>
      <c r="AL584" s="2">
        <v>1700079.3</v>
      </c>
      <c r="AM584" s="2">
        <v>12415985.289999999</v>
      </c>
      <c r="AN584" s="2" t="s">
        <v>63</v>
      </c>
      <c r="AO584" s="2" t="s">
        <v>77</v>
      </c>
      <c r="AP584" s="2">
        <v>94.4</v>
      </c>
      <c r="AQ584" s="2">
        <v>24</v>
      </c>
      <c r="AR584" s="2" t="s">
        <v>3297</v>
      </c>
      <c r="AS584" s="2" t="s">
        <v>27</v>
      </c>
      <c r="AT584" s="2" t="s">
        <v>105</v>
      </c>
    </row>
    <row r="585" spans="1:46" x14ac:dyDescent="0.3">
      <c r="A585" s="3" t="s">
        <v>1951</v>
      </c>
      <c r="B585" s="5">
        <v>45936</v>
      </c>
      <c r="C585" s="3" t="s">
        <v>15</v>
      </c>
      <c r="D585" s="3" t="s">
        <v>169</v>
      </c>
      <c r="E585" s="3" t="s">
        <v>16</v>
      </c>
      <c r="F585" s="3" t="s">
        <v>68</v>
      </c>
      <c r="G585" s="3" t="s">
        <v>3297</v>
      </c>
      <c r="H585" s="3" t="s">
        <v>3297</v>
      </c>
      <c r="I585" s="3" t="s">
        <v>71</v>
      </c>
      <c r="J585" s="3" t="s">
        <v>82</v>
      </c>
      <c r="K585" s="3" t="s">
        <v>46</v>
      </c>
      <c r="L585" s="3" t="s">
        <v>1899</v>
      </c>
      <c r="M585" s="5">
        <v>45770</v>
      </c>
      <c r="N585" s="5">
        <v>45862</v>
      </c>
      <c r="O585" s="5">
        <v>45865</v>
      </c>
      <c r="P585" s="3" t="s">
        <v>3297</v>
      </c>
      <c r="Q585" s="3">
        <v>16768978</v>
      </c>
      <c r="R585" s="3">
        <v>0.33</v>
      </c>
      <c r="S585" s="3">
        <v>0.19</v>
      </c>
      <c r="T585" s="3">
        <v>13369906.16</v>
      </c>
      <c r="U585" s="3" t="s">
        <v>365</v>
      </c>
      <c r="V585" s="21" cm="1">
        <f t="array" ref="V585">T585 / _xlfn.SWITCH(U585, "USD", 1, "AED", 3.67, "QAR", 3.64, "SAR", 3.75, "EUR", 0.92, "Unknown", 1, 1)</f>
        <v>3643026.2016348774</v>
      </c>
      <c r="W585" s="3">
        <v>8737814.5</v>
      </c>
      <c r="X585" s="3">
        <v>0.28999999999999998</v>
      </c>
      <c r="Y585" s="3">
        <v>0.05</v>
      </c>
      <c r="Z585" s="3" t="s">
        <v>1900</v>
      </c>
      <c r="AA585" s="3">
        <v>10682242.869999999</v>
      </c>
      <c r="AB585" s="3">
        <v>4562821.68</v>
      </c>
      <c r="AC585" s="3">
        <v>120</v>
      </c>
      <c r="AD585" s="3">
        <v>109</v>
      </c>
      <c r="AE585" s="3" t="s">
        <v>100</v>
      </c>
      <c r="AF585" s="3" t="s">
        <v>101</v>
      </c>
      <c r="AG585" s="3">
        <v>0.46</v>
      </c>
      <c r="AH585" s="3">
        <v>0.05</v>
      </c>
      <c r="AI585" s="3">
        <v>0.08</v>
      </c>
      <c r="AJ585" s="3">
        <v>15</v>
      </c>
      <c r="AK585" s="3">
        <v>4911</v>
      </c>
      <c r="AL585" s="3">
        <v>1783554.8</v>
      </c>
      <c r="AM585" s="3">
        <v>2853979.19</v>
      </c>
      <c r="AN585" s="3" t="s">
        <v>3297</v>
      </c>
      <c r="AO585" s="3" t="s">
        <v>3297</v>
      </c>
      <c r="AP585" s="3">
        <v>51.8</v>
      </c>
      <c r="AQ585" s="3">
        <v>24</v>
      </c>
      <c r="AR585" s="3" t="s">
        <v>51</v>
      </c>
      <c r="AS585" s="3" t="s">
        <v>112</v>
      </c>
      <c r="AT585" s="3" t="s">
        <v>113</v>
      </c>
    </row>
    <row r="586" spans="1:46" x14ac:dyDescent="0.3">
      <c r="A586" s="2" t="s">
        <v>1954</v>
      </c>
      <c r="B586" s="4">
        <v>45961</v>
      </c>
      <c r="C586" s="2" t="s">
        <v>309</v>
      </c>
      <c r="D586" s="2" t="s">
        <v>198</v>
      </c>
      <c r="E586" s="2" t="s">
        <v>3335</v>
      </c>
      <c r="F586" s="2" t="s">
        <v>108</v>
      </c>
      <c r="G586" s="2" t="s">
        <v>135</v>
      </c>
      <c r="H586" s="2" t="s">
        <v>3252</v>
      </c>
      <c r="I586" s="2" t="s">
        <v>71</v>
      </c>
      <c r="J586" s="2" t="s">
        <v>140</v>
      </c>
      <c r="K586" s="2" t="s">
        <v>203</v>
      </c>
      <c r="L586" s="2" t="s">
        <v>1902</v>
      </c>
      <c r="M586" s="4">
        <v>45916</v>
      </c>
      <c r="N586" s="4">
        <v>45975</v>
      </c>
      <c r="O586" s="4">
        <v>46049</v>
      </c>
      <c r="P586" s="2" t="s">
        <v>3297</v>
      </c>
      <c r="Q586" s="2">
        <v>45224134</v>
      </c>
      <c r="R586" s="2">
        <v>0.08</v>
      </c>
      <c r="S586" s="2">
        <v>-0.01</v>
      </c>
      <c r="T586" s="2">
        <v>41190141.25</v>
      </c>
      <c r="U586" s="2" t="s">
        <v>278</v>
      </c>
      <c r="V586" s="20" cm="1">
        <f t="array" ref="V586">T586 / _xlfn.SWITCH(U586, "USD", 1, "AED", 3.67, "QAR", 3.64, "SAR", 3.75, "EUR", 0.92, "Unknown", 1, 1)</f>
        <v>10984037.666666666</v>
      </c>
      <c r="W586" s="2">
        <v>29251785.050000001</v>
      </c>
      <c r="X586" s="2">
        <v>0.34</v>
      </c>
      <c r="Y586" s="2">
        <v>0.16</v>
      </c>
      <c r="Z586" s="2" t="s">
        <v>1903</v>
      </c>
      <c r="AA586" s="2">
        <v>37004225.380000003</v>
      </c>
      <c r="AB586" s="2">
        <v>23961033.739999998</v>
      </c>
      <c r="AC586" s="2">
        <v>45</v>
      </c>
      <c r="AD586" s="2">
        <v>149</v>
      </c>
      <c r="AE586" s="2" t="s">
        <v>62</v>
      </c>
      <c r="AF586" s="2" t="s">
        <v>128</v>
      </c>
      <c r="AG586" s="2">
        <v>0.56999999999999995</v>
      </c>
      <c r="AH586" s="2">
        <v>0.15</v>
      </c>
      <c r="AI586" s="2">
        <v>0.03</v>
      </c>
      <c r="AJ586" s="2">
        <v>3</v>
      </c>
      <c r="AK586" s="2">
        <v>2569</v>
      </c>
      <c r="AL586" s="2">
        <v>7644083.5700000003</v>
      </c>
      <c r="AM586" s="2">
        <v>17548578.34</v>
      </c>
      <c r="AN586" s="2" t="s">
        <v>63</v>
      </c>
      <c r="AO586" s="2" t="s">
        <v>103</v>
      </c>
      <c r="AP586" s="2">
        <v>59.4</v>
      </c>
      <c r="AQ586" s="2">
        <v>12</v>
      </c>
      <c r="AR586" s="2" t="s">
        <v>3297</v>
      </c>
      <c r="AS586" s="2" t="s">
        <v>52</v>
      </c>
      <c r="AT586" s="2" t="s">
        <v>28</v>
      </c>
    </row>
    <row r="587" spans="1:46" x14ac:dyDescent="0.3">
      <c r="A587" s="3" t="s">
        <v>1957</v>
      </c>
      <c r="B587" s="5">
        <v>45947</v>
      </c>
      <c r="C587" s="3" t="s">
        <v>253</v>
      </c>
      <c r="D587" s="3" t="s">
        <v>79</v>
      </c>
      <c r="E587" s="3" t="s">
        <v>32</v>
      </c>
      <c r="F587" s="3" t="s">
        <v>108</v>
      </c>
      <c r="G587" s="3" t="s">
        <v>208</v>
      </c>
      <c r="H587" s="3" t="s">
        <v>3252</v>
      </c>
      <c r="I587" s="3" t="s">
        <v>302</v>
      </c>
      <c r="J587" s="3" t="s">
        <v>215</v>
      </c>
      <c r="K587" s="3" t="s">
        <v>21</v>
      </c>
      <c r="L587" s="3" t="s">
        <v>1905</v>
      </c>
      <c r="M587" s="5">
        <v>45894</v>
      </c>
      <c r="N587" s="5" t="s">
        <v>3297</v>
      </c>
      <c r="O587" s="5">
        <v>45942</v>
      </c>
      <c r="P587" s="3">
        <v>42</v>
      </c>
      <c r="Q587" s="3">
        <v>19161785</v>
      </c>
      <c r="R587" s="3">
        <v>0.23</v>
      </c>
      <c r="S587" s="3">
        <v>0.1</v>
      </c>
      <c r="T587" s="3">
        <v>16230031.9</v>
      </c>
      <c r="U587" s="3" t="s">
        <v>365</v>
      </c>
      <c r="V587" s="21" cm="1">
        <f t="array" ref="V587">T587 / _xlfn.SWITCH(U587, "USD", 1, "AED", 3.67, "QAR", 3.64, "SAR", 3.75, "EUR", 0.92, "Unknown", 1, 1)</f>
        <v>4422352.0163487736</v>
      </c>
      <c r="W587" s="3">
        <v>11170215.25</v>
      </c>
      <c r="X587" s="3">
        <v>0.12</v>
      </c>
      <c r="Y587" s="3">
        <v>0.15</v>
      </c>
      <c r="Z587" s="3" t="s">
        <v>1906</v>
      </c>
      <c r="AA587" s="3">
        <v>11742644.58</v>
      </c>
      <c r="AB587" s="3">
        <v>7275730.8799999999</v>
      </c>
      <c r="AC587" s="3">
        <v>60</v>
      </c>
      <c r="AD587" s="3">
        <v>117</v>
      </c>
      <c r="AE587" s="3" t="s">
        <v>100</v>
      </c>
      <c r="AF587" s="3" t="s">
        <v>87</v>
      </c>
      <c r="AG587" s="3">
        <v>0.41</v>
      </c>
      <c r="AH587" s="3">
        <v>0.1</v>
      </c>
      <c r="AI587" s="3">
        <v>7.0000000000000007E-2</v>
      </c>
      <c r="AJ587" s="3">
        <v>13</v>
      </c>
      <c r="AK587" s="3">
        <v>2538</v>
      </c>
      <c r="AL587" s="3">
        <v>2835071.83</v>
      </c>
      <c r="AM587" s="3">
        <v>6860025.1799999997</v>
      </c>
      <c r="AN587" s="3" t="s">
        <v>135</v>
      </c>
      <c r="AO587" s="3" t="s">
        <v>3297</v>
      </c>
      <c r="AP587" s="3">
        <v>85.2</v>
      </c>
      <c r="AQ587" s="3">
        <v>48</v>
      </c>
      <c r="AR587" s="3" t="s">
        <v>51</v>
      </c>
      <c r="AS587" s="3" t="s">
        <v>40</v>
      </c>
      <c r="AT587" s="3" t="s">
        <v>64</v>
      </c>
    </row>
    <row r="588" spans="1:46" x14ac:dyDescent="0.3">
      <c r="A588" s="2" t="s">
        <v>1960</v>
      </c>
      <c r="B588" s="4">
        <v>16689</v>
      </c>
      <c r="C588" s="2" t="s">
        <v>257</v>
      </c>
      <c r="D588" s="2" t="s">
        <v>55</v>
      </c>
      <c r="E588" s="2" t="s">
        <v>3335</v>
      </c>
      <c r="F588" s="2" t="s">
        <v>123</v>
      </c>
      <c r="G588" s="2" t="s">
        <v>18</v>
      </c>
      <c r="H588" s="2" t="s">
        <v>3297</v>
      </c>
      <c r="I588" s="2" t="s">
        <v>19</v>
      </c>
      <c r="J588" s="2" t="s">
        <v>140</v>
      </c>
      <c r="K588" s="2" t="s">
        <v>125</v>
      </c>
      <c r="L588" s="2" t="s">
        <v>1908</v>
      </c>
      <c r="M588" s="4">
        <v>45854</v>
      </c>
      <c r="N588" s="4">
        <v>45956</v>
      </c>
      <c r="O588" s="4">
        <v>45954</v>
      </c>
      <c r="P588" s="2">
        <v>31</v>
      </c>
      <c r="Q588" s="2">
        <v>16128357</v>
      </c>
      <c r="R588" s="2">
        <v>0.18</v>
      </c>
      <c r="S588" s="2">
        <v>0.18</v>
      </c>
      <c r="T588" s="2">
        <v>15605798.23</v>
      </c>
      <c r="U588" s="2" t="s">
        <v>264</v>
      </c>
      <c r="V588" s="20" cm="1">
        <f t="array" ref="V588">T588 / _xlfn.SWITCH(U588, "USD", 1, "AED", 3.67, "QAR", 3.64, "SAR", 3.75, "EUR", 0.92, "Unknown", 1, 1)</f>
        <v>15605798.23</v>
      </c>
      <c r="W588" s="2">
        <v>13801724.890000001</v>
      </c>
      <c r="X588" s="2">
        <v>0.32</v>
      </c>
      <c r="Y588" s="2">
        <v>0.12</v>
      </c>
      <c r="Z588" s="2" t="s">
        <v>1909</v>
      </c>
      <c r="AA588" s="2">
        <v>2668718.67</v>
      </c>
      <c r="AB588" s="2">
        <v>1307155.25</v>
      </c>
      <c r="AC588" s="2">
        <v>45</v>
      </c>
      <c r="AD588" s="2">
        <v>108</v>
      </c>
      <c r="AE588" s="2" t="s">
        <v>3297</v>
      </c>
      <c r="AF588" s="2" t="s">
        <v>263</v>
      </c>
      <c r="AG588" s="2">
        <v>0.86</v>
      </c>
      <c r="AH588" s="2">
        <v>0.1</v>
      </c>
      <c r="AI588" s="2">
        <v>0.09</v>
      </c>
      <c r="AJ588" s="2">
        <v>14</v>
      </c>
      <c r="AK588" s="2">
        <v>871</v>
      </c>
      <c r="AL588" s="2">
        <v>3888210.66</v>
      </c>
      <c r="AM588" s="2">
        <v>2571672.77</v>
      </c>
      <c r="AN588" s="2" t="s">
        <v>63</v>
      </c>
      <c r="AO588" s="2" t="s">
        <v>3297</v>
      </c>
      <c r="AP588" s="2">
        <v>54.4</v>
      </c>
      <c r="AQ588" s="2">
        <v>48</v>
      </c>
      <c r="AR588" s="2" t="s">
        <v>51</v>
      </c>
      <c r="AS588" s="2" t="s">
        <v>27</v>
      </c>
      <c r="AT588" s="2" t="s">
        <v>64</v>
      </c>
    </row>
    <row r="589" spans="1:46" x14ac:dyDescent="0.3">
      <c r="A589" s="3" t="s">
        <v>1963</v>
      </c>
      <c r="B589" s="5">
        <v>46074</v>
      </c>
      <c r="C589" s="3" t="s">
        <v>249</v>
      </c>
      <c r="D589" s="3" t="s">
        <v>115</v>
      </c>
      <c r="E589" s="3" t="s">
        <v>32</v>
      </c>
      <c r="F589" s="3" t="s">
        <v>108</v>
      </c>
      <c r="G589" s="3" t="s">
        <v>214</v>
      </c>
      <c r="H589" s="3" t="s">
        <v>70</v>
      </c>
      <c r="I589" s="3" t="s">
        <v>199</v>
      </c>
      <c r="J589" s="3" t="s">
        <v>215</v>
      </c>
      <c r="K589" s="3" t="s">
        <v>125</v>
      </c>
      <c r="L589" s="3" t="s">
        <v>1910</v>
      </c>
      <c r="M589" s="5">
        <v>46041</v>
      </c>
      <c r="N589" s="5" t="s">
        <v>3297</v>
      </c>
      <c r="O589" s="5">
        <v>46165</v>
      </c>
      <c r="P589" s="3">
        <v>11</v>
      </c>
      <c r="Q589" s="3">
        <v>35938632</v>
      </c>
      <c r="R589" s="3">
        <v>0.04</v>
      </c>
      <c r="S589" s="3">
        <v>0.15</v>
      </c>
      <c r="T589" s="3">
        <v>39676249.729999997</v>
      </c>
      <c r="U589" s="3" t="s">
        <v>3297</v>
      </c>
      <c r="V589" s="21" cm="1">
        <f t="array" ref="V589">T589 / _xlfn.SWITCH(U589, "USD", 1, "AED", 3.67, "QAR", 3.64, "SAR", 3.75, "EUR", 0.92, "Unknown", 1, 1)</f>
        <v>39676249.729999997</v>
      </c>
      <c r="W589" s="3">
        <v>27139796.149999999</v>
      </c>
      <c r="X589" s="3">
        <v>0.28000000000000003</v>
      </c>
      <c r="Y589" s="3">
        <v>0.09</v>
      </c>
      <c r="Z589" s="3" t="s">
        <v>1911</v>
      </c>
      <c r="AA589" s="3">
        <v>10194260.710000001</v>
      </c>
      <c r="AB589" s="3">
        <v>6463012.2300000004</v>
      </c>
      <c r="AC589" s="3">
        <v>120</v>
      </c>
      <c r="AD589" s="3">
        <v>96</v>
      </c>
      <c r="AE589" s="3" t="s">
        <v>38</v>
      </c>
      <c r="AF589" s="3" t="s">
        <v>24</v>
      </c>
      <c r="AG589" s="3">
        <v>0.72</v>
      </c>
      <c r="AH589" s="3">
        <v>0.15</v>
      </c>
      <c r="AI589" s="3">
        <v>0.01</v>
      </c>
      <c r="AJ589" s="3">
        <v>1</v>
      </c>
      <c r="AK589" s="3">
        <v>378</v>
      </c>
      <c r="AL589" s="3">
        <v>3478520.84</v>
      </c>
      <c r="AM589" s="3">
        <v>5009297.58</v>
      </c>
      <c r="AN589" s="3" t="s">
        <v>165</v>
      </c>
      <c r="AO589" s="3" t="s">
        <v>103</v>
      </c>
      <c r="AP589" s="3">
        <v>65.3</v>
      </c>
      <c r="AQ589" s="3">
        <v>12</v>
      </c>
      <c r="AR589" s="3" t="s">
        <v>51</v>
      </c>
      <c r="AS589" s="3" t="s">
        <v>52</v>
      </c>
      <c r="AT589" s="3" t="s">
        <v>113</v>
      </c>
    </row>
    <row r="590" spans="1:46" x14ac:dyDescent="0.3">
      <c r="A590" s="2" t="s">
        <v>1966</v>
      </c>
      <c r="B590" s="4">
        <v>16644</v>
      </c>
      <c r="C590" s="2" t="s">
        <v>541</v>
      </c>
      <c r="D590" s="2" t="s">
        <v>31</v>
      </c>
      <c r="E590" s="2" t="s">
        <v>32</v>
      </c>
      <c r="F590" s="2" t="s">
        <v>108</v>
      </c>
      <c r="G590" s="2" t="s">
        <v>131</v>
      </c>
      <c r="H590" s="2" t="s">
        <v>157</v>
      </c>
      <c r="I590" s="2" t="s">
        <v>96</v>
      </c>
      <c r="J590" s="2" t="s">
        <v>215</v>
      </c>
      <c r="K590" s="2" t="s">
        <v>46</v>
      </c>
      <c r="L590" s="2" t="s">
        <v>1913</v>
      </c>
      <c r="M590" s="4">
        <v>45657</v>
      </c>
      <c r="N590" s="4" t="s">
        <v>3297</v>
      </c>
      <c r="O590" s="4">
        <v>45824</v>
      </c>
      <c r="P590" s="2">
        <v>39</v>
      </c>
      <c r="Q590" s="2">
        <v>3375935</v>
      </c>
      <c r="R590" s="2">
        <v>0.26</v>
      </c>
      <c r="S590" s="2">
        <v>0.14000000000000001</v>
      </c>
      <c r="T590" s="2">
        <v>2847938.77</v>
      </c>
      <c r="U590" s="2" t="s">
        <v>76</v>
      </c>
      <c r="V590" s="20" cm="1">
        <f t="array" ref="V590">T590 / _xlfn.SWITCH(U590, "USD", 1, "AED", 3.67, "QAR", 3.64, "SAR", 3.75, "EUR", 0.92, "Unknown", 1, 1)</f>
        <v>2847938.77</v>
      </c>
      <c r="W590" s="2">
        <v>2098764.16</v>
      </c>
      <c r="X590" s="2">
        <v>0.11</v>
      </c>
      <c r="Y590" s="2">
        <v>0.09</v>
      </c>
      <c r="Z590" s="2" t="s">
        <v>1914</v>
      </c>
      <c r="AA590" s="2">
        <v>2559529.48</v>
      </c>
      <c r="AB590" s="2">
        <v>2169728.56</v>
      </c>
      <c r="AC590" s="2">
        <v>45</v>
      </c>
      <c r="AD590" s="2">
        <v>174</v>
      </c>
      <c r="AE590" s="2" t="s">
        <v>100</v>
      </c>
      <c r="AF590" s="2" t="s">
        <v>24</v>
      </c>
      <c r="AG590" s="2">
        <v>0.27</v>
      </c>
      <c r="AH590" s="2">
        <v>0.1</v>
      </c>
      <c r="AI590" s="2">
        <v>0.05</v>
      </c>
      <c r="AJ590" s="2">
        <v>14</v>
      </c>
      <c r="AK590" s="2">
        <v>4116</v>
      </c>
      <c r="AL590" s="2">
        <v>390894.88</v>
      </c>
      <c r="AM590" s="2">
        <v>1019790.41</v>
      </c>
      <c r="AN590" s="2" t="s">
        <v>102</v>
      </c>
      <c r="AO590" s="2" t="s">
        <v>39</v>
      </c>
      <c r="AP590" s="2">
        <v>63.7</v>
      </c>
      <c r="AQ590" s="2">
        <v>24</v>
      </c>
      <c r="AR590" s="2" t="s">
        <v>3297</v>
      </c>
      <c r="AS590" s="2" t="s">
        <v>104</v>
      </c>
      <c r="AT590" s="2" t="s">
        <v>3297</v>
      </c>
    </row>
    <row r="591" spans="1:46" x14ac:dyDescent="0.3">
      <c r="A591" s="3" t="s">
        <v>1969</v>
      </c>
      <c r="B591" s="5">
        <v>46056</v>
      </c>
      <c r="C591" s="3" t="s">
        <v>234</v>
      </c>
      <c r="D591" s="3" t="s">
        <v>3297</v>
      </c>
      <c r="E591" s="3" t="s">
        <v>16</v>
      </c>
      <c r="F591" s="3" t="s">
        <v>68</v>
      </c>
      <c r="G591" s="3" t="s">
        <v>156</v>
      </c>
      <c r="H591" s="3" t="s">
        <v>192</v>
      </c>
      <c r="I591" s="3" t="s">
        <v>139</v>
      </c>
      <c r="J591" s="3" t="s">
        <v>82</v>
      </c>
      <c r="K591" s="3" t="s">
        <v>21</v>
      </c>
      <c r="L591" s="3" t="s">
        <v>1916</v>
      </c>
      <c r="M591" s="5">
        <v>46014</v>
      </c>
      <c r="N591" s="5">
        <v>46070</v>
      </c>
      <c r="O591" s="5">
        <v>46058</v>
      </c>
      <c r="P591" s="3">
        <v>6</v>
      </c>
      <c r="Q591" s="3">
        <v>21117726</v>
      </c>
      <c r="R591" s="3">
        <v>0.26</v>
      </c>
      <c r="S591" s="3">
        <v>-0.04</v>
      </c>
      <c r="T591" s="3">
        <v>15002032.550000001</v>
      </c>
      <c r="U591" s="3" t="s">
        <v>278</v>
      </c>
      <c r="V591" s="21" cm="1">
        <f t="array" ref="V591">T591 / _xlfn.SWITCH(U591, "USD", 1, "AED", 3.67, "QAR", 3.64, "SAR", 3.75, "EUR", 0.92, "Unknown", 1, 1)</f>
        <v>4000542.0133333337</v>
      </c>
      <c r="W591" s="3">
        <v>13337709.67</v>
      </c>
      <c r="X591" s="3">
        <v>0.17</v>
      </c>
      <c r="Y591" s="3">
        <v>0.12</v>
      </c>
      <c r="Z591" s="3" t="s">
        <v>1917</v>
      </c>
      <c r="AA591" s="3">
        <v>8737510.2899999991</v>
      </c>
      <c r="AB591" s="3">
        <v>8180820.2000000002</v>
      </c>
      <c r="AC591" s="3">
        <v>60</v>
      </c>
      <c r="AD591" s="3">
        <v>125</v>
      </c>
      <c r="AE591" s="3" t="s">
        <v>148</v>
      </c>
      <c r="AF591" s="3" t="s">
        <v>153</v>
      </c>
      <c r="AG591" s="3">
        <v>0.81</v>
      </c>
      <c r="AH591" s="3">
        <v>0.15</v>
      </c>
      <c r="AI591" s="3">
        <v>0.04</v>
      </c>
      <c r="AJ591" s="3">
        <v>6</v>
      </c>
      <c r="AK591" s="3">
        <v>2767</v>
      </c>
      <c r="AL591" s="3">
        <v>2624861.09</v>
      </c>
      <c r="AM591" s="3">
        <v>7122784.5899999999</v>
      </c>
      <c r="AN591" s="3" t="s">
        <v>88</v>
      </c>
      <c r="AO591" s="3" t="s">
        <v>103</v>
      </c>
      <c r="AP591" s="3">
        <v>52.8</v>
      </c>
      <c r="AQ591" s="3">
        <v>48</v>
      </c>
      <c r="AR591" s="3" t="s">
        <v>160</v>
      </c>
      <c r="AS591" s="3" t="s">
        <v>112</v>
      </c>
      <c r="AT591" s="3" t="s">
        <v>149</v>
      </c>
    </row>
    <row r="592" spans="1:46" x14ac:dyDescent="0.3">
      <c r="A592" s="2" t="s">
        <v>1972</v>
      </c>
      <c r="B592" s="4">
        <v>16707</v>
      </c>
      <c r="C592" s="2" t="s">
        <v>438</v>
      </c>
      <c r="D592" s="2" t="s">
        <v>55</v>
      </c>
      <c r="E592" s="2" t="s">
        <v>3335</v>
      </c>
      <c r="F592" s="2" t="s">
        <v>138</v>
      </c>
      <c r="G592" s="2" t="s">
        <v>81</v>
      </c>
      <c r="H592" s="2" t="s">
        <v>157</v>
      </c>
      <c r="I592" s="2" t="s">
        <v>124</v>
      </c>
      <c r="J592" s="2" t="s">
        <v>140</v>
      </c>
      <c r="K592" s="2" t="s">
        <v>203</v>
      </c>
      <c r="L592" s="2" t="s">
        <v>1919</v>
      </c>
      <c r="M592" s="4">
        <v>45882</v>
      </c>
      <c r="N592" s="4">
        <v>45928</v>
      </c>
      <c r="O592" s="4">
        <v>46009</v>
      </c>
      <c r="P592" s="2" t="s">
        <v>3297</v>
      </c>
      <c r="Q592" s="2">
        <v>36307697</v>
      </c>
      <c r="R592" s="2">
        <v>0.34</v>
      </c>
      <c r="S592" s="2">
        <v>0.1</v>
      </c>
      <c r="T592" s="2">
        <v>26359388.02</v>
      </c>
      <c r="U592" s="2" t="s">
        <v>365</v>
      </c>
      <c r="V592" s="20" cm="1">
        <f t="array" ref="V592">T592 / _xlfn.SWITCH(U592, "USD", 1, "AED", 3.67, "QAR", 3.64, "SAR", 3.75, "EUR", 0.92, "Unknown", 1, 1)</f>
        <v>7182394.5558583103</v>
      </c>
      <c r="W592" s="2">
        <v>23336251.899999999</v>
      </c>
      <c r="X592" s="2">
        <v>0.2</v>
      </c>
      <c r="Y592" s="2">
        <v>0.17</v>
      </c>
      <c r="Z592" s="2" t="s">
        <v>1920</v>
      </c>
      <c r="AA592" s="2">
        <v>20961460.030000001</v>
      </c>
      <c r="AB592" s="2">
        <v>17093558.68</v>
      </c>
      <c r="AC592" s="2">
        <v>45</v>
      </c>
      <c r="AD592" s="2">
        <v>28</v>
      </c>
      <c r="AE592" s="2" t="s">
        <v>38</v>
      </c>
      <c r="AF592" s="2" t="s">
        <v>153</v>
      </c>
      <c r="AG592" s="2">
        <v>0.77</v>
      </c>
      <c r="AH592" s="2">
        <v>0.05</v>
      </c>
      <c r="AI592" s="2">
        <v>0.08</v>
      </c>
      <c r="AJ592" s="2">
        <v>14</v>
      </c>
      <c r="AK592" s="2">
        <v>3860</v>
      </c>
      <c r="AL592" s="2">
        <v>5408867.6100000003</v>
      </c>
      <c r="AM592" s="2">
        <v>7929754.5300000003</v>
      </c>
      <c r="AN592" s="2" t="s">
        <v>135</v>
      </c>
      <c r="AO592" s="2" t="s">
        <v>89</v>
      </c>
      <c r="AP592" s="2">
        <v>98.1</v>
      </c>
      <c r="AQ592" s="2">
        <v>12</v>
      </c>
      <c r="AR592" s="2" t="s">
        <v>160</v>
      </c>
      <c r="AS592" s="2" t="s">
        <v>52</v>
      </c>
      <c r="AT592" s="2" t="s">
        <v>3297</v>
      </c>
    </row>
    <row r="593" spans="1:46" x14ac:dyDescent="0.3">
      <c r="A593" s="3" t="s">
        <v>1975</v>
      </c>
      <c r="B593" s="5">
        <v>45995</v>
      </c>
      <c r="C593" s="3" t="s">
        <v>431</v>
      </c>
      <c r="D593" s="3" t="s">
        <v>3250</v>
      </c>
      <c r="E593" s="3" t="s">
        <v>220</v>
      </c>
      <c r="F593" s="3" t="s">
        <v>33</v>
      </c>
      <c r="G593" s="3" t="s">
        <v>162</v>
      </c>
      <c r="H593" s="3" t="s">
        <v>3297</v>
      </c>
      <c r="I593" s="3" t="s">
        <v>96</v>
      </c>
      <c r="J593" s="3" t="s">
        <v>20</v>
      </c>
      <c r="K593" s="3" t="s">
        <v>83</v>
      </c>
      <c r="L593" s="3" t="s">
        <v>1922</v>
      </c>
      <c r="M593" s="5">
        <v>45952</v>
      </c>
      <c r="N593" s="5">
        <v>46005</v>
      </c>
      <c r="O593" s="5">
        <v>46236</v>
      </c>
      <c r="P593" s="3">
        <v>46</v>
      </c>
      <c r="Q593" s="3">
        <v>19913743</v>
      </c>
      <c r="R593" s="3">
        <v>0.09</v>
      </c>
      <c r="S593" s="3">
        <v>0.14000000000000001</v>
      </c>
      <c r="T593" s="3">
        <v>20658516.989999998</v>
      </c>
      <c r="U593" s="3" t="s">
        <v>264</v>
      </c>
      <c r="V593" s="21" cm="1">
        <f t="array" ref="V593">T593 / _xlfn.SWITCH(U593, "USD", 1, "AED", 3.67, "QAR", 3.64, "SAR", 3.75, "EUR", 0.92, "Unknown", 1, 1)</f>
        <v>20658516.989999998</v>
      </c>
      <c r="W593" s="3">
        <v>12972998.33</v>
      </c>
      <c r="X593" s="3">
        <v>0.39</v>
      </c>
      <c r="Y593" s="3">
        <v>0.09</v>
      </c>
      <c r="Z593" s="3" t="s">
        <v>1923</v>
      </c>
      <c r="AA593" s="3">
        <v>9173284.3699999992</v>
      </c>
      <c r="AB593" s="3">
        <v>3739792.41</v>
      </c>
      <c r="AC593" s="3">
        <v>90</v>
      </c>
      <c r="AD593" s="3">
        <v>169</v>
      </c>
      <c r="AE593" s="3" t="s">
        <v>62</v>
      </c>
      <c r="AF593" s="3" t="s">
        <v>87</v>
      </c>
      <c r="AG593" s="3">
        <v>0.45</v>
      </c>
      <c r="AH593" s="3">
        <v>0.15</v>
      </c>
      <c r="AI593" s="3">
        <v>0.06</v>
      </c>
      <c r="AJ593" s="3">
        <v>15</v>
      </c>
      <c r="AK593" s="3">
        <v>3054</v>
      </c>
      <c r="AL593" s="3">
        <v>4153241.23</v>
      </c>
      <c r="AM593" s="3">
        <v>5100205.57</v>
      </c>
      <c r="AN593" s="3" t="s">
        <v>88</v>
      </c>
      <c r="AO593" s="3" t="s">
        <v>25</v>
      </c>
      <c r="AP593" s="3" t="s">
        <v>3297</v>
      </c>
      <c r="AQ593" s="3" t="s">
        <v>3297</v>
      </c>
      <c r="AR593" s="3" t="s">
        <v>51</v>
      </c>
      <c r="AS593" s="3" t="s">
        <v>27</v>
      </c>
      <c r="AT593" s="3" t="s">
        <v>105</v>
      </c>
    </row>
    <row r="594" spans="1:46" x14ac:dyDescent="0.3">
      <c r="A594" s="2" t="s">
        <v>1978</v>
      </c>
      <c r="B594" s="4">
        <v>46031</v>
      </c>
      <c r="C594" s="2" t="s">
        <v>313</v>
      </c>
      <c r="D594" s="2" t="s">
        <v>3249</v>
      </c>
      <c r="E594" s="2" t="s">
        <v>275</v>
      </c>
      <c r="F594" s="2" t="s">
        <v>17</v>
      </c>
      <c r="G594" s="2" t="s">
        <v>94</v>
      </c>
      <c r="H594" s="2" t="s">
        <v>44</v>
      </c>
      <c r="I594" s="2" t="s">
        <v>124</v>
      </c>
      <c r="J594" s="2" t="s">
        <v>59</v>
      </c>
      <c r="K594" s="2" t="s">
        <v>125</v>
      </c>
      <c r="L594" s="2" t="s">
        <v>1925</v>
      </c>
      <c r="M594" s="4">
        <v>46015</v>
      </c>
      <c r="N594" s="4">
        <v>46039</v>
      </c>
      <c r="O594" s="4" t="s">
        <v>3297</v>
      </c>
      <c r="P594" s="2">
        <v>19</v>
      </c>
      <c r="Q594" s="2">
        <v>10572146</v>
      </c>
      <c r="R594" s="2">
        <v>0.13</v>
      </c>
      <c r="S594" s="2">
        <v>0.05</v>
      </c>
      <c r="T594" s="2">
        <v>9657655.3699999992</v>
      </c>
      <c r="U594" s="2" t="s">
        <v>76</v>
      </c>
      <c r="V594" s="20" cm="1">
        <f t="array" ref="V594">T594 / _xlfn.SWITCH(U594, "USD", 1, "AED", 3.67, "QAR", 3.64, "SAR", 3.75, "EUR", 0.92, "Unknown", 1, 1)</f>
        <v>9657655.3699999992</v>
      </c>
      <c r="W594" s="2">
        <v>8299622.5499999998</v>
      </c>
      <c r="X594" s="2">
        <v>0.2</v>
      </c>
      <c r="Y594" s="2">
        <v>0.2</v>
      </c>
      <c r="Z594" s="2" t="s">
        <v>1926</v>
      </c>
      <c r="AA594" s="2">
        <v>6086601.4100000001</v>
      </c>
      <c r="AB594" s="2">
        <v>3267375.49</v>
      </c>
      <c r="AC594" s="2">
        <v>60</v>
      </c>
      <c r="AD594" s="2">
        <v>54</v>
      </c>
      <c r="AE594" s="2" t="s">
        <v>148</v>
      </c>
      <c r="AF594" s="2" t="s">
        <v>101</v>
      </c>
      <c r="AG594" s="2">
        <v>0.41</v>
      </c>
      <c r="AH594" s="2">
        <v>0.1</v>
      </c>
      <c r="AI594" s="2">
        <v>0.02</v>
      </c>
      <c r="AJ594" s="2">
        <v>4</v>
      </c>
      <c r="AK594" s="2">
        <v>2598</v>
      </c>
      <c r="AL594" s="2">
        <v>459524.71</v>
      </c>
      <c r="AM594" s="2">
        <v>1385555.91</v>
      </c>
      <c r="AN594" s="2" t="s">
        <v>102</v>
      </c>
      <c r="AO594" s="2" t="s">
        <v>25</v>
      </c>
      <c r="AP594" s="2">
        <v>68.3</v>
      </c>
      <c r="AQ594" s="2">
        <v>60</v>
      </c>
      <c r="AR594" s="2" t="s">
        <v>51</v>
      </c>
      <c r="AS594" s="2" t="s">
        <v>40</v>
      </c>
      <c r="AT594" s="2" t="s">
        <v>64</v>
      </c>
    </row>
    <row r="595" spans="1:46" x14ac:dyDescent="0.3">
      <c r="A595" s="3" t="s">
        <v>1981</v>
      </c>
      <c r="B595" s="5">
        <v>45931</v>
      </c>
      <c r="C595" s="3" t="s">
        <v>257</v>
      </c>
      <c r="D595" s="3" t="s">
        <v>230</v>
      </c>
      <c r="E595" s="3" t="s">
        <v>220</v>
      </c>
      <c r="F595" s="3" t="s">
        <v>33</v>
      </c>
      <c r="G595" s="3" t="s">
        <v>144</v>
      </c>
      <c r="H595" s="3" t="s">
        <v>70</v>
      </c>
      <c r="I595" s="3" t="s">
        <v>71</v>
      </c>
      <c r="J595" s="3" t="s">
        <v>221</v>
      </c>
      <c r="K595" s="3" t="s">
        <v>125</v>
      </c>
      <c r="L595" s="3" t="s">
        <v>1928</v>
      </c>
      <c r="M595" s="5">
        <v>45841</v>
      </c>
      <c r="N595" s="5">
        <v>45971</v>
      </c>
      <c r="O595" s="5">
        <v>46024</v>
      </c>
      <c r="P595" s="3" t="s">
        <v>3297</v>
      </c>
      <c r="Q595" s="3">
        <v>18669174</v>
      </c>
      <c r="R595" s="3">
        <v>0.3</v>
      </c>
      <c r="S595" s="3">
        <v>0.03</v>
      </c>
      <c r="T595" s="3">
        <v>13460474.449999999</v>
      </c>
      <c r="U595" s="3" t="s">
        <v>365</v>
      </c>
      <c r="V595" s="21" cm="1">
        <f t="array" ref="V595">T595 / _xlfn.SWITCH(U595, "USD", 1, "AED", 3.67, "QAR", 3.64, "SAR", 3.75, "EUR", 0.92, "Unknown", 1, 1)</f>
        <v>3667704.2098092642</v>
      </c>
      <c r="W595" s="3">
        <v>10764285.18</v>
      </c>
      <c r="X595" s="3">
        <v>0.28999999999999998</v>
      </c>
      <c r="Y595" s="3">
        <v>0.18</v>
      </c>
      <c r="Z595" s="3" t="s">
        <v>1929</v>
      </c>
      <c r="AA595" s="3">
        <v>3071761.81</v>
      </c>
      <c r="AB595" s="3">
        <v>2796995.64</v>
      </c>
      <c r="AC595" s="3">
        <v>60</v>
      </c>
      <c r="AD595" s="3">
        <v>138</v>
      </c>
      <c r="AE595" s="3" t="s">
        <v>148</v>
      </c>
      <c r="AF595" s="3" t="s">
        <v>101</v>
      </c>
      <c r="AG595" s="3">
        <v>0.96</v>
      </c>
      <c r="AH595" s="3">
        <v>0.1</v>
      </c>
      <c r="AI595" s="3">
        <v>0.06</v>
      </c>
      <c r="AJ595" s="3">
        <v>11</v>
      </c>
      <c r="AK595" s="3">
        <v>2307</v>
      </c>
      <c r="AL595" s="3">
        <v>1734692.26</v>
      </c>
      <c r="AM595" s="3">
        <v>2708850.52</v>
      </c>
      <c r="AN595" s="3" t="s">
        <v>63</v>
      </c>
      <c r="AO595" s="3" t="s">
        <v>3297</v>
      </c>
      <c r="AP595" s="3">
        <v>60.6</v>
      </c>
      <c r="AQ595" s="3">
        <v>36</v>
      </c>
      <c r="AR595" s="3" t="s">
        <v>166</v>
      </c>
      <c r="AS595" s="3" t="s">
        <v>52</v>
      </c>
      <c r="AT595" s="3" t="s">
        <v>3297</v>
      </c>
    </row>
    <row r="596" spans="1:46" x14ac:dyDescent="0.3">
      <c r="A596" s="2" t="s">
        <v>1984</v>
      </c>
      <c r="B596" s="4">
        <v>46071</v>
      </c>
      <c r="C596" s="2" t="s">
        <v>395</v>
      </c>
      <c r="D596" s="2" t="s">
        <v>92</v>
      </c>
      <c r="E596" s="2" t="s">
        <v>275</v>
      </c>
      <c r="F596" s="2" t="s">
        <v>17</v>
      </c>
      <c r="G596" s="2" t="s">
        <v>135</v>
      </c>
      <c r="H596" s="2" t="s">
        <v>109</v>
      </c>
      <c r="I596" s="2" t="s">
        <v>58</v>
      </c>
      <c r="J596" s="2" t="s">
        <v>72</v>
      </c>
      <c r="K596" s="2" t="s">
        <v>83</v>
      </c>
      <c r="L596" s="2" t="s">
        <v>1931</v>
      </c>
      <c r="M596" s="4">
        <v>46046</v>
      </c>
      <c r="N596" s="4">
        <v>46176</v>
      </c>
      <c r="O596" s="4">
        <v>46147</v>
      </c>
      <c r="P596" s="2">
        <v>25</v>
      </c>
      <c r="Q596" s="2">
        <v>3748025</v>
      </c>
      <c r="R596" s="2">
        <v>0.03</v>
      </c>
      <c r="S596" s="2">
        <v>-0.05</v>
      </c>
      <c r="T596" s="2">
        <v>3453805.04</v>
      </c>
      <c r="U596" s="2" t="s">
        <v>242</v>
      </c>
      <c r="V596" s="20" cm="1">
        <f t="array" ref="V596">T596 / _xlfn.SWITCH(U596, "USD", 1, "AED", 3.67, "QAR", 3.64, "SAR", 3.75, "EUR", 0.92, "Unknown", 1, 1)</f>
        <v>3754135.913043478</v>
      </c>
      <c r="W596" s="2">
        <v>2697130.49</v>
      </c>
      <c r="X596" s="2" t="s">
        <v>287</v>
      </c>
      <c r="Y596" s="2">
        <v>0.16</v>
      </c>
      <c r="Z596" s="2" t="s">
        <v>1932</v>
      </c>
      <c r="AA596" s="2">
        <v>1841068.17</v>
      </c>
      <c r="AB596" s="2">
        <v>1839285.6</v>
      </c>
      <c r="AC596" s="2">
        <v>45</v>
      </c>
      <c r="AD596" s="2">
        <v>100</v>
      </c>
      <c r="AE596" s="2" t="s">
        <v>3297</v>
      </c>
      <c r="AF596" s="2" t="s">
        <v>128</v>
      </c>
      <c r="AG596" s="2">
        <v>0.33</v>
      </c>
      <c r="AH596" s="2">
        <v>0.1</v>
      </c>
      <c r="AI596" s="2">
        <v>0.02</v>
      </c>
      <c r="AJ596" s="2">
        <v>14</v>
      </c>
      <c r="AK596" s="2">
        <v>2081</v>
      </c>
      <c r="AL596" s="2">
        <v>418887.32</v>
      </c>
      <c r="AM596" s="2">
        <v>1660864.6</v>
      </c>
      <c r="AN596" s="2" t="s">
        <v>3297</v>
      </c>
      <c r="AO596" s="2" t="s">
        <v>3297</v>
      </c>
      <c r="AP596" s="2">
        <v>99.6</v>
      </c>
      <c r="AQ596" s="2">
        <v>12</v>
      </c>
      <c r="AR596" s="2" t="s">
        <v>26</v>
      </c>
      <c r="AS596" s="2" t="s">
        <v>40</v>
      </c>
      <c r="AT596" s="2" t="s">
        <v>64</v>
      </c>
    </row>
    <row r="597" spans="1:46" x14ac:dyDescent="0.3">
      <c r="A597" s="3" t="s">
        <v>1987</v>
      </c>
      <c r="B597" s="5">
        <v>45769</v>
      </c>
      <c r="C597" s="3" t="s">
        <v>438</v>
      </c>
      <c r="D597" s="3" t="s">
        <v>43</v>
      </c>
      <c r="E597" s="3" t="s">
        <v>275</v>
      </c>
      <c r="F597" s="3" t="s">
        <v>116</v>
      </c>
      <c r="G597" s="3" t="s">
        <v>131</v>
      </c>
      <c r="H597" s="3" t="s">
        <v>3252</v>
      </c>
      <c r="I597" s="3" t="s">
        <v>71</v>
      </c>
      <c r="J597" s="2" t="s">
        <v>72</v>
      </c>
      <c r="K597" s="3" t="s">
        <v>97</v>
      </c>
      <c r="L597" s="3" t="s">
        <v>1934</v>
      </c>
      <c r="M597" s="5">
        <v>45682</v>
      </c>
      <c r="N597" s="5">
        <v>45791</v>
      </c>
      <c r="O597" s="5">
        <v>45783</v>
      </c>
      <c r="P597" s="3">
        <v>15</v>
      </c>
      <c r="Q597" s="3">
        <v>9037984</v>
      </c>
      <c r="R597" s="3">
        <v>0.14000000000000001</v>
      </c>
      <c r="S597" s="3">
        <v>0.11</v>
      </c>
      <c r="T597" s="3">
        <v>8627659.5299999993</v>
      </c>
      <c r="U597" s="3" t="s">
        <v>365</v>
      </c>
      <c r="V597" s="21" cm="1">
        <f t="array" ref="V597">T597 / _xlfn.SWITCH(U597, "USD", 1, "AED", 3.67, "QAR", 3.64, "SAR", 3.75, "EUR", 0.92, "Unknown", 1, 1)</f>
        <v>2350860.9073569481</v>
      </c>
      <c r="W597" s="3">
        <v>6452656.3499999996</v>
      </c>
      <c r="X597" s="3">
        <v>0.28999999999999998</v>
      </c>
      <c r="Y597" s="3">
        <v>0.18</v>
      </c>
      <c r="Z597" s="3" t="s">
        <v>1935</v>
      </c>
      <c r="AA597" s="3">
        <v>2126444.7799999998</v>
      </c>
      <c r="AB597" s="3">
        <v>1795395.57</v>
      </c>
      <c r="AC597" s="3">
        <v>120</v>
      </c>
      <c r="AD597" s="3">
        <v>77</v>
      </c>
      <c r="AE597" s="3" t="s">
        <v>62</v>
      </c>
      <c r="AF597" s="3" t="s">
        <v>153</v>
      </c>
      <c r="AG597" s="3">
        <v>0.28000000000000003</v>
      </c>
      <c r="AH597" s="3">
        <v>0.15</v>
      </c>
      <c r="AI597" s="3">
        <v>0.06</v>
      </c>
      <c r="AJ597" s="3">
        <v>8</v>
      </c>
      <c r="AK597" s="3">
        <v>2302</v>
      </c>
      <c r="AL597" s="3">
        <v>492831.93</v>
      </c>
      <c r="AM597" s="3">
        <v>1582894.43</v>
      </c>
      <c r="AN597" s="3" t="s">
        <v>63</v>
      </c>
      <c r="AO597" s="3" t="s">
        <v>3297</v>
      </c>
      <c r="AP597" s="3">
        <v>86.5</v>
      </c>
      <c r="AQ597" s="3">
        <v>24</v>
      </c>
      <c r="AR597" s="3" t="s">
        <v>160</v>
      </c>
      <c r="AS597" s="3" t="s">
        <v>40</v>
      </c>
      <c r="AT597" s="3" t="s">
        <v>3297</v>
      </c>
    </row>
    <row r="598" spans="1:46" x14ac:dyDescent="0.3">
      <c r="A598" s="2" t="s">
        <v>1990</v>
      </c>
      <c r="B598" s="4">
        <v>46050</v>
      </c>
      <c r="C598" s="2" t="s">
        <v>384</v>
      </c>
      <c r="D598" s="2" t="s">
        <v>3250</v>
      </c>
      <c r="E598" s="2" t="s">
        <v>275</v>
      </c>
      <c r="F598" s="2" t="s">
        <v>3297</v>
      </c>
      <c r="G598" s="2" t="s">
        <v>235</v>
      </c>
      <c r="H598" s="2" t="s">
        <v>157</v>
      </c>
      <c r="I598" s="2" t="s">
        <v>71</v>
      </c>
      <c r="J598" s="2" t="s">
        <v>59</v>
      </c>
      <c r="K598" s="2" t="s">
        <v>83</v>
      </c>
      <c r="L598" s="2" t="s">
        <v>1937</v>
      </c>
      <c r="M598" s="4">
        <v>45984</v>
      </c>
      <c r="N598" s="4">
        <v>46100</v>
      </c>
      <c r="O598" s="4" t="s">
        <v>3297</v>
      </c>
      <c r="P598" s="2">
        <v>23</v>
      </c>
      <c r="Q598" s="2">
        <v>44915588</v>
      </c>
      <c r="R598" s="2">
        <v>0.1</v>
      </c>
      <c r="S598" s="2">
        <v>-0.04</v>
      </c>
      <c r="T598" s="2">
        <v>38807068.030000001</v>
      </c>
      <c r="U598" s="2" t="s">
        <v>3297</v>
      </c>
      <c r="V598" s="20" cm="1">
        <f t="array" ref="V598">T598 / _xlfn.SWITCH(U598, "USD", 1, "AED", 3.67, "QAR", 3.64, "SAR", 3.75, "EUR", 0.92, "Unknown", 1, 1)</f>
        <v>38807068.030000001</v>
      </c>
      <c r="W598" s="2">
        <v>25810848.280000001</v>
      </c>
      <c r="X598" s="2">
        <v>0.34</v>
      </c>
      <c r="Y598" s="2">
        <v>0.2</v>
      </c>
      <c r="Z598" s="2" t="s">
        <v>1938</v>
      </c>
      <c r="AA598" s="2">
        <v>25967392.68</v>
      </c>
      <c r="AB598" s="2">
        <v>15880383.74</v>
      </c>
      <c r="AC598" s="2">
        <v>60</v>
      </c>
      <c r="AD598" s="2">
        <v>26</v>
      </c>
      <c r="AE598" s="2" t="s">
        <v>75</v>
      </c>
      <c r="AF598" s="2" t="s">
        <v>263</v>
      </c>
      <c r="AG598" s="2">
        <v>0.13</v>
      </c>
      <c r="AH598" s="2">
        <v>0.15</v>
      </c>
      <c r="AI598" s="2">
        <v>0.04</v>
      </c>
      <c r="AJ598" s="2">
        <v>2</v>
      </c>
      <c r="AK598" s="2">
        <v>4990</v>
      </c>
      <c r="AL598" s="2">
        <v>7436281.0800000001</v>
      </c>
      <c r="AM598" s="2">
        <v>16685049.35</v>
      </c>
      <c r="AN598" s="2" t="s">
        <v>135</v>
      </c>
      <c r="AO598" s="2" t="s">
        <v>39</v>
      </c>
      <c r="AP598" s="2">
        <v>89.4</v>
      </c>
      <c r="AQ598" s="2">
        <v>12</v>
      </c>
      <c r="AR598" s="2" t="s">
        <v>160</v>
      </c>
      <c r="AS598" s="2" t="s">
        <v>52</v>
      </c>
      <c r="AT598" s="2" t="s">
        <v>149</v>
      </c>
    </row>
    <row r="599" spans="1:46" x14ac:dyDescent="0.3">
      <c r="A599" s="3" t="s">
        <v>1993</v>
      </c>
      <c r="B599" s="5">
        <v>45757</v>
      </c>
      <c r="C599" s="3" t="s">
        <v>66</v>
      </c>
      <c r="D599" s="3" t="s">
        <v>3297</v>
      </c>
      <c r="E599" s="3" t="s">
        <v>32</v>
      </c>
      <c r="F599" s="3" t="s">
        <v>417</v>
      </c>
      <c r="G599" s="3" t="s">
        <v>235</v>
      </c>
      <c r="H599" s="3" t="s">
        <v>157</v>
      </c>
      <c r="I599" s="3" t="s">
        <v>19</v>
      </c>
      <c r="J599" s="3" t="s">
        <v>215</v>
      </c>
      <c r="K599" s="3" t="s">
        <v>21</v>
      </c>
      <c r="L599" s="3" t="s">
        <v>1940</v>
      </c>
      <c r="M599" s="5">
        <v>45741</v>
      </c>
      <c r="N599" s="5">
        <v>45810</v>
      </c>
      <c r="O599" s="5">
        <v>45875</v>
      </c>
      <c r="P599" s="3">
        <v>42</v>
      </c>
      <c r="Q599" s="3">
        <v>42346515</v>
      </c>
      <c r="R599" s="3">
        <v>0.22</v>
      </c>
      <c r="S599" s="3">
        <v>0.19</v>
      </c>
      <c r="T599" s="3">
        <v>39306035.219999999</v>
      </c>
      <c r="U599" s="3" t="s">
        <v>76</v>
      </c>
      <c r="V599" s="21" cm="1">
        <f t="array" ref="V599">T599 / _xlfn.SWITCH(U599, "USD", 1, "AED", 3.67, "QAR", 3.64, "SAR", 3.75, "EUR", 0.92, "Unknown", 1, 1)</f>
        <v>39306035.219999999</v>
      </c>
      <c r="W599" s="3">
        <v>25856729.109999999</v>
      </c>
      <c r="X599" s="3">
        <v>0.38</v>
      </c>
      <c r="Y599" s="3">
        <v>0.16</v>
      </c>
      <c r="Z599" s="3" t="s">
        <v>1941</v>
      </c>
      <c r="AA599" s="3">
        <v>25249094.600000001</v>
      </c>
      <c r="AB599" s="3">
        <v>15358845.76</v>
      </c>
      <c r="AC599" s="3">
        <v>120</v>
      </c>
      <c r="AD599" s="3">
        <v>171</v>
      </c>
      <c r="AE599" s="3" t="s">
        <v>75</v>
      </c>
      <c r="AF599" s="3" t="s">
        <v>24</v>
      </c>
      <c r="AG599" s="3">
        <v>0.79</v>
      </c>
      <c r="AH599" s="3">
        <v>0.1</v>
      </c>
      <c r="AI599" s="3">
        <v>0.03</v>
      </c>
      <c r="AJ599" s="3">
        <v>15</v>
      </c>
      <c r="AK599" s="3">
        <v>3066</v>
      </c>
      <c r="AL599" s="3">
        <v>8284728.9699999997</v>
      </c>
      <c r="AM599" s="3">
        <v>12192502.539999999</v>
      </c>
      <c r="AN599" s="3" t="s">
        <v>88</v>
      </c>
      <c r="AO599" s="3" t="s">
        <v>77</v>
      </c>
      <c r="AP599" s="3">
        <v>94.7</v>
      </c>
      <c r="AQ599" s="3">
        <v>12</v>
      </c>
      <c r="AR599" s="3" t="s">
        <v>166</v>
      </c>
      <c r="AS599" s="3" t="s">
        <v>104</v>
      </c>
      <c r="AT599" s="3" t="s">
        <v>105</v>
      </c>
    </row>
    <row r="600" spans="1:46" x14ac:dyDescent="0.3">
      <c r="A600" s="2" t="s">
        <v>1996</v>
      </c>
      <c r="B600" s="4">
        <v>16619</v>
      </c>
      <c r="C600" s="2" t="s">
        <v>249</v>
      </c>
      <c r="D600" s="2" t="s">
        <v>107</v>
      </c>
      <c r="E600" s="2" t="s">
        <v>220</v>
      </c>
      <c r="F600" s="2" t="s">
        <v>33</v>
      </c>
      <c r="G600" s="2" t="s">
        <v>18</v>
      </c>
      <c r="H600" s="2" t="s">
        <v>245</v>
      </c>
      <c r="I600" s="2" t="s">
        <v>19</v>
      </c>
      <c r="J600" s="2" t="s">
        <v>118</v>
      </c>
      <c r="K600" s="2" t="s">
        <v>203</v>
      </c>
      <c r="L600" s="2" t="s">
        <v>1943</v>
      </c>
      <c r="M600" s="4">
        <v>45901</v>
      </c>
      <c r="N600" s="4" t="s">
        <v>3297</v>
      </c>
      <c r="O600" s="4">
        <v>45801</v>
      </c>
      <c r="P600" s="2">
        <v>58</v>
      </c>
      <c r="Q600" s="2">
        <v>10710730</v>
      </c>
      <c r="R600" s="2">
        <v>0.33</v>
      </c>
      <c r="S600" s="2">
        <v>-0.02</v>
      </c>
      <c r="T600" s="2">
        <v>7032665.3200000003</v>
      </c>
      <c r="U600" s="2" t="s">
        <v>278</v>
      </c>
      <c r="V600" s="20" cm="1">
        <f t="array" ref="V600">T600 / _xlfn.SWITCH(U600, "USD", 1, "AED", 3.67, "QAR", 3.64, "SAR", 3.75, "EUR", 0.92, "Unknown", 1, 1)</f>
        <v>1875377.4186666668</v>
      </c>
      <c r="W600" s="2" t="s">
        <v>3297</v>
      </c>
      <c r="X600" s="2">
        <v>0.38</v>
      </c>
      <c r="Y600" s="2">
        <v>0.12</v>
      </c>
      <c r="Z600" s="2" t="s">
        <v>1944</v>
      </c>
      <c r="AA600" s="2">
        <v>3844700.04</v>
      </c>
      <c r="AB600" s="2">
        <v>3468179.44</v>
      </c>
      <c r="AC600" s="2">
        <v>60</v>
      </c>
      <c r="AD600" s="2">
        <v>89</v>
      </c>
      <c r="AE600" s="2" t="s">
        <v>100</v>
      </c>
      <c r="AF600" s="2" t="s">
        <v>87</v>
      </c>
      <c r="AG600" s="2">
        <v>0.22</v>
      </c>
      <c r="AH600" s="2">
        <v>0.15</v>
      </c>
      <c r="AI600" s="2">
        <v>0.1</v>
      </c>
      <c r="AJ600" s="2">
        <v>10</v>
      </c>
      <c r="AK600" s="2">
        <v>395</v>
      </c>
      <c r="AL600" s="2">
        <v>1152041.25</v>
      </c>
      <c r="AM600" s="2">
        <v>2530707.25</v>
      </c>
      <c r="AN600" s="2" t="s">
        <v>63</v>
      </c>
      <c r="AO600" s="2" t="s">
        <v>3297</v>
      </c>
      <c r="AP600" s="2">
        <v>89.8</v>
      </c>
      <c r="AQ600" s="2">
        <v>48</v>
      </c>
      <c r="AR600" s="2" t="s">
        <v>51</v>
      </c>
      <c r="AS600" s="2" t="s">
        <v>112</v>
      </c>
      <c r="AT600" s="2" t="s">
        <v>3297</v>
      </c>
    </row>
    <row r="601" spans="1:46" x14ac:dyDescent="0.3">
      <c r="A601" s="3" t="s">
        <v>1999</v>
      </c>
      <c r="B601" s="5">
        <v>46043</v>
      </c>
      <c r="C601" s="3" t="s">
        <v>168</v>
      </c>
      <c r="D601" s="3" t="s">
        <v>3250</v>
      </c>
      <c r="E601" s="3" t="s">
        <v>220</v>
      </c>
      <c r="F601" s="3" t="s">
        <v>33</v>
      </c>
      <c r="G601" s="3" t="s">
        <v>156</v>
      </c>
      <c r="H601" s="3" t="s">
        <v>157</v>
      </c>
      <c r="I601" s="3" t="s">
        <v>139</v>
      </c>
      <c r="J601" s="3" t="s">
        <v>221</v>
      </c>
      <c r="K601" s="3" t="s">
        <v>203</v>
      </c>
      <c r="L601" s="3" t="s">
        <v>1946</v>
      </c>
      <c r="M601" s="5">
        <v>46000</v>
      </c>
      <c r="N601" s="5" t="s">
        <v>3297</v>
      </c>
      <c r="O601" s="5">
        <v>46299</v>
      </c>
      <c r="P601" s="3">
        <v>21</v>
      </c>
      <c r="Q601" s="3">
        <v>6707278</v>
      </c>
      <c r="R601" s="3">
        <v>0.11</v>
      </c>
      <c r="S601" s="3">
        <v>-0.04</v>
      </c>
      <c r="T601" s="3">
        <v>5730698.3200000003</v>
      </c>
      <c r="U601" s="3" t="s">
        <v>76</v>
      </c>
      <c r="V601" s="21" cm="1">
        <f t="array" ref="V601">T601 / _xlfn.SWITCH(U601, "USD", 1, "AED", 3.67, "QAR", 3.64, "SAR", 3.75, "EUR", 0.92, "Unknown", 1, 1)</f>
        <v>5730698.3200000003</v>
      </c>
      <c r="W601" s="3">
        <v>3784306.86</v>
      </c>
      <c r="X601" s="3">
        <v>0.15</v>
      </c>
      <c r="Y601" s="3">
        <v>0.11</v>
      </c>
      <c r="Z601" s="3" t="s">
        <v>1947</v>
      </c>
      <c r="AA601" s="3">
        <v>3299856.74</v>
      </c>
      <c r="AB601" s="3">
        <v>3388904.8</v>
      </c>
      <c r="AC601" s="3">
        <v>45</v>
      </c>
      <c r="AD601" s="3">
        <v>64</v>
      </c>
      <c r="AE601" s="3" t="s">
        <v>148</v>
      </c>
      <c r="AF601" s="3" t="s">
        <v>263</v>
      </c>
      <c r="AG601" s="3">
        <v>0.42</v>
      </c>
      <c r="AH601" s="3">
        <v>0.15</v>
      </c>
      <c r="AI601" s="3">
        <v>0.04</v>
      </c>
      <c r="AJ601" s="3">
        <v>12</v>
      </c>
      <c r="AK601" s="3">
        <v>4595</v>
      </c>
      <c r="AL601" s="3">
        <v>1030634.29</v>
      </c>
      <c r="AM601" s="3">
        <v>2259673.58</v>
      </c>
      <c r="AN601" s="3" t="s">
        <v>165</v>
      </c>
      <c r="AO601" s="3" t="s">
        <v>103</v>
      </c>
      <c r="AP601" s="3">
        <v>68.900000000000006</v>
      </c>
      <c r="AQ601" s="3">
        <v>36</v>
      </c>
      <c r="AR601" s="3" t="s">
        <v>3297</v>
      </c>
      <c r="AS601" s="3" t="s">
        <v>104</v>
      </c>
      <c r="AT601" s="3" t="s">
        <v>3297</v>
      </c>
    </row>
    <row r="602" spans="1:46" x14ac:dyDescent="0.3">
      <c r="A602" s="2" t="s">
        <v>2002</v>
      </c>
      <c r="B602" s="4">
        <v>45988</v>
      </c>
      <c r="C602" s="2" t="s">
        <v>395</v>
      </c>
      <c r="D602" s="2" t="s">
        <v>79</v>
      </c>
      <c r="E602" s="2" t="s">
        <v>207</v>
      </c>
      <c r="F602" s="2" t="s">
        <v>80</v>
      </c>
      <c r="G602" s="2" t="s">
        <v>18</v>
      </c>
      <c r="H602" s="2" t="s">
        <v>95</v>
      </c>
      <c r="I602" s="2" t="s">
        <v>71</v>
      </c>
      <c r="J602" s="3" t="s">
        <v>132</v>
      </c>
      <c r="K602" s="2" t="s">
        <v>125</v>
      </c>
      <c r="L602" s="2" t="s">
        <v>1949</v>
      </c>
      <c r="M602" s="4">
        <v>45922</v>
      </c>
      <c r="N602" s="4" t="s">
        <v>3297</v>
      </c>
      <c r="O602" s="4" t="s">
        <v>3297</v>
      </c>
      <c r="P602" s="2" t="s">
        <v>3297</v>
      </c>
      <c r="Q602" s="2">
        <v>29510087</v>
      </c>
      <c r="R602" s="2">
        <v>0.17</v>
      </c>
      <c r="S602" s="2">
        <v>-0.01</v>
      </c>
      <c r="T602" s="2">
        <v>24248438.489999998</v>
      </c>
      <c r="U602" s="2" t="s">
        <v>50</v>
      </c>
      <c r="V602" s="20" cm="1">
        <f t="array" ref="V602">T602 / _xlfn.SWITCH(U602, "USD", 1, "AED", 3.67, "QAR", 3.64, "SAR", 3.75, "EUR", 0.92, "Unknown", 1, 1)</f>
        <v>6661658.9258241756</v>
      </c>
      <c r="W602" s="2">
        <v>16010560.48</v>
      </c>
      <c r="X602" s="2">
        <v>0.33</v>
      </c>
      <c r="Y602" s="2">
        <v>0.18</v>
      </c>
      <c r="Z602" s="2" t="s">
        <v>1950</v>
      </c>
      <c r="AA602" s="2">
        <v>10050316.880000001</v>
      </c>
      <c r="AB602" s="2">
        <v>10650260.48</v>
      </c>
      <c r="AC602" s="2">
        <v>120</v>
      </c>
      <c r="AD602" s="2">
        <v>115</v>
      </c>
      <c r="AE602" s="2" t="s">
        <v>75</v>
      </c>
      <c r="AF602" s="2" t="s">
        <v>49</v>
      </c>
      <c r="AG602" s="2">
        <v>0.64</v>
      </c>
      <c r="AH602" s="2">
        <v>0.15</v>
      </c>
      <c r="AI602" s="2">
        <v>0.06</v>
      </c>
      <c r="AJ602" s="2">
        <v>10</v>
      </c>
      <c r="AK602" s="2">
        <v>1816</v>
      </c>
      <c r="AL602" s="2">
        <v>5775162.3899999997</v>
      </c>
      <c r="AM602" s="2">
        <v>11666691.789999999</v>
      </c>
      <c r="AN602" s="2" t="s">
        <v>63</v>
      </c>
      <c r="AO602" s="2" t="s">
        <v>89</v>
      </c>
      <c r="AP602" s="2">
        <v>79</v>
      </c>
      <c r="AQ602" s="2">
        <v>48</v>
      </c>
      <c r="AR602" s="2" t="s">
        <v>160</v>
      </c>
      <c r="AS602" s="2" t="s">
        <v>27</v>
      </c>
      <c r="AT602" s="2" t="s">
        <v>105</v>
      </c>
    </row>
    <row r="603" spans="1:46" x14ac:dyDescent="0.3">
      <c r="A603" s="3" t="s">
        <v>2005</v>
      </c>
      <c r="B603" s="5">
        <v>45660</v>
      </c>
      <c r="C603" s="3" t="s">
        <v>655</v>
      </c>
      <c r="D603" s="3" t="s">
        <v>174</v>
      </c>
      <c r="E603" s="3" t="s">
        <v>220</v>
      </c>
      <c r="F603" s="3" t="s">
        <v>3297</v>
      </c>
      <c r="G603" s="3" t="s">
        <v>57</v>
      </c>
      <c r="H603" s="3" t="s">
        <v>157</v>
      </c>
      <c r="I603" s="3" t="s">
        <v>302</v>
      </c>
      <c r="J603" s="3" t="s">
        <v>221</v>
      </c>
      <c r="K603" s="3" t="s">
        <v>97</v>
      </c>
      <c r="L603" s="3" t="s">
        <v>1952</v>
      </c>
      <c r="M603" s="5">
        <v>45641</v>
      </c>
      <c r="N603" s="5">
        <v>45685</v>
      </c>
      <c r="O603" s="5">
        <v>45706</v>
      </c>
      <c r="P603" s="3">
        <v>37</v>
      </c>
      <c r="Q603" s="3">
        <v>2002807</v>
      </c>
      <c r="R603" s="3">
        <v>0.2</v>
      </c>
      <c r="S603" s="3">
        <v>0.04</v>
      </c>
      <c r="T603" s="3">
        <v>1666335.42</v>
      </c>
      <c r="U603" s="3" t="s">
        <v>365</v>
      </c>
      <c r="V603" s="21" cm="1">
        <f t="array" ref="V603">T603 / _xlfn.SWITCH(U603, "USD", 1, "AED", 3.67, "QAR", 3.64, "SAR", 3.75, "EUR", 0.92, "Unknown", 1, 1)</f>
        <v>454042.34877384198</v>
      </c>
      <c r="W603" s="3">
        <v>1444725.39</v>
      </c>
      <c r="X603" s="3">
        <v>0.35</v>
      </c>
      <c r="Y603" s="3">
        <v>0.18</v>
      </c>
      <c r="Z603" s="3" t="s">
        <v>1953</v>
      </c>
      <c r="AA603" s="3">
        <v>1017750.96</v>
      </c>
      <c r="AB603" s="3">
        <v>1007591.95</v>
      </c>
      <c r="AC603" s="3">
        <v>60</v>
      </c>
      <c r="AD603" s="3">
        <v>151</v>
      </c>
      <c r="AE603" s="3" t="s">
        <v>100</v>
      </c>
      <c r="AF603" s="3" t="s">
        <v>128</v>
      </c>
      <c r="AG603" s="3">
        <v>0.16</v>
      </c>
      <c r="AH603" s="3">
        <v>0.05</v>
      </c>
      <c r="AI603" s="3">
        <v>0.02</v>
      </c>
      <c r="AJ603" s="3">
        <v>9</v>
      </c>
      <c r="AK603" s="3" t="s">
        <v>3297</v>
      </c>
      <c r="AL603" s="3" t="s">
        <v>3297</v>
      </c>
      <c r="AM603" s="3">
        <v>792270.08</v>
      </c>
      <c r="AN603" s="3" t="s">
        <v>3297</v>
      </c>
      <c r="AO603" s="3" t="s">
        <v>3297</v>
      </c>
      <c r="AP603" s="3">
        <v>98.3</v>
      </c>
      <c r="AQ603" s="3" t="s">
        <v>3297</v>
      </c>
      <c r="AR603" s="3" t="s">
        <v>160</v>
      </c>
      <c r="AS603" s="3" t="s">
        <v>52</v>
      </c>
      <c r="AT603" s="3" t="s">
        <v>3297</v>
      </c>
    </row>
    <row r="604" spans="1:46" x14ac:dyDescent="0.3">
      <c r="A604" s="2" t="s">
        <v>2008</v>
      </c>
      <c r="B604" s="4">
        <v>46033</v>
      </c>
      <c r="C604" s="2" t="s">
        <v>168</v>
      </c>
      <c r="D604" s="2" t="s">
        <v>174</v>
      </c>
      <c r="E604" s="2" t="s">
        <v>16</v>
      </c>
      <c r="F604" s="2" t="s">
        <v>56</v>
      </c>
      <c r="G604" s="2" t="s">
        <v>117</v>
      </c>
      <c r="H604" s="2" t="s">
        <v>157</v>
      </c>
      <c r="I604" s="2" t="s">
        <v>193</v>
      </c>
      <c r="J604" s="2" t="s">
        <v>82</v>
      </c>
      <c r="K604" s="2" t="s">
        <v>35</v>
      </c>
      <c r="L604" s="2" t="s">
        <v>1955</v>
      </c>
      <c r="M604" s="4">
        <v>46008</v>
      </c>
      <c r="N604" s="4" t="s">
        <v>3297</v>
      </c>
      <c r="O604" s="4">
        <v>46126</v>
      </c>
      <c r="P604" s="2" t="s">
        <v>3297</v>
      </c>
      <c r="Q604" s="2">
        <v>39878324</v>
      </c>
      <c r="R604" s="2">
        <v>0.04</v>
      </c>
      <c r="S604" s="2">
        <v>0.17</v>
      </c>
      <c r="T604" s="2">
        <v>44791333.520000003</v>
      </c>
      <c r="U604" s="2" t="s">
        <v>242</v>
      </c>
      <c r="V604" s="20" cm="1">
        <f t="array" ref="V604">T604 / _xlfn.SWITCH(U604, "USD", 1, "AED", 3.67, "QAR", 3.64, "SAR", 3.75, "EUR", 0.92, "Unknown", 1, 1)</f>
        <v>48686232.086956523</v>
      </c>
      <c r="W604" s="2">
        <v>33672841.450000003</v>
      </c>
      <c r="X604" s="2">
        <v>0.27</v>
      </c>
      <c r="Y604" s="2">
        <v>0.09</v>
      </c>
      <c r="Z604" s="2" t="s">
        <v>1956</v>
      </c>
      <c r="AA604" s="2">
        <v>20826659.300000001</v>
      </c>
      <c r="AB604" s="2">
        <v>11394217.9</v>
      </c>
      <c r="AC604" s="2">
        <v>60</v>
      </c>
      <c r="AD604" s="2">
        <v>51</v>
      </c>
      <c r="AE604" s="2" t="s">
        <v>148</v>
      </c>
      <c r="AF604" s="2" t="s">
        <v>24</v>
      </c>
      <c r="AG604" s="2">
        <v>0.41</v>
      </c>
      <c r="AH604" s="2">
        <v>0.1</v>
      </c>
      <c r="AI604" s="2">
        <v>0.02</v>
      </c>
      <c r="AJ604" s="2">
        <v>12</v>
      </c>
      <c r="AK604" s="2">
        <v>2125</v>
      </c>
      <c r="AL604" s="2">
        <v>2668031.33</v>
      </c>
      <c r="AM604" s="2">
        <v>6922105.8099999996</v>
      </c>
      <c r="AN604" s="2" t="s">
        <v>165</v>
      </c>
      <c r="AO604" s="2" t="s">
        <v>103</v>
      </c>
      <c r="AP604" s="2">
        <v>75.2</v>
      </c>
      <c r="AQ604" s="2">
        <v>60</v>
      </c>
      <c r="AR604" s="2" t="s">
        <v>166</v>
      </c>
      <c r="AS604" s="2" t="s">
        <v>40</v>
      </c>
      <c r="AT604" s="2" t="s">
        <v>3297</v>
      </c>
    </row>
    <row r="605" spans="1:46" x14ac:dyDescent="0.3">
      <c r="A605" s="3" t="s">
        <v>2011</v>
      </c>
      <c r="B605" s="5">
        <v>45665</v>
      </c>
      <c r="C605" s="3" t="s">
        <v>424</v>
      </c>
      <c r="D605" s="3" t="s">
        <v>219</v>
      </c>
      <c r="E605" s="3" t="s">
        <v>16</v>
      </c>
      <c r="F605" s="3" t="s">
        <v>68</v>
      </c>
      <c r="G605" s="3" t="s">
        <v>135</v>
      </c>
      <c r="H605" s="3" t="s">
        <v>157</v>
      </c>
      <c r="I605" s="3" t="s">
        <v>199</v>
      </c>
      <c r="J605" s="3" t="s">
        <v>82</v>
      </c>
      <c r="K605" s="3" t="s">
        <v>145</v>
      </c>
      <c r="L605" s="3" t="s">
        <v>1958</v>
      </c>
      <c r="M605" s="5">
        <v>45515</v>
      </c>
      <c r="N605" s="5">
        <v>45706</v>
      </c>
      <c r="O605" s="5">
        <v>45721</v>
      </c>
      <c r="P605" s="3">
        <v>28</v>
      </c>
      <c r="Q605" s="3" t="s">
        <v>3297</v>
      </c>
      <c r="R605" s="3">
        <v>0.25</v>
      </c>
      <c r="S605" s="3">
        <v>-0.02</v>
      </c>
      <c r="T605" s="3">
        <v>22887112.82</v>
      </c>
      <c r="U605" s="3" t="s">
        <v>365</v>
      </c>
      <c r="V605" s="21" cm="1">
        <f t="array" ref="V605">T605 / _xlfn.SWITCH(U605, "USD", 1, "AED", 3.67, "QAR", 3.64, "SAR", 3.75, "EUR", 0.92, "Unknown", 1, 1)</f>
        <v>6236270.5231607631</v>
      </c>
      <c r="W605" s="3">
        <v>19337927.530000001</v>
      </c>
      <c r="X605" s="3">
        <v>0.18</v>
      </c>
      <c r="Y605" s="3">
        <v>0.18</v>
      </c>
      <c r="Z605" s="3" t="s">
        <v>1959</v>
      </c>
      <c r="AA605" s="3">
        <v>17897512.59</v>
      </c>
      <c r="AB605" s="3">
        <v>7353904.6600000001</v>
      </c>
      <c r="AC605" s="3">
        <v>30</v>
      </c>
      <c r="AD605" s="3">
        <v>75</v>
      </c>
      <c r="AE605" s="3" t="s">
        <v>75</v>
      </c>
      <c r="AF605" s="3" t="s">
        <v>24</v>
      </c>
      <c r="AG605" s="3">
        <v>0.73</v>
      </c>
      <c r="AH605" s="3">
        <v>0.15</v>
      </c>
      <c r="AI605" s="3">
        <v>0.03</v>
      </c>
      <c r="AJ605" s="3">
        <v>11</v>
      </c>
      <c r="AK605" s="3">
        <v>2811</v>
      </c>
      <c r="AL605" s="3">
        <v>1193013.95</v>
      </c>
      <c r="AM605" s="3">
        <v>5305528.2</v>
      </c>
      <c r="AN605" s="3" t="s">
        <v>3297</v>
      </c>
      <c r="AO605" s="3" t="s">
        <v>39</v>
      </c>
      <c r="AP605" s="3">
        <v>52.3</v>
      </c>
      <c r="AQ605" s="3">
        <v>24</v>
      </c>
      <c r="AR605" s="3" t="s">
        <v>51</v>
      </c>
      <c r="AS605" s="3" t="s">
        <v>112</v>
      </c>
      <c r="AT605" s="3" t="s">
        <v>28</v>
      </c>
    </row>
    <row r="606" spans="1:46" x14ac:dyDescent="0.3">
      <c r="A606" s="2" t="s">
        <v>2014</v>
      </c>
      <c r="B606" s="4">
        <v>45911</v>
      </c>
      <c r="C606" s="2" t="s">
        <v>155</v>
      </c>
      <c r="D606" s="2" t="s">
        <v>92</v>
      </c>
      <c r="E606" s="2" t="s">
        <v>275</v>
      </c>
      <c r="F606" s="2" t="s">
        <v>17</v>
      </c>
      <c r="G606" s="2" t="s">
        <v>156</v>
      </c>
      <c r="H606" s="2" t="s">
        <v>44</v>
      </c>
      <c r="I606" s="2" t="s">
        <v>19</v>
      </c>
      <c r="J606" s="2" t="s">
        <v>59</v>
      </c>
      <c r="K606" s="2" t="s">
        <v>203</v>
      </c>
      <c r="L606" s="2" t="s">
        <v>1961</v>
      </c>
      <c r="M606" s="4">
        <v>45853</v>
      </c>
      <c r="N606" s="4" t="s">
        <v>3297</v>
      </c>
      <c r="O606" s="4">
        <v>45996</v>
      </c>
      <c r="P606" s="2">
        <v>18</v>
      </c>
      <c r="Q606" s="2">
        <v>35715335</v>
      </c>
      <c r="R606" s="2">
        <v>0.06</v>
      </c>
      <c r="S606" s="2">
        <v>0.09</v>
      </c>
      <c r="T606" s="2">
        <v>36593932.240000002</v>
      </c>
      <c r="U606" s="2" t="s">
        <v>365</v>
      </c>
      <c r="V606" s="20" cm="1">
        <f t="array" ref="V606">T606 / _xlfn.SWITCH(U606, "USD", 1, "AED", 3.67, "QAR", 3.64, "SAR", 3.75, "EUR", 0.92, "Unknown", 1, 1)</f>
        <v>9971098.7029972766</v>
      </c>
      <c r="W606" s="2">
        <v>31471374.420000002</v>
      </c>
      <c r="X606" s="2">
        <v>7.0000000000000007E-2</v>
      </c>
      <c r="Y606" s="2">
        <v>0.06</v>
      </c>
      <c r="Z606" s="2" t="s">
        <v>1962</v>
      </c>
      <c r="AA606" s="2">
        <v>16997990.84</v>
      </c>
      <c r="AB606" s="2">
        <v>7052007.8700000001</v>
      </c>
      <c r="AC606" s="2">
        <v>60</v>
      </c>
      <c r="AD606" s="2">
        <v>77</v>
      </c>
      <c r="AE606" s="2" t="s">
        <v>62</v>
      </c>
      <c r="AF606" s="2" t="s">
        <v>24</v>
      </c>
      <c r="AG606" s="2">
        <v>0.75</v>
      </c>
      <c r="AH606" s="2">
        <v>0.05</v>
      </c>
      <c r="AI606" s="2">
        <v>0.02</v>
      </c>
      <c r="AJ606" s="2">
        <v>13</v>
      </c>
      <c r="AK606" s="2" t="s">
        <v>3297</v>
      </c>
      <c r="AL606" s="2" t="s">
        <v>3297</v>
      </c>
      <c r="AM606" s="2">
        <v>15383669.970000001</v>
      </c>
      <c r="AN606" s="2" t="s">
        <v>3297</v>
      </c>
      <c r="AO606" s="2" t="s">
        <v>103</v>
      </c>
      <c r="AP606" s="2">
        <v>78.3</v>
      </c>
      <c r="AQ606" s="2">
        <v>12</v>
      </c>
      <c r="AR606" s="2" t="s">
        <v>3297</v>
      </c>
      <c r="AS606" s="2" t="s">
        <v>104</v>
      </c>
      <c r="AT606" s="2" t="s">
        <v>113</v>
      </c>
    </row>
    <row r="607" spans="1:46" x14ac:dyDescent="0.3">
      <c r="A607" s="3" t="s">
        <v>2017</v>
      </c>
      <c r="B607" s="5">
        <v>16670</v>
      </c>
      <c r="C607" s="3" t="s">
        <v>940</v>
      </c>
      <c r="D607" s="3" t="s">
        <v>230</v>
      </c>
      <c r="E607" s="3" t="s">
        <v>32</v>
      </c>
      <c r="F607" s="3" t="s">
        <v>138</v>
      </c>
      <c r="G607" s="3" t="s">
        <v>156</v>
      </c>
      <c r="H607" s="3" t="s">
        <v>109</v>
      </c>
      <c r="I607" s="3" t="s">
        <v>139</v>
      </c>
      <c r="J607" s="3" t="s">
        <v>215</v>
      </c>
      <c r="K607" s="3" t="s">
        <v>35</v>
      </c>
      <c r="L607" s="3" t="s">
        <v>1964</v>
      </c>
      <c r="M607" s="5">
        <v>45757</v>
      </c>
      <c r="N607" s="5">
        <v>45836</v>
      </c>
      <c r="O607" s="5">
        <v>45920</v>
      </c>
      <c r="P607" s="3">
        <v>50</v>
      </c>
      <c r="Q607" s="3">
        <v>25133001</v>
      </c>
      <c r="R607" s="3">
        <v>0.06</v>
      </c>
      <c r="S607" s="3">
        <v>0.02</v>
      </c>
      <c r="T607" s="3">
        <v>24097521.359999999</v>
      </c>
      <c r="U607" s="3" t="s">
        <v>76</v>
      </c>
      <c r="V607" s="21" cm="1">
        <f t="array" ref="V607">T607 / _xlfn.SWITCH(U607, "USD", 1, "AED", 3.67, "QAR", 3.64, "SAR", 3.75, "EUR", 0.92, "Unknown", 1, 1)</f>
        <v>24097521.359999999</v>
      </c>
      <c r="W607" s="3">
        <v>19260868.18</v>
      </c>
      <c r="X607" s="3">
        <v>0.28000000000000003</v>
      </c>
      <c r="Y607" s="3">
        <v>0.19</v>
      </c>
      <c r="Z607" s="3" t="s">
        <v>1965</v>
      </c>
      <c r="AA607" s="3">
        <v>4348584.51</v>
      </c>
      <c r="AB607" s="3">
        <v>2670710.6</v>
      </c>
      <c r="AC607" s="3">
        <v>60</v>
      </c>
      <c r="AD607" s="3">
        <v>20</v>
      </c>
      <c r="AE607" s="3" t="s">
        <v>148</v>
      </c>
      <c r="AF607" s="3" t="s">
        <v>24</v>
      </c>
      <c r="AG607" s="3">
        <v>0.31</v>
      </c>
      <c r="AH607" s="3">
        <v>0.1</v>
      </c>
      <c r="AI607" s="3">
        <v>0.06</v>
      </c>
      <c r="AJ607" s="3">
        <v>8</v>
      </c>
      <c r="AK607" s="3">
        <v>4787</v>
      </c>
      <c r="AL607" s="3">
        <v>4776854.08</v>
      </c>
      <c r="AM607" s="3">
        <v>6575394.0999999996</v>
      </c>
      <c r="AN607" s="3" t="s">
        <v>135</v>
      </c>
      <c r="AO607" s="3" t="s">
        <v>89</v>
      </c>
      <c r="AP607" s="3">
        <v>69.400000000000006</v>
      </c>
      <c r="AQ607" s="3">
        <v>48</v>
      </c>
      <c r="AR607" s="3" t="s">
        <v>160</v>
      </c>
      <c r="AS607" s="3" t="s">
        <v>27</v>
      </c>
      <c r="AT607" s="3" t="s">
        <v>64</v>
      </c>
    </row>
    <row r="608" spans="1:46" x14ac:dyDescent="0.3">
      <c r="A608" s="2" t="s">
        <v>2020</v>
      </c>
      <c r="B608" s="4">
        <v>45859</v>
      </c>
      <c r="C608" s="2" t="s">
        <v>197</v>
      </c>
      <c r="D608" s="2" t="s">
        <v>174</v>
      </c>
      <c r="E608" s="2" t="s">
        <v>220</v>
      </c>
      <c r="F608" s="2" t="s">
        <v>33</v>
      </c>
      <c r="G608" s="2" t="s">
        <v>162</v>
      </c>
      <c r="H608" s="2" t="s">
        <v>157</v>
      </c>
      <c r="I608" s="2" t="s">
        <v>199</v>
      </c>
      <c r="J608" s="2" t="s">
        <v>20</v>
      </c>
      <c r="K608" s="2" t="s">
        <v>83</v>
      </c>
      <c r="L608" s="2" t="s">
        <v>1967</v>
      </c>
      <c r="M608" s="4">
        <v>45848</v>
      </c>
      <c r="N608" s="4">
        <v>45666</v>
      </c>
      <c r="O608" s="4" t="s">
        <v>3297</v>
      </c>
      <c r="P608" s="2">
        <v>10</v>
      </c>
      <c r="Q608" s="2">
        <v>46102726</v>
      </c>
      <c r="R608" s="2">
        <v>0.33</v>
      </c>
      <c r="S608" s="2">
        <v>0.02</v>
      </c>
      <c r="T608" s="2">
        <v>31506602.949999999</v>
      </c>
      <c r="U608" s="2" t="s">
        <v>365</v>
      </c>
      <c r="V608" s="20" cm="1">
        <f t="array" ref="V608">T608 / _xlfn.SWITCH(U608, "USD", 1, "AED", 3.67, "QAR", 3.64, "SAR", 3.75, "EUR", 0.92, "Unknown", 1, 1)</f>
        <v>8584905.4359673019</v>
      </c>
      <c r="W608" s="2">
        <v>26481155.539999999</v>
      </c>
      <c r="X608" s="2">
        <v>0.25</v>
      </c>
      <c r="Y608" s="2">
        <v>0.15</v>
      </c>
      <c r="Z608" s="2" t="s">
        <v>1968</v>
      </c>
      <c r="AA608" s="2">
        <v>13134222.640000001</v>
      </c>
      <c r="AB608" s="2">
        <v>12976673.68</v>
      </c>
      <c r="AC608" s="2">
        <v>30</v>
      </c>
      <c r="AD608" s="2">
        <v>125</v>
      </c>
      <c r="AE608" s="2" t="s">
        <v>148</v>
      </c>
      <c r="AF608" s="2" t="s">
        <v>49</v>
      </c>
      <c r="AG608" s="2">
        <v>0.96</v>
      </c>
      <c r="AH608" s="2">
        <v>0.1</v>
      </c>
      <c r="AI608" s="2">
        <v>0.03</v>
      </c>
      <c r="AJ608" s="2">
        <v>15</v>
      </c>
      <c r="AK608" s="2">
        <v>1242</v>
      </c>
      <c r="AL608" s="2" t="s">
        <v>3297</v>
      </c>
      <c r="AM608" s="2">
        <v>8507071.5299999993</v>
      </c>
      <c r="AN608" s="2" t="s">
        <v>165</v>
      </c>
      <c r="AO608" s="2" t="s">
        <v>89</v>
      </c>
      <c r="AP608" s="2">
        <v>69.099999999999994</v>
      </c>
      <c r="AQ608" s="2">
        <v>24</v>
      </c>
      <c r="AR608" s="2" t="s">
        <v>51</v>
      </c>
      <c r="AS608" s="2" t="s">
        <v>52</v>
      </c>
      <c r="AT608" s="2" t="s">
        <v>3297</v>
      </c>
    </row>
    <row r="609" spans="1:46" x14ac:dyDescent="0.3">
      <c r="A609" s="3" t="s">
        <v>2023</v>
      </c>
      <c r="B609" s="5">
        <v>45754</v>
      </c>
      <c r="C609" s="3" t="s">
        <v>249</v>
      </c>
      <c r="D609" s="3" t="s">
        <v>320</v>
      </c>
      <c r="E609" s="3" t="s">
        <v>3335</v>
      </c>
      <c r="F609" s="3" t="s">
        <v>116</v>
      </c>
      <c r="G609" s="3" t="s">
        <v>156</v>
      </c>
      <c r="H609" s="3" t="s">
        <v>70</v>
      </c>
      <c r="I609" s="3" t="s">
        <v>124</v>
      </c>
      <c r="J609" s="3" t="s">
        <v>140</v>
      </c>
      <c r="K609" s="3" t="s">
        <v>125</v>
      </c>
      <c r="L609" s="3" t="s">
        <v>1970</v>
      </c>
      <c r="M609" s="5">
        <v>45713</v>
      </c>
      <c r="N609" s="5">
        <v>45808</v>
      </c>
      <c r="O609" s="5" t="s">
        <v>3297</v>
      </c>
      <c r="P609" s="3">
        <v>3</v>
      </c>
      <c r="Q609" s="3">
        <v>49309810</v>
      </c>
      <c r="R609" s="3">
        <v>0.05</v>
      </c>
      <c r="S609" s="3">
        <v>-0.02</v>
      </c>
      <c r="T609" s="3">
        <v>45907433.109999999</v>
      </c>
      <c r="U609" s="3" t="s">
        <v>76</v>
      </c>
      <c r="V609" s="21" cm="1">
        <f t="array" ref="V609">T609 / _xlfn.SWITCH(U609, "USD", 1, "AED", 3.67, "QAR", 3.64, "SAR", 3.75, "EUR", 0.92, "Unknown", 1, 1)</f>
        <v>45907433.109999999</v>
      </c>
      <c r="W609" s="3">
        <v>38393325.079999998</v>
      </c>
      <c r="X609" s="3">
        <v>0.37</v>
      </c>
      <c r="Y609" s="3">
        <v>0.05</v>
      </c>
      <c r="Z609" s="3" t="s">
        <v>1971</v>
      </c>
      <c r="AA609" s="3">
        <v>11683212.15</v>
      </c>
      <c r="AB609" s="3">
        <v>8537717.5299999993</v>
      </c>
      <c r="AC609" s="3">
        <v>60</v>
      </c>
      <c r="AD609" s="3">
        <v>4</v>
      </c>
      <c r="AE609" s="3" t="s">
        <v>62</v>
      </c>
      <c r="AF609" s="3" t="s">
        <v>101</v>
      </c>
      <c r="AG609" s="3">
        <v>0.27</v>
      </c>
      <c r="AH609" s="3">
        <v>0.15</v>
      </c>
      <c r="AI609" s="3">
        <v>0.05</v>
      </c>
      <c r="AJ609" s="3">
        <v>10</v>
      </c>
      <c r="AK609" s="3">
        <v>1988</v>
      </c>
      <c r="AL609" s="3">
        <v>2282530.88</v>
      </c>
      <c r="AM609" s="3">
        <v>13307924.33</v>
      </c>
      <c r="AN609" s="3" t="s">
        <v>63</v>
      </c>
      <c r="AO609" s="3" t="s">
        <v>39</v>
      </c>
      <c r="AP609" s="3" t="s">
        <v>3297</v>
      </c>
      <c r="AQ609" s="3">
        <v>48</v>
      </c>
      <c r="AR609" s="3" t="s">
        <v>160</v>
      </c>
      <c r="AS609" s="3" t="s">
        <v>27</v>
      </c>
      <c r="AT609" s="3" t="s">
        <v>149</v>
      </c>
    </row>
    <row r="610" spans="1:46" x14ac:dyDescent="0.3">
      <c r="A610" s="2" t="s">
        <v>2026</v>
      </c>
      <c r="B610" s="4">
        <v>45885</v>
      </c>
      <c r="C610" s="2" t="s">
        <v>668</v>
      </c>
      <c r="D610" s="2" t="s">
        <v>115</v>
      </c>
      <c r="E610" s="2" t="s">
        <v>16</v>
      </c>
      <c r="F610" s="2" t="s">
        <v>56</v>
      </c>
      <c r="G610" s="2" t="s">
        <v>235</v>
      </c>
      <c r="H610" s="2" t="s">
        <v>192</v>
      </c>
      <c r="I610" s="2" t="s">
        <v>19</v>
      </c>
      <c r="J610" s="2" t="s">
        <v>82</v>
      </c>
      <c r="K610" s="2" t="s">
        <v>203</v>
      </c>
      <c r="L610" s="2" t="s">
        <v>1973</v>
      </c>
      <c r="M610" s="4">
        <v>45863</v>
      </c>
      <c r="N610" s="4">
        <v>45938</v>
      </c>
      <c r="O610" s="4">
        <v>45987</v>
      </c>
      <c r="P610" s="2">
        <v>33</v>
      </c>
      <c r="Q610" s="2">
        <v>24155706</v>
      </c>
      <c r="R610" s="2">
        <v>0.17</v>
      </c>
      <c r="S610" s="2">
        <v>0.01</v>
      </c>
      <c r="T610" s="2">
        <v>20249728.34</v>
      </c>
      <c r="U610" s="2" t="s">
        <v>365</v>
      </c>
      <c r="V610" s="20" cm="1">
        <f t="array" ref="V610">T610 / _xlfn.SWITCH(U610, "USD", 1, "AED", 3.67, "QAR", 3.64, "SAR", 3.75, "EUR", 0.92, "Unknown", 1, 1)</f>
        <v>5517637.14986376</v>
      </c>
      <c r="W610" s="2">
        <v>16650469.65</v>
      </c>
      <c r="X610" s="2">
        <v>0.28000000000000003</v>
      </c>
      <c r="Y610" s="2">
        <v>0.1</v>
      </c>
      <c r="Z610" s="2" t="s">
        <v>1974</v>
      </c>
      <c r="AA610" s="2">
        <v>6528857.6500000004</v>
      </c>
      <c r="AB610" s="2">
        <v>4870090.5</v>
      </c>
      <c r="AC610" s="2">
        <v>30</v>
      </c>
      <c r="AD610" s="2">
        <v>74</v>
      </c>
      <c r="AE610" s="2" t="s">
        <v>62</v>
      </c>
      <c r="AF610" s="2" t="s">
        <v>87</v>
      </c>
      <c r="AG610" s="2">
        <v>0.49</v>
      </c>
      <c r="AH610" s="2">
        <v>0.05</v>
      </c>
      <c r="AI610" s="2">
        <v>0.03</v>
      </c>
      <c r="AJ610" s="2">
        <v>12</v>
      </c>
      <c r="AK610" s="2">
        <v>4638</v>
      </c>
      <c r="AL610" s="2" t="s">
        <v>3297</v>
      </c>
      <c r="AM610" s="2">
        <v>9030311.6799999997</v>
      </c>
      <c r="AN610" s="2" t="s">
        <v>63</v>
      </c>
      <c r="AO610" s="2" t="s">
        <v>25</v>
      </c>
      <c r="AP610" s="2">
        <v>90.6</v>
      </c>
      <c r="AQ610" s="2">
        <v>24</v>
      </c>
      <c r="AR610" s="2" t="s">
        <v>26</v>
      </c>
      <c r="AS610" s="2" t="s">
        <v>112</v>
      </c>
      <c r="AT610" s="2" t="s">
        <v>105</v>
      </c>
    </row>
    <row r="611" spans="1:46" x14ac:dyDescent="0.3">
      <c r="A611" s="3" t="s">
        <v>2029</v>
      </c>
      <c r="B611" s="5">
        <v>45782</v>
      </c>
      <c r="C611" s="3" t="s">
        <v>431</v>
      </c>
      <c r="D611" s="3" t="s">
        <v>79</v>
      </c>
      <c r="E611" s="3" t="s">
        <v>16</v>
      </c>
      <c r="F611" s="3" t="s">
        <v>68</v>
      </c>
      <c r="G611" s="3" t="s">
        <v>3297</v>
      </c>
      <c r="H611" s="3" t="s">
        <v>3297</v>
      </c>
      <c r="I611" s="3" t="s">
        <v>193</v>
      </c>
      <c r="J611" s="3" t="s">
        <v>82</v>
      </c>
      <c r="K611" s="3" t="s">
        <v>83</v>
      </c>
      <c r="L611" s="3" t="s">
        <v>1976</v>
      </c>
      <c r="M611" s="5">
        <v>45700</v>
      </c>
      <c r="N611" s="5">
        <v>45798</v>
      </c>
      <c r="O611" s="5" t="s">
        <v>3297</v>
      </c>
      <c r="P611" s="3">
        <v>48</v>
      </c>
      <c r="Q611" s="3">
        <v>38274836</v>
      </c>
      <c r="R611" s="3">
        <v>0.25</v>
      </c>
      <c r="S611" s="3">
        <v>0.04</v>
      </c>
      <c r="T611" s="3">
        <v>29854372.079999998</v>
      </c>
      <c r="U611" s="3" t="s">
        <v>264</v>
      </c>
      <c r="V611" s="21" cm="1">
        <f t="array" ref="V611">T611 / _xlfn.SWITCH(U611, "USD", 1, "AED", 3.67, "QAR", 3.64, "SAR", 3.75, "EUR", 0.92, "Unknown", 1, 1)</f>
        <v>29854372.079999998</v>
      </c>
      <c r="W611" s="3" t="s">
        <v>3297</v>
      </c>
      <c r="X611" s="3">
        <v>0.27</v>
      </c>
      <c r="Y611" s="3">
        <v>7.0000000000000007E-2</v>
      </c>
      <c r="Z611" s="3" t="s">
        <v>1977</v>
      </c>
      <c r="AA611" s="3">
        <v>13215503.380000001</v>
      </c>
      <c r="AB611" s="3">
        <v>13692168.49</v>
      </c>
      <c r="AC611" s="3">
        <v>60</v>
      </c>
      <c r="AD611" s="3">
        <v>47</v>
      </c>
      <c r="AE611" s="3" t="s">
        <v>148</v>
      </c>
      <c r="AF611" s="3" t="s">
        <v>49</v>
      </c>
      <c r="AG611" s="3">
        <v>0.13</v>
      </c>
      <c r="AH611" s="3">
        <v>0.15</v>
      </c>
      <c r="AI611" s="3">
        <v>0.02</v>
      </c>
      <c r="AJ611" s="3">
        <v>5</v>
      </c>
      <c r="AK611" s="3">
        <v>4165</v>
      </c>
      <c r="AL611" s="3">
        <v>6914852.1900000004</v>
      </c>
      <c r="AM611" s="3">
        <v>6802111.5800000001</v>
      </c>
      <c r="AN611" s="3" t="s">
        <v>165</v>
      </c>
      <c r="AO611" s="3" t="s">
        <v>39</v>
      </c>
      <c r="AP611" s="3">
        <v>75</v>
      </c>
      <c r="AQ611" s="3">
        <v>12</v>
      </c>
      <c r="AR611" s="3" t="s">
        <v>3297</v>
      </c>
      <c r="AS611" s="3" t="s">
        <v>40</v>
      </c>
      <c r="AT611" s="3" t="s">
        <v>3297</v>
      </c>
    </row>
    <row r="612" spans="1:46" x14ac:dyDescent="0.3">
      <c r="A612" s="2" t="s">
        <v>2032</v>
      </c>
      <c r="B612" s="4">
        <v>45665</v>
      </c>
      <c r="C612" s="2" t="s">
        <v>155</v>
      </c>
      <c r="D612" s="2" t="s">
        <v>320</v>
      </c>
      <c r="E612" s="2" t="s">
        <v>32</v>
      </c>
      <c r="F612" s="2" t="s">
        <v>108</v>
      </c>
      <c r="G612" s="2" t="s">
        <v>144</v>
      </c>
      <c r="H612" s="2" t="s">
        <v>157</v>
      </c>
      <c r="I612" s="2" t="s">
        <v>139</v>
      </c>
      <c r="J612" s="2" t="s">
        <v>215</v>
      </c>
      <c r="K612" s="2" t="s">
        <v>83</v>
      </c>
      <c r="L612" s="2" t="s">
        <v>1979</v>
      </c>
      <c r="M612" s="4">
        <v>45619</v>
      </c>
      <c r="N612" s="4">
        <v>45715</v>
      </c>
      <c r="O612" s="4">
        <v>45762</v>
      </c>
      <c r="P612" s="2">
        <v>52</v>
      </c>
      <c r="Q612" s="2">
        <v>3125808</v>
      </c>
      <c r="R612" s="2">
        <v>0.21</v>
      </c>
      <c r="S612" s="2">
        <v>0.17</v>
      </c>
      <c r="T612" s="2">
        <v>2889184.33</v>
      </c>
      <c r="U612" s="2" t="s">
        <v>177</v>
      </c>
      <c r="V612" s="20" cm="1">
        <f t="array" ref="V612">T612 / _xlfn.SWITCH(U612, "USD", 1, "AED", 3.67, "QAR", 3.64, "SAR", 3.75, "EUR", 0.92, "Unknown", 1, 1)</f>
        <v>2889184.33</v>
      </c>
      <c r="W612" s="2">
        <v>1990665.03</v>
      </c>
      <c r="X612" s="2">
        <v>0.12</v>
      </c>
      <c r="Y612" s="2">
        <v>7.0000000000000007E-2</v>
      </c>
      <c r="Z612" s="2" t="s">
        <v>1980</v>
      </c>
      <c r="AA612" s="2">
        <v>1779047.8</v>
      </c>
      <c r="AB612" s="2">
        <v>835022.98</v>
      </c>
      <c r="AC612" s="2">
        <v>45</v>
      </c>
      <c r="AD612" s="2">
        <v>88</v>
      </c>
      <c r="AE612" s="2" t="s">
        <v>62</v>
      </c>
      <c r="AF612" s="2" t="s">
        <v>153</v>
      </c>
      <c r="AG612" s="2">
        <v>0.53</v>
      </c>
      <c r="AH612" s="2">
        <v>0.1</v>
      </c>
      <c r="AI612" s="2">
        <v>7.0000000000000007E-2</v>
      </c>
      <c r="AJ612" s="2">
        <v>15</v>
      </c>
      <c r="AK612" s="2">
        <v>4103</v>
      </c>
      <c r="AL612" s="2">
        <v>506076.53</v>
      </c>
      <c r="AM612" s="2">
        <v>1233118.6599999999</v>
      </c>
      <c r="AN612" s="2" t="s">
        <v>102</v>
      </c>
      <c r="AO612" s="2" t="s">
        <v>89</v>
      </c>
      <c r="AP612" s="2">
        <v>65.7</v>
      </c>
      <c r="AQ612" s="2">
        <v>60</v>
      </c>
      <c r="AR612" s="2" t="s">
        <v>26</v>
      </c>
      <c r="AS612" s="2" t="s">
        <v>27</v>
      </c>
      <c r="AT612" s="2" t="s">
        <v>3297</v>
      </c>
    </row>
    <row r="613" spans="1:46" x14ac:dyDescent="0.3">
      <c r="A613" s="3" t="s">
        <v>2035</v>
      </c>
      <c r="B613" s="5">
        <v>45887</v>
      </c>
      <c r="C613" s="3" t="s">
        <v>155</v>
      </c>
      <c r="D613" s="3" t="s">
        <v>230</v>
      </c>
      <c r="E613" s="3" t="s">
        <v>275</v>
      </c>
      <c r="F613" s="3" t="s">
        <v>17</v>
      </c>
      <c r="G613" s="3" t="s">
        <v>117</v>
      </c>
      <c r="H613" s="3" t="s">
        <v>70</v>
      </c>
      <c r="I613" s="3" t="s">
        <v>139</v>
      </c>
      <c r="J613" s="2" t="s">
        <v>72</v>
      </c>
      <c r="K613" s="3" t="s">
        <v>83</v>
      </c>
      <c r="L613" s="3" t="s">
        <v>1982</v>
      </c>
      <c r="M613" s="5">
        <v>45823</v>
      </c>
      <c r="N613" s="5" t="s">
        <v>3297</v>
      </c>
      <c r="O613" s="5" t="s">
        <v>3297</v>
      </c>
      <c r="P613" s="3">
        <v>5</v>
      </c>
      <c r="Q613" s="3">
        <v>21324308</v>
      </c>
      <c r="R613" s="3">
        <v>0.06</v>
      </c>
      <c r="S613" s="3">
        <v>0.09</v>
      </c>
      <c r="T613" s="3">
        <v>21848885.98</v>
      </c>
      <c r="U613" s="3" t="s">
        <v>365</v>
      </c>
      <c r="V613" s="21" cm="1">
        <f t="array" ref="V613">T613 / _xlfn.SWITCH(U613, "USD", 1, "AED", 3.67, "QAR", 3.64, "SAR", 3.75, "EUR", 0.92, "Unknown", 1, 1)</f>
        <v>5953374.9264305178</v>
      </c>
      <c r="W613" s="3">
        <v>14555810.23</v>
      </c>
      <c r="X613" s="3">
        <v>0.11</v>
      </c>
      <c r="Y613" s="3">
        <v>0.13</v>
      </c>
      <c r="Z613" s="3" t="s">
        <v>1983</v>
      </c>
      <c r="AA613" s="3">
        <v>8431207.7699999996</v>
      </c>
      <c r="AB613" s="3">
        <v>4364312.53</v>
      </c>
      <c r="AC613" s="3">
        <v>60</v>
      </c>
      <c r="AD613" s="3">
        <v>164</v>
      </c>
      <c r="AE613" s="3" t="s">
        <v>75</v>
      </c>
      <c r="AF613" s="3" t="s">
        <v>101</v>
      </c>
      <c r="AG613" s="3">
        <v>0.18</v>
      </c>
      <c r="AH613" s="3">
        <v>0.05</v>
      </c>
      <c r="AI613" s="3">
        <v>0.06</v>
      </c>
      <c r="AJ613" s="3">
        <v>5</v>
      </c>
      <c r="AK613" s="3">
        <v>2560</v>
      </c>
      <c r="AL613" s="3">
        <v>3809786.9</v>
      </c>
      <c r="AM613" s="3">
        <v>3637364</v>
      </c>
      <c r="AN613" s="3" t="s">
        <v>88</v>
      </c>
      <c r="AO613" s="3" t="s">
        <v>3297</v>
      </c>
      <c r="AP613" s="3" t="s">
        <v>3297</v>
      </c>
      <c r="AQ613" s="3">
        <v>12</v>
      </c>
      <c r="AR613" s="3" t="s">
        <v>3297</v>
      </c>
      <c r="AS613" s="3" t="s">
        <v>27</v>
      </c>
      <c r="AT613" s="3" t="s">
        <v>113</v>
      </c>
    </row>
    <row r="614" spans="1:46" x14ac:dyDescent="0.3">
      <c r="A614" s="2" t="s">
        <v>2038</v>
      </c>
      <c r="B614" s="4">
        <v>45943</v>
      </c>
      <c r="C614" s="2" t="s">
        <v>212</v>
      </c>
      <c r="D614" s="2" t="s">
        <v>3297</v>
      </c>
      <c r="E614" s="2" t="s">
        <v>275</v>
      </c>
      <c r="F614" s="2" t="s">
        <v>93</v>
      </c>
      <c r="G614" s="2" t="s">
        <v>144</v>
      </c>
      <c r="H614" s="2" t="s">
        <v>3297</v>
      </c>
      <c r="I614" s="2" t="s">
        <v>58</v>
      </c>
      <c r="J614" s="2" t="s">
        <v>59</v>
      </c>
      <c r="K614" s="2" t="s">
        <v>97</v>
      </c>
      <c r="L614" s="2" t="s">
        <v>1985</v>
      </c>
      <c r="M614" s="4">
        <v>45862</v>
      </c>
      <c r="N614" s="4">
        <v>45986</v>
      </c>
      <c r="O614" s="4">
        <v>46045</v>
      </c>
      <c r="P614" s="2">
        <v>29</v>
      </c>
      <c r="Q614" s="2">
        <v>17668429</v>
      </c>
      <c r="R614" s="2">
        <v>0.02</v>
      </c>
      <c r="S614" s="2">
        <v>0.15</v>
      </c>
      <c r="T614" s="2">
        <v>19912319.48</v>
      </c>
      <c r="U614" s="2" t="s">
        <v>76</v>
      </c>
      <c r="V614" s="20" cm="1">
        <f t="array" ref="V614">T614 / _xlfn.SWITCH(U614, "USD", 1, "AED", 3.67, "QAR", 3.64, "SAR", 3.75, "EUR", 0.92, "Unknown", 1, 1)</f>
        <v>19912319.48</v>
      </c>
      <c r="W614" s="2">
        <v>17197054.109999999</v>
      </c>
      <c r="X614" s="2">
        <v>0.37</v>
      </c>
      <c r="Y614" s="2">
        <v>0.05</v>
      </c>
      <c r="Z614" s="2" t="s">
        <v>1986</v>
      </c>
      <c r="AA614" s="2">
        <v>12451977.949999999</v>
      </c>
      <c r="AB614" s="2">
        <v>10386092.68</v>
      </c>
      <c r="AC614" s="2">
        <v>60</v>
      </c>
      <c r="AD614" s="2">
        <v>51</v>
      </c>
      <c r="AE614" s="2" t="s">
        <v>100</v>
      </c>
      <c r="AF614" s="2" t="s">
        <v>153</v>
      </c>
      <c r="AG614" s="2">
        <v>0.62</v>
      </c>
      <c r="AH614" s="2">
        <v>0.15</v>
      </c>
      <c r="AI614" s="2">
        <v>0.05</v>
      </c>
      <c r="AJ614" s="2">
        <v>6</v>
      </c>
      <c r="AK614" s="2">
        <v>1520</v>
      </c>
      <c r="AL614" s="2">
        <v>2988441.91</v>
      </c>
      <c r="AM614" s="2">
        <v>3669562.79</v>
      </c>
      <c r="AN614" s="2" t="s">
        <v>63</v>
      </c>
      <c r="AO614" s="2" t="s">
        <v>89</v>
      </c>
      <c r="AP614" s="2">
        <v>59</v>
      </c>
      <c r="AQ614" s="2">
        <v>24</v>
      </c>
      <c r="AR614" s="2" t="s">
        <v>160</v>
      </c>
      <c r="AS614" s="2" t="s">
        <v>104</v>
      </c>
      <c r="AT614" s="2" t="s">
        <v>105</v>
      </c>
    </row>
    <row r="615" spans="1:46" x14ac:dyDescent="0.3">
      <c r="A615" s="3" t="s">
        <v>2041</v>
      </c>
      <c r="B615" s="5">
        <v>45934</v>
      </c>
      <c r="C615" s="3" t="s">
        <v>668</v>
      </c>
      <c r="D615" s="3" t="s">
        <v>320</v>
      </c>
      <c r="E615" s="3" t="s">
        <v>220</v>
      </c>
      <c r="F615" s="3" t="s">
        <v>123</v>
      </c>
      <c r="G615" s="3" t="s">
        <v>34</v>
      </c>
      <c r="H615" s="3" t="s">
        <v>157</v>
      </c>
      <c r="I615" s="3" t="s">
        <v>193</v>
      </c>
      <c r="J615" s="3" t="s">
        <v>118</v>
      </c>
      <c r="K615" s="3" t="s">
        <v>35</v>
      </c>
      <c r="L615" s="3" t="s">
        <v>1988</v>
      </c>
      <c r="M615" s="5">
        <v>45903</v>
      </c>
      <c r="N615" s="5">
        <v>45981</v>
      </c>
      <c r="O615" s="5">
        <v>46042</v>
      </c>
      <c r="P615" s="3">
        <v>19</v>
      </c>
      <c r="Q615" s="3">
        <v>48358253</v>
      </c>
      <c r="R615" s="3">
        <v>0.22</v>
      </c>
      <c r="S615" s="3">
        <v>-0.01</v>
      </c>
      <c r="T615" s="3">
        <v>37342242.969999999</v>
      </c>
      <c r="U615" s="3" t="s">
        <v>76</v>
      </c>
      <c r="V615" s="21" cm="1">
        <f t="array" ref="V615">T615 / _xlfn.SWITCH(U615, "USD", 1, "AED", 3.67, "QAR", 3.64, "SAR", 3.75, "EUR", 0.92, "Unknown", 1, 1)</f>
        <v>37342242.969999999</v>
      </c>
      <c r="W615" s="3">
        <v>33439753.07</v>
      </c>
      <c r="X615" s="3">
        <v>0.31</v>
      </c>
      <c r="Y615" s="3">
        <v>0.15</v>
      </c>
      <c r="Z615" s="3" t="s">
        <v>1989</v>
      </c>
      <c r="AA615" s="3">
        <v>32368322.329999998</v>
      </c>
      <c r="AB615" s="3">
        <v>28552889.170000002</v>
      </c>
      <c r="AC615" s="3">
        <v>60</v>
      </c>
      <c r="AD615" s="3">
        <v>120</v>
      </c>
      <c r="AE615" s="3" t="s">
        <v>148</v>
      </c>
      <c r="AF615" s="3" t="s">
        <v>128</v>
      </c>
      <c r="AG615" s="3">
        <v>0.22</v>
      </c>
      <c r="AH615" s="3">
        <v>0.15</v>
      </c>
      <c r="AI615" s="3">
        <v>7.0000000000000007E-2</v>
      </c>
      <c r="AJ615" s="3">
        <v>8</v>
      </c>
      <c r="AK615" s="3">
        <v>3509</v>
      </c>
      <c r="AL615" s="3">
        <v>3529669.47</v>
      </c>
      <c r="AM615" s="3">
        <v>7162958.0199999996</v>
      </c>
      <c r="AN615" s="3" t="s">
        <v>3297</v>
      </c>
      <c r="AO615" s="3" t="s">
        <v>3297</v>
      </c>
      <c r="AP615" s="3">
        <v>83.8</v>
      </c>
      <c r="AQ615" s="3">
        <v>12</v>
      </c>
      <c r="AR615" s="3" t="s">
        <v>3297</v>
      </c>
      <c r="AS615" s="3" t="s">
        <v>40</v>
      </c>
      <c r="AT615" s="3" t="s">
        <v>64</v>
      </c>
    </row>
    <row r="616" spans="1:46" x14ac:dyDescent="0.3">
      <c r="A616" s="2" t="s">
        <v>2044</v>
      </c>
      <c r="B616" s="4">
        <v>45936</v>
      </c>
      <c r="C616" s="2" t="s">
        <v>78</v>
      </c>
      <c r="D616" s="2" t="s">
        <v>198</v>
      </c>
      <c r="E616" s="2" t="s">
        <v>275</v>
      </c>
      <c r="F616" s="2" t="s">
        <v>116</v>
      </c>
      <c r="G616" s="2" t="s">
        <v>162</v>
      </c>
      <c r="H616" s="2" t="s">
        <v>3297</v>
      </c>
      <c r="I616" s="2" t="s">
        <v>19</v>
      </c>
      <c r="J616" s="2" t="s">
        <v>72</v>
      </c>
      <c r="K616" s="2" t="s">
        <v>83</v>
      </c>
      <c r="L616" s="2" t="s">
        <v>1991</v>
      </c>
      <c r="M616" s="4">
        <v>45923</v>
      </c>
      <c r="N616" s="4">
        <v>45951</v>
      </c>
      <c r="O616" s="4">
        <v>45700</v>
      </c>
      <c r="P616" s="2">
        <v>18</v>
      </c>
      <c r="Q616" s="2">
        <v>16814407</v>
      </c>
      <c r="R616" s="2">
        <v>0.2</v>
      </c>
      <c r="S616" s="2">
        <v>-0.02</v>
      </c>
      <c r="T616" s="2">
        <v>13182495.09</v>
      </c>
      <c r="U616" s="2" t="s">
        <v>264</v>
      </c>
      <c r="V616" s="20" cm="1">
        <f t="array" ref="V616">T616 / _xlfn.SWITCH(U616, "USD", 1, "AED", 3.67, "QAR", 3.64, "SAR", 3.75, "EUR", 0.92, "Unknown", 1, 1)</f>
        <v>13182495.09</v>
      </c>
      <c r="W616" s="2">
        <v>9471535.6300000008</v>
      </c>
      <c r="X616" s="2">
        <v>0.13</v>
      </c>
      <c r="Y616" s="2">
        <v>0.06</v>
      </c>
      <c r="Z616" s="2" t="s">
        <v>1992</v>
      </c>
      <c r="AA616" s="2">
        <v>7150275.29</v>
      </c>
      <c r="AB616" s="2">
        <v>3235436.57</v>
      </c>
      <c r="AC616" s="2">
        <v>90</v>
      </c>
      <c r="AD616" s="2">
        <v>108</v>
      </c>
      <c r="AE616" s="2" t="s">
        <v>38</v>
      </c>
      <c r="AF616" s="2" t="s">
        <v>263</v>
      </c>
      <c r="AG616" s="2">
        <v>0.6</v>
      </c>
      <c r="AH616" s="2">
        <v>0.05</v>
      </c>
      <c r="AI616" s="2">
        <v>7.0000000000000007E-2</v>
      </c>
      <c r="AJ616" s="2">
        <v>6</v>
      </c>
      <c r="AK616" s="2">
        <v>382</v>
      </c>
      <c r="AL616" s="2">
        <v>634136.51</v>
      </c>
      <c r="AM616" s="2">
        <v>3566904.53</v>
      </c>
      <c r="AN616" s="2" t="s">
        <v>3297</v>
      </c>
      <c r="AO616" s="2" t="s">
        <v>3297</v>
      </c>
      <c r="AP616" s="2" t="s">
        <v>3297</v>
      </c>
      <c r="AQ616" s="2">
        <v>12</v>
      </c>
      <c r="AR616" s="2" t="s">
        <v>26</v>
      </c>
      <c r="AS616" s="2" t="s">
        <v>104</v>
      </c>
      <c r="AT616" s="2" t="s">
        <v>3297</v>
      </c>
    </row>
    <row r="617" spans="1:46" x14ac:dyDescent="0.3">
      <c r="A617" s="3" t="s">
        <v>2047</v>
      </c>
      <c r="B617" s="5">
        <v>16686</v>
      </c>
      <c r="C617" s="3" t="s">
        <v>298</v>
      </c>
      <c r="D617" s="3" t="s">
        <v>79</v>
      </c>
      <c r="E617" s="3" t="s">
        <v>32</v>
      </c>
      <c r="F617" s="3" t="s">
        <v>138</v>
      </c>
      <c r="G617" s="3" t="s">
        <v>235</v>
      </c>
      <c r="H617" s="3" t="s">
        <v>70</v>
      </c>
      <c r="I617" s="3" t="s">
        <v>19</v>
      </c>
      <c r="J617" s="3" t="s">
        <v>215</v>
      </c>
      <c r="K617" s="3" t="s">
        <v>21</v>
      </c>
      <c r="L617" s="3" t="s">
        <v>1994</v>
      </c>
      <c r="M617" s="5">
        <v>45860</v>
      </c>
      <c r="N617" s="5">
        <v>45945</v>
      </c>
      <c r="O617" s="5" t="s">
        <v>3297</v>
      </c>
      <c r="P617" s="3">
        <v>6</v>
      </c>
      <c r="Q617" s="3">
        <v>42854657</v>
      </c>
      <c r="R617" s="3">
        <v>0.12</v>
      </c>
      <c r="S617" s="3">
        <v>0.18</v>
      </c>
      <c r="T617" s="3">
        <v>44500275.829999998</v>
      </c>
      <c r="U617" s="3" t="s">
        <v>242</v>
      </c>
      <c r="V617" s="21" cm="1">
        <f t="array" ref="V617">T617 / _xlfn.SWITCH(U617, "USD", 1, "AED", 3.67, "QAR", 3.64, "SAR", 3.75, "EUR", 0.92, "Unknown", 1, 1)</f>
        <v>48369865.032608695</v>
      </c>
      <c r="W617" s="3">
        <v>35911059.68</v>
      </c>
      <c r="X617" s="3">
        <v>0.1</v>
      </c>
      <c r="Y617" s="3">
        <v>7.0000000000000007E-2</v>
      </c>
      <c r="Z617" s="3" t="s">
        <v>1995</v>
      </c>
      <c r="AA617" s="3">
        <v>28607656.699999999</v>
      </c>
      <c r="AB617" s="3">
        <v>8896780.5800000001</v>
      </c>
      <c r="AC617" s="3">
        <v>30</v>
      </c>
      <c r="AD617" s="3">
        <v>177</v>
      </c>
      <c r="AE617" s="3" t="s">
        <v>3297</v>
      </c>
      <c r="AF617" s="3" t="s">
        <v>153</v>
      </c>
      <c r="AG617" s="3">
        <v>0.15</v>
      </c>
      <c r="AH617" s="3">
        <v>0.15</v>
      </c>
      <c r="AI617" s="3">
        <v>7.0000000000000007E-2</v>
      </c>
      <c r="AJ617" s="3">
        <v>2</v>
      </c>
      <c r="AK617" s="3">
        <v>4267</v>
      </c>
      <c r="AL617" s="3" t="s">
        <v>3297</v>
      </c>
      <c r="AM617" s="3">
        <v>21059168.199999999</v>
      </c>
      <c r="AN617" s="3" t="s">
        <v>135</v>
      </c>
      <c r="AO617" s="3" t="s">
        <v>25</v>
      </c>
      <c r="AP617" s="3">
        <v>92.2</v>
      </c>
      <c r="AQ617" s="3">
        <v>60</v>
      </c>
      <c r="AR617" s="3" t="s">
        <v>166</v>
      </c>
      <c r="AS617" s="3" t="s">
        <v>40</v>
      </c>
      <c r="AT617" s="3" t="s">
        <v>3297</v>
      </c>
    </row>
    <row r="618" spans="1:46" x14ac:dyDescent="0.3">
      <c r="A618" s="2" t="s">
        <v>2050</v>
      </c>
      <c r="B618" s="4">
        <v>45670</v>
      </c>
      <c r="C618" s="2" t="s">
        <v>179</v>
      </c>
      <c r="D618" s="2" t="s">
        <v>55</v>
      </c>
      <c r="E618" s="2" t="s">
        <v>32</v>
      </c>
      <c r="F618" s="2" t="s">
        <v>138</v>
      </c>
      <c r="G618" s="2" t="s">
        <v>57</v>
      </c>
      <c r="H618" s="2" t="s">
        <v>245</v>
      </c>
      <c r="I618" s="2" t="s">
        <v>139</v>
      </c>
      <c r="J618" s="2" t="s">
        <v>215</v>
      </c>
      <c r="K618" s="2" t="s">
        <v>125</v>
      </c>
      <c r="L618" s="2" t="s">
        <v>1997</v>
      </c>
      <c r="M618" s="4">
        <v>45639</v>
      </c>
      <c r="N618" s="4">
        <v>45671</v>
      </c>
      <c r="O618" s="4">
        <v>45710</v>
      </c>
      <c r="P618" s="2">
        <v>10</v>
      </c>
      <c r="Q618" s="2">
        <v>25342865</v>
      </c>
      <c r="R618" s="2">
        <v>0.3</v>
      </c>
      <c r="S618" s="2">
        <v>0.17</v>
      </c>
      <c r="T618" s="2">
        <v>20755806.43</v>
      </c>
      <c r="U618" s="2" t="s">
        <v>242</v>
      </c>
      <c r="V618" s="20" cm="1">
        <f t="array" ref="V618">T618 / _xlfn.SWITCH(U618, "USD", 1, "AED", 3.67, "QAR", 3.64, "SAR", 3.75, "EUR", 0.92, "Unknown", 1, 1)</f>
        <v>22560659.163043477</v>
      </c>
      <c r="W618" s="2">
        <v>15149702.91</v>
      </c>
      <c r="X618" s="2">
        <v>0.33</v>
      </c>
      <c r="Y618" s="2">
        <v>0.16</v>
      </c>
      <c r="Z618" s="2" t="s">
        <v>1998</v>
      </c>
      <c r="AA618" s="2">
        <v>4825532.49</v>
      </c>
      <c r="AB618" s="2">
        <v>2471825.4500000002</v>
      </c>
      <c r="AC618" s="2">
        <v>30</v>
      </c>
      <c r="AD618" s="2">
        <v>140</v>
      </c>
      <c r="AE618" s="2" t="s">
        <v>38</v>
      </c>
      <c r="AF618" s="2" t="s">
        <v>101</v>
      </c>
      <c r="AG618" s="2">
        <v>0.27</v>
      </c>
      <c r="AH618" s="2">
        <v>0.15</v>
      </c>
      <c r="AI618" s="2">
        <v>0.08</v>
      </c>
      <c r="AJ618" s="2">
        <v>11</v>
      </c>
      <c r="AK618" s="2">
        <v>1556</v>
      </c>
      <c r="AL618" s="2">
        <v>4590660.5</v>
      </c>
      <c r="AM618" s="2">
        <v>5664759.7199999997</v>
      </c>
      <c r="AN618" s="2" t="s">
        <v>102</v>
      </c>
      <c r="AO618" s="2" t="s">
        <v>39</v>
      </c>
      <c r="AP618" s="2">
        <v>97.7</v>
      </c>
      <c r="AQ618" s="2">
        <v>12</v>
      </c>
      <c r="AR618" s="2" t="s">
        <v>3297</v>
      </c>
      <c r="AS618" s="2" t="s">
        <v>52</v>
      </c>
      <c r="AT618" s="2" t="s">
        <v>113</v>
      </c>
    </row>
    <row r="619" spans="1:46" x14ac:dyDescent="0.3">
      <c r="A619" s="3" t="s">
        <v>2053</v>
      </c>
      <c r="B619" s="5">
        <v>45764</v>
      </c>
      <c r="C619" s="3" t="s">
        <v>253</v>
      </c>
      <c r="D619" s="3" t="s">
        <v>198</v>
      </c>
      <c r="E619" s="3" t="s">
        <v>32</v>
      </c>
      <c r="F619" s="3" t="s">
        <v>138</v>
      </c>
      <c r="G619" s="3" t="s">
        <v>131</v>
      </c>
      <c r="H619" s="3" t="s">
        <v>44</v>
      </c>
      <c r="I619" s="3" t="s">
        <v>96</v>
      </c>
      <c r="J619" s="3" t="s">
        <v>215</v>
      </c>
      <c r="K619" s="3" t="s">
        <v>97</v>
      </c>
      <c r="L619" s="3" t="s">
        <v>2000</v>
      </c>
      <c r="M619" s="5">
        <v>45963</v>
      </c>
      <c r="N619" s="5">
        <v>45767</v>
      </c>
      <c r="O619" s="5">
        <v>45823</v>
      </c>
      <c r="P619" s="3">
        <v>28</v>
      </c>
      <c r="Q619" s="3">
        <v>43197754</v>
      </c>
      <c r="R619" s="3">
        <v>0.3</v>
      </c>
      <c r="S619" s="3">
        <v>0.02</v>
      </c>
      <c r="T619" s="3">
        <v>30843196.359999999</v>
      </c>
      <c r="U619" s="3" t="s">
        <v>365</v>
      </c>
      <c r="V619" s="21" cm="1">
        <f t="array" ref="V619">T619 / _xlfn.SWITCH(U619, "USD", 1, "AED", 3.67, "QAR", 3.64, "SAR", 3.75, "EUR", 0.92, "Unknown", 1, 1)</f>
        <v>8404140.6975476835</v>
      </c>
      <c r="W619" s="3">
        <v>21227355.390000001</v>
      </c>
      <c r="X619" s="3" t="s">
        <v>287</v>
      </c>
      <c r="Y619" s="3">
        <v>0.19</v>
      </c>
      <c r="Z619" s="3" t="s">
        <v>2001</v>
      </c>
      <c r="AA619" s="3">
        <v>19204598.870000001</v>
      </c>
      <c r="AB619" s="3">
        <v>11307883.01</v>
      </c>
      <c r="AC619" s="3">
        <v>45</v>
      </c>
      <c r="AD619" s="3">
        <v>20</v>
      </c>
      <c r="AE619" s="3" t="s">
        <v>38</v>
      </c>
      <c r="AF619" s="3" t="s">
        <v>49</v>
      </c>
      <c r="AG619" s="3">
        <v>0.62</v>
      </c>
      <c r="AH619" s="3">
        <v>0.1</v>
      </c>
      <c r="AI619" s="3">
        <v>0.08</v>
      </c>
      <c r="AJ619" s="3">
        <v>1</v>
      </c>
      <c r="AK619" s="3">
        <v>3629</v>
      </c>
      <c r="AL619" s="3">
        <v>5165785.18</v>
      </c>
      <c r="AM619" s="3">
        <v>6074563.0300000003</v>
      </c>
      <c r="AN619" s="3" t="s">
        <v>165</v>
      </c>
      <c r="AO619" s="3" t="s">
        <v>25</v>
      </c>
      <c r="AP619" s="3">
        <v>85.9</v>
      </c>
      <c r="AQ619" s="3">
        <v>60</v>
      </c>
      <c r="AR619" s="3" t="s">
        <v>3297</v>
      </c>
      <c r="AS619" s="3" t="s">
        <v>40</v>
      </c>
      <c r="AT619" s="3" t="s">
        <v>28</v>
      </c>
    </row>
    <row r="620" spans="1:46" x14ac:dyDescent="0.3">
      <c r="A620" s="2" t="s">
        <v>2055</v>
      </c>
      <c r="B620" s="4">
        <v>45842</v>
      </c>
      <c r="C620" s="2" t="s">
        <v>384</v>
      </c>
      <c r="D620" s="2" t="s">
        <v>79</v>
      </c>
      <c r="E620" s="2" t="s">
        <v>275</v>
      </c>
      <c r="F620" s="2" t="s">
        <v>17</v>
      </c>
      <c r="G620" s="2" t="s">
        <v>3297</v>
      </c>
      <c r="H620" s="2" t="s">
        <v>70</v>
      </c>
      <c r="I620" s="2" t="s">
        <v>302</v>
      </c>
      <c r="J620" s="2" t="s">
        <v>59</v>
      </c>
      <c r="K620" s="2" t="s">
        <v>21</v>
      </c>
      <c r="L620" s="2" t="s">
        <v>2003</v>
      </c>
      <c r="M620" s="4">
        <v>45776</v>
      </c>
      <c r="N620" s="4">
        <v>45877</v>
      </c>
      <c r="O620" s="4">
        <v>45952</v>
      </c>
      <c r="P620" s="2">
        <v>53</v>
      </c>
      <c r="Q620" s="2">
        <v>7443733</v>
      </c>
      <c r="R620" s="2">
        <v>0.04</v>
      </c>
      <c r="S620" s="2">
        <v>-0.01</v>
      </c>
      <c r="T620" s="2">
        <v>7074523.8399999999</v>
      </c>
      <c r="U620" s="2" t="s">
        <v>76</v>
      </c>
      <c r="V620" s="20" cm="1">
        <f t="array" ref="V620">T620 / _xlfn.SWITCH(U620, "USD", 1, "AED", 3.67, "QAR", 3.64, "SAR", 3.75, "EUR", 0.92, "Unknown", 1, 1)</f>
        <v>7074523.8399999999</v>
      </c>
      <c r="W620" s="2">
        <v>6005122.3200000003</v>
      </c>
      <c r="X620" s="2">
        <v>0.28000000000000003</v>
      </c>
      <c r="Y620" s="2">
        <v>0.05</v>
      </c>
      <c r="Z620" s="2" t="s">
        <v>2004</v>
      </c>
      <c r="AA620" s="2">
        <v>5323257.17</v>
      </c>
      <c r="AB620" s="2">
        <v>2685557.36</v>
      </c>
      <c r="AC620" s="2">
        <v>90</v>
      </c>
      <c r="AD620" s="2">
        <v>51</v>
      </c>
      <c r="AE620" s="2" t="s">
        <v>100</v>
      </c>
      <c r="AF620" s="2" t="s">
        <v>101</v>
      </c>
      <c r="AG620" s="2">
        <v>0.85</v>
      </c>
      <c r="AH620" s="2">
        <v>0.15</v>
      </c>
      <c r="AI620" s="2">
        <v>0.01</v>
      </c>
      <c r="AJ620" s="2">
        <v>1</v>
      </c>
      <c r="AK620" s="2">
        <v>4741</v>
      </c>
      <c r="AL620" s="2" t="s">
        <v>3297</v>
      </c>
      <c r="AM620" s="2">
        <v>3528190.58</v>
      </c>
      <c r="AN620" s="2" t="s">
        <v>88</v>
      </c>
      <c r="AO620" s="2" t="s">
        <v>103</v>
      </c>
      <c r="AP620" s="2">
        <v>84.2</v>
      </c>
      <c r="AQ620" s="2">
        <v>36</v>
      </c>
      <c r="AR620" s="2" t="s">
        <v>3297</v>
      </c>
      <c r="AS620" s="2" t="s">
        <v>104</v>
      </c>
      <c r="AT620" s="2" t="s">
        <v>149</v>
      </c>
    </row>
    <row r="621" spans="1:46" x14ac:dyDescent="0.3">
      <c r="A621" s="3" t="s">
        <v>2058</v>
      </c>
      <c r="B621" s="5">
        <v>45694</v>
      </c>
      <c r="C621" s="3" t="s">
        <v>253</v>
      </c>
      <c r="D621" s="3" t="s">
        <v>230</v>
      </c>
      <c r="E621" s="3" t="s">
        <v>16</v>
      </c>
      <c r="F621" s="3" t="s">
        <v>56</v>
      </c>
      <c r="G621" s="3" t="s">
        <v>69</v>
      </c>
      <c r="H621" s="3" t="s">
        <v>157</v>
      </c>
      <c r="I621" s="3" t="s">
        <v>3297</v>
      </c>
      <c r="J621" s="3" t="s">
        <v>82</v>
      </c>
      <c r="K621" s="3" t="s">
        <v>83</v>
      </c>
      <c r="L621" s="3" t="s">
        <v>2006</v>
      </c>
      <c r="M621" s="5">
        <v>45334</v>
      </c>
      <c r="N621" s="5">
        <v>45714</v>
      </c>
      <c r="O621" s="5">
        <v>45731</v>
      </c>
      <c r="P621" s="3">
        <v>44</v>
      </c>
      <c r="Q621" s="3" t="s">
        <v>3297</v>
      </c>
      <c r="R621" s="3">
        <v>0.3</v>
      </c>
      <c r="S621" s="3">
        <v>-0.02</v>
      </c>
      <c r="T621" s="3">
        <v>27044324.800000001</v>
      </c>
      <c r="U621" s="3" t="s">
        <v>242</v>
      </c>
      <c r="V621" s="21" cm="1">
        <f t="array" ref="V621">T621 / _xlfn.SWITCH(U621, "USD", 1, "AED", 3.67, "QAR", 3.64, "SAR", 3.75, "EUR", 0.92, "Unknown", 1, 1)</f>
        <v>29396005.217391305</v>
      </c>
      <c r="W621" s="3">
        <v>20543804.98</v>
      </c>
      <c r="X621" s="3">
        <v>0.24</v>
      </c>
      <c r="Y621" s="3">
        <v>0.17</v>
      </c>
      <c r="Z621" s="3" t="s">
        <v>2007</v>
      </c>
      <c r="AA621" s="3">
        <v>14328629.380000001</v>
      </c>
      <c r="AB621" s="3">
        <v>12755844.49</v>
      </c>
      <c r="AC621" s="3">
        <v>30</v>
      </c>
      <c r="AD621" s="3">
        <v>124</v>
      </c>
      <c r="AE621" s="3" t="s">
        <v>3297</v>
      </c>
      <c r="AF621" s="3" t="s">
        <v>24</v>
      </c>
      <c r="AG621" s="3">
        <v>0.09</v>
      </c>
      <c r="AH621" s="3">
        <v>0.05</v>
      </c>
      <c r="AI621" s="3">
        <v>0.08</v>
      </c>
      <c r="AJ621" s="3">
        <v>14</v>
      </c>
      <c r="AK621" s="3">
        <v>1567</v>
      </c>
      <c r="AL621" s="3">
        <v>5048993.74</v>
      </c>
      <c r="AM621" s="3">
        <v>12351134.17</v>
      </c>
      <c r="AN621" s="3" t="s">
        <v>135</v>
      </c>
      <c r="AO621" s="3" t="s">
        <v>89</v>
      </c>
      <c r="AP621" s="3">
        <v>74.900000000000006</v>
      </c>
      <c r="AQ621" s="3">
        <v>24</v>
      </c>
      <c r="AR621" s="3" t="s">
        <v>3297</v>
      </c>
      <c r="AS621" s="3" t="s">
        <v>104</v>
      </c>
      <c r="AT621" s="3" t="s">
        <v>105</v>
      </c>
    </row>
    <row r="622" spans="1:46" x14ac:dyDescent="0.3">
      <c r="A622" s="2" t="s">
        <v>2061</v>
      </c>
      <c r="B622" s="4">
        <v>45998</v>
      </c>
      <c r="C622" s="2" t="s">
        <v>253</v>
      </c>
      <c r="D622" s="2" t="s">
        <v>43</v>
      </c>
      <c r="E622" s="2" t="s">
        <v>32</v>
      </c>
      <c r="F622" s="2" t="s">
        <v>417</v>
      </c>
      <c r="G622" s="2" t="s">
        <v>235</v>
      </c>
      <c r="H622" s="2" t="s">
        <v>3297</v>
      </c>
      <c r="I622" s="2" t="s">
        <v>96</v>
      </c>
      <c r="J622" s="2" t="s">
        <v>215</v>
      </c>
      <c r="K622" s="2" t="s">
        <v>46</v>
      </c>
      <c r="L622" s="2" t="s">
        <v>2009</v>
      </c>
      <c r="M622" s="4">
        <v>45957</v>
      </c>
      <c r="N622" s="4">
        <v>46053</v>
      </c>
      <c r="O622" s="4">
        <v>46067</v>
      </c>
      <c r="P622" s="2">
        <v>43</v>
      </c>
      <c r="Q622" s="2">
        <v>28633219</v>
      </c>
      <c r="R622" s="2">
        <v>0.08</v>
      </c>
      <c r="S622" s="2">
        <v>0.1</v>
      </c>
      <c r="T622" s="2">
        <v>28976817.629999999</v>
      </c>
      <c r="U622" s="2" t="s">
        <v>76</v>
      </c>
      <c r="V622" s="20" cm="1">
        <f t="array" ref="V622">T622 / _xlfn.SWITCH(U622, "USD", 1, "AED", 3.67, "QAR", 3.64, "SAR", 3.75, "EUR", 0.92, "Unknown", 1, 1)</f>
        <v>28976817.629999999</v>
      </c>
      <c r="W622" s="2">
        <v>24793431.559999999</v>
      </c>
      <c r="X622" s="2">
        <v>0.12</v>
      </c>
      <c r="Y622" s="2">
        <v>0.09</v>
      </c>
      <c r="Z622" s="2" t="s">
        <v>2010</v>
      </c>
      <c r="AA622" s="2">
        <v>14466162.65</v>
      </c>
      <c r="AB622" s="2">
        <v>13202291.789999999</v>
      </c>
      <c r="AC622" s="2">
        <v>60</v>
      </c>
      <c r="AD622" s="2">
        <v>137</v>
      </c>
      <c r="AE622" s="2" t="s">
        <v>38</v>
      </c>
      <c r="AF622" s="2" t="s">
        <v>49</v>
      </c>
      <c r="AG622" s="2">
        <v>0.32</v>
      </c>
      <c r="AH622" s="2">
        <v>0.05</v>
      </c>
      <c r="AI622" s="2">
        <v>7.0000000000000007E-2</v>
      </c>
      <c r="AJ622" s="2">
        <v>7</v>
      </c>
      <c r="AK622" s="2">
        <v>1617</v>
      </c>
      <c r="AL622" s="2">
        <v>5171727.33</v>
      </c>
      <c r="AM622" s="2">
        <v>14167255.689999999</v>
      </c>
      <c r="AN622" s="2" t="s">
        <v>102</v>
      </c>
      <c r="AO622" s="2" t="s">
        <v>3297</v>
      </c>
      <c r="AP622" s="2">
        <v>84.6</v>
      </c>
      <c r="AQ622" s="2">
        <v>48</v>
      </c>
      <c r="AR622" s="2" t="s">
        <v>3297</v>
      </c>
      <c r="AS622" s="2" t="s">
        <v>27</v>
      </c>
      <c r="AT622" s="2" t="s">
        <v>149</v>
      </c>
    </row>
    <row r="623" spans="1:46" x14ac:dyDescent="0.3">
      <c r="A623" s="3" t="s">
        <v>2064</v>
      </c>
      <c r="B623" s="5">
        <v>45844</v>
      </c>
      <c r="C623" s="3" t="s">
        <v>940</v>
      </c>
      <c r="D623" s="3" t="s">
        <v>174</v>
      </c>
      <c r="E623" s="3" t="s">
        <v>220</v>
      </c>
      <c r="F623" s="3" t="s">
        <v>123</v>
      </c>
      <c r="G623" s="3" t="s">
        <v>69</v>
      </c>
      <c r="H623" s="3" t="s">
        <v>157</v>
      </c>
      <c r="I623" s="3" t="s">
        <v>139</v>
      </c>
      <c r="J623" s="3" t="s">
        <v>221</v>
      </c>
      <c r="K623" s="3" t="s">
        <v>83</v>
      </c>
      <c r="L623" s="3" t="s">
        <v>2012</v>
      </c>
      <c r="M623" s="5">
        <v>45842</v>
      </c>
      <c r="N623" s="5">
        <v>45846</v>
      </c>
      <c r="O623" s="5">
        <v>45883</v>
      </c>
      <c r="P623" s="3">
        <v>10</v>
      </c>
      <c r="Q623" s="3">
        <v>31027804</v>
      </c>
      <c r="R623" s="3">
        <v>0.02</v>
      </c>
      <c r="S623" s="3">
        <v>0.02</v>
      </c>
      <c r="T623" s="3">
        <v>31015392.879999999</v>
      </c>
      <c r="U623" s="3" t="s">
        <v>50</v>
      </c>
      <c r="V623" s="21" cm="1">
        <f t="array" ref="V623">T623 / _xlfn.SWITCH(U623, "USD", 1, "AED", 3.67, "QAR", 3.64, "SAR", 3.75, "EUR", 0.92, "Unknown", 1, 1)</f>
        <v>8520712.3296703286</v>
      </c>
      <c r="W623" s="3">
        <v>22404314.140000001</v>
      </c>
      <c r="X623" s="3">
        <v>0.27</v>
      </c>
      <c r="Y623" s="3">
        <v>0.08</v>
      </c>
      <c r="Z623" s="3" t="s">
        <v>2013</v>
      </c>
      <c r="AA623" s="3">
        <v>11141825.35</v>
      </c>
      <c r="AB623" s="3">
        <v>10466297.529999999</v>
      </c>
      <c r="AC623" s="3">
        <v>30</v>
      </c>
      <c r="AD623" s="3">
        <v>168</v>
      </c>
      <c r="AE623" s="3" t="s">
        <v>62</v>
      </c>
      <c r="AF623" s="3" t="s">
        <v>87</v>
      </c>
      <c r="AG623" s="3">
        <v>0.94</v>
      </c>
      <c r="AH623" s="3">
        <v>0.05</v>
      </c>
      <c r="AI623" s="3">
        <v>0.03</v>
      </c>
      <c r="AJ623" s="3">
        <v>9</v>
      </c>
      <c r="AK623" s="3">
        <v>1431</v>
      </c>
      <c r="AL623" s="3">
        <v>5816663.6500000004</v>
      </c>
      <c r="AM623" s="3">
        <v>11188048.220000001</v>
      </c>
      <c r="AN623" s="3" t="s">
        <v>135</v>
      </c>
      <c r="AO623" s="3" t="s">
        <v>89</v>
      </c>
      <c r="AP623" s="3">
        <v>64.400000000000006</v>
      </c>
      <c r="AQ623" s="3">
        <v>60</v>
      </c>
      <c r="AR623" s="3" t="s">
        <v>3297</v>
      </c>
      <c r="AS623" s="3" t="s">
        <v>27</v>
      </c>
      <c r="AT623" s="3" t="s">
        <v>3297</v>
      </c>
    </row>
    <row r="624" spans="1:46" x14ac:dyDescent="0.3">
      <c r="A624" s="2" t="s">
        <v>2067</v>
      </c>
      <c r="B624" s="4">
        <v>45659</v>
      </c>
      <c r="C624" s="2" t="s">
        <v>290</v>
      </c>
      <c r="D624" s="2" t="s">
        <v>43</v>
      </c>
      <c r="E624" s="2" t="s">
        <v>275</v>
      </c>
      <c r="F624" s="2" t="s">
        <v>93</v>
      </c>
      <c r="G624" s="2" t="s">
        <v>18</v>
      </c>
      <c r="H624" s="2" t="s">
        <v>44</v>
      </c>
      <c r="I624" s="2" t="s">
        <v>58</v>
      </c>
      <c r="J624" s="2" t="s">
        <v>59</v>
      </c>
      <c r="K624" s="2" t="s">
        <v>125</v>
      </c>
      <c r="L624" s="2" t="s">
        <v>2015</v>
      </c>
      <c r="M624" s="4">
        <v>45588</v>
      </c>
      <c r="N624" s="4">
        <v>45678</v>
      </c>
      <c r="O624" s="4">
        <v>45770</v>
      </c>
      <c r="P624" s="2">
        <v>43</v>
      </c>
      <c r="Q624" s="2">
        <v>4304062</v>
      </c>
      <c r="R624" s="2">
        <v>0.17</v>
      </c>
      <c r="S624" s="2">
        <v>0.15</v>
      </c>
      <c r="T624" s="2">
        <v>4108227.18</v>
      </c>
      <c r="U624" s="2" t="s">
        <v>177</v>
      </c>
      <c r="V624" s="20" cm="1">
        <f t="array" ref="V624">T624 / _xlfn.SWITCH(U624, "USD", 1, "AED", 3.67, "QAR", 3.64, "SAR", 3.75, "EUR", 0.92, "Unknown", 1, 1)</f>
        <v>4108227.18</v>
      </c>
      <c r="W624" s="2">
        <v>2989688.86</v>
      </c>
      <c r="X624" s="2">
        <v>0.26</v>
      </c>
      <c r="Y624" s="2">
        <v>7.0000000000000007E-2</v>
      </c>
      <c r="Z624" s="2" t="s">
        <v>2016</v>
      </c>
      <c r="AA624" s="2">
        <v>1117137.8400000001</v>
      </c>
      <c r="AB624" s="2">
        <v>1212382.53</v>
      </c>
      <c r="AC624" s="2">
        <v>30</v>
      </c>
      <c r="AD624" s="2">
        <v>136</v>
      </c>
      <c r="AE624" s="2" t="s">
        <v>62</v>
      </c>
      <c r="AF624" s="2" t="s">
        <v>263</v>
      </c>
      <c r="AG624" s="2">
        <v>0.26</v>
      </c>
      <c r="AH624" s="2">
        <v>0.1</v>
      </c>
      <c r="AI624" s="2">
        <v>0.05</v>
      </c>
      <c r="AJ624" s="2">
        <v>5</v>
      </c>
      <c r="AK624" s="2">
        <v>2545</v>
      </c>
      <c r="AL624" s="2">
        <v>914569.27</v>
      </c>
      <c r="AM624" s="2">
        <v>1821260.51</v>
      </c>
      <c r="AN624" s="2" t="s">
        <v>63</v>
      </c>
      <c r="AO624" s="2" t="s">
        <v>3297</v>
      </c>
      <c r="AP624" s="2">
        <v>93.2</v>
      </c>
      <c r="AQ624" s="2" t="s">
        <v>3297</v>
      </c>
      <c r="AR624" s="2" t="s">
        <v>26</v>
      </c>
      <c r="AS624" s="2" t="s">
        <v>104</v>
      </c>
      <c r="AT624" s="2" t="s">
        <v>149</v>
      </c>
    </row>
    <row r="625" spans="1:46" x14ac:dyDescent="0.3">
      <c r="A625" s="3" t="s">
        <v>2070</v>
      </c>
      <c r="B625" s="5">
        <v>45697</v>
      </c>
      <c r="C625" s="3" t="s">
        <v>130</v>
      </c>
      <c r="D625" s="3" t="s">
        <v>92</v>
      </c>
      <c r="E625" s="3" t="s">
        <v>275</v>
      </c>
      <c r="F625" s="3" t="s">
        <v>93</v>
      </c>
      <c r="G625" s="3" t="s">
        <v>3297</v>
      </c>
      <c r="H625" s="3" t="s">
        <v>70</v>
      </c>
      <c r="I625" s="3" t="s">
        <v>96</v>
      </c>
      <c r="J625" s="2" t="s">
        <v>72</v>
      </c>
      <c r="K625" s="3" t="s">
        <v>83</v>
      </c>
      <c r="L625" s="3" t="s">
        <v>2018</v>
      </c>
      <c r="M625" s="5">
        <v>45673</v>
      </c>
      <c r="N625" s="5" t="s">
        <v>3297</v>
      </c>
      <c r="O625" s="5">
        <v>45737</v>
      </c>
      <c r="P625" s="3">
        <v>42</v>
      </c>
      <c r="Q625" s="3">
        <v>18068414</v>
      </c>
      <c r="R625" s="3">
        <v>0.16</v>
      </c>
      <c r="S625" s="3">
        <v>0.04</v>
      </c>
      <c r="T625" s="3">
        <v>15784566.470000001</v>
      </c>
      <c r="U625" s="3" t="s">
        <v>365</v>
      </c>
      <c r="V625" s="21" cm="1">
        <f t="array" ref="V625">T625 / _xlfn.SWITCH(U625, "USD", 1, "AED", 3.67, "QAR", 3.64, "SAR", 3.75, "EUR", 0.92, "Unknown", 1, 1)</f>
        <v>4300971.7901907358</v>
      </c>
      <c r="W625" s="3">
        <v>10138474.029999999</v>
      </c>
      <c r="X625" s="3" t="s">
        <v>287</v>
      </c>
      <c r="Y625" s="3">
        <v>0.12</v>
      </c>
      <c r="Z625" s="3" t="s">
        <v>2019</v>
      </c>
      <c r="AA625" s="3">
        <v>909828.87</v>
      </c>
      <c r="AB625" s="3">
        <v>351180.19</v>
      </c>
      <c r="AC625" s="3">
        <v>45</v>
      </c>
      <c r="AD625" s="3">
        <v>82</v>
      </c>
      <c r="AE625" s="3" t="s">
        <v>75</v>
      </c>
      <c r="AF625" s="3" t="s">
        <v>263</v>
      </c>
      <c r="AG625" s="3">
        <v>0.05</v>
      </c>
      <c r="AH625" s="3">
        <v>0.15</v>
      </c>
      <c r="AI625" s="3">
        <v>0.1</v>
      </c>
      <c r="AJ625" s="3">
        <v>2</v>
      </c>
      <c r="AK625" s="3">
        <v>1352</v>
      </c>
      <c r="AL625" s="3" t="s">
        <v>3297</v>
      </c>
      <c r="AM625" s="3" t="s">
        <v>3297</v>
      </c>
      <c r="AN625" s="3" t="s">
        <v>135</v>
      </c>
      <c r="AO625" s="3" t="s">
        <v>39</v>
      </c>
      <c r="AP625" s="3">
        <v>80.900000000000006</v>
      </c>
      <c r="AQ625" s="3" t="s">
        <v>3297</v>
      </c>
      <c r="AR625" s="3" t="s">
        <v>166</v>
      </c>
      <c r="AS625" s="3" t="s">
        <v>104</v>
      </c>
      <c r="AT625" s="3" t="s">
        <v>113</v>
      </c>
    </row>
    <row r="626" spans="1:46" x14ac:dyDescent="0.3">
      <c r="A626" s="2" t="s">
        <v>2073</v>
      </c>
      <c r="B626" s="4">
        <v>45772</v>
      </c>
      <c r="C626" s="2" t="s">
        <v>15</v>
      </c>
      <c r="D626" s="2" t="s">
        <v>230</v>
      </c>
      <c r="E626" s="2" t="s">
        <v>220</v>
      </c>
      <c r="F626" s="2" t="s">
        <v>33</v>
      </c>
      <c r="G626" s="2" t="s">
        <v>94</v>
      </c>
      <c r="H626" s="2" t="s">
        <v>95</v>
      </c>
      <c r="I626" s="2" t="s">
        <v>124</v>
      </c>
      <c r="J626" s="2" t="s">
        <v>118</v>
      </c>
      <c r="K626" s="2" t="s">
        <v>21</v>
      </c>
      <c r="L626" s="2" t="s">
        <v>2021</v>
      </c>
      <c r="M626" s="4">
        <v>45811</v>
      </c>
      <c r="N626" s="4">
        <v>45802</v>
      </c>
      <c r="O626" s="4">
        <v>45857</v>
      </c>
      <c r="P626" s="2">
        <v>49</v>
      </c>
      <c r="Q626" s="2">
        <v>32971782</v>
      </c>
      <c r="R626" s="2">
        <v>7.0000000000000007E-2</v>
      </c>
      <c r="S626" s="2">
        <v>0.13</v>
      </c>
      <c r="T626" s="2">
        <v>34650045.700000003</v>
      </c>
      <c r="U626" s="2" t="s">
        <v>242</v>
      </c>
      <c r="V626" s="20" cm="1">
        <f t="array" ref="V626">T626 / _xlfn.SWITCH(U626, "USD", 1, "AED", 3.67, "QAR", 3.64, "SAR", 3.75, "EUR", 0.92, "Unknown", 1, 1)</f>
        <v>37663093.152173914</v>
      </c>
      <c r="W626" s="2">
        <v>21209582.550000001</v>
      </c>
      <c r="X626" s="2">
        <v>0.26</v>
      </c>
      <c r="Y626" s="2">
        <v>0.16</v>
      </c>
      <c r="Z626" s="2" t="s">
        <v>2022</v>
      </c>
      <c r="AA626" s="2">
        <v>17438367.82</v>
      </c>
      <c r="AB626" s="2">
        <v>11134579.43</v>
      </c>
      <c r="AC626" s="2">
        <v>60</v>
      </c>
      <c r="AD626" s="2">
        <v>149</v>
      </c>
      <c r="AE626" s="2" t="s">
        <v>3297</v>
      </c>
      <c r="AF626" s="2" t="s">
        <v>128</v>
      </c>
      <c r="AG626" s="2">
        <v>0.4</v>
      </c>
      <c r="AH626" s="2">
        <v>0.15</v>
      </c>
      <c r="AI626" s="2">
        <v>7.0000000000000007E-2</v>
      </c>
      <c r="AJ626" s="2">
        <v>10</v>
      </c>
      <c r="AK626" s="2">
        <v>1946</v>
      </c>
      <c r="AL626" s="2">
        <v>7136257.7300000004</v>
      </c>
      <c r="AM626" s="2">
        <v>15586597.6</v>
      </c>
      <c r="AN626" s="2" t="s">
        <v>135</v>
      </c>
      <c r="AO626" s="2" t="s">
        <v>77</v>
      </c>
      <c r="AP626" s="2">
        <v>50.2</v>
      </c>
      <c r="AQ626" s="2">
        <v>60</v>
      </c>
      <c r="AR626" s="2" t="s">
        <v>160</v>
      </c>
      <c r="AS626" s="2" t="s">
        <v>112</v>
      </c>
      <c r="AT626" s="2" t="s">
        <v>149</v>
      </c>
    </row>
    <row r="627" spans="1:46" x14ac:dyDescent="0.3">
      <c r="A627" s="3" t="s">
        <v>2076</v>
      </c>
      <c r="B627" s="5">
        <v>45872</v>
      </c>
      <c r="C627" s="3" t="s">
        <v>249</v>
      </c>
      <c r="D627" s="3" t="s">
        <v>55</v>
      </c>
      <c r="E627" s="3" t="s">
        <v>16</v>
      </c>
      <c r="F627" s="3" t="s">
        <v>68</v>
      </c>
      <c r="G627" s="3" t="s">
        <v>57</v>
      </c>
      <c r="H627" s="3" t="s">
        <v>245</v>
      </c>
      <c r="I627" s="3" t="s">
        <v>3254</v>
      </c>
      <c r="J627" s="3" t="s">
        <v>82</v>
      </c>
      <c r="K627" s="3" t="s">
        <v>21</v>
      </c>
      <c r="L627" s="3" t="s">
        <v>2024</v>
      </c>
      <c r="M627" s="5">
        <v>45785</v>
      </c>
      <c r="N627" s="5">
        <v>45895</v>
      </c>
      <c r="O627" s="5">
        <v>45937</v>
      </c>
      <c r="P627" s="3">
        <v>32</v>
      </c>
      <c r="Q627" s="3">
        <v>14392118</v>
      </c>
      <c r="R627" s="3">
        <v>0.13</v>
      </c>
      <c r="S627" s="3">
        <v>0.12</v>
      </c>
      <c r="T627" s="3">
        <v>14023679.779999999</v>
      </c>
      <c r="U627" s="3" t="s">
        <v>242</v>
      </c>
      <c r="V627" s="21" cm="1">
        <f t="array" ref="V627">T627 / _xlfn.SWITCH(U627, "USD", 1, "AED", 3.67, "QAR", 3.64, "SAR", 3.75, "EUR", 0.92, "Unknown", 1, 1)</f>
        <v>15243130.195652172</v>
      </c>
      <c r="W627" s="3">
        <v>12390819.810000001</v>
      </c>
      <c r="X627" s="3">
        <v>0.34</v>
      </c>
      <c r="Y627" s="3">
        <v>0.16</v>
      </c>
      <c r="Z627" s="3" t="s">
        <v>2025</v>
      </c>
      <c r="AA627" s="3">
        <v>11515144.550000001</v>
      </c>
      <c r="AB627" s="3">
        <v>7073023.71</v>
      </c>
      <c r="AC627" s="3">
        <v>90</v>
      </c>
      <c r="AD627" s="3">
        <v>84</v>
      </c>
      <c r="AE627" s="3" t="s">
        <v>75</v>
      </c>
      <c r="AF627" s="3" t="s">
        <v>101</v>
      </c>
      <c r="AG627" s="3">
        <v>0.84</v>
      </c>
      <c r="AH627" s="3">
        <v>0.05</v>
      </c>
      <c r="AI627" s="3">
        <v>0.02</v>
      </c>
      <c r="AJ627" s="3">
        <v>2</v>
      </c>
      <c r="AK627" s="3">
        <v>2074</v>
      </c>
      <c r="AL627" s="3">
        <v>2697895.76</v>
      </c>
      <c r="AM627" s="3">
        <v>5482812.3899999997</v>
      </c>
      <c r="AN627" s="3" t="s">
        <v>63</v>
      </c>
      <c r="AO627" s="3" t="s">
        <v>39</v>
      </c>
      <c r="AP627" s="3">
        <v>96.3</v>
      </c>
      <c r="AQ627" s="3">
        <v>36</v>
      </c>
      <c r="AR627" s="3" t="s">
        <v>3297</v>
      </c>
      <c r="AS627" s="3" t="s">
        <v>104</v>
      </c>
      <c r="AT627" s="3" t="s">
        <v>28</v>
      </c>
    </row>
    <row r="628" spans="1:46" x14ac:dyDescent="0.3">
      <c r="A628" s="2" t="s">
        <v>2079</v>
      </c>
      <c r="B628" s="4">
        <v>46064</v>
      </c>
      <c r="C628" s="2" t="s">
        <v>603</v>
      </c>
      <c r="D628" s="2" t="s">
        <v>107</v>
      </c>
      <c r="E628" s="2" t="s">
        <v>16</v>
      </c>
      <c r="F628" s="2" t="s">
        <v>68</v>
      </c>
      <c r="G628" s="2" t="s">
        <v>81</v>
      </c>
      <c r="H628" s="2" t="s">
        <v>3297</v>
      </c>
      <c r="I628" s="2" t="s">
        <v>3297</v>
      </c>
      <c r="J628" s="2" t="s">
        <v>82</v>
      </c>
      <c r="K628" s="2" t="s">
        <v>83</v>
      </c>
      <c r="L628" s="2" t="s">
        <v>2027</v>
      </c>
      <c r="M628" s="4">
        <v>46047</v>
      </c>
      <c r="N628" s="4">
        <v>46115</v>
      </c>
      <c r="O628" s="4" t="s">
        <v>3297</v>
      </c>
      <c r="P628" s="2" t="s">
        <v>3297</v>
      </c>
      <c r="Q628" s="2">
        <v>39967112</v>
      </c>
      <c r="R628" s="2">
        <v>0.3</v>
      </c>
      <c r="S628" s="2">
        <v>-0.04</v>
      </c>
      <c r="T628" s="2">
        <v>26857899.260000002</v>
      </c>
      <c r="U628" s="2" t="s">
        <v>76</v>
      </c>
      <c r="V628" s="20" cm="1">
        <f t="array" ref="V628">T628 / _xlfn.SWITCH(U628, "USD", 1, "AED", 3.67, "QAR", 3.64, "SAR", 3.75, "EUR", 0.92, "Unknown", 1, 1)</f>
        <v>26857899.260000002</v>
      </c>
      <c r="W628" s="2">
        <v>22235183.190000001</v>
      </c>
      <c r="X628" s="2">
        <v>0.3</v>
      </c>
      <c r="Y628" s="2">
        <v>0.19</v>
      </c>
      <c r="Z628" s="2" t="s">
        <v>2028</v>
      </c>
      <c r="AA628" s="2">
        <v>16402680.029999999</v>
      </c>
      <c r="AB628" s="2">
        <v>15489834.23</v>
      </c>
      <c r="AC628" s="2">
        <v>45</v>
      </c>
      <c r="AD628" s="2">
        <v>41</v>
      </c>
      <c r="AE628" s="2" t="s">
        <v>3297</v>
      </c>
      <c r="AF628" s="2" t="s">
        <v>263</v>
      </c>
      <c r="AG628" s="2">
        <v>0.85</v>
      </c>
      <c r="AH628" s="2">
        <v>0.15</v>
      </c>
      <c r="AI628" s="2">
        <v>0.08</v>
      </c>
      <c r="AJ628" s="2">
        <v>5</v>
      </c>
      <c r="AK628" s="2">
        <v>4461</v>
      </c>
      <c r="AL628" s="2">
        <v>4905545.87</v>
      </c>
      <c r="AM628" s="2">
        <v>12801425.51</v>
      </c>
      <c r="AN628" s="2" t="s">
        <v>102</v>
      </c>
      <c r="AO628" s="2" t="s">
        <v>89</v>
      </c>
      <c r="AP628" s="2">
        <v>78.2</v>
      </c>
      <c r="AQ628" s="2">
        <v>48</v>
      </c>
      <c r="AR628" s="2" t="s">
        <v>3297</v>
      </c>
      <c r="AS628" s="2" t="s">
        <v>52</v>
      </c>
      <c r="AT628" s="2" t="s">
        <v>113</v>
      </c>
    </row>
    <row r="629" spans="1:46" x14ac:dyDescent="0.3">
      <c r="A629" s="3" t="s">
        <v>2082</v>
      </c>
      <c r="B629" s="5">
        <v>45872</v>
      </c>
      <c r="C629" s="3" t="s">
        <v>395</v>
      </c>
      <c r="D629" s="3" t="s">
        <v>219</v>
      </c>
      <c r="E629" s="3" t="s">
        <v>207</v>
      </c>
      <c r="F629" s="3" t="s">
        <v>80</v>
      </c>
      <c r="G629" s="3" t="s">
        <v>162</v>
      </c>
      <c r="H629" s="3" t="s">
        <v>157</v>
      </c>
      <c r="I629" s="3" t="s">
        <v>302</v>
      </c>
      <c r="J629" s="3" t="s">
        <v>45</v>
      </c>
      <c r="K629" s="3" t="s">
        <v>97</v>
      </c>
      <c r="L629" s="3" t="s">
        <v>2030</v>
      </c>
      <c r="M629" s="5">
        <v>45701</v>
      </c>
      <c r="N629" s="5">
        <v>45775</v>
      </c>
      <c r="O629" s="5" t="s">
        <v>3297</v>
      </c>
      <c r="P629" s="3">
        <v>56</v>
      </c>
      <c r="Q629" s="3">
        <v>48720792</v>
      </c>
      <c r="R629" s="3">
        <v>0.16</v>
      </c>
      <c r="S629" s="3">
        <v>-0.01</v>
      </c>
      <c r="T629" s="3">
        <v>40516210.630000003</v>
      </c>
      <c r="U629" s="3" t="s">
        <v>242</v>
      </c>
      <c r="V629" s="21" cm="1">
        <f t="array" ref="V629">T629 / _xlfn.SWITCH(U629, "USD", 1, "AED", 3.67, "QAR", 3.64, "SAR", 3.75, "EUR", 0.92, "Unknown", 1, 1)</f>
        <v>44039359.380434781</v>
      </c>
      <c r="W629" s="3">
        <v>32543124.449999999</v>
      </c>
      <c r="X629" s="3">
        <v>0.34</v>
      </c>
      <c r="Y629" s="3">
        <v>0.09</v>
      </c>
      <c r="Z629" s="3" t="s">
        <v>2031</v>
      </c>
      <c r="AA629" s="3">
        <v>11362837.33</v>
      </c>
      <c r="AB629" s="3">
        <v>8055088.4400000004</v>
      </c>
      <c r="AC629" s="3">
        <v>45</v>
      </c>
      <c r="AD629" s="3">
        <v>6</v>
      </c>
      <c r="AE629" s="3" t="s">
        <v>62</v>
      </c>
      <c r="AF629" s="3" t="s">
        <v>153</v>
      </c>
      <c r="AG629" s="3">
        <v>0.42</v>
      </c>
      <c r="AH629" s="3">
        <v>0.05</v>
      </c>
      <c r="AI629" s="3">
        <v>0.03</v>
      </c>
      <c r="AJ629" s="3">
        <v>13</v>
      </c>
      <c r="AK629" s="3">
        <v>454</v>
      </c>
      <c r="AL629" s="3">
        <v>7118950.0800000001</v>
      </c>
      <c r="AM629" s="3">
        <v>18929665.280000001</v>
      </c>
      <c r="AN629" s="3" t="s">
        <v>3297</v>
      </c>
      <c r="AO629" s="3" t="s">
        <v>3297</v>
      </c>
      <c r="AP629" s="3">
        <v>65.099999999999994</v>
      </c>
      <c r="AQ629" s="3" t="s">
        <v>3297</v>
      </c>
      <c r="AR629" s="3" t="s">
        <v>26</v>
      </c>
      <c r="AS629" s="3" t="s">
        <v>40</v>
      </c>
      <c r="AT629" s="3" t="s">
        <v>64</v>
      </c>
    </row>
    <row r="630" spans="1:46" x14ac:dyDescent="0.3">
      <c r="A630" s="2" t="s">
        <v>2085</v>
      </c>
      <c r="B630" s="4">
        <v>45674</v>
      </c>
      <c r="C630" s="2" t="s">
        <v>298</v>
      </c>
      <c r="D630" s="2" t="s">
        <v>3250</v>
      </c>
      <c r="E630" s="2" t="s">
        <v>275</v>
      </c>
      <c r="F630" s="2" t="s">
        <v>17</v>
      </c>
      <c r="G630" s="2" t="s">
        <v>131</v>
      </c>
      <c r="H630" s="2" t="s">
        <v>157</v>
      </c>
      <c r="I630" s="2" t="s">
        <v>124</v>
      </c>
      <c r="J630" s="2" t="s">
        <v>59</v>
      </c>
      <c r="K630" s="2" t="s">
        <v>97</v>
      </c>
      <c r="L630" s="2" t="s">
        <v>2033</v>
      </c>
      <c r="M630" s="4">
        <v>45639</v>
      </c>
      <c r="N630" s="4">
        <v>45750</v>
      </c>
      <c r="O630" s="4" t="s">
        <v>3297</v>
      </c>
      <c r="P630" s="2" t="s">
        <v>3297</v>
      </c>
      <c r="Q630" s="2">
        <v>39146754</v>
      </c>
      <c r="R630" s="2">
        <v>0.09</v>
      </c>
      <c r="S630" s="2">
        <v>0.05</v>
      </c>
      <c r="T630" s="2">
        <v>37404723.450000003</v>
      </c>
      <c r="U630" s="2" t="s">
        <v>365</v>
      </c>
      <c r="V630" s="20" cm="1">
        <f t="array" ref="V630">T630 / _xlfn.SWITCH(U630, "USD", 1, "AED", 3.67, "QAR", 3.64, "SAR", 3.75, "EUR", 0.92, "Unknown", 1, 1)</f>
        <v>10192022.73841962</v>
      </c>
      <c r="W630" s="2">
        <v>24735580.149999999</v>
      </c>
      <c r="X630" s="2">
        <v>0.12</v>
      </c>
      <c r="Y630" s="2">
        <v>0.17</v>
      </c>
      <c r="Z630" s="2" t="s">
        <v>2034</v>
      </c>
      <c r="AA630" s="2">
        <v>24916666.059999999</v>
      </c>
      <c r="AB630" s="2">
        <v>21890832.48</v>
      </c>
      <c r="AC630" s="2">
        <v>90</v>
      </c>
      <c r="AD630" s="2">
        <v>128</v>
      </c>
      <c r="AE630" s="2" t="s">
        <v>100</v>
      </c>
      <c r="AF630" s="2" t="s">
        <v>101</v>
      </c>
      <c r="AG630" s="2">
        <v>0.93</v>
      </c>
      <c r="AH630" s="2">
        <v>0.1</v>
      </c>
      <c r="AI630" s="2">
        <v>0.05</v>
      </c>
      <c r="AJ630" s="2">
        <v>13</v>
      </c>
      <c r="AK630" s="2">
        <v>683</v>
      </c>
      <c r="AL630" s="2">
        <v>6587138.0899999999</v>
      </c>
      <c r="AM630" s="2">
        <v>8398498.25</v>
      </c>
      <c r="AN630" s="2" t="s">
        <v>63</v>
      </c>
      <c r="AO630" s="2" t="s">
        <v>77</v>
      </c>
      <c r="AP630" s="2">
        <v>87.6</v>
      </c>
      <c r="AQ630" s="2">
        <v>36</v>
      </c>
      <c r="AR630" s="2" t="s">
        <v>160</v>
      </c>
      <c r="AS630" s="2" t="s">
        <v>52</v>
      </c>
      <c r="AT630" s="2" t="s">
        <v>3297</v>
      </c>
    </row>
    <row r="631" spans="1:46" x14ac:dyDescent="0.3">
      <c r="A631" s="3" t="s">
        <v>2088</v>
      </c>
      <c r="B631" s="5">
        <v>45666</v>
      </c>
      <c r="C631" s="3" t="s">
        <v>473</v>
      </c>
      <c r="D631" s="3" t="s">
        <v>213</v>
      </c>
      <c r="E631" s="3" t="s">
        <v>16</v>
      </c>
      <c r="F631" s="3" t="s">
        <v>56</v>
      </c>
      <c r="G631" s="3" t="s">
        <v>131</v>
      </c>
      <c r="H631" s="3" t="s">
        <v>157</v>
      </c>
      <c r="I631" s="3" t="s">
        <v>71</v>
      </c>
      <c r="J631" s="3" t="s">
        <v>82</v>
      </c>
      <c r="K631" s="3" t="s">
        <v>46</v>
      </c>
      <c r="L631" s="3" t="s">
        <v>2036</v>
      </c>
      <c r="M631" s="5">
        <v>45625</v>
      </c>
      <c r="N631" s="5" t="s">
        <v>3297</v>
      </c>
      <c r="O631" s="5">
        <v>45751</v>
      </c>
      <c r="P631" s="3">
        <v>13</v>
      </c>
      <c r="Q631" s="3">
        <v>29202079</v>
      </c>
      <c r="R631" s="3">
        <v>0.06</v>
      </c>
      <c r="S631" s="3">
        <v>0.15</v>
      </c>
      <c r="T631" s="3">
        <v>31567447.399999999</v>
      </c>
      <c r="U631" s="3" t="s">
        <v>76</v>
      </c>
      <c r="V631" s="21" cm="1">
        <f t="array" ref="V631">T631 / _xlfn.SWITCH(U631, "USD", 1, "AED", 3.67, "QAR", 3.64, "SAR", 3.75, "EUR", 0.92, "Unknown", 1, 1)</f>
        <v>31567447.399999999</v>
      </c>
      <c r="W631" s="3">
        <v>25254238.370000001</v>
      </c>
      <c r="X631" s="3">
        <v>0.31</v>
      </c>
      <c r="Y631" s="3">
        <v>0.17</v>
      </c>
      <c r="Z631" s="3" t="s">
        <v>2037</v>
      </c>
      <c r="AA631" s="3">
        <v>1959545.53</v>
      </c>
      <c r="AB631" s="3">
        <v>1277649.3700000001</v>
      </c>
      <c r="AC631" s="3">
        <v>30</v>
      </c>
      <c r="AD631" s="3">
        <v>82</v>
      </c>
      <c r="AE631" s="3" t="s">
        <v>3297</v>
      </c>
      <c r="AF631" s="3" t="s">
        <v>87</v>
      </c>
      <c r="AG631" s="3">
        <v>0.64</v>
      </c>
      <c r="AH631" s="3">
        <v>0.05</v>
      </c>
      <c r="AI631" s="3">
        <v>0.08</v>
      </c>
      <c r="AJ631" s="3">
        <v>9</v>
      </c>
      <c r="AK631" s="3">
        <v>1490</v>
      </c>
      <c r="AL631" s="3">
        <v>4484661.1399999997</v>
      </c>
      <c r="AM631" s="3">
        <v>10765585.390000001</v>
      </c>
      <c r="AN631" s="3" t="s">
        <v>63</v>
      </c>
      <c r="AO631" s="3" t="s">
        <v>89</v>
      </c>
      <c r="AP631" s="3">
        <v>60.3</v>
      </c>
      <c r="AQ631" s="3" t="s">
        <v>3297</v>
      </c>
      <c r="AR631" s="3" t="s">
        <v>51</v>
      </c>
      <c r="AS631" s="3" t="s">
        <v>40</v>
      </c>
      <c r="AT631" s="3" t="s">
        <v>3297</v>
      </c>
    </row>
    <row r="632" spans="1:46" x14ac:dyDescent="0.3">
      <c r="A632" s="2" t="s">
        <v>2091</v>
      </c>
      <c r="B632" s="4">
        <v>45854</v>
      </c>
      <c r="C632" s="2" t="s">
        <v>78</v>
      </c>
      <c r="D632" s="2" t="s">
        <v>122</v>
      </c>
      <c r="E632" s="2" t="s">
        <v>275</v>
      </c>
      <c r="F632" s="2" t="s">
        <v>17</v>
      </c>
      <c r="G632" s="2" t="s">
        <v>135</v>
      </c>
      <c r="H632" s="2" t="s">
        <v>44</v>
      </c>
      <c r="I632" s="2" t="s">
        <v>71</v>
      </c>
      <c r="J632" s="2" t="s">
        <v>59</v>
      </c>
      <c r="K632" s="2" t="s">
        <v>46</v>
      </c>
      <c r="L632" s="2" t="s">
        <v>2039</v>
      </c>
      <c r="M632" s="4">
        <v>45776</v>
      </c>
      <c r="N632" s="4">
        <v>45885</v>
      </c>
      <c r="O632" s="4">
        <v>45948</v>
      </c>
      <c r="P632" s="2">
        <v>41</v>
      </c>
      <c r="Q632" s="2">
        <v>45746673</v>
      </c>
      <c r="R632" s="2">
        <v>0.26</v>
      </c>
      <c r="S632" s="2">
        <v>0.11</v>
      </c>
      <c r="T632" s="2">
        <v>37576317.200000003</v>
      </c>
      <c r="U632" s="2" t="s">
        <v>278</v>
      </c>
      <c r="V632" s="20" cm="1">
        <f t="array" ref="V632">T632 / _xlfn.SWITCH(U632, "USD", 1, "AED", 3.67, "QAR", 3.64, "SAR", 3.75, "EUR", 0.92, "Unknown", 1, 1)</f>
        <v>10020351.253333334</v>
      </c>
      <c r="W632" s="2">
        <v>31163902.629999999</v>
      </c>
      <c r="X632" s="2">
        <v>0.28999999999999998</v>
      </c>
      <c r="Y632" s="2">
        <v>0.11</v>
      </c>
      <c r="Z632" s="2" t="s">
        <v>2040</v>
      </c>
      <c r="AA632" s="2">
        <v>4025802.73</v>
      </c>
      <c r="AB632" s="2">
        <v>3484313.48</v>
      </c>
      <c r="AC632" s="2">
        <v>120</v>
      </c>
      <c r="AD632" s="2">
        <v>71</v>
      </c>
      <c r="AE632" s="2" t="s">
        <v>3297</v>
      </c>
      <c r="AF632" s="2" t="s">
        <v>128</v>
      </c>
      <c r="AG632" s="2">
        <v>0.34</v>
      </c>
      <c r="AH632" s="2">
        <v>0.1</v>
      </c>
      <c r="AI632" s="2">
        <v>7.0000000000000007E-2</v>
      </c>
      <c r="AJ632" s="2">
        <v>9</v>
      </c>
      <c r="AK632" s="2">
        <v>2825</v>
      </c>
      <c r="AL632" s="2">
        <v>7172111.2000000002</v>
      </c>
      <c r="AM632" s="2">
        <v>14244111.52</v>
      </c>
      <c r="AN632" s="2" t="s">
        <v>165</v>
      </c>
      <c r="AO632" s="2" t="s">
        <v>3297</v>
      </c>
      <c r="AP632" s="2">
        <v>80.8</v>
      </c>
      <c r="AQ632" s="2" t="s">
        <v>3297</v>
      </c>
      <c r="AR632" s="2" t="s">
        <v>160</v>
      </c>
      <c r="AS632" s="2" t="s">
        <v>104</v>
      </c>
      <c r="AT632" s="2" t="s">
        <v>149</v>
      </c>
    </row>
    <row r="633" spans="1:46" x14ac:dyDescent="0.3">
      <c r="A633" s="3" t="s">
        <v>2094</v>
      </c>
      <c r="B633" s="5">
        <v>45781</v>
      </c>
      <c r="C633" s="3" t="s">
        <v>173</v>
      </c>
      <c r="D633" s="3" t="s">
        <v>122</v>
      </c>
      <c r="E633" s="3" t="s">
        <v>3335</v>
      </c>
      <c r="F633" s="3" t="s">
        <v>93</v>
      </c>
      <c r="G633" s="3" t="s">
        <v>69</v>
      </c>
      <c r="H633" s="3" t="s">
        <v>157</v>
      </c>
      <c r="I633" s="3" t="s">
        <v>124</v>
      </c>
      <c r="J633" s="3" t="s">
        <v>140</v>
      </c>
      <c r="K633" s="3" t="s">
        <v>83</v>
      </c>
      <c r="L633" s="3" t="s">
        <v>2042</v>
      </c>
      <c r="M633" s="5">
        <v>45700</v>
      </c>
      <c r="N633" s="5">
        <v>45838</v>
      </c>
      <c r="O633" s="5">
        <v>45856</v>
      </c>
      <c r="P633" s="3">
        <v>59</v>
      </c>
      <c r="Q633" s="3">
        <v>18309307</v>
      </c>
      <c r="R633" s="3">
        <v>0.25</v>
      </c>
      <c r="S633" s="3">
        <v>0.06</v>
      </c>
      <c r="T633" s="3">
        <v>14555899.07</v>
      </c>
      <c r="U633" s="3" t="s">
        <v>365</v>
      </c>
      <c r="V633" s="21" cm="1">
        <f t="array" ref="V633">T633 / _xlfn.SWITCH(U633, "USD", 1, "AED", 3.67, "QAR", 3.64, "SAR", 3.75, "EUR", 0.92, "Unknown", 1, 1)</f>
        <v>3966185.0326975477</v>
      </c>
      <c r="W633" s="3">
        <v>12818813.76</v>
      </c>
      <c r="X633" s="3">
        <v>0.18</v>
      </c>
      <c r="Y633" s="3">
        <v>0.12</v>
      </c>
      <c r="Z633" s="3" t="s">
        <v>2043</v>
      </c>
      <c r="AA633" s="3">
        <v>9053517.2400000002</v>
      </c>
      <c r="AB633" s="3">
        <v>3482677.17</v>
      </c>
      <c r="AC633" s="3">
        <v>30</v>
      </c>
      <c r="AD633" s="3">
        <v>57</v>
      </c>
      <c r="AE633" s="3" t="s">
        <v>62</v>
      </c>
      <c r="AF633" s="3" t="s">
        <v>87</v>
      </c>
      <c r="AG633" s="3">
        <v>0.67</v>
      </c>
      <c r="AH633" s="3">
        <v>0.05</v>
      </c>
      <c r="AI633" s="3">
        <v>0.08</v>
      </c>
      <c r="AJ633" s="3">
        <v>4</v>
      </c>
      <c r="AK633" s="3">
        <v>3406</v>
      </c>
      <c r="AL633" s="3">
        <v>2240464.88</v>
      </c>
      <c r="AM633" s="3">
        <v>1706817.77</v>
      </c>
      <c r="AN633" s="3" t="s">
        <v>3297</v>
      </c>
      <c r="AO633" s="3" t="s">
        <v>103</v>
      </c>
      <c r="AP633" s="3">
        <v>91.8</v>
      </c>
      <c r="AQ633" s="3">
        <v>24</v>
      </c>
      <c r="AR633" s="3" t="s">
        <v>26</v>
      </c>
      <c r="AS633" s="3" t="s">
        <v>52</v>
      </c>
      <c r="AT633" s="3" t="s">
        <v>113</v>
      </c>
    </row>
    <row r="634" spans="1:46" x14ac:dyDescent="0.3">
      <c r="A634" s="2" t="s">
        <v>2097</v>
      </c>
      <c r="B634" s="4">
        <v>16637</v>
      </c>
      <c r="C634" s="2" t="s">
        <v>940</v>
      </c>
      <c r="D634" s="2" t="s">
        <v>115</v>
      </c>
      <c r="E634" s="2" t="s">
        <v>32</v>
      </c>
      <c r="F634" s="2" t="s">
        <v>417</v>
      </c>
      <c r="G634" s="2" t="s">
        <v>235</v>
      </c>
      <c r="H634" s="2" t="s">
        <v>157</v>
      </c>
      <c r="I634" s="2" t="s">
        <v>71</v>
      </c>
      <c r="J634" s="2" t="s">
        <v>215</v>
      </c>
      <c r="K634" s="2" t="s">
        <v>35</v>
      </c>
      <c r="L634" s="2" t="s">
        <v>2045</v>
      </c>
      <c r="M634" s="4">
        <v>45547</v>
      </c>
      <c r="N634" s="4">
        <v>45781</v>
      </c>
      <c r="O634" s="4">
        <v>45813</v>
      </c>
      <c r="P634" s="2">
        <v>8</v>
      </c>
      <c r="Q634" s="2">
        <v>46881088</v>
      </c>
      <c r="R634" s="2">
        <v>0.15</v>
      </c>
      <c r="S634" s="2">
        <v>0.17</v>
      </c>
      <c r="T634" s="2">
        <v>46623242.020000003</v>
      </c>
      <c r="U634" s="2" t="s">
        <v>76</v>
      </c>
      <c r="V634" s="20" cm="1">
        <f t="array" ref="V634">T634 / _xlfn.SWITCH(U634, "USD", 1, "AED", 3.67, "QAR", 3.64, "SAR", 3.75, "EUR", 0.92, "Unknown", 1, 1)</f>
        <v>46623242.020000003</v>
      </c>
      <c r="W634" s="2">
        <v>40977832.530000001</v>
      </c>
      <c r="X634" s="2">
        <v>0.11</v>
      </c>
      <c r="Y634" s="2">
        <v>0.14000000000000001</v>
      </c>
      <c r="Z634" s="2" t="s">
        <v>2046</v>
      </c>
      <c r="AA634" s="2">
        <v>5174648.8099999996</v>
      </c>
      <c r="AB634" s="2">
        <v>2409524.34</v>
      </c>
      <c r="AC634" s="2">
        <v>60</v>
      </c>
      <c r="AD634" s="2">
        <v>107</v>
      </c>
      <c r="AE634" s="2" t="s">
        <v>100</v>
      </c>
      <c r="AF634" s="2" t="s">
        <v>49</v>
      </c>
      <c r="AG634" s="2">
        <v>0.98</v>
      </c>
      <c r="AH634" s="2">
        <v>0.05</v>
      </c>
      <c r="AI634" s="2">
        <v>0.02</v>
      </c>
      <c r="AJ634" s="2">
        <v>11</v>
      </c>
      <c r="AK634" s="2">
        <v>4625</v>
      </c>
      <c r="AL634" s="2">
        <v>5457247.8099999996</v>
      </c>
      <c r="AM634" s="2">
        <v>4742971.05</v>
      </c>
      <c r="AN634" s="2" t="s">
        <v>3297</v>
      </c>
      <c r="AO634" s="2" t="s">
        <v>89</v>
      </c>
      <c r="AP634" s="2">
        <v>69.400000000000006</v>
      </c>
      <c r="AQ634" s="2">
        <v>48</v>
      </c>
      <c r="AR634" s="2" t="s">
        <v>26</v>
      </c>
      <c r="AS634" s="2" t="s">
        <v>40</v>
      </c>
      <c r="AT634" s="2" t="s">
        <v>149</v>
      </c>
    </row>
    <row r="635" spans="1:46" x14ac:dyDescent="0.3">
      <c r="A635" s="3" t="s">
        <v>2100</v>
      </c>
      <c r="B635" s="5">
        <v>46043</v>
      </c>
      <c r="C635" s="3" t="s">
        <v>940</v>
      </c>
      <c r="D635" s="3" t="s">
        <v>230</v>
      </c>
      <c r="E635" s="3" t="s">
        <v>67</v>
      </c>
      <c r="F635" s="3" t="s">
        <v>3297</v>
      </c>
      <c r="G635" s="3" t="s">
        <v>214</v>
      </c>
      <c r="H635" s="3" t="s">
        <v>245</v>
      </c>
      <c r="I635" s="3" t="s">
        <v>19</v>
      </c>
      <c r="J635" s="3" t="s">
        <v>140</v>
      </c>
      <c r="K635" s="3" t="s">
        <v>97</v>
      </c>
      <c r="L635" s="3" t="s">
        <v>2048</v>
      </c>
      <c r="M635" s="5">
        <v>46082</v>
      </c>
      <c r="N635" s="5">
        <v>46099</v>
      </c>
      <c r="O635" s="5">
        <v>46163</v>
      </c>
      <c r="P635" s="3">
        <v>50</v>
      </c>
      <c r="Q635" s="3">
        <v>40863856</v>
      </c>
      <c r="R635" s="3">
        <v>0.04</v>
      </c>
      <c r="S635" s="3">
        <v>0.16</v>
      </c>
      <c r="T635" s="3">
        <v>45505990.039999999</v>
      </c>
      <c r="U635" s="3" t="s">
        <v>365</v>
      </c>
      <c r="V635" s="21" cm="1">
        <f t="array" ref="V635">T635 / _xlfn.SWITCH(U635, "USD", 1, "AED", 3.67, "QAR", 3.64, "SAR", 3.75, "EUR", 0.92, "Unknown", 1, 1)</f>
        <v>12399452.326975476</v>
      </c>
      <c r="W635" s="3">
        <v>30078177.309999999</v>
      </c>
      <c r="X635" s="3">
        <v>0.09</v>
      </c>
      <c r="Y635" s="3">
        <v>0.17</v>
      </c>
      <c r="Z635" s="3" t="s">
        <v>2049</v>
      </c>
      <c r="AA635" s="3">
        <v>35627542.859999999</v>
      </c>
      <c r="AB635" s="3">
        <v>17634693.239999998</v>
      </c>
      <c r="AC635" s="3">
        <v>30</v>
      </c>
      <c r="AD635" s="3">
        <v>135</v>
      </c>
      <c r="AE635" s="3" t="s">
        <v>148</v>
      </c>
      <c r="AF635" s="3" t="s">
        <v>263</v>
      </c>
      <c r="AG635" s="3">
        <v>0.39</v>
      </c>
      <c r="AH635" s="3">
        <v>0.1</v>
      </c>
      <c r="AI635" s="3">
        <v>0.03</v>
      </c>
      <c r="AJ635" s="3">
        <v>12</v>
      </c>
      <c r="AK635" s="3">
        <v>2671</v>
      </c>
      <c r="AL635" s="3">
        <v>8494345.0299999993</v>
      </c>
      <c r="AM635" s="3">
        <v>19823369.800000001</v>
      </c>
      <c r="AN635" s="3" t="s">
        <v>63</v>
      </c>
      <c r="AO635" s="3" t="s">
        <v>25</v>
      </c>
      <c r="AP635" s="3">
        <v>65.2</v>
      </c>
      <c r="AQ635" s="3" t="s">
        <v>3297</v>
      </c>
      <c r="AR635" s="3" t="s">
        <v>26</v>
      </c>
      <c r="AS635" s="3" t="s">
        <v>104</v>
      </c>
      <c r="AT635" s="3" t="s">
        <v>105</v>
      </c>
    </row>
    <row r="636" spans="1:46" x14ac:dyDescent="0.3">
      <c r="A636" s="2" t="s">
        <v>2103</v>
      </c>
      <c r="B636" s="4">
        <v>46080</v>
      </c>
      <c r="C636" s="2" t="s">
        <v>313</v>
      </c>
      <c r="D636" s="2" t="s">
        <v>230</v>
      </c>
      <c r="E636" s="2" t="s">
        <v>32</v>
      </c>
      <c r="F636" s="2" t="s">
        <v>417</v>
      </c>
      <c r="G636" s="2" t="s">
        <v>81</v>
      </c>
      <c r="H636" s="2" t="s">
        <v>245</v>
      </c>
      <c r="I636" s="2" t="s">
        <v>302</v>
      </c>
      <c r="J636" s="2" t="s">
        <v>215</v>
      </c>
      <c r="K636" s="2" t="s">
        <v>97</v>
      </c>
      <c r="L636" s="2" t="s">
        <v>2051</v>
      </c>
      <c r="M636" s="4">
        <v>46009</v>
      </c>
      <c r="N636" s="4">
        <v>46121</v>
      </c>
      <c r="O636" s="4" t="s">
        <v>3297</v>
      </c>
      <c r="P636" s="2">
        <v>23</v>
      </c>
      <c r="Q636" s="2">
        <v>45337361</v>
      </c>
      <c r="R636" s="2">
        <v>0.25</v>
      </c>
      <c r="S636" s="2">
        <v>0.1</v>
      </c>
      <c r="T636" s="2">
        <v>37403322.829999998</v>
      </c>
      <c r="U636" s="2" t="s">
        <v>76</v>
      </c>
      <c r="V636" s="20" cm="1">
        <f t="array" ref="V636">T636 / _xlfn.SWITCH(U636, "USD", 1, "AED", 3.67, "QAR", 3.64, "SAR", 3.75, "EUR", 0.92, "Unknown", 1, 1)</f>
        <v>37403322.829999998</v>
      </c>
      <c r="W636" s="2">
        <v>25582538.469999999</v>
      </c>
      <c r="X636" s="2" t="s">
        <v>287</v>
      </c>
      <c r="Y636" s="2">
        <v>0.08</v>
      </c>
      <c r="Z636" s="2" t="s">
        <v>2052</v>
      </c>
      <c r="AA636" s="2">
        <v>17943848.170000002</v>
      </c>
      <c r="AB636" s="2">
        <v>19522450.149999999</v>
      </c>
      <c r="AC636" s="2">
        <v>45</v>
      </c>
      <c r="AD636" s="2">
        <v>170</v>
      </c>
      <c r="AE636" s="2" t="s">
        <v>3297</v>
      </c>
      <c r="AF636" s="2" t="s">
        <v>128</v>
      </c>
      <c r="AG636" s="2">
        <v>0.11</v>
      </c>
      <c r="AH636" s="2">
        <v>0.1</v>
      </c>
      <c r="AI636" s="2">
        <v>0.03</v>
      </c>
      <c r="AJ636" s="2">
        <v>2</v>
      </c>
      <c r="AK636" s="2">
        <v>262</v>
      </c>
      <c r="AL636" s="2">
        <v>4968306.1500000004</v>
      </c>
      <c r="AM636" s="2">
        <v>13209983.25</v>
      </c>
      <c r="AN636" s="2" t="s">
        <v>88</v>
      </c>
      <c r="AO636" s="2" t="s">
        <v>103</v>
      </c>
      <c r="AP636" s="2">
        <v>52.5</v>
      </c>
      <c r="AQ636" s="2">
        <v>12</v>
      </c>
      <c r="AR636" s="2" t="s">
        <v>3297</v>
      </c>
      <c r="AS636" s="2" t="s">
        <v>104</v>
      </c>
      <c r="AT636" s="2" t="s">
        <v>113</v>
      </c>
    </row>
    <row r="637" spans="1:46" x14ac:dyDescent="0.3">
      <c r="A637" s="3" t="s">
        <v>2106</v>
      </c>
      <c r="B637" s="5">
        <v>46010</v>
      </c>
      <c r="C637" s="3" t="s">
        <v>173</v>
      </c>
      <c r="D637" s="3" t="s">
        <v>107</v>
      </c>
      <c r="E637" s="3" t="s">
        <v>275</v>
      </c>
      <c r="F637" s="3" t="s">
        <v>116</v>
      </c>
      <c r="G637" s="3" t="s">
        <v>214</v>
      </c>
      <c r="H637" s="3" t="s">
        <v>3297</v>
      </c>
      <c r="I637" s="3" t="s">
        <v>3297</v>
      </c>
      <c r="J637" s="2" t="s">
        <v>59</v>
      </c>
      <c r="K637" s="3" t="s">
        <v>125</v>
      </c>
      <c r="L637" s="3" t="s">
        <v>2054</v>
      </c>
      <c r="M637" s="5">
        <v>45818</v>
      </c>
      <c r="N637" s="5">
        <v>46068</v>
      </c>
      <c r="O637" s="5">
        <v>46075</v>
      </c>
      <c r="P637" s="3">
        <v>29</v>
      </c>
      <c r="Q637" s="3">
        <v>22347424</v>
      </c>
      <c r="R637" s="3">
        <v>0.15</v>
      </c>
      <c r="S637" s="3">
        <v>0.16</v>
      </c>
      <c r="T637" s="3">
        <v>22034560.059999999</v>
      </c>
      <c r="U637" s="3" t="s">
        <v>76</v>
      </c>
      <c r="V637" s="21" cm="1">
        <f t="array" ref="V637">T637 / _xlfn.SWITCH(U637, "USD", 1, "AED", 3.67, "QAR", 3.64, "SAR", 3.75, "EUR", 0.92, "Unknown", 1, 1)</f>
        <v>22034560.059999999</v>
      </c>
      <c r="W637" s="3">
        <v>13810735.42</v>
      </c>
      <c r="X637" s="3">
        <v>0.08</v>
      </c>
      <c r="Y637" s="3">
        <v>0.18</v>
      </c>
      <c r="Z637" s="3" t="s">
        <v>626</v>
      </c>
      <c r="AA637" s="3">
        <v>12003113.76</v>
      </c>
      <c r="AB637" s="3">
        <v>6887901.3399999999</v>
      </c>
      <c r="AC637" s="3">
        <v>45</v>
      </c>
      <c r="AD637" s="3">
        <v>14</v>
      </c>
      <c r="AE637" s="3" t="s">
        <v>38</v>
      </c>
      <c r="AF637" s="3" t="s">
        <v>49</v>
      </c>
      <c r="AG637" s="3">
        <v>0.4</v>
      </c>
      <c r="AH637" s="3">
        <v>0.15</v>
      </c>
      <c r="AI637" s="3">
        <v>0.05</v>
      </c>
      <c r="AJ637" s="3">
        <v>1</v>
      </c>
      <c r="AK637" s="3">
        <v>3178</v>
      </c>
      <c r="AL637" s="3">
        <v>3316736.11</v>
      </c>
      <c r="AM637" s="3">
        <v>4573436.72</v>
      </c>
      <c r="AN637" s="3" t="s">
        <v>63</v>
      </c>
      <c r="AO637" s="3" t="s">
        <v>39</v>
      </c>
      <c r="AP637" s="3">
        <v>67.3</v>
      </c>
      <c r="AQ637" s="3">
        <v>12</v>
      </c>
      <c r="AR637" s="3" t="s">
        <v>51</v>
      </c>
      <c r="AS637" s="3" t="s">
        <v>52</v>
      </c>
      <c r="AT637" s="3" t="s">
        <v>28</v>
      </c>
    </row>
    <row r="638" spans="1:46" x14ac:dyDescent="0.3">
      <c r="A638" s="2" t="s">
        <v>2109</v>
      </c>
      <c r="B638" s="4">
        <v>46037</v>
      </c>
      <c r="C638" s="2" t="s">
        <v>473</v>
      </c>
      <c r="D638" s="2" t="s">
        <v>219</v>
      </c>
      <c r="E638" s="2" t="s">
        <v>16</v>
      </c>
      <c r="F638" s="2" t="s">
        <v>56</v>
      </c>
      <c r="G638" s="2" t="s">
        <v>135</v>
      </c>
      <c r="H638" s="2" t="s">
        <v>3297</v>
      </c>
      <c r="I638" s="2" t="s">
        <v>302</v>
      </c>
      <c r="J638" s="2" t="s">
        <v>82</v>
      </c>
      <c r="K638" s="2" t="s">
        <v>21</v>
      </c>
      <c r="L638" s="2" t="s">
        <v>2056</v>
      </c>
      <c r="M638" s="4">
        <v>45952</v>
      </c>
      <c r="N638" s="4">
        <v>46037</v>
      </c>
      <c r="O638" s="4">
        <v>46103</v>
      </c>
      <c r="P638" s="2">
        <v>32</v>
      </c>
      <c r="Q638" s="2">
        <v>21664089</v>
      </c>
      <c r="R638" s="2">
        <v>0.17</v>
      </c>
      <c r="S638" s="2">
        <v>0.16</v>
      </c>
      <c r="T638" s="2">
        <v>20858184.890000001</v>
      </c>
      <c r="U638" s="2" t="s">
        <v>3297</v>
      </c>
      <c r="V638" s="20" cm="1">
        <f t="array" ref="V638">T638 / _xlfn.SWITCH(U638, "USD", 1, "AED", 3.67, "QAR", 3.64, "SAR", 3.75, "EUR", 0.92, "Unknown", 1, 1)</f>
        <v>20858184.890000001</v>
      </c>
      <c r="W638" s="2" t="s">
        <v>3297</v>
      </c>
      <c r="X638" s="2">
        <v>0.25</v>
      </c>
      <c r="Y638" s="2">
        <v>0.1</v>
      </c>
      <c r="Z638" s="2" t="s">
        <v>2057</v>
      </c>
      <c r="AA638" s="2">
        <v>18537489.710000001</v>
      </c>
      <c r="AB638" s="2">
        <v>18366073.050000001</v>
      </c>
      <c r="AC638" s="2">
        <v>30</v>
      </c>
      <c r="AD638" s="2">
        <v>61</v>
      </c>
      <c r="AE638" s="2" t="s">
        <v>3297</v>
      </c>
      <c r="AF638" s="2" t="s">
        <v>49</v>
      </c>
      <c r="AG638" s="2">
        <v>0.91</v>
      </c>
      <c r="AH638" s="2">
        <v>0.15</v>
      </c>
      <c r="AI638" s="2">
        <v>0.09</v>
      </c>
      <c r="AJ638" s="2">
        <v>10</v>
      </c>
      <c r="AK638" s="2">
        <v>3600</v>
      </c>
      <c r="AL638" s="2">
        <v>3626330.88</v>
      </c>
      <c r="AM638" s="2" t="s">
        <v>3297</v>
      </c>
      <c r="AN638" s="2" t="s">
        <v>3297</v>
      </c>
      <c r="AO638" s="2" t="s">
        <v>25</v>
      </c>
      <c r="AP638" s="2">
        <v>85.3</v>
      </c>
      <c r="AQ638" s="2">
        <v>24</v>
      </c>
      <c r="AR638" s="2" t="s">
        <v>3297</v>
      </c>
      <c r="AS638" s="2" t="s">
        <v>40</v>
      </c>
      <c r="AT638" s="2" t="s">
        <v>3297</v>
      </c>
    </row>
    <row r="639" spans="1:46" x14ac:dyDescent="0.3">
      <c r="A639" s="3" t="s">
        <v>2112</v>
      </c>
      <c r="B639" s="5">
        <v>46046</v>
      </c>
      <c r="C639" s="3" t="s">
        <v>327</v>
      </c>
      <c r="D639" s="3" t="s">
        <v>55</v>
      </c>
      <c r="E639" s="3" t="s">
        <v>275</v>
      </c>
      <c r="F639" s="3" t="s">
        <v>116</v>
      </c>
      <c r="G639" s="3" t="s">
        <v>156</v>
      </c>
      <c r="H639" s="3" t="s">
        <v>109</v>
      </c>
      <c r="I639" s="3" t="s">
        <v>193</v>
      </c>
      <c r="J639" s="2" t="s">
        <v>72</v>
      </c>
      <c r="K639" s="3" t="s">
        <v>97</v>
      </c>
      <c r="L639" s="3" t="s">
        <v>2059</v>
      </c>
      <c r="M639" s="5">
        <v>46012</v>
      </c>
      <c r="N639" s="5">
        <v>46048</v>
      </c>
      <c r="O639" s="5">
        <v>46133</v>
      </c>
      <c r="P639" s="3">
        <v>7</v>
      </c>
      <c r="Q639" s="3">
        <v>38978201</v>
      </c>
      <c r="R639" s="3">
        <v>0.22</v>
      </c>
      <c r="S639" s="3">
        <v>0.05</v>
      </c>
      <c r="T639" s="3">
        <v>31923146.620000001</v>
      </c>
      <c r="U639" s="3" t="s">
        <v>365</v>
      </c>
      <c r="V639" s="21" cm="1">
        <f t="array" ref="V639">T639 / _xlfn.SWITCH(U639, "USD", 1, "AED", 3.67, "QAR", 3.64, "SAR", 3.75, "EUR", 0.92, "Unknown", 1, 1)</f>
        <v>8698405.0735694822</v>
      </c>
      <c r="W639" s="3">
        <v>26104864.140000001</v>
      </c>
      <c r="X639" s="3" t="s">
        <v>287</v>
      </c>
      <c r="Y639" s="3">
        <v>0.19</v>
      </c>
      <c r="Z639" s="3" t="s">
        <v>2060</v>
      </c>
      <c r="AA639" s="3" t="s">
        <v>224</v>
      </c>
      <c r="AB639" s="3">
        <v>15735514.310000001</v>
      </c>
      <c r="AC639" s="3">
        <v>90</v>
      </c>
      <c r="AD639" s="3">
        <v>42</v>
      </c>
      <c r="AE639" s="3" t="s">
        <v>75</v>
      </c>
      <c r="AF639" s="3" t="s">
        <v>24</v>
      </c>
      <c r="AG639" s="3">
        <v>0.94</v>
      </c>
      <c r="AH639" s="3">
        <v>0.05</v>
      </c>
      <c r="AI639" s="3">
        <v>7.0000000000000007E-2</v>
      </c>
      <c r="AJ639" s="3">
        <v>7</v>
      </c>
      <c r="AK639" s="3">
        <v>1984</v>
      </c>
      <c r="AL639" s="3">
        <v>1006153.65</v>
      </c>
      <c r="AM639" s="3">
        <v>15554315.59</v>
      </c>
      <c r="AN639" s="3" t="s">
        <v>135</v>
      </c>
      <c r="AO639" s="3" t="s">
        <v>89</v>
      </c>
      <c r="AP639" s="3">
        <v>71.3</v>
      </c>
      <c r="AQ639" s="3">
        <v>12</v>
      </c>
      <c r="AR639" s="3" t="s">
        <v>166</v>
      </c>
      <c r="AS639" s="3" t="s">
        <v>27</v>
      </c>
      <c r="AT639" s="3" t="s">
        <v>3297</v>
      </c>
    </row>
    <row r="640" spans="1:46" x14ac:dyDescent="0.3">
      <c r="A640" s="2" t="s">
        <v>2115</v>
      </c>
      <c r="B640" s="4">
        <v>45874</v>
      </c>
      <c r="C640" s="2" t="s">
        <v>266</v>
      </c>
      <c r="D640" s="2" t="s">
        <v>3249</v>
      </c>
      <c r="E640" s="2" t="s">
        <v>220</v>
      </c>
      <c r="F640" s="2" t="s">
        <v>33</v>
      </c>
      <c r="G640" s="2" t="s">
        <v>135</v>
      </c>
      <c r="H640" s="2" t="s">
        <v>70</v>
      </c>
      <c r="I640" s="2" t="s">
        <v>193</v>
      </c>
      <c r="J640" s="2" t="s">
        <v>118</v>
      </c>
      <c r="K640" s="2" t="s">
        <v>46</v>
      </c>
      <c r="L640" s="2" t="s">
        <v>2062</v>
      </c>
      <c r="M640" s="4">
        <v>45838</v>
      </c>
      <c r="N640" s="4" t="s">
        <v>3297</v>
      </c>
      <c r="O640" s="4">
        <v>45994</v>
      </c>
      <c r="P640" s="2">
        <v>49</v>
      </c>
      <c r="Q640" s="2">
        <v>28357077</v>
      </c>
      <c r="R640" s="2">
        <v>0.05</v>
      </c>
      <c r="S640" s="2">
        <v>0.02</v>
      </c>
      <c r="T640" s="2">
        <v>27478007.609999999</v>
      </c>
      <c r="U640" s="2" t="s">
        <v>76</v>
      </c>
      <c r="V640" s="20" cm="1">
        <f t="array" ref="V640">T640 / _xlfn.SWITCH(U640, "USD", 1, "AED", 3.67, "QAR", 3.64, "SAR", 3.75, "EUR", 0.92, "Unknown", 1, 1)</f>
        <v>27478007.609999999</v>
      </c>
      <c r="W640" s="2">
        <v>18498290.359999999</v>
      </c>
      <c r="X640" s="2">
        <v>0.25</v>
      </c>
      <c r="Y640" s="2">
        <v>0.17</v>
      </c>
      <c r="Z640" s="2" t="s">
        <v>2063</v>
      </c>
      <c r="AA640" s="2">
        <v>12943162.83</v>
      </c>
      <c r="AB640" s="2">
        <v>9147100</v>
      </c>
      <c r="AC640" s="2">
        <v>30</v>
      </c>
      <c r="AD640" s="2">
        <v>176</v>
      </c>
      <c r="AE640" s="2" t="s">
        <v>75</v>
      </c>
      <c r="AF640" s="2" t="s">
        <v>153</v>
      </c>
      <c r="AG640" s="2">
        <v>0.08</v>
      </c>
      <c r="AH640" s="2">
        <v>0.1</v>
      </c>
      <c r="AI640" s="2">
        <v>0.06</v>
      </c>
      <c r="AJ640" s="2">
        <v>9</v>
      </c>
      <c r="AK640" s="2">
        <v>4361</v>
      </c>
      <c r="AL640" s="2">
        <v>4185045.78</v>
      </c>
      <c r="AM640" s="2">
        <v>8503627.7400000002</v>
      </c>
      <c r="AN640" s="2" t="s">
        <v>63</v>
      </c>
      <c r="AO640" s="2" t="s">
        <v>103</v>
      </c>
      <c r="AP640" s="2">
        <v>77.7</v>
      </c>
      <c r="AQ640" s="2">
        <v>24</v>
      </c>
      <c r="AR640" s="2" t="s">
        <v>3297</v>
      </c>
      <c r="AS640" s="2" t="s">
        <v>27</v>
      </c>
      <c r="AT640" s="2" t="s">
        <v>28</v>
      </c>
    </row>
    <row r="641" spans="1:46" x14ac:dyDescent="0.3">
      <c r="A641" s="3" t="s">
        <v>2118</v>
      </c>
      <c r="B641" s="5">
        <v>45841</v>
      </c>
      <c r="C641" s="3" t="s">
        <v>266</v>
      </c>
      <c r="D641" s="3" t="s">
        <v>169</v>
      </c>
      <c r="E641" s="3" t="s">
        <v>220</v>
      </c>
      <c r="F641" s="3" t="s">
        <v>123</v>
      </c>
      <c r="G641" s="3" t="s">
        <v>144</v>
      </c>
      <c r="H641" s="3" t="s">
        <v>95</v>
      </c>
      <c r="I641" s="3" t="s">
        <v>3297</v>
      </c>
      <c r="J641" s="3" t="s">
        <v>221</v>
      </c>
      <c r="K641" s="3" t="s">
        <v>46</v>
      </c>
      <c r="L641" s="3" t="s">
        <v>2065</v>
      </c>
      <c r="M641" s="5">
        <v>45662</v>
      </c>
      <c r="N641" s="5">
        <v>45868</v>
      </c>
      <c r="O641" s="5">
        <v>45920</v>
      </c>
      <c r="P641" s="3">
        <v>36</v>
      </c>
      <c r="Q641" s="3">
        <v>42495946</v>
      </c>
      <c r="R641" s="3">
        <v>0.03</v>
      </c>
      <c r="S641" s="3">
        <v>-0.03</v>
      </c>
      <c r="T641" s="3">
        <v>39984435.590000004</v>
      </c>
      <c r="U641" s="3" t="s">
        <v>242</v>
      </c>
      <c r="V641" s="21" cm="1">
        <f t="array" ref="V641">T641 / _xlfn.SWITCH(U641, "USD", 1, "AED", 3.67, "QAR", 3.64, "SAR", 3.75, "EUR", 0.92, "Unknown", 1, 1)</f>
        <v>43461343.032608695</v>
      </c>
      <c r="W641" s="3">
        <v>27831341.050000001</v>
      </c>
      <c r="X641" s="3">
        <v>7.0000000000000007E-2</v>
      </c>
      <c r="Y641" s="3">
        <v>0.08</v>
      </c>
      <c r="Z641" s="3" t="s">
        <v>2066</v>
      </c>
      <c r="AA641" s="3">
        <v>32688971.75</v>
      </c>
      <c r="AB641" s="3">
        <v>26967500.370000001</v>
      </c>
      <c r="AC641" s="3">
        <v>45</v>
      </c>
      <c r="AD641" s="3">
        <v>91</v>
      </c>
      <c r="AE641" s="3" t="s">
        <v>75</v>
      </c>
      <c r="AF641" s="3" t="s">
        <v>153</v>
      </c>
      <c r="AG641" s="3">
        <v>0.62</v>
      </c>
      <c r="AH641" s="3">
        <v>0.15</v>
      </c>
      <c r="AI641" s="3">
        <v>0.01</v>
      </c>
      <c r="AJ641" s="3">
        <v>9</v>
      </c>
      <c r="AK641" s="3">
        <v>4516</v>
      </c>
      <c r="AL641" s="3">
        <v>5040484.54</v>
      </c>
      <c r="AM641" s="3">
        <v>15189630.74</v>
      </c>
      <c r="AN641" s="3" t="s">
        <v>3297</v>
      </c>
      <c r="AO641" s="3" t="s">
        <v>3297</v>
      </c>
      <c r="AP641" s="3">
        <v>82.4</v>
      </c>
      <c r="AQ641" s="3">
        <v>60</v>
      </c>
      <c r="AR641" s="3" t="s">
        <v>166</v>
      </c>
      <c r="AS641" s="3" t="s">
        <v>27</v>
      </c>
      <c r="AT641" s="3" t="s">
        <v>105</v>
      </c>
    </row>
    <row r="642" spans="1:46" x14ac:dyDescent="0.3">
      <c r="A642" s="2" t="s">
        <v>2121</v>
      </c>
      <c r="B642" s="4">
        <v>45982</v>
      </c>
      <c r="C642" s="2" t="s">
        <v>569</v>
      </c>
      <c r="D642" s="2" t="s">
        <v>174</v>
      </c>
      <c r="E642" s="2" t="s">
        <v>275</v>
      </c>
      <c r="F642" s="2" t="s">
        <v>17</v>
      </c>
      <c r="G642" s="2" t="s">
        <v>156</v>
      </c>
      <c r="H642" s="2" t="s">
        <v>44</v>
      </c>
      <c r="I642" s="2" t="s">
        <v>199</v>
      </c>
      <c r="J642" s="2" t="s">
        <v>72</v>
      </c>
      <c r="K642" s="2" t="s">
        <v>145</v>
      </c>
      <c r="L642" s="2" t="s">
        <v>2068</v>
      </c>
      <c r="M642" s="4">
        <v>45897</v>
      </c>
      <c r="N642" s="4">
        <v>46296</v>
      </c>
      <c r="O642" s="4">
        <v>46041</v>
      </c>
      <c r="P642" s="2">
        <v>36</v>
      </c>
      <c r="Q642" s="2">
        <v>42041341</v>
      </c>
      <c r="R642" s="2">
        <v>0.31</v>
      </c>
      <c r="S642" s="2">
        <v>0.15</v>
      </c>
      <c r="T642" s="2">
        <v>33359804.079999998</v>
      </c>
      <c r="U642" s="2" t="s">
        <v>278</v>
      </c>
      <c r="V642" s="20" cm="1">
        <f t="array" ref="V642">T642 / _xlfn.SWITCH(U642, "USD", 1, "AED", 3.67, "QAR", 3.64, "SAR", 3.75, "EUR", 0.92, "Unknown", 1, 1)</f>
        <v>8895947.7546666656</v>
      </c>
      <c r="W642" s="2">
        <v>29933473.48</v>
      </c>
      <c r="X642" s="2">
        <v>0.2</v>
      </c>
      <c r="Y642" s="2">
        <v>0.06</v>
      </c>
      <c r="Z642" s="2" t="s">
        <v>2069</v>
      </c>
      <c r="AA642" s="2">
        <v>21677113.02</v>
      </c>
      <c r="AB642" s="2">
        <v>9630890.3599999994</v>
      </c>
      <c r="AC642" s="2">
        <v>90</v>
      </c>
      <c r="AD642" s="2">
        <v>63</v>
      </c>
      <c r="AE642" s="2" t="s">
        <v>100</v>
      </c>
      <c r="AF642" s="2" t="s">
        <v>87</v>
      </c>
      <c r="AG642" s="2">
        <v>0.53</v>
      </c>
      <c r="AH642" s="2">
        <v>0.05</v>
      </c>
      <c r="AI642" s="2">
        <v>0.05</v>
      </c>
      <c r="AJ642" s="2">
        <v>11</v>
      </c>
      <c r="AK642" s="2" t="s">
        <v>3297</v>
      </c>
      <c r="AL642" s="2">
        <v>3568045.35</v>
      </c>
      <c r="AM642" s="2">
        <v>9770079.0700000003</v>
      </c>
      <c r="AN642" s="2" t="s">
        <v>3297</v>
      </c>
      <c r="AO642" s="2" t="s">
        <v>77</v>
      </c>
      <c r="AP642" s="2">
        <v>95.4</v>
      </c>
      <c r="AQ642" s="2">
        <v>24</v>
      </c>
      <c r="AR642" s="2" t="s">
        <v>3297</v>
      </c>
      <c r="AS642" s="2" t="s">
        <v>52</v>
      </c>
      <c r="AT642" s="2" t="s">
        <v>105</v>
      </c>
    </row>
    <row r="643" spans="1:46" x14ac:dyDescent="0.3">
      <c r="A643" s="3" t="s">
        <v>2124</v>
      </c>
      <c r="B643" s="5">
        <v>46042</v>
      </c>
      <c r="C643" s="3" t="s">
        <v>370</v>
      </c>
      <c r="D643" s="3" t="s">
        <v>320</v>
      </c>
      <c r="E643" s="3" t="s">
        <v>16</v>
      </c>
      <c r="F643" s="3" t="s">
        <v>56</v>
      </c>
      <c r="G643" s="3" t="s">
        <v>235</v>
      </c>
      <c r="H643" s="3" t="s">
        <v>3297</v>
      </c>
      <c r="I643" s="3" t="s">
        <v>71</v>
      </c>
      <c r="J643" s="3" t="s">
        <v>82</v>
      </c>
      <c r="K643" s="3" t="s">
        <v>35</v>
      </c>
      <c r="L643" s="3" t="s">
        <v>2071</v>
      </c>
      <c r="M643" s="5">
        <v>45955</v>
      </c>
      <c r="N643" s="5">
        <v>46094</v>
      </c>
      <c r="O643" s="5">
        <v>46115</v>
      </c>
      <c r="P643" s="3">
        <v>30</v>
      </c>
      <c r="Q643" s="3">
        <v>31428087</v>
      </c>
      <c r="R643" s="3">
        <v>0.03</v>
      </c>
      <c r="S643" s="3">
        <v>0.18</v>
      </c>
      <c r="T643" s="3">
        <v>35972588.380000003</v>
      </c>
      <c r="U643" s="3" t="s">
        <v>365</v>
      </c>
      <c r="V643" s="21" cm="1">
        <f t="array" ref="V643">T643 / _xlfn.SWITCH(U643, "USD", 1, "AED", 3.67, "QAR", 3.64, "SAR", 3.75, "EUR", 0.92, "Unknown", 1, 1)</f>
        <v>9801795.1989100818</v>
      </c>
      <c r="W643" s="3">
        <v>24277783.149999999</v>
      </c>
      <c r="X643" s="3">
        <v>0.35</v>
      </c>
      <c r="Y643" s="3">
        <v>0.06</v>
      </c>
      <c r="Z643" s="3" t="s">
        <v>2072</v>
      </c>
      <c r="AA643" s="3">
        <v>10415263.08</v>
      </c>
      <c r="AB643" s="3">
        <v>10136364.18</v>
      </c>
      <c r="AC643" s="3">
        <v>90</v>
      </c>
      <c r="AD643" s="3">
        <v>67</v>
      </c>
      <c r="AE643" s="3" t="s">
        <v>3297</v>
      </c>
      <c r="AF643" s="3" t="s">
        <v>101</v>
      </c>
      <c r="AG643" s="3">
        <v>0.71</v>
      </c>
      <c r="AH643" s="3">
        <v>0.05</v>
      </c>
      <c r="AI643" s="3">
        <v>7.0000000000000007E-2</v>
      </c>
      <c r="AJ643" s="3">
        <v>9</v>
      </c>
      <c r="AK643" s="3">
        <v>3399</v>
      </c>
      <c r="AL643" s="3">
        <v>7722478.9199999999</v>
      </c>
      <c r="AM643" s="3">
        <v>17562610.5</v>
      </c>
      <c r="AN643" s="3" t="s">
        <v>88</v>
      </c>
      <c r="AO643" s="3" t="s">
        <v>39</v>
      </c>
      <c r="AP643" s="3">
        <v>86.8</v>
      </c>
      <c r="AQ643" s="3">
        <v>60</v>
      </c>
      <c r="AR643" s="3" t="s">
        <v>3297</v>
      </c>
      <c r="AS643" s="3" t="s">
        <v>52</v>
      </c>
      <c r="AT643" s="3" t="s">
        <v>105</v>
      </c>
    </row>
    <row r="644" spans="1:46" x14ac:dyDescent="0.3">
      <c r="A644" s="2" t="s">
        <v>2127</v>
      </c>
      <c r="B644" s="4">
        <v>46017</v>
      </c>
      <c r="C644" s="2" t="s">
        <v>257</v>
      </c>
      <c r="D644" s="2" t="s">
        <v>122</v>
      </c>
      <c r="E644" s="2" t="s">
        <v>16</v>
      </c>
      <c r="F644" s="2" t="s">
        <v>3297</v>
      </c>
      <c r="G644" s="2" t="s">
        <v>94</v>
      </c>
      <c r="H644" s="2" t="s">
        <v>109</v>
      </c>
      <c r="I644" s="2" t="s">
        <v>96</v>
      </c>
      <c r="J644" s="2" t="s">
        <v>82</v>
      </c>
      <c r="K644" s="2" t="s">
        <v>21</v>
      </c>
      <c r="L644" s="2" t="s">
        <v>2074</v>
      </c>
      <c r="M644" s="4">
        <v>45947</v>
      </c>
      <c r="N644" s="4">
        <v>46051</v>
      </c>
      <c r="O644" s="4">
        <v>46072</v>
      </c>
      <c r="P644" s="2">
        <v>46</v>
      </c>
      <c r="Q644" s="2">
        <v>4262262</v>
      </c>
      <c r="R644" s="2">
        <v>7.0000000000000007E-2</v>
      </c>
      <c r="S644" s="2">
        <v>7.0000000000000007E-2</v>
      </c>
      <c r="T644" s="2">
        <v>4241376.92</v>
      </c>
      <c r="U644" s="2" t="s">
        <v>177</v>
      </c>
      <c r="V644" s="20" cm="1">
        <f t="array" ref="V644">T644 / _xlfn.SWITCH(U644, "USD", 1, "AED", 3.67, "QAR", 3.64, "SAR", 3.75, "EUR", 0.92, "Unknown", 1, 1)</f>
        <v>4241376.92</v>
      </c>
      <c r="W644" s="2">
        <v>3700173.39</v>
      </c>
      <c r="X644" s="2">
        <v>0.18</v>
      </c>
      <c r="Y644" s="2">
        <v>0.15</v>
      </c>
      <c r="Z644" s="2" t="s">
        <v>2075</v>
      </c>
      <c r="AA644" s="2">
        <v>2047624.93</v>
      </c>
      <c r="AB644" s="2">
        <v>1315928.3899999999</v>
      </c>
      <c r="AC644" s="2">
        <v>45</v>
      </c>
      <c r="AD644" s="2">
        <v>161</v>
      </c>
      <c r="AE644" s="2" t="s">
        <v>3297</v>
      </c>
      <c r="AF644" s="2" t="s">
        <v>153</v>
      </c>
      <c r="AG644" s="2">
        <v>0.33</v>
      </c>
      <c r="AH644" s="2">
        <v>0.15</v>
      </c>
      <c r="AI644" s="2">
        <v>0.09</v>
      </c>
      <c r="AJ644" s="2">
        <v>12</v>
      </c>
      <c r="AK644" s="2">
        <v>3800</v>
      </c>
      <c r="AL644" s="2">
        <v>329621.03999999998</v>
      </c>
      <c r="AM644" s="2">
        <v>1790595.26</v>
      </c>
      <c r="AN644" s="2" t="s">
        <v>88</v>
      </c>
      <c r="AO644" s="2" t="s">
        <v>103</v>
      </c>
      <c r="AP644" s="2">
        <v>88.6</v>
      </c>
      <c r="AQ644" s="2">
        <v>24</v>
      </c>
      <c r="AR644" s="2" t="s">
        <v>3297</v>
      </c>
      <c r="AS644" s="2" t="s">
        <v>52</v>
      </c>
      <c r="AT644" s="2" t="s">
        <v>28</v>
      </c>
    </row>
    <row r="645" spans="1:46" x14ac:dyDescent="0.3">
      <c r="A645" s="3" t="s">
        <v>2129</v>
      </c>
      <c r="B645" s="5">
        <v>45898</v>
      </c>
      <c r="C645" s="3" t="s">
        <v>569</v>
      </c>
      <c r="D645" s="3" t="s">
        <v>115</v>
      </c>
      <c r="E645" s="3" t="s">
        <v>32</v>
      </c>
      <c r="F645" s="3" t="s">
        <v>138</v>
      </c>
      <c r="G645" s="3" t="s">
        <v>144</v>
      </c>
      <c r="H645" s="3" t="s">
        <v>95</v>
      </c>
      <c r="I645" s="3" t="s">
        <v>96</v>
      </c>
      <c r="J645" s="3" t="s">
        <v>215</v>
      </c>
      <c r="K645" s="3" t="s">
        <v>21</v>
      </c>
      <c r="L645" s="3" t="s">
        <v>2077</v>
      </c>
      <c r="M645" s="5">
        <v>45858</v>
      </c>
      <c r="N645" s="5">
        <v>45904</v>
      </c>
      <c r="O645" s="5">
        <v>45975</v>
      </c>
      <c r="P645" s="3" t="s">
        <v>3297</v>
      </c>
      <c r="Q645" s="3">
        <v>37798840</v>
      </c>
      <c r="R645" s="3">
        <v>0.27</v>
      </c>
      <c r="S645" s="3">
        <v>0.14000000000000001</v>
      </c>
      <c r="T645" s="3">
        <v>31456194.649999999</v>
      </c>
      <c r="U645" s="3" t="s">
        <v>3297</v>
      </c>
      <c r="V645" s="21" cm="1">
        <f t="array" ref="V645">T645 / _xlfn.SWITCH(U645, "USD", 1, "AED", 3.67, "QAR", 3.64, "SAR", 3.75, "EUR", 0.92, "Unknown", 1, 1)</f>
        <v>31456194.649999999</v>
      </c>
      <c r="W645" s="3">
        <v>20423122.48</v>
      </c>
      <c r="X645" s="3">
        <v>0.24</v>
      </c>
      <c r="Y645" s="3">
        <v>0.19</v>
      </c>
      <c r="Z645" s="3" t="s">
        <v>2078</v>
      </c>
      <c r="AA645" s="3" t="s">
        <v>224</v>
      </c>
      <c r="AB645" s="3">
        <v>12710501.289999999</v>
      </c>
      <c r="AC645" s="3">
        <v>30</v>
      </c>
      <c r="AD645" s="3">
        <v>147</v>
      </c>
      <c r="AE645" s="3" t="s">
        <v>38</v>
      </c>
      <c r="AF645" s="3" t="s">
        <v>101</v>
      </c>
      <c r="AG645" s="3">
        <v>0.98</v>
      </c>
      <c r="AH645" s="3">
        <v>0.05</v>
      </c>
      <c r="AI645" s="3">
        <v>0.09</v>
      </c>
      <c r="AJ645" s="3">
        <v>4</v>
      </c>
      <c r="AK645" s="3">
        <v>1850</v>
      </c>
      <c r="AL645" s="3" t="s">
        <v>3297</v>
      </c>
      <c r="AM645" s="3">
        <v>5140110.45</v>
      </c>
      <c r="AN645" s="3" t="s">
        <v>63</v>
      </c>
      <c r="AO645" s="3" t="s">
        <v>25</v>
      </c>
      <c r="AP645" s="3" t="s">
        <v>3297</v>
      </c>
      <c r="AQ645" s="3">
        <v>48</v>
      </c>
      <c r="AR645" s="3" t="s">
        <v>3297</v>
      </c>
      <c r="AS645" s="3" t="s">
        <v>112</v>
      </c>
      <c r="AT645" s="3" t="s">
        <v>3297</v>
      </c>
    </row>
    <row r="646" spans="1:46" x14ac:dyDescent="0.3">
      <c r="A646" s="2" t="s">
        <v>2132</v>
      </c>
      <c r="B646" s="4">
        <v>46074</v>
      </c>
      <c r="C646" s="2" t="s">
        <v>226</v>
      </c>
      <c r="D646" s="2" t="s">
        <v>92</v>
      </c>
      <c r="E646" s="2" t="s">
        <v>16</v>
      </c>
      <c r="F646" s="2" t="s">
        <v>56</v>
      </c>
      <c r="G646" s="2" t="s">
        <v>135</v>
      </c>
      <c r="H646" s="2" t="s">
        <v>44</v>
      </c>
      <c r="I646" s="2" t="s">
        <v>302</v>
      </c>
      <c r="J646" s="2" t="s">
        <v>82</v>
      </c>
      <c r="K646" s="2" t="s">
        <v>83</v>
      </c>
      <c r="L646" s="2" t="s">
        <v>2080</v>
      </c>
      <c r="M646" s="4">
        <v>46038</v>
      </c>
      <c r="N646" s="4">
        <v>46128</v>
      </c>
      <c r="O646" s="4">
        <v>46126</v>
      </c>
      <c r="P646" s="2">
        <v>59</v>
      </c>
      <c r="Q646" s="2">
        <v>36885970</v>
      </c>
      <c r="R646" s="2">
        <v>0.33</v>
      </c>
      <c r="S646" s="2">
        <v>0.04</v>
      </c>
      <c r="T646" s="2">
        <v>25702143.899999999</v>
      </c>
      <c r="U646" s="2" t="s">
        <v>177</v>
      </c>
      <c r="V646" s="20" cm="1">
        <f t="array" ref="V646">T646 / _xlfn.SWITCH(U646, "USD", 1, "AED", 3.67, "QAR", 3.64, "SAR", 3.75, "EUR", 0.92, "Unknown", 1, 1)</f>
        <v>25702143.899999999</v>
      </c>
      <c r="W646" s="2">
        <v>18451041.960000001</v>
      </c>
      <c r="X646" s="2">
        <v>0.12</v>
      </c>
      <c r="Y646" s="2">
        <v>0.05</v>
      </c>
      <c r="Z646" s="2" t="s">
        <v>2081</v>
      </c>
      <c r="AA646" s="2">
        <v>3475507.37</v>
      </c>
      <c r="AB646" s="2">
        <v>3345713.47</v>
      </c>
      <c r="AC646" s="2">
        <v>120</v>
      </c>
      <c r="AD646" s="2">
        <v>150</v>
      </c>
      <c r="AE646" s="2" t="s">
        <v>75</v>
      </c>
      <c r="AF646" s="2" t="s">
        <v>24</v>
      </c>
      <c r="AG646" s="2">
        <v>0.72</v>
      </c>
      <c r="AH646" s="2">
        <v>0.15</v>
      </c>
      <c r="AI646" s="2">
        <v>0.02</v>
      </c>
      <c r="AJ646" s="2">
        <v>6</v>
      </c>
      <c r="AK646" s="2">
        <v>1257</v>
      </c>
      <c r="AL646" s="2">
        <v>598467.86</v>
      </c>
      <c r="AM646" s="2">
        <v>9777082.4800000004</v>
      </c>
      <c r="AN646" s="2" t="s">
        <v>88</v>
      </c>
      <c r="AO646" s="2" t="s">
        <v>77</v>
      </c>
      <c r="AP646" s="2">
        <v>52.1</v>
      </c>
      <c r="AQ646" s="2">
        <v>60</v>
      </c>
      <c r="AR646" s="2" t="s">
        <v>3297</v>
      </c>
      <c r="AS646" s="2" t="s">
        <v>40</v>
      </c>
      <c r="AT646" s="2" t="s">
        <v>149</v>
      </c>
    </row>
    <row r="647" spans="1:46" x14ac:dyDescent="0.3">
      <c r="A647" s="3" t="s">
        <v>2135</v>
      </c>
      <c r="B647" s="5">
        <v>45981</v>
      </c>
      <c r="C647" s="3" t="s">
        <v>168</v>
      </c>
      <c r="D647" s="3" t="s">
        <v>385</v>
      </c>
      <c r="E647" s="3" t="s">
        <v>207</v>
      </c>
      <c r="F647" s="3" t="s">
        <v>80</v>
      </c>
      <c r="G647" s="3" t="s">
        <v>135</v>
      </c>
      <c r="H647" s="3" t="s">
        <v>157</v>
      </c>
      <c r="I647" s="3" t="s">
        <v>193</v>
      </c>
      <c r="J647" s="3" t="s">
        <v>45</v>
      </c>
      <c r="K647" s="3" t="s">
        <v>35</v>
      </c>
      <c r="L647" s="3" t="s">
        <v>2083</v>
      </c>
      <c r="M647" s="5">
        <v>45952</v>
      </c>
      <c r="N647" s="5">
        <v>46003</v>
      </c>
      <c r="O647" s="5">
        <v>46054</v>
      </c>
      <c r="P647" s="3">
        <v>36</v>
      </c>
      <c r="Q647" s="3">
        <v>6260258</v>
      </c>
      <c r="R647" s="3">
        <v>0.16</v>
      </c>
      <c r="S647" s="3">
        <v>0.2</v>
      </c>
      <c r="T647" s="3">
        <v>6310340.0599999996</v>
      </c>
      <c r="U647" s="3" t="s">
        <v>242</v>
      </c>
      <c r="V647" s="21" cm="1">
        <f t="array" ref="V647">T647 / _xlfn.SWITCH(U647, "USD", 1, "AED", 3.67, "QAR", 3.64, "SAR", 3.75, "EUR", 0.92, "Unknown", 1, 1)</f>
        <v>6859065.2826086953</v>
      </c>
      <c r="W647" s="3">
        <v>3855084.74</v>
      </c>
      <c r="X647" s="3">
        <v>0.32</v>
      </c>
      <c r="Y647" s="3">
        <v>0.16</v>
      </c>
      <c r="Z647" s="3" t="s">
        <v>2084</v>
      </c>
      <c r="AA647" s="3">
        <v>1678600.99</v>
      </c>
      <c r="AB647" s="3">
        <v>1379135.74</v>
      </c>
      <c r="AC647" s="3">
        <v>45</v>
      </c>
      <c r="AD647" s="3">
        <v>175</v>
      </c>
      <c r="AE647" s="3" t="s">
        <v>75</v>
      </c>
      <c r="AF647" s="3" t="s">
        <v>263</v>
      </c>
      <c r="AG647" s="3">
        <v>0.08</v>
      </c>
      <c r="AH647" s="3">
        <v>0.05</v>
      </c>
      <c r="AI647" s="3">
        <v>0.02</v>
      </c>
      <c r="AJ647" s="3">
        <v>3</v>
      </c>
      <c r="AK647" s="3">
        <v>154</v>
      </c>
      <c r="AL647" s="3">
        <v>768002.7</v>
      </c>
      <c r="AM647" s="3">
        <v>1477882.8</v>
      </c>
      <c r="AN647" s="3" t="s">
        <v>102</v>
      </c>
      <c r="AO647" s="3" t="s">
        <v>103</v>
      </c>
      <c r="AP647" s="3">
        <v>53</v>
      </c>
      <c r="AQ647" s="3">
        <v>60</v>
      </c>
      <c r="AR647" s="3" t="s">
        <v>166</v>
      </c>
      <c r="AS647" s="3" t="s">
        <v>40</v>
      </c>
      <c r="AT647" s="3" t="s">
        <v>113</v>
      </c>
    </row>
    <row r="648" spans="1:46" x14ac:dyDescent="0.3">
      <c r="A648" s="2" t="s">
        <v>2138</v>
      </c>
      <c r="B648" s="4">
        <v>45696</v>
      </c>
      <c r="C648" s="2" t="s">
        <v>155</v>
      </c>
      <c r="D648" s="2" t="s">
        <v>3249</v>
      </c>
      <c r="E648" s="2" t="s">
        <v>220</v>
      </c>
      <c r="F648" s="2" t="s">
        <v>33</v>
      </c>
      <c r="G648" s="2" t="s">
        <v>34</v>
      </c>
      <c r="H648" s="2" t="s">
        <v>109</v>
      </c>
      <c r="I648" s="2" t="s">
        <v>96</v>
      </c>
      <c r="J648" s="2" t="s">
        <v>118</v>
      </c>
      <c r="K648" s="2" t="s">
        <v>21</v>
      </c>
      <c r="L648" s="2" t="s">
        <v>2086</v>
      </c>
      <c r="M648" s="4">
        <v>45858</v>
      </c>
      <c r="N648" s="4" t="s">
        <v>3297</v>
      </c>
      <c r="O648" s="4">
        <v>45945</v>
      </c>
      <c r="P648" s="2">
        <v>30</v>
      </c>
      <c r="Q648" s="2">
        <v>26296054</v>
      </c>
      <c r="R648" s="2">
        <v>0.22</v>
      </c>
      <c r="S648" s="2">
        <v>0.09</v>
      </c>
      <c r="T648" s="2">
        <v>22356905.109999999</v>
      </c>
      <c r="U648" s="2" t="s">
        <v>177</v>
      </c>
      <c r="V648" s="20" cm="1">
        <f t="array" ref="V648">T648 / _xlfn.SWITCH(U648, "USD", 1, "AED", 3.67, "QAR", 3.64, "SAR", 3.75, "EUR", 0.92, "Unknown", 1, 1)</f>
        <v>22356905.109999999</v>
      </c>
      <c r="W648" s="2">
        <v>15108225.23</v>
      </c>
      <c r="X648" s="2">
        <v>0.38</v>
      </c>
      <c r="Y648" s="2">
        <v>0.15</v>
      </c>
      <c r="Z648" s="2" t="s">
        <v>2087</v>
      </c>
      <c r="AA648" s="2">
        <v>6588730.0099999998</v>
      </c>
      <c r="AB648" s="2">
        <v>7177768.8899999997</v>
      </c>
      <c r="AC648" s="2">
        <v>45</v>
      </c>
      <c r="AD648" s="2">
        <v>38</v>
      </c>
      <c r="AE648" s="2" t="s">
        <v>100</v>
      </c>
      <c r="AF648" s="2" t="s">
        <v>128</v>
      </c>
      <c r="AG648" s="2">
        <v>0.9</v>
      </c>
      <c r="AH648" s="2">
        <v>0.1</v>
      </c>
      <c r="AI648" s="2">
        <v>0.04</v>
      </c>
      <c r="AJ648" s="2">
        <v>5</v>
      </c>
      <c r="AK648" s="2">
        <v>2933</v>
      </c>
      <c r="AL648" s="2">
        <v>4614174.88</v>
      </c>
      <c r="AM648" s="2">
        <v>10455074.25</v>
      </c>
      <c r="AN648" s="2" t="s">
        <v>135</v>
      </c>
      <c r="AO648" s="2" t="s">
        <v>3297</v>
      </c>
      <c r="AP648" s="2">
        <v>88.2</v>
      </c>
      <c r="AQ648" s="2">
        <v>24</v>
      </c>
      <c r="AR648" s="2" t="s">
        <v>166</v>
      </c>
      <c r="AS648" s="2" t="s">
        <v>27</v>
      </c>
      <c r="AT648" s="2" t="s">
        <v>105</v>
      </c>
    </row>
    <row r="649" spans="1:46" x14ac:dyDescent="0.3">
      <c r="A649" s="3" t="s">
        <v>2141</v>
      </c>
      <c r="B649" s="5">
        <v>16697</v>
      </c>
      <c r="C649" s="3" t="s">
        <v>266</v>
      </c>
      <c r="D649" s="3" t="s">
        <v>385</v>
      </c>
      <c r="E649" s="3" t="s">
        <v>3335</v>
      </c>
      <c r="F649" s="3" t="s">
        <v>17</v>
      </c>
      <c r="G649" s="3" t="s">
        <v>57</v>
      </c>
      <c r="H649" s="3" t="s">
        <v>3252</v>
      </c>
      <c r="I649" s="3" t="s">
        <v>302</v>
      </c>
      <c r="J649" s="3" t="s">
        <v>140</v>
      </c>
      <c r="K649" s="3" t="s">
        <v>97</v>
      </c>
      <c r="L649" s="3" t="s">
        <v>2089</v>
      </c>
      <c r="M649" s="5">
        <v>45831</v>
      </c>
      <c r="N649" s="5" t="s">
        <v>3297</v>
      </c>
      <c r="O649" s="5">
        <v>45977</v>
      </c>
      <c r="P649" s="3">
        <v>47</v>
      </c>
      <c r="Q649" s="3">
        <v>45261831</v>
      </c>
      <c r="R649" s="3">
        <v>0.32</v>
      </c>
      <c r="S649" s="3">
        <v>-0.03</v>
      </c>
      <c r="T649" s="3">
        <v>29854703.73</v>
      </c>
      <c r="U649" s="3" t="s">
        <v>76</v>
      </c>
      <c r="V649" s="21" cm="1">
        <f t="array" ref="V649">T649 / _xlfn.SWITCH(U649, "USD", 1, "AED", 3.67, "QAR", 3.64, "SAR", 3.75, "EUR", 0.92, "Unknown", 1, 1)</f>
        <v>29854703.73</v>
      </c>
      <c r="W649" s="3">
        <v>21185268.66</v>
      </c>
      <c r="X649" s="3">
        <v>0.11</v>
      </c>
      <c r="Y649" s="3">
        <v>0.09</v>
      </c>
      <c r="Z649" s="3" t="s">
        <v>2090</v>
      </c>
      <c r="AA649" s="3">
        <v>21442174.609999999</v>
      </c>
      <c r="AB649" s="3">
        <v>9537438.1500000004</v>
      </c>
      <c r="AC649" s="3">
        <v>120</v>
      </c>
      <c r="AD649" s="3">
        <v>151</v>
      </c>
      <c r="AE649" s="3" t="s">
        <v>62</v>
      </c>
      <c r="AF649" s="3" t="s">
        <v>24</v>
      </c>
      <c r="AG649" s="3">
        <v>0.86</v>
      </c>
      <c r="AH649" s="3">
        <v>0.15</v>
      </c>
      <c r="AI649" s="3">
        <v>0.04</v>
      </c>
      <c r="AJ649" s="3">
        <v>3</v>
      </c>
      <c r="AK649" s="3">
        <v>2317</v>
      </c>
      <c r="AL649" s="3">
        <v>5806650.46</v>
      </c>
      <c r="AM649" s="3">
        <v>14603855.84</v>
      </c>
      <c r="AN649" s="3" t="s">
        <v>63</v>
      </c>
      <c r="AO649" s="3" t="s">
        <v>39</v>
      </c>
      <c r="AP649" s="3">
        <v>89.4</v>
      </c>
      <c r="AQ649" s="3">
        <v>24</v>
      </c>
      <c r="AR649" s="3" t="s">
        <v>51</v>
      </c>
      <c r="AS649" s="3" t="s">
        <v>112</v>
      </c>
      <c r="AT649" s="3" t="s">
        <v>105</v>
      </c>
    </row>
    <row r="650" spans="1:46" x14ac:dyDescent="0.3">
      <c r="A650" s="2" t="s">
        <v>2144</v>
      </c>
      <c r="B650" s="4">
        <v>45794</v>
      </c>
      <c r="C650" s="2" t="s">
        <v>290</v>
      </c>
      <c r="D650" s="2" t="s">
        <v>385</v>
      </c>
      <c r="E650" s="2" t="s">
        <v>3335</v>
      </c>
      <c r="F650" s="2" t="s">
        <v>123</v>
      </c>
      <c r="G650" s="2" t="s">
        <v>156</v>
      </c>
      <c r="H650" s="2" t="s">
        <v>157</v>
      </c>
      <c r="I650" s="2" t="s">
        <v>3254</v>
      </c>
      <c r="J650" s="2" t="s">
        <v>140</v>
      </c>
      <c r="K650" s="2" t="s">
        <v>46</v>
      </c>
      <c r="L650" s="2" t="s">
        <v>2092</v>
      </c>
      <c r="M650" s="4">
        <v>45771</v>
      </c>
      <c r="N650" s="4">
        <v>45847</v>
      </c>
      <c r="O650" s="4" t="s">
        <v>3297</v>
      </c>
      <c r="P650" s="2">
        <v>16</v>
      </c>
      <c r="Q650" s="2">
        <v>10558913</v>
      </c>
      <c r="R650" s="2">
        <v>0.3</v>
      </c>
      <c r="S650" s="2">
        <v>0.09</v>
      </c>
      <c r="T650" s="2">
        <v>8056450.6200000001</v>
      </c>
      <c r="U650" s="2" t="s">
        <v>278</v>
      </c>
      <c r="V650" s="20" cm="1">
        <f t="array" ref="V650">T650 / _xlfn.SWITCH(U650, "USD", 1, "AED", 3.67, "QAR", 3.64, "SAR", 3.75, "EUR", 0.92, "Unknown", 1, 1)</f>
        <v>2148386.8319999999</v>
      </c>
      <c r="W650" s="2">
        <v>5245705.13</v>
      </c>
      <c r="X650" s="2">
        <v>7.0000000000000007E-2</v>
      </c>
      <c r="Y650" s="2">
        <v>0.09</v>
      </c>
      <c r="Z650" s="2" t="s">
        <v>2093</v>
      </c>
      <c r="AA650" s="2">
        <v>2843186.25</v>
      </c>
      <c r="AB650" s="2">
        <v>2046059.43</v>
      </c>
      <c r="AC650" s="2">
        <v>45</v>
      </c>
      <c r="AD650" s="2">
        <v>58</v>
      </c>
      <c r="AE650" s="2" t="s">
        <v>62</v>
      </c>
      <c r="AF650" s="2" t="s">
        <v>101</v>
      </c>
      <c r="AG650" s="2">
        <v>0.98</v>
      </c>
      <c r="AH650" s="2">
        <v>0.15</v>
      </c>
      <c r="AI650" s="2">
        <v>0.05</v>
      </c>
      <c r="AJ650" s="2">
        <v>8</v>
      </c>
      <c r="AK650" s="2">
        <v>1032</v>
      </c>
      <c r="AL650" s="2">
        <v>627014.30000000005</v>
      </c>
      <c r="AM650" s="2">
        <v>900913.18</v>
      </c>
      <c r="AN650" s="2" t="s">
        <v>88</v>
      </c>
      <c r="AO650" s="2" t="s">
        <v>89</v>
      </c>
      <c r="AP650" s="2">
        <v>84.5</v>
      </c>
      <c r="AQ650" s="2">
        <v>36</v>
      </c>
      <c r="AR650" s="2" t="s">
        <v>3297</v>
      </c>
      <c r="AS650" s="2" t="s">
        <v>52</v>
      </c>
      <c r="AT650" s="2" t="s">
        <v>113</v>
      </c>
    </row>
    <row r="651" spans="1:46" x14ac:dyDescent="0.3">
      <c r="A651" s="3" t="s">
        <v>2147</v>
      </c>
      <c r="B651" s="5">
        <v>46003</v>
      </c>
      <c r="C651" s="3" t="s">
        <v>179</v>
      </c>
      <c r="D651" s="3" t="s">
        <v>3297</v>
      </c>
      <c r="E651" s="3" t="s">
        <v>275</v>
      </c>
      <c r="F651" s="3" t="s">
        <v>116</v>
      </c>
      <c r="G651" s="3" t="s">
        <v>135</v>
      </c>
      <c r="H651" s="3" t="s">
        <v>70</v>
      </c>
      <c r="I651" s="3" t="s">
        <v>3297</v>
      </c>
      <c r="J651" s="2" t="s">
        <v>59</v>
      </c>
      <c r="K651" s="3" t="s">
        <v>21</v>
      </c>
      <c r="L651" s="3" t="s">
        <v>2095</v>
      </c>
      <c r="M651" s="5">
        <v>45977</v>
      </c>
      <c r="N651" s="5" t="s">
        <v>3297</v>
      </c>
      <c r="O651" s="5">
        <v>46064</v>
      </c>
      <c r="P651" s="3">
        <v>4</v>
      </c>
      <c r="Q651" s="3">
        <v>32866135</v>
      </c>
      <c r="R651" s="3">
        <v>0.27</v>
      </c>
      <c r="S651" s="3">
        <v>7.0000000000000007E-2</v>
      </c>
      <c r="T651" s="3">
        <v>25671738.050000001</v>
      </c>
      <c r="U651" s="3" t="s">
        <v>242</v>
      </c>
      <c r="V651" s="21" cm="1">
        <f t="array" ref="V651">T651 / _xlfn.SWITCH(U651, "USD", 1, "AED", 3.67, "QAR", 3.64, "SAR", 3.75, "EUR", 0.92, "Unknown", 1, 1)</f>
        <v>27904063.097826086</v>
      </c>
      <c r="W651" s="3">
        <v>20083260.579999998</v>
      </c>
      <c r="X651" s="3">
        <v>0.22</v>
      </c>
      <c r="Y651" s="3">
        <v>0.12</v>
      </c>
      <c r="Z651" s="3" t="s">
        <v>2096</v>
      </c>
      <c r="AA651" s="3">
        <v>18319944.469999999</v>
      </c>
      <c r="AB651" s="3">
        <v>14273076.220000001</v>
      </c>
      <c r="AC651" s="3">
        <v>90</v>
      </c>
      <c r="AD651" s="3">
        <v>97</v>
      </c>
      <c r="AE651" s="3" t="s">
        <v>100</v>
      </c>
      <c r="AF651" s="3" t="s">
        <v>87</v>
      </c>
      <c r="AG651" s="3">
        <v>0.94</v>
      </c>
      <c r="AH651" s="3">
        <v>0.1</v>
      </c>
      <c r="AI651" s="3">
        <v>0.02</v>
      </c>
      <c r="AJ651" s="3">
        <v>12</v>
      </c>
      <c r="AK651" s="3">
        <v>1787</v>
      </c>
      <c r="AL651" s="3">
        <v>1095896.79</v>
      </c>
      <c r="AM651" s="3">
        <v>7392232.0999999996</v>
      </c>
      <c r="AN651" s="3" t="s">
        <v>135</v>
      </c>
      <c r="AO651" s="3" t="s">
        <v>25</v>
      </c>
      <c r="AP651" s="3">
        <v>71.5</v>
      </c>
      <c r="AQ651" s="3" t="s">
        <v>3297</v>
      </c>
      <c r="AR651" s="3" t="s">
        <v>3297</v>
      </c>
      <c r="AS651" s="3" t="s">
        <v>27</v>
      </c>
      <c r="AT651" s="3" t="s">
        <v>3297</v>
      </c>
    </row>
    <row r="652" spans="1:46" x14ac:dyDescent="0.3">
      <c r="A652" s="2" t="s">
        <v>2150</v>
      </c>
      <c r="B652" s="4">
        <v>16687</v>
      </c>
      <c r="C652" s="2" t="s">
        <v>347</v>
      </c>
      <c r="D652" s="2" t="s">
        <v>122</v>
      </c>
      <c r="E652" s="2" t="s">
        <v>220</v>
      </c>
      <c r="F652" s="2" t="s">
        <v>123</v>
      </c>
      <c r="G652" s="2" t="s">
        <v>214</v>
      </c>
      <c r="H652" s="2" t="s">
        <v>3297</v>
      </c>
      <c r="I652" s="2" t="s">
        <v>19</v>
      </c>
      <c r="J652" s="2" t="s">
        <v>118</v>
      </c>
      <c r="K652" s="2" t="s">
        <v>203</v>
      </c>
      <c r="L652" s="2" t="s">
        <v>2098</v>
      </c>
      <c r="M652" s="4">
        <v>45886</v>
      </c>
      <c r="N652" s="4" t="s">
        <v>3297</v>
      </c>
      <c r="O652" s="4">
        <v>45881</v>
      </c>
      <c r="P652" s="2">
        <v>24</v>
      </c>
      <c r="Q652" s="2">
        <v>26068701</v>
      </c>
      <c r="R652" s="2">
        <v>0.31</v>
      </c>
      <c r="S652" s="2">
        <v>-0.01</v>
      </c>
      <c r="T652" s="2">
        <v>17807529.649999999</v>
      </c>
      <c r="U652" s="2" t="s">
        <v>76</v>
      </c>
      <c r="V652" s="20" cm="1">
        <f t="array" ref="V652">T652 / _xlfn.SWITCH(U652, "USD", 1, "AED", 3.67, "QAR", 3.64, "SAR", 3.75, "EUR", 0.92, "Unknown", 1, 1)</f>
        <v>17807529.649999999</v>
      </c>
      <c r="W652" s="2">
        <v>13299255.09</v>
      </c>
      <c r="X652" s="2">
        <v>0.28000000000000003</v>
      </c>
      <c r="Y652" s="2">
        <v>0.18</v>
      </c>
      <c r="Z652" s="2" t="s">
        <v>2099</v>
      </c>
      <c r="AA652" s="2">
        <v>13453045.26</v>
      </c>
      <c r="AB652" s="2">
        <v>14225916.289999999</v>
      </c>
      <c r="AC652" s="2">
        <v>45</v>
      </c>
      <c r="AD652" s="2">
        <v>157</v>
      </c>
      <c r="AE652" s="2" t="s">
        <v>148</v>
      </c>
      <c r="AF652" s="2" t="s">
        <v>263</v>
      </c>
      <c r="AG652" s="2">
        <v>0.26</v>
      </c>
      <c r="AH652" s="2">
        <v>0.05</v>
      </c>
      <c r="AI652" s="2">
        <v>0.1</v>
      </c>
      <c r="AJ652" s="2">
        <v>11</v>
      </c>
      <c r="AK652" s="2">
        <v>3768</v>
      </c>
      <c r="AL652" s="2">
        <v>2826510.27</v>
      </c>
      <c r="AM652" s="2">
        <v>7421157.2699999996</v>
      </c>
      <c r="AN652" s="2" t="s">
        <v>135</v>
      </c>
      <c r="AO652" s="2" t="s">
        <v>3297</v>
      </c>
      <c r="AP652" s="2">
        <v>79.400000000000006</v>
      </c>
      <c r="AQ652" s="2">
        <v>36</v>
      </c>
      <c r="AR652" s="2" t="s">
        <v>166</v>
      </c>
      <c r="AS652" s="2" t="s">
        <v>40</v>
      </c>
      <c r="AT652" s="2" t="s">
        <v>28</v>
      </c>
    </row>
    <row r="653" spans="1:46" x14ac:dyDescent="0.3">
      <c r="A653" s="3" t="s">
        <v>2153</v>
      </c>
      <c r="B653" s="5">
        <v>45997</v>
      </c>
      <c r="C653" s="3" t="s">
        <v>313</v>
      </c>
      <c r="D653" s="3" t="s">
        <v>107</v>
      </c>
      <c r="E653" s="3" t="s">
        <v>275</v>
      </c>
      <c r="F653" s="3" t="s">
        <v>116</v>
      </c>
      <c r="G653" s="3" t="s">
        <v>18</v>
      </c>
      <c r="H653" s="3" t="s">
        <v>70</v>
      </c>
      <c r="I653" s="3" t="s">
        <v>96</v>
      </c>
      <c r="J653" s="3" t="s">
        <v>72</v>
      </c>
      <c r="K653" s="3" t="s">
        <v>145</v>
      </c>
      <c r="L653" s="3" t="s">
        <v>2101</v>
      </c>
      <c r="M653" s="5">
        <v>45923</v>
      </c>
      <c r="N653" s="5">
        <v>46048</v>
      </c>
      <c r="O653" s="5">
        <v>46081</v>
      </c>
      <c r="P653" s="3">
        <v>35</v>
      </c>
      <c r="Q653" s="3">
        <v>13660066</v>
      </c>
      <c r="R653" s="3">
        <v>0.27</v>
      </c>
      <c r="S653" s="3">
        <v>0.01</v>
      </c>
      <c r="T653" s="3">
        <v>10071566.66</v>
      </c>
      <c r="U653" s="3" t="s">
        <v>76</v>
      </c>
      <c r="V653" s="21" cm="1">
        <f t="array" ref="V653">T653 / _xlfn.SWITCH(U653, "USD", 1, "AED", 3.67, "QAR", 3.64, "SAR", 3.75, "EUR", 0.92, "Unknown", 1, 1)</f>
        <v>10071566.66</v>
      </c>
      <c r="W653" s="3">
        <v>6742710.1200000001</v>
      </c>
      <c r="X653" s="3">
        <v>0.32</v>
      </c>
      <c r="Y653" s="3">
        <v>7.0000000000000007E-2</v>
      </c>
      <c r="Z653" s="3" t="s">
        <v>2102</v>
      </c>
      <c r="AA653" s="3">
        <v>3440997.21</v>
      </c>
      <c r="AB653" s="3">
        <v>1598257.73</v>
      </c>
      <c r="AC653" s="3">
        <v>90</v>
      </c>
      <c r="AD653" s="3">
        <v>139</v>
      </c>
      <c r="AE653" s="3" t="s">
        <v>148</v>
      </c>
      <c r="AF653" s="3" t="s">
        <v>128</v>
      </c>
      <c r="AG653" s="3">
        <v>0.9</v>
      </c>
      <c r="AH653" s="3">
        <v>0.15</v>
      </c>
      <c r="AI653" s="3">
        <v>0.06</v>
      </c>
      <c r="AJ653" s="3">
        <v>1</v>
      </c>
      <c r="AK653" s="3">
        <v>914</v>
      </c>
      <c r="AL653" s="3">
        <v>1093349.94</v>
      </c>
      <c r="AM653" s="3">
        <v>3803986.26</v>
      </c>
      <c r="AN653" s="3" t="s">
        <v>165</v>
      </c>
      <c r="AO653" s="3" t="s">
        <v>89</v>
      </c>
      <c r="AP653" s="3">
        <v>66.599999999999994</v>
      </c>
      <c r="AQ653" s="3">
        <v>12</v>
      </c>
      <c r="AR653" s="3" t="s">
        <v>26</v>
      </c>
      <c r="AS653" s="3" t="s">
        <v>112</v>
      </c>
      <c r="AT653" s="3" t="s">
        <v>105</v>
      </c>
    </row>
    <row r="654" spans="1:46" x14ac:dyDescent="0.3">
      <c r="A654" s="2" t="s">
        <v>2156</v>
      </c>
      <c r="B654" s="4">
        <v>45977</v>
      </c>
      <c r="C654" s="2" t="s">
        <v>54</v>
      </c>
      <c r="D654" s="2" t="s">
        <v>213</v>
      </c>
      <c r="E654" s="2" t="s">
        <v>16</v>
      </c>
      <c r="F654" s="2" t="s">
        <v>68</v>
      </c>
      <c r="G654" s="2" t="s">
        <v>69</v>
      </c>
      <c r="H654" s="2" t="s">
        <v>3297</v>
      </c>
      <c r="I654" s="2" t="s">
        <v>19</v>
      </c>
      <c r="J654" s="2" t="s">
        <v>82</v>
      </c>
      <c r="K654" s="2" t="s">
        <v>21</v>
      </c>
      <c r="L654" s="2" t="s">
        <v>2104</v>
      </c>
      <c r="M654" s="4">
        <v>45920</v>
      </c>
      <c r="N654" s="4">
        <v>45978</v>
      </c>
      <c r="O654" s="4">
        <v>46267</v>
      </c>
      <c r="P654" s="2">
        <v>48</v>
      </c>
      <c r="Q654" s="2">
        <v>43239476</v>
      </c>
      <c r="R654" s="2">
        <v>0.3</v>
      </c>
      <c r="S654" s="2">
        <v>0.08</v>
      </c>
      <c r="T654" s="2">
        <v>32689043.859999999</v>
      </c>
      <c r="U654" s="2" t="s">
        <v>365</v>
      </c>
      <c r="V654" s="20" cm="1">
        <f t="array" ref="V654">T654 / _xlfn.SWITCH(U654, "USD", 1, "AED", 3.67, "QAR", 3.64, "SAR", 3.75, "EUR", 0.92, "Unknown", 1, 1)</f>
        <v>8907096.4196185283</v>
      </c>
      <c r="W654" s="2">
        <v>20549752.629999999</v>
      </c>
      <c r="X654" s="2">
        <v>0.05</v>
      </c>
      <c r="Y654" s="2">
        <v>0.06</v>
      </c>
      <c r="Z654" s="2" t="s">
        <v>2105</v>
      </c>
      <c r="AA654" s="2">
        <v>26969336.539999999</v>
      </c>
      <c r="AB654" s="2">
        <v>11642228.689999999</v>
      </c>
      <c r="AC654" s="2">
        <v>120</v>
      </c>
      <c r="AD654" s="2">
        <v>173</v>
      </c>
      <c r="AE654" s="2" t="s">
        <v>148</v>
      </c>
      <c r="AF654" s="2" t="s">
        <v>49</v>
      </c>
      <c r="AG654" s="2">
        <v>0.6</v>
      </c>
      <c r="AH654" s="2">
        <v>0.15</v>
      </c>
      <c r="AI654" s="2">
        <v>0.09</v>
      </c>
      <c r="AJ654" s="2">
        <v>0</v>
      </c>
      <c r="AK654" s="2">
        <v>1017</v>
      </c>
      <c r="AL654" s="2" t="s">
        <v>3297</v>
      </c>
      <c r="AM654" s="2">
        <v>15939064.23</v>
      </c>
      <c r="AN654" s="2" t="s">
        <v>3297</v>
      </c>
      <c r="AO654" s="2" t="s">
        <v>103</v>
      </c>
      <c r="AP654" s="2">
        <v>89.2</v>
      </c>
      <c r="AQ654" s="2" t="s">
        <v>3297</v>
      </c>
      <c r="AR654" s="2" t="s">
        <v>160</v>
      </c>
      <c r="AS654" s="2" t="s">
        <v>112</v>
      </c>
      <c r="AT654" s="2" t="s">
        <v>28</v>
      </c>
    </row>
    <row r="655" spans="1:46" x14ac:dyDescent="0.3">
      <c r="A655" s="3" t="s">
        <v>2159</v>
      </c>
      <c r="B655" s="5">
        <v>16695</v>
      </c>
      <c r="C655" s="3" t="s">
        <v>313</v>
      </c>
      <c r="D655" s="3" t="s">
        <v>187</v>
      </c>
      <c r="E655" s="3" t="s">
        <v>3335</v>
      </c>
      <c r="F655" s="3" t="s">
        <v>116</v>
      </c>
      <c r="G655" s="3" t="s">
        <v>135</v>
      </c>
      <c r="H655" s="3" t="s">
        <v>70</v>
      </c>
      <c r="I655" s="3" t="s">
        <v>3254</v>
      </c>
      <c r="J655" s="3" t="s">
        <v>140</v>
      </c>
      <c r="K655" s="3" t="s">
        <v>46</v>
      </c>
      <c r="L655" s="3" t="s">
        <v>2107</v>
      </c>
      <c r="M655" s="5">
        <v>45834</v>
      </c>
      <c r="N655" s="5">
        <v>45945</v>
      </c>
      <c r="O655" s="5">
        <v>46034</v>
      </c>
      <c r="P655" s="3">
        <v>40</v>
      </c>
      <c r="Q655" s="3">
        <v>44607487</v>
      </c>
      <c r="R655" s="3">
        <v>0.32</v>
      </c>
      <c r="S655" s="3">
        <v>0.14000000000000001</v>
      </c>
      <c r="T655" s="3">
        <v>34579723.920000002</v>
      </c>
      <c r="U655" s="3" t="s">
        <v>365</v>
      </c>
      <c r="V655" s="21" cm="1">
        <f t="array" ref="V655">T655 / _xlfn.SWITCH(U655, "USD", 1, "AED", 3.67, "QAR", 3.64, "SAR", 3.75, "EUR", 0.92, "Unknown", 1, 1)</f>
        <v>9422268.0980926435</v>
      </c>
      <c r="W655" s="3">
        <v>22230009.809999999</v>
      </c>
      <c r="X655" s="3">
        <v>0.26</v>
      </c>
      <c r="Y655" s="3">
        <v>0.17</v>
      </c>
      <c r="Z655" s="3" t="s">
        <v>2108</v>
      </c>
      <c r="AA655" s="3">
        <v>10708596.289999999</v>
      </c>
      <c r="AB655" s="3">
        <v>7097247.4100000001</v>
      </c>
      <c r="AC655" s="3">
        <v>45</v>
      </c>
      <c r="AD655" s="3">
        <v>69</v>
      </c>
      <c r="AE655" s="3" t="s">
        <v>75</v>
      </c>
      <c r="AF655" s="3" t="s">
        <v>263</v>
      </c>
      <c r="AG655" s="3">
        <v>0.28999999999999998</v>
      </c>
      <c r="AH655" s="3">
        <v>0.15</v>
      </c>
      <c r="AI655" s="3">
        <v>7.0000000000000007E-2</v>
      </c>
      <c r="AJ655" s="3">
        <v>4</v>
      </c>
      <c r="AK655" s="3">
        <v>26</v>
      </c>
      <c r="AL655" s="3">
        <v>1541156.6</v>
      </c>
      <c r="AM655" s="3">
        <v>6561837.3399999999</v>
      </c>
      <c r="AN655" s="3" t="s">
        <v>63</v>
      </c>
      <c r="AO655" s="3" t="s">
        <v>103</v>
      </c>
      <c r="AP655" s="3">
        <v>73</v>
      </c>
      <c r="AQ655" s="3" t="s">
        <v>3297</v>
      </c>
      <c r="AR655" s="3" t="s">
        <v>51</v>
      </c>
      <c r="AS655" s="3" t="s">
        <v>52</v>
      </c>
      <c r="AT655" s="3" t="s">
        <v>149</v>
      </c>
    </row>
    <row r="656" spans="1:46" x14ac:dyDescent="0.3">
      <c r="A656" s="2" t="s">
        <v>2161</v>
      </c>
      <c r="B656" s="4">
        <v>16637</v>
      </c>
      <c r="C656" s="2" t="s">
        <v>907</v>
      </c>
      <c r="D656" s="2" t="s">
        <v>385</v>
      </c>
      <c r="E656" s="2" t="s">
        <v>275</v>
      </c>
      <c r="F656" s="2" t="s">
        <v>93</v>
      </c>
      <c r="G656" s="2" t="s">
        <v>117</v>
      </c>
      <c r="H656" s="2" t="s">
        <v>3297</v>
      </c>
      <c r="I656" s="2" t="s">
        <v>19</v>
      </c>
      <c r="J656" s="2" t="s">
        <v>59</v>
      </c>
      <c r="K656" s="2" t="s">
        <v>203</v>
      </c>
      <c r="L656" s="2" t="s">
        <v>2110</v>
      </c>
      <c r="M656" s="4">
        <v>45672</v>
      </c>
      <c r="N656" s="4">
        <v>45995</v>
      </c>
      <c r="O656" s="4">
        <v>45801</v>
      </c>
      <c r="P656" s="2">
        <v>58</v>
      </c>
      <c r="Q656" s="2">
        <v>13687415</v>
      </c>
      <c r="R656" s="2">
        <v>0.32</v>
      </c>
      <c r="S656" s="2">
        <v>0.05</v>
      </c>
      <c r="T656" s="2">
        <v>9772814.3100000005</v>
      </c>
      <c r="U656" s="2" t="s">
        <v>242</v>
      </c>
      <c r="V656" s="20" cm="1">
        <f t="array" ref="V656">T656 / _xlfn.SWITCH(U656, "USD", 1, "AED", 3.67, "QAR", 3.64, "SAR", 3.75, "EUR", 0.92, "Unknown", 1, 1)</f>
        <v>10622624.25</v>
      </c>
      <c r="W656" s="2">
        <v>8454932.2200000007</v>
      </c>
      <c r="X656" s="2" t="s">
        <v>287</v>
      </c>
      <c r="Y656" s="2">
        <v>0.16</v>
      </c>
      <c r="Z656" s="2" t="s">
        <v>2111</v>
      </c>
      <c r="AA656" s="2">
        <v>3785195.93</v>
      </c>
      <c r="AB656" s="2">
        <v>2632082.2000000002</v>
      </c>
      <c r="AC656" s="2">
        <v>60</v>
      </c>
      <c r="AD656" s="2">
        <v>38</v>
      </c>
      <c r="AE656" s="2" t="s">
        <v>62</v>
      </c>
      <c r="AF656" s="2" t="s">
        <v>153</v>
      </c>
      <c r="AG656" s="2">
        <v>0.5</v>
      </c>
      <c r="AH656" s="2">
        <v>0.05</v>
      </c>
      <c r="AI656" s="2">
        <v>0.05</v>
      </c>
      <c r="AJ656" s="2">
        <v>4</v>
      </c>
      <c r="AK656" s="2">
        <v>4190</v>
      </c>
      <c r="AL656" s="2">
        <v>1141775.3400000001</v>
      </c>
      <c r="AM656" s="2">
        <v>1470263.95</v>
      </c>
      <c r="AN656" s="2" t="s">
        <v>135</v>
      </c>
      <c r="AO656" s="2" t="s">
        <v>89</v>
      </c>
      <c r="AP656" s="2">
        <v>53.6</v>
      </c>
      <c r="AQ656" s="2">
        <v>36</v>
      </c>
      <c r="AR656" s="2" t="s">
        <v>166</v>
      </c>
      <c r="AS656" s="2" t="s">
        <v>27</v>
      </c>
      <c r="AT656" s="2" t="s">
        <v>64</v>
      </c>
    </row>
    <row r="657" spans="1:46" x14ac:dyDescent="0.3">
      <c r="A657" s="3" t="s">
        <v>2164</v>
      </c>
      <c r="B657" s="5">
        <v>45999</v>
      </c>
      <c r="C657" s="3" t="s">
        <v>244</v>
      </c>
      <c r="D657" s="3" t="s">
        <v>3250</v>
      </c>
      <c r="E657" s="3" t="s">
        <v>16</v>
      </c>
      <c r="F657" s="3" t="s">
        <v>56</v>
      </c>
      <c r="G657" s="3" t="s">
        <v>117</v>
      </c>
      <c r="H657" s="3" t="s">
        <v>95</v>
      </c>
      <c r="I657" s="3" t="s">
        <v>3297</v>
      </c>
      <c r="J657" s="3" t="s">
        <v>82</v>
      </c>
      <c r="K657" s="3" t="s">
        <v>21</v>
      </c>
      <c r="L657" s="3" t="s">
        <v>2113</v>
      </c>
      <c r="M657" s="5">
        <v>45754</v>
      </c>
      <c r="N657" s="5" t="s">
        <v>3297</v>
      </c>
      <c r="O657" s="5">
        <v>45728</v>
      </c>
      <c r="P657" s="3">
        <v>29</v>
      </c>
      <c r="Q657" s="3">
        <v>41831282</v>
      </c>
      <c r="R657" s="3">
        <v>0.02</v>
      </c>
      <c r="S657" s="3">
        <v>0.12</v>
      </c>
      <c r="T657" s="3">
        <v>45914015.119999997</v>
      </c>
      <c r="U657" s="3" t="s">
        <v>242</v>
      </c>
      <c r="V657" s="21" cm="1">
        <f t="array" ref="V657">T657 / _xlfn.SWITCH(U657, "USD", 1, "AED", 3.67, "QAR", 3.64, "SAR", 3.75, "EUR", 0.92, "Unknown", 1, 1)</f>
        <v>49906538.173913039</v>
      </c>
      <c r="W657" s="3">
        <v>31371315.140000001</v>
      </c>
      <c r="X657" s="3">
        <v>0.3</v>
      </c>
      <c r="Y657" s="3">
        <v>0.19</v>
      </c>
      <c r="Z657" s="3" t="s">
        <v>2114</v>
      </c>
      <c r="AA657" s="3">
        <v>6491069.6299999999</v>
      </c>
      <c r="AB657" s="3">
        <v>5634400.0199999996</v>
      </c>
      <c r="AC657" s="3">
        <v>60</v>
      </c>
      <c r="AD657" s="3">
        <v>9</v>
      </c>
      <c r="AE657" s="3" t="s">
        <v>38</v>
      </c>
      <c r="AF657" s="3" t="s">
        <v>128</v>
      </c>
      <c r="AG657" s="3">
        <v>0.67</v>
      </c>
      <c r="AH657" s="3">
        <v>0.05</v>
      </c>
      <c r="AI657" s="3">
        <v>0.05</v>
      </c>
      <c r="AJ657" s="3">
        <v>2</v>
      </c>
      <c r="AK657" s="3" t="s">
        <v>3297</v>
      </c>
      <c r="AL657" s="3">
        <v>1634072.76</v>
      </c>
      <c r="AM657" s="3">
        <v>14128548.1</v>
      </c>
      <c r="AN657" s="3" t="s">
        <v>88</v>
      </c>
      <c r="AO657" s="3" t="s">
        <v>77</v>
      </c>
      <c r="AP657" s="3">
        <v>95.7</v>
      </c>
      <c r="AQ657" s="3">
        <v>48</v>
      </c>
      <c r="AR657" s="3" t="s">
        <v>160</v>
      </c>
      <c r="AS657" s="3" t="s">
        <v>112</v>
      </c>
      <c r="AT657" s="3" t="s">
        <v>3297</v>
      </c>
    </row>
    <row r="658" spans="1:46" x14ac:dyDescent="0.3">
      <c r="A658" s="2" t="s">
        <v>2167</v>
      </c>
      <c r="B658" s="4">
        <v>46045</v>
      </c>
      <c r="C658" s="2" t="s">
        <v>234</v>
      </c>
      <c r="D658" s="2" t="s">
        <v>174</v>
      </c>
      <c r="E658" s="2" t="s">
        <v>16</v>
      </c>
      <c r="F658" s="2" t="s">
        <v>56</v>
      </c>
      <c r="G658" s="2" t="s">
        <v>131</v>
      </c>
      <c r="H658" s="2" t="s">
        <v>157</v>
      </c>
      <c r="I658" s="2" t="s">
        <v>139</v>
      </c>
      <c r="J658" s="2" t="s">
        <v>82</v>
      </c>
      <c r="K658" s="2" t="s">
        <v>35</v>
      </c>
      <c r="L658" s="2" t="s">
        <v>2116</v>
      </c>
      <c r="M658" s="4">
        <v>46013</v>
      </c>
      <c r="N658" s="4">
        <v>46056</v>
      </c>
      <c r="O658" s="4">
        <v>46106</v>
      </c>
      <c r="P658" s="2">
        <v>5</v>
      </c>
      <c r="Q658" s="2">
        <v>44056844</v>
      </c>
      <c r="R658" s="2">
        <v>0.2</v>
      </c>
      <c r="S658" s="2">
        <v>0.02</v>
      </c>
      <c r="T658" s="2">
        <v>35950384.700000003</v>
      </c>
      <c r="U658" s="2" t="s">
        <v>242</v>
      </c>
      <c r="V658" s="20" cm="1">
        <f t="array" ref="V658">T658 / _xlfn.SWITCH(U658, "USD", 1, "AED", 3.67, "QAR", 3.64, "SAR", 3.75, "EUR", 0.92, "Unknown", 1, 1)</f>
        <v>39076505.108695656</v>
      </c>
      <c r="W658" s="2">
        <v>23587978.09</v>
      </c>
      <c r="X658" s="2">
        <v>7.0000000000000007E-2</v>
      </c>
      <c r="Y658" s="2">
        <v>0.06</v>
      </c>
      <c r="Z658" s="2" t="s">
        <v>2117</v>
      </c>
      <c r="AA658" s="2">
        <v>11950310.74</v>
      </c>
      <c r="AB658" s="2">
        <v>7144275.6900000004</v>
      </c>
      <c r="AC658" s="2">
        <v>90</v>
      </c>
      <c r="AD658" s="2">
        <v>29</v>
      </c>
      <c r="AE658" s="2" t="s">
        <v>62</v>
      </c>
      <c r="AF658" s="2" t="s">
        <v>24</v>
      </c>
      <c r="AG658" s="2">
        <v>0.35</v>
      </c>
      <c r="AH658" s="2">
        <v>0.05</v>
      </c>
      <c r="AI658" s="2">
        <v>0.05</v>
      </c>
      <c r="AJ658" s="2">
        <v>11</v>
      </c>
      <c r="AK658" s="2">
        <v>1654</v>
      </c>
      <c r="AL658" s="2">
        <v>5026791.97</v>
      </c>
      <c r="AM658" s="2">
        <v>6728180.5599999996</v>
      </c>
      <c r="AN658" s="2" t="s">
        <v>3297</v>
      </c>
      <c r="AO658" s="2" t="s">
        <v>3297</v>
      </c>
      <c r="AP658" s="2">
        <v>79.400000000000006</v>
      </c>
      <c r="AQ658" s="2">
        <v>24</v>
      </c>
      <c r="AR658" s="2" t="s">
        <v>51</v>
      </c>
      <c r="AS658" s="2" t="s">
        <v>40</v>
      </c>
      <c r="AT658" s="2" t="s">
        <v>3297</v>
      </c>
    </row>
    <row r="659" spans="1:46" x14ac:dyDescent="0.3">
      <c r="A659" s="3" t="s">
        <v>2170</v>
      </c>
      <c r="B659" s="5">
        <v>16692</v>
      </c>
      <c r="C659" s="3" t="s">
        <v>309</v>
      </c>
      <c r="D659" s="3" t="s">
        <v>79</v>
      </c>
      <c r="E659" s="3" t="s">
        <v>275</v>
      </c>
      <c r="F659" s="3" t="s">
        <v>93</v>
      </c>
      <c r="G659" s="3" t="s">
        <v>117</v>
      </c>
      <c r="H659" s="3" t="s">
        <v>3297</v>
      </c>
      <c r="I659" s="3" t="s">
        <v>193</v>
      </c>
      <c r="J659" s="2" t="s">
        <v>59</v>
      </c>
      <c r="K659" s="3" t="s">
        <v>97</v>
      </c>
      <c r="L659" s="3" t="s">
        <v>2119</v>
      </c>
      <c r="M659" s="5">
        <v>45923</v>
      </c>
      <c r="N659" s="5" t="s">
        <v>3297</v>
      </c>
      <c r="O659" s="5">
        <v>46039</v>
      </c>
      <c r="P659" s="3" t="s">
        <v>3297</v>
      </c>
      <c r="Q659" s="3">
        <v>4638402</v>
      </c>
      <c r="R659" s="3">
        <v>0.22</v>
      </c>
      <c r="S659" s="3">
        <v>7.0000000000000007E-2</v>
      </c>
      <c r="T659" s="3">
        <v>3871210.31</v>
      </c>
      <c r="U659" s="3" t="s">
        <v>365</v>
      </c>
      <c r="V659" s="21" cm="1">
        <f t="array" ref="V659">T659 / _xlfn.SWITCH(U659, "USD", 1, "AED", 3.67, "QAR", 3.64, "SAR", 3.75, "EUR", 0.92, "Unknown", 1, 1)</f>
        <v>1054825.697547684</v>
      </c>
      <c r="W659" s="3">
        <v>3020810.8</v>
      </c>
      <c r="X659" s="3">
        <v>0.14000000000000001</v>
      </c>
      <c r="Y659" s="3">
        <v>0.12</v>
      </c>
      <c r="Z659" s="3" t="s">
        <v>2120</v>
      </c>
      <c r="AA659" s="3">
        <v>2456515.56</v>
      </c>
      <c r="AB659" s="3">
        <v>957055.51</v>
      </c>
      <c r="AC659" s="3">
        <v>60</v>
      </c>
      <c r="AD659" s="3">
        <v>107</v>
      </c>
      <c r="AE659" s="3" t="s">
        <v>75</v>
      </c>
      <c r="AF659" s="3" t="s">
        <v>87</v>
      </c>
      <c r="AG659" s="3" t="s">
        <v>471</v>
      </c>
      <c r="AH659" s="3">
        <v>0.1</v>
      </c>
      <c r="AI659" s="3">
        <v>0.03</v>
      </c>
      <c r="AJ659" s="3">
        <v>12</v>
      </c>
      <c r="AK659" s="3">
        <v>3301</v>
      </c>
      <c r="AL659" s="3">
        <v>511513.52</v>
      </c>
      <c r="AM659" s="3">
        <v>773837.99</v>
      </c>
      <c r="AN659" s="3" t="s">
        <v>3297</v>
      </c>
      <c r="AO659" s="3" t="s">
        <v>3297</v>
      </c>
      <c r="AP659" s="3">
        <v>77.7</v>
      </c>
      <c r="AQ659" s="3">
        <v>60</v>
      </c>
      <c r="AR659" s="3" t="s">
        <v>3297</v>
      </c>
      <c r="AS659" s="3" t="s">
        <v>112</v>
      </c>
      <c r="AT659" s="3" t="s">
        <v>28</v>
      </c>
    </row>
    <row r="660" spans="1:46" x14ac:dyDescent="0.3">
      <c r="A660" s="2" t="s">
        <v>2173</v>
      </c>
      <c r="B660" s="4">
        <v>45679</v>
      </c>
      <c r="C660" s="2" t="s">
        <v>327</v>
      </c>
      <c r="D660" s="2" t="s">
        <v>187</v>
      </c>
      <c r="E660" s="2" t="s">
        <v>207</v>
      </c>
      <c r="F660" s="2" t="s">
        <v>3297</v>
      </c>
      <c r="G660" s="2" t="s">
        <v>18</v>
      </c>
      <c r="H660" s="2" t="s">
        <v>44</v>
      </c>
      <c r="I660" s="2" t="s">
        <v>193</v>
      </c>
      <c r="J660" s="3" t="s">
        <v>132</v>
      </c>
      <c r="K660" s="2" t="s">
        <v>145</v>
      </c>
      <c r="L660" s="2" t="s">
        <v>2122</v>
      </c>
      <c r="M660" s="4">
        <v>45617</v>
      </c>
      <c r="N660" s="4">
        <v>45705</v>
      </c>
      <c r="O660" s="4">
        <v>45790</v>
      </c>
      <c r="P660" s="2">
        <v>59</v>
      </c>
      <c r="Q660" s="2">
        <v>36875399</v>
      </c>
      <c r="R660" s="2">
        <v>0.05</v>
      </c>
      <c r="S660" s="2">
        <v>-0.05</v>
      </c>
      <c r="T660" s="2">
        <v>33280047.600000001</v>
      </c>
      <c r="U660" s="2" t="s">
        <v>3297</v>
      </c>
      <c r="V660" s="20" cm="1">
        <f t="array" ref="V660">T660 / _xlfn.SWITCH(U660, "USD", 1, "AED", 3.67, "QAR", 3.64, "SAR", 3.75, "EUR", 0.92, "Unknown", 1, 1)</f>
        <v>33280047.600000001</v>
      </c>
      <c r="W660" s="2">
        <v>24262797.079999998</v>
      </c>
      <c r="X660" s="2">
        <v>0.2</v>
      </c>
      <c r="Y660" s="2">
        <v>0.09</v>
      </c>
      <c r="Z660" s="2" t="s">
        <v>2123</v>
      </c>
      <c r="AA660" s="2">
        <v>7792051.5199999996</v>
      </c>
      <c r="AB660" s="2">
        <v>6778451.3099999996</v>
      </c>
      <c r="AC660" s="2">
        <v>30</v>
      </c>
      <c r="AD660" s="2">
        <v>88</v>
      </c>
      <c r="AE660" s="2" t="s">
        <v>100</v>
      </c>
      <c r="AF660" s="2" t="s">
        <v>101</v>
      </c>
      <c r="AG660" s="2">
        <v>0.98</v>
      </c>
      <c r="AH660" s="2">
        <v>0.15</v>
      </c>
      <c r="AI660" s="2">
        <v>0.09</v>
      </c>
      <c r="AJ660" s="2">
        <v>3</v>
      </c>
      <c r="AK660" s="2">
        <v>1567</v>
      </c>
      <c r="AL660" s="2">
        <v>1880299.43</v>
      </c>
      <c r="AM660" s="2">
        <v>14093777.49</v>
      </c>
      <c r="AN660" s="2" t="s">
        <v>135</v>
      </c>
      <c r="AO660" s="2" t="s">
        <v>77</v>
      </c>
      <c r="AP660" s="2">
        <v>85.3</v>
      </c>
      <c r="AQ660" s="2">
        <v>60</v>
      </c>
      <c r="AR660" s="2" t="s">
        <v>3297</v>
      </c>
      <c r="AS660" s="2" t="s">
        <v>40</v>
      </c>
      <c r="AT660" s="2" t="s">
        <v>3297</v>
      </c>
    </row>
    <row r="661" spans="1:46" x14ac:dyDescent="0.3">
      <c r="A661" s="3" t="s">
        <v>2176</v>
      </c>
      <c r="B661" s="5">
        <v>45954</v>
      </c>
      <c r="C661" s="3" t="s">
        <v>130</v>
      </c>
      <c r="D661" s="3" t="s">
        <v>169</v>
      </c>
      <c r="E661" s="3" t="s">
        <v>3335</v>
      </c>
      <c r="F661" s="3" t="s">
        <v>116</v>
      </c>
      <c r="G661" s="3" t="s">
        <v>235</v>
      </c>
      <c r="H661" s="3" t="s">
        <v>157</v>
      </c>
      <c r="I661" s="3" t="s">
        <v>3297</v>
      </c>
      <c r="J661" s="3" t="s">
        <v>140</v>
      </c>
      <c r="K661" s="3" t="s">
        <v>35</v>
      </c>
      <c r="L661" s="3" t="s">
        <v>2125</v>
      </c>
      <c r="M661" s="5">
        <v>45847</v>
      </c>
      <c r="N661" s="5">
        <v>45976</v>
      </c>
      <c r="O661" s="5">
        <v>46002</v>
      </c>
      <c r="P661" s="3">
        <v>59</v>
      </c>
      <c r="Q661" s="3">
        <v>10174756</v>
      </c>
      <c r="R661" s="3">
        <v>0.01</v>
      </c>
      <c r="S661" s="3">
        <v>0.01</v>
      </c>
      <c r="T661" s="3">
        <v>10173738.52</v>
      </c>
      <c r="U661" s="3" t="s">
        <v>177</v>
      </c>
      <c r="V661" s="21" cm="1">
        <f t="array" ref="V661">T661 / _xlfn.SWITCH(U661, "USD", 1, "AED", 3.67, "QAR", 3.64, "SAR", 3.75, "EUR", 0.92, "Unknown", 1, 1)</f>
        <v>10173738.52</v>
      </c>
      <c r="W661" s="3">
        <v>6492101.0800000001</v>
      </c>
      <c r="X661" s="3">
        <v>0.22</v>
      </c>
      <c r="Y661" s="3">
        <v>7.0000000000000007E-2</v>
      </c>
      <c r="Z661" s="3" t="s">
        <v>2126</v>
      </c>
      <c r="AA661" s="3">
        <v>6769551.2800000003</v>
      </c>
      <c r="AB661" s="3">
        <v>3437397.13</v>
      </c>
      <c r="AC661" s="3">
        <v>90</v>
      </c>
      <c r="AD661" s="3">
        <v>95</v>
      </c>
      <c r="AE661" s="3" t="s">
        <v>62</v>
      </c>
      <c r="AF661" s="3" t="s">
        <v>153</v>
      </c>
      <c r="AG661" s="3">
        <v>0.44</v>
      </c>
      <c r="AH661" s="3">
        <v>0.15</v>
      </c>
      <c r="AI661" s="3">
        <v>0.04</v>
      </c>
      <c r="AJ661" s="3">
        <v>3</v>
      </c>
      <c r="AK661" s="3">
        <v>1536</v>
      </c>
      <c r="AL661" s="3">
        <v>2292123.89</v>
      </c>
      <c r="AM661" s="3">
        <v>3330924.41</v>
      </c>
      <c r="AN661" s="3" t="s">
        <v>165</v>
      </c>
      <c r="AO661" s="3" t="s">
        <v>89</v>
      </c>
      <c r="AP661" s="3">
        <v>98.9</v>
      </c>
      <c r="AQ661" s="3">
        <v>36</v>
      </c>
      <c r="AR661" s="3" t="s">
        <v>160</v>
      </c>
      <c r="AS661" s="3" t="s">
        <v>40</v>
      </c>
      <c r="AT661" s="3" t="s">
        <v>3297</v>
      </c>
    </row>
    <row r="662" spans="1:46" x14ac:dyDescent="0.3">
      <c r="A662" s="2" t="s">
        <v>2179</v>
      </c>
      <c r="B662" s="4">
        <v>46010</v>
      </c>
      <c r="C662" s="2" t="s">
        <v>327</v>
      </c>
      <c r="D662" s="2" t="s">
        <v>55</v>
      </c>
      <c r="E662" s="2" t="s">
        <v>3335</v>
      </c>
      <c r="F662" s="2" t="s">
        <v>3297</v>
      </c>
      <c r="G662" s="2" t="s">
        <v>81</v>
      </c>
      <c r="H662" s="2" t="s">
        <v>157</v>
      </c>
      <c r="I662" s="2" t="s">
        <v>302</v>
      </c>
      <c r="J662" s="2" t="s">
        <v>140</v>
      </c>
      <c r="K662" s="2" t="s">
        <v>21</v>
      </c>
      <c r="L662" s="2" t="s">
        <v>2128</v>
      </c>
      <c r="M662" s="4">
        <v>45924</v>
      </c>
      <c r="N662" s="4">
        <v>46070</v>
      </c>
      <c r="O662" s="4">
        <v>46205</v>
      </c>
      <c r="P662" s="2">
        <v>37</v>
      </c>
      <c r="Q662" s="2">
        <v>21870258</v>
      </c>
      <c r="R662" s="2">
        <v>0.3</v>
      </c>
      <c r="S662" s="2">
        <v>0</v>
      </c>
      <c r="T662" s="2">
        <v>15309180.6</v>
      </c>
      <c r="U662" s="2" t="s">
        <v>177</v>
      </c>
      <c r="V662" s="20" cm="1">
        <f t="array" ref="V662">T662 / _xlfn.SWITCH(U662, "USD", 1, "AED", 3.67, "QAR", 3.64, "SAR", 3.75, "EUR", 0.92, "Unknown", 1, 1)</f>
        <v>15309180.6</v>
      </c>
      <c r="W662" s="2">
        <v>12888189</v>
      </c>
      <c r="X662" s="2">
        <v>0.13</v>
      </c>
      <c r="Y662" s="2">
        <v>0.09</v>
      </c>
      <c r="Z662" s="2" t="s">
        <v>3297</v>
      </c>
      <c r="AA662" s="2">
        <v>3958803.23</v>
      </c>
      <c r="AB662" s="2">
        <v>3988929.03</v>
      </c>
      <c r="AC662" s="2">
        <v>30</v>
      </c>
      <c r="AD662" s="2">
        <v>133</v>
      </c>
      <c r="AE662" s="2" t="s">
        <v>148</v>
      </c>
      <c r="AF662" s="2" t="s">
        <v>153</v>
      </c>
      <c r="AG662" s="2">
        <v>0.26</v>
      </c>
      <c r="AH662" s="2">
        <v>0.1</v>
      </c>
      <c r="AI662" s="2">
        <v>7.0000000000000007E-2</v>
      </c>
      <c r="AJ662" s="2">
        <v>8</v>
      </c>
      <c r="AK662" s="2">
        <v>3862</v>
      </c>
      <c r="AL662" s="2">
        <v>3197688.65</v>
      </c>
      <c r="AM662" s="2">
        <v>1731260.85</v>
      </c>
      <c r="AN662" s="2" t="s">
        <v>102</v>
      </c>
      <c r="AO662" s="2" t="s">
        <v>77</v>
      </c>
      <c r="AP662" s="2">
        <v>87</v>
      </c>
      <c r="AQ662" s="2">
        <v>24</v>
      </c>
      <c r="AR662" s="2" t="s">
        <v>160</v>
      </c>
      <c r="AS662" s="2" t="s">
        <v>40</v>
      </c>
      <c r="AT662" s="2" t="s">
        <v>149</v>
      </c>
    </row>
    <row r="663" spans="1:46" x14ac:dyDescent="0.3">
      <c r="A663" s="3" t="s">
        <v>2182</v>
      </c>
      <c r="B663" s="5">
        <v>45873</v>
      </c>
      <c r="C663" s="3" t="s">
        <v>473</v>
      </c>
      <c r="D663" s="3" t="s">
        <v>3249</v>
      </c>
      <c r="E663" s="3" t="s">
        <v>3335</v>
      </c>
      <c r="F663" s="3" t="s">
        <v>17</v>
      </c>
      <c r="G663" s="3" t="s">
        <v>208</v>
      </c>
      <c r="H663" s="3" t="s">
        <v>70</v>
      </c>
      <c r="I663" s="3" t="s">
        <v>199</v>
      </c>
      <c r="J663" s="3" t="s">
        <v>140</v>
      </c>
      <c r="K663" s="3" t="s">
        <v>35</v>
      </c>
      <c r="L663" s="3" t="s">
        <v>2130</v>
      </c>
      <c r="M663" s="5">
        <v>45804</v>
      </c>
      <c r="N663" s="5">
        <v>45900</v>
      </c>
      <c r="O663" s="5">
        <v>45787</v>
      </c>
      <c r="P663" s="3">
        <v>43</v>
      </c>
      <c r="Q663" s="3">
        <v>8920404</v>
      </c>
      <c r="R663" s="3">
        <v>0.2</v>
      </c>
      <c r="S663" s="3">
        <v>0.04</v>
      </c>
      <c r="T663" s="3">
        <v>7421776.1299999999</v>
      </c>
      <c r="U663" s="3" t="s">
        <v>264</v>
      </c>
      <c r="V663" s="21" cm="1">
        <f t="array" ref="V663">T663 / _xlfn.SWITCH(U663, "USD", 1, "AED", 3.67, "QAR", 3.64, "SAR", 3.75, "EUR", 0.92, "Unknown", 1, 1)</f>
        <v>7421776.1299999999</v>
      </c>
      <c r="W663" s="3">
        <v>4568266.66</v>
      </c>
      <c r="X663" s="3">
        <v>0.08</v>
      </c>
      <c r="Y663" s="3">
        <v>0.18</v>
      </c>
      <c r="Z663" s="3" t="s">
        <v>2131</v>
      </c>
      <c r="AA663" s="3">
        <v>6138164.3499999996</v>
      </c>
      <c r="AB663" s="3">
        <v>2497101.2599999998</v>
      </c>
      <c r="AC663" s="3">
        <v>90</v>
      </c>
      <c r="AD663" s="3">
        <v>170</v>
      </c>
      <c r="AE663" s="3" t="s">
        <v>148</v>
      </c>
      <c r="AF663" s="3" t="s">
        <v>153</v>
      </c>
      <c r="AG663" s="3">
        <v>0.76</v>
      </c>
      <c r="AH663" s="3">
        <v>0.1</v>
      </c>
      <c r="AI663" s="3">
        <v>0.03</v>
      </c>
      <c r="AJ663" s="3">
        <v>7</v>
      </c>
      <c r="AK663" s="3">
        <v>3846</v>
      </c>
      <c r="AL663" s="3">
        <v>444459.81</v>
      </c>
      <c r="AM663" s="3" t="s">
        <v>3297</v>
      </c>
      <c r="AN663" s="3" t="s">
        <v>102</v>
      </c>
      <c r="AO663" s="3" t="s">
        <v>89</v>
      </c>
      <c r="AP663" s="3" t="s">
        <v>3297</v>
      </c>
      <c r="AQ663" s="3" t="s">
        <v>3297</v>
      </c>
      <c r="AR663" s="3" t="s">
        <v>3297</v>
      </c>
      <c r="AS663" s="3" t="s">
        <v>27</v>
      </c>
      <c r="AT663" s="3" t="s">
        <v>3297</v>
      </c>
    </row>
    <row r="664" spans="1:46" x14ac:dyDescent="0.3">
      <c r="A664" s="2" t="s">
        <v>2185</v>
      </c>
      <c r="B664" s="4">
        <v>45754</v>
      </c>
      <c r="C664" s="2" t="s">
        <v>179</v>
      </c>
      <c r="D664" s="2" t="s">
        <v>198</v>
      </c>
      <c r="E664" s="2" t="s">
        <v>275</v>
      </c>
      <c r="F664" s="2" t="s">
        <v>93</v>
      </c>
      <c r="G664" s="2" t="s">
        <v>214</v>
      </c>
      <c r="H664" s="2" t="s">
        <v>157</v>
      </c>
      <c r="I664" s="2" t="s">
        <v>58</v>
      </c>
      <c r="J664" s="2" t="s">
        <v>72</v>
      </c>
      <c r="K664" s="2" t="s">
        <v>97</v>
      </c>
      <c r="L664" s="2" t="s">
        <v>2133</v>
      </c>
      <c r="M664" s="4">
        <v>45677</v>
      </c>
      <c r="N664" s="4">
        <v>45756</v>
      </c>
      <c r="O664" s="4">
        <v>45808</v>
      </c>
      <c r="P664" s="2">
        <v>28</v>
      </c>
      <c r="Q664" s="2">
        <v>19158342</v>
      </c>
      <c r="R664" s="2">
        <v>0.06</v>
      </c>
      <c r="S664" s="2">
        <v>0.03</v>
      </c>
      <c r="T664" s="2">
        <v>18549106.719999999</v>
      </c>
      <c r="U664" s="2" t="s">
        <v>50</v>
      </c>
      <c r="V664" s="20" cm="1">
        <f t="array" ref="V664">T664 / _xlfn.SWITCH(U664, "USD", 1, "AED", 3.67, "QAR", 3.64, "SAR", 3.75, "EUR", 0.92, "Unknown", 1, 1)</f>
        <v>5095908.4395604394</v>
      </c>
      <c r="W664" s="2">
        <v>14102312.380000001</v>
      </c>
      <c r="X664" s="2">
        <v>0.23</v>
      </c>
      <c r="Y664" s="2">
        <v>0.09</v>
      </c>
      <c r="Z664" s="2" t="s">
        <v>2134</v>
      </c>
      <c r="AA664" s="2">
        <v>10253054.41</v>
      </c>
      <c r="AB664" s="2">
        <v>10795857.619999999</v>
      </c>
      <c r="AC664" s="2">
        <v>45</v>
      </c>
      <c r="AD664" s="2">
        <v>35</v>
      </c>
      <c r="AE664" s="2" t="s">
        <v>75</v>
      </c>
      <c r="AF664" s="2" t="s">
        <v>153</v>
      </c>
      <c r="AG664" s="2">
        <v>0.3</v>
      </c>
      <c r="AH664" s="2">
        <v>0.1</v>
      </c>
      <c r="AI664" s="2">
        <v>0.09</v>
      </c>
      <c r="AJ664" s="2">
        <v>15</v>
      </c>
      <c r="AK664" s="2">
        <v>4825</v>
      </c>
      <c r="AL664" s="2">
        <v>1422982.56</v>
      </c>
      <c r="AM664" s="2">
        <v>7728267.7699999996</v>
      </c>
      <c r="AN664" s="2" t="s">
        <v>165</v>
      </c>
      <c r="AO664" s="2" t="s">
        <v>3297</v>
      </c>
      <c r="AP664" s="2">
        <v>87.9</v>
      </c>
      <c r="AQ664" s="2">
        <v>48</v>
      </c>
      <c r="AR664" s="2" t="s">
        <v>3297</v>
      </c>
      <c r="AS664" s="2" t="s">
        <v>112</v>
      </c>
      <c r="AT664" s="2" t="s">
        <v>64</v>
      </c>
    </row>
    <row r="665" spans="1:46" x14ac:dyDescent="0.3">
      <c r="A665" s="3" t="s">
        <v>2188</v>
      </c>
      <c r="B665" s="5">
        <v>45748</v>
      </c>
      <c r="C665" s="3" t="s">
        <v>15</v>
      </c>
      <c r="D665" s="3" t="s">
        <v>183</v>
      </c>
      <c r="E665" s="3" t="s">
        <v>220</v>
      </c>
      <c r="F665" s="3" t="s">
        <v>123</v>
      </c>
      <c r="G665" s="3" t="s">
        <v>57</v>
      </c>
      <c r="H665" s="3" t="s">
        <v>3297</v>
      </c>
      <c r="I665" s="3" t="s">
        <v>58</v>
      </c>
      <c r="J665" s="3" t="s">
        <v>20</v>
      </c>
      <c r="K665" s="3" t="s">
        <v>125</v>
      </c>
      <c r="L665" s="3" t="s">
        <v>2136</v>
      </c>
      <c r="M665" s="5">
        <v>45665</v>
      </c>
      <c r="N665" s="5">
        <v>45766</v>
      </c>
      <c r="O665" s="5">
        <v>45852</v>
      </c>
      <c r="P665" s="3">
        <v>7</v>
      </c>
      <c r="Q665" s="3">
        <v>35514329</v>
      </c>
      <c r="R665" s="3">
        <v>0.13</v>
      </c>
      <c r="S665" s="3">
        <v>-0.02</v>
      </c>
      <c r="T665" s="3">
        <v>30279516.91</v>
      </c>
      <c r="U665" s="3" t="s">
        <v>264</v>
      </c>
      <c r="V665" s="21" cm="1">
        <f t="array" ref="V665">T665 / _xlfn.SWITCH(U665, "USD", 1, "AED", 3.67, "QAR", 3.64, "SAR", 3.75, "EUR", 0.92, "Unknown", 1, 1)</f>
        <v>30279516.91</v>
      </c>
      <c r="W665" s="3">
        <v>23257168.52</v>
      </c>
      <c r="X665" s="3">
        <v>0.11</v>
      </c>
      <c r="Y665" s="3">
        <v>0.19</v>
      </c>
      <c r="Z665" s="3" t="s">
        <v>2137</v>
      </c>
      <c r="AA665" s="3">
        <v>17959495.02</v>
      </c>
      <c r="AB665" s="3">
        <v>7546054.5700000003</v>
      </c>
      <c r="AC665" s="3">
        <v>60</v>
      </c>
      <c r="AD665" s="3">
        <v>80</v>
      </c>
      <c r="AE665" s="3" t="s">
        <v>100</v>
      </c>
      <c r="AF665" s="3" t="s">
        <v>24</v>
      </c>
      <c r="AG665" s="3">
        <v>0.43</v>
      </c>
      <c r="AH665" s="3">
        <v>0.1</v>
      </c>
      <c r="AI665" s="3">
        <v>7.0000000000000007E-2</v>
      </c>
      <c r="AJ665" s="3">
        <v>15</v>
      </c>
      <c r="AK665" s="3">
        <v>4002</v>
      </c>
      <c r="AL665" s="3">
        <v>1564150.62</v>
      </c>
      <c r="AM665" s="3">
        <v>9146613.0999999996</v>
      </c>
      <c r="AN665" s="3" t="s">
        <v>165</v>
      </c>
      <c r="AO665" s="3" t="s">
        <v>89</v>
      </c>
      <c r="AP665" s="3">
        <v>52.6</v>
      </c>
      <c r="AQ665" s="3">
        <v>48</v>
      </c>
      <c r="AR665" s="3" t="s">
        <v>3297</v>
      </c>
      <c r="AS665" s="3" t="s">
        <v>40</v>
      </c>
      <c r="AT665" s="3" t="s">
        <v>149</v>
      </c>
    </row>
    <row r="666" spans="1:46" x14ac:dyDescent="0.3">
      <c r="A666" s="2" t="s">
        <v>2191</v>
      </c>
      <c r="B666" s="4">
        <v>46020</v>
      </c>
      <c r="C666" s="2" t="s">
        <v>42</v>
      </c>
      <c r="D666" s="2" t="s">
        <v>385</v>
      </c>
      <c r="E666" s="2" t="s">
        <v>275</v>
      </c>
      <c r="F666" s="2" t="s">
        <v>93</v>
      </c>
      <c r="G666" s="2" t="s">
        <v>214</v>
      </c>
      <c r="H666" s="2" t="s">
        <v>3252</v>
      </c>
      <c r="I666" s="2" t="s">
        <v>3297</v>
      </c>
      <c r="J666" s="2" t="s">
        <v>72</v>
      </c>
      <c r="K666" s="2" t="s">
        <v>203</v>
      </c>
      <c r="L666" s="2" t="s">
        <v>2139</v>
      </c>
      <c r="M666" s="4">
        <v>45938</v>
      </c>
      <c r="N666" s="4">
        <v>46205</v>
      </c>
      <c r="O666" s="4">
        <v>46051</v>
      </c>
      <c r="P666" s="2">
        <v>43</v>
      </c>
      <c r="Q666" s="2">
        <v>32324395</v>
      </c>
      <c r="R666" s="2">
        <v>0.2</v>
      </c>
      <c r="S666" s="2">
        <v>0.11</v>
      </c>
      <c r="T666" s="2">
        <v>28704062.760000002</v>
      </c>
      <c r="U666" s="2" t="s">
        <v>76</v>
      </c>
      <c r="V666" s="20" cm="1">
        <f t="array" ref="V666">T666 / _xlfn.SWITCH(U666, "USD", 1, "AED", 3.67, "QAR", 3.64, "SAR", 3.75, "EUR", 0.92, "Unknown", 1, 1)</f>
        <v>28704062.760000002</v>
      </c>
      <c r="W666" s="2">
        <v>21655875.260000002</v>
      </c>
      <c r="X666" s="2">
        <v>0.11</v>
      </c>
      <c r="Y666" s="2">
        <v>7.0000000000000007E-2</v>
      </c>
      <c r="Z666" s="2" t="s">
        <v>2140</v>
      </c>
      <c r="AA666" s="2">
        <v>21200165.219999999</v>
      </c>
      <c r="AB666" s="2">
        <v>19831444.239999998</v>
      </c>
      <c r="AC666" s="2">
        <v>30</v>
      </c>
      <c r="AD666" s="2">
        <v>12</v>
      </c>
      <c r="AE666" s="2" t="s">
        <v>100</v>
      </c>
      <c r="AF666" s="2" t="s">
        <v>153</v>
      </c>
      <c r="AG666" s="2">
        <v>0.56999999999999995</v>
      </c>
      <c r="AH666" s="2">
        <v>0.15</v>
      </c>
      <c r="AI666" s="2">
        <v>0.02</v>
      </c>
      <c r="AJ666" s="2">
        <v>0</v>
      </c>
      <c r="AK666" s="2">
        <v>3238</v>
      </c>
      <c r="AL666" s="2">
        <v>5220327.5199999996</v>
      </c>
      <c r="AM666" s="2">
        <v>6285167.8899999997</v>
      </c>
      <c r="AN666" s="2" t="s">
        <v>88</v>
      </c>
      <c r="AO666" s="2" t="s">
        <v>25</v>
      </c>
      <c r="AP666" s="2">
        <v>83.7</v>
      </c>
      <c r="AQ666" s="2">
        <v>12</v>
      </c>
      <c r="AR666" s="2" t="s">
        <v>3297</v>
      </c>
      <c r="AS666" s="2" t="s">
        <v>52</v>
      </c>
      <c r="AT666" s="2" t="s">
        <v>149</v>
      </c>
    </row>
    <row r="667" spans="1:46" x14ac:dyDescent="0.3">
      <c r="A667" s="3" t="s">
        <v>2194</v>
      </c>
      <c r="B667" s="5">
        <v>45690</v>
      </c>
      <c r="C667" s="3" t="s">
        <v>655</v>
      </c>
      <c r="D667" s="3" t="s">
        <v>385</v>
      </c>
      <c r="E667" s="3" t="s">
        <v>220</v>
      </c>
      <c r="F667" s="3" t="s">
        <v>123</v>
      </c>
      <c r="G667" s="3" t="s">
        <v>131</v>
      </c>
      <c r="H667" s="3" t="s">
        <v>109</v>
      </c>
      <c r="I667" s="3" t="s">
        <v>124</v>
      </c>
      <c r="J667" s="3" t="s">
        <v>20</v>
      </c>
      <c r="K667" s="3" t="s">
        <v>46</v>
      </c>
      <c r="L667" s="3" t="s">
        <v>2142</v>
      </c>
      <c r="M667" s="5">
        <v>45515</v>
      </c>
      <c r="N667" s="5" t="s">
        <v>3297</v>
      </c>
      <c r="O667" s="5">
        <v>45752</v>
      </c>
      <c r="P667" s="3">
        <v>46</v>
      </c>
      <c r="Q667" s="3">
        <v>12282373</v>
      </c>
      <c r="R667" s="3">
        <v>0.23</v>
      </c>
      <c r="S667" s="3">
        <v>0.17</v>
      </c>
      <c r="T667" s="3">
        <v>11065189.84</v>
      </c>
      <c r="U667" s="3" t="s">
        <v>3297</v>
      </c>
      <c r="V667" s="21" cm="1">
        <f t="array" ref="V667">T667 / _xlfn.SWITCH(U667, "USD", 1, "AED", 3.67, "QAR", 3.64, "SAR", 3.75, "EUR", 0.92, "Unknown", 1, 1)</f>
        <v>11065189.84</v>
      </c>
      <c r="W667" s="3">
        <v>9518668.1899999995</v>
      </c>
      <c r="X667" s="3" t="s">
        <v>287</v>
      </c>
      <c r="Y667" s="3">
        <v>0.17</v>
      </c>
      <c r="Z667" s="3" t="s">
        <v>2143</v>
      </c>
      <c r="AA667" s="3">
        <v>2961224.18</v>
      </c>
      <c r="AB667" s="3">
        <v>2686111.27</v>
      </c>
      <c r="AC667" s="3">
        <v>45</v>
      </c>
      <c r="AD667" s="3">
        <v>84</v>
      </c>
      <c r="AE667" s="3" t="s">
        <v>62</v>
      </c>
      <c r="AF667" s="3" t="s">
        <v>87</v>
      </c>
      <c r="AG667" s="3">
        <v>0.27</v>
      </c>
      <c r="AH667" s="3">
        <v>0.1</v>
      </c>
      <c r="AI667" s="3">
        <v>0.05</v>
      </c>
      <c r="AJ667" s="3">
        <v>14</v>
      </c>
      <c r="AK667" s="3">
        <v>3240</v>
      </c>
      <c r="AL667" s="3">
        <v>2023113.66</v>
      </c>
      <c r="AM667" s="3">
        <v>4483373.63</v>
      </c>
      <c r="AN667" s="3" t="s">
        <v>165</v>
      </c>
      <c r="AO667" s="3" t="s">
        <v>3297</v>
      </c>
      <c r="AP667" s="3">
        <v>99.6</v>
      </c>
      <c r="AQ667" s="3">
        <v>36</v>
      </c>
      <c r="AR667" s="3" t="s">
        <v>160</v>
      </c>
      <c r="AS667" s="3" t="s">
        <v>27</v>
      </c>
      <c r="AT667" s="3" t="s">
        <v>3297</v>
      </c>
    </row>
    <row r="668" spans="1:46" x14ac:dyDescent="0.3">
      <c r="A668" s="2" t="s">
        <v>2197</v>
      </c>
      <c r="B668" s="4">
        <v>45846</v>
      </c>
      <c r="C668" s="2" t="s">
        <v>384</v>
      </c>
      <c r="D668" s="2" t="s">
        <v>3249</v>
      </c>
      <c r="E668" s="2" t="s">
        <v>220</v>
      </c>
      <c r="F668" s="2" t="s">
        <v>123</v>
      </c>
      <c r="G668" s="2" t="s">
        <v>235</v>
      </c>
      <c r="H668" s="2" t="s">
        <v>44</v>
      </c>
      <c r="I668" s="2" t="s">
        <v>302</v>
      </c>
      <c r="J668" s="2" t="s">
        <v>20</v>
      </c>
      <c r="K668" s="2" t="s">
        <v>125</v>
      </c>
      <c r="L668" s="2" t="s">
        <v>2145</v>
      </c>
      <c r="M668" s="4">
        <v>45760</v>
      </c>
      <c r="N668" s="4">
        <v>45899</v>
      </c>
      <c r="O668" s="4">
        <v>45929</v>
      </c>
      <c r="P668" s="2">
        <v>27</v>
      </c>
      <c r="Q668" s="2">
        <v>26375691</v>
      </c>
      <c r="R668" s="2">
        <v>0.15</v>
      </c>
      <c r="S668" s="2">
        <v>0.11</v>
      </c>
      <c r="T668" s="2">
        <v>24885464.460000001</v>
      </c>
      <c r="U668" s="2" t="s">
        <v>242</v>
      </c>
      <c r="V668" s="20" cm="1">
        <f t="array" ref="V668">T668 / _xlfn.SWITCH(U668, "USD", 1, "AED", 3.67, "QAR", 3.64, "SAR", 3.75, "EUR", 0.92, "Unknown", 1, 1)</f>
        <v>27049417.891304348</v>
      </c>
      <c r="W668" s="2">
        <v>19480788.52</v>
      </c>
      <c r="X668" s="2">
        <v>0.26</v>
      </c>
      <c r="Y668" s="2">
        <v>0.15</v>
      </c>
      <c r="Z668" s="2" t="s">
        <v>2146</v>
      </c>
      <c r="AA668" s="2">
        <v>6426245.5899999999</v>
      </c>
      <c r="AB668" s="2">
        <v>7015246.29</v>
      </c>
      <c r="AC668" s="2">
        <v>30</v>
      </c>
      <c r="AD668" s="2">
        <v>56</v>
      </c>
      <c r="AE668" s="2" t="s">
        <v>100</v>
      </c>
      <c r="AF668" s="2" t="s">
        <v>49</v>
      </c>
      <c r="AG668" s="2">
        <v>0.19</v>
      </c>
      <c r="AH668" s="2">
        <v>0.05</v>
      </c>
      <c r="AI668" s="2">
        <v>0.04</v>
      </c>
      <c r="AJ668" s="2">
        <v>11</v>
      </c>
      <c r="AK668" s="2">
        <v>3625</v>
      </c>
      <c r="AL668" s="2">
        <v>4493026.28</v>
      </c>
      <c r="AM668" s="2">
        <v>8262913.0199999996</v>
      </c>
      <c r="AN668" s="2" t="s">
        <v>63</v>
      </c>
      <c r="AO668" s="2" t="s">
        <v>103</v>
      </c>
      <c r="AP668" s="2">
        <v>55.4</v>
      </c>
      <c r="AQ668" s="2">
        <v>60</v>
      </c>
      <c r="AR668" s="2" t="s">
        <v>51</v>
      </c>
      <c r="AS668" s="2" t="s">
        <v>40</v>
      </c>
      <c r="AT668" s="2" t="s">
        <v>149</v>
      </c>
    </row>
    <row r="669" spans="1:46" x14ac:dyDescent="0.3">
      <c r="A669" s="3" t="s">
        <v>2200</v>
      </c>
      <c r="B669" s="5">
        <v>45689</v>
      </c>
      <c r="C669" s="3" t="s">
        <v>179</v>
      </c>
      <c r="D669" s="3" t="s">
        <v>183</v>
      </c>
      <c r="E669" s="3" t="s">
        <v>220</v>
      </c>
      <c r="F669" s="3" t="s">
        <v>123</v>
      </c>
      <c r="G669" s="3" t="s">
        <v>117</v>
      </c>
      <c r="H669" s="3" t="s">
        <v>3297</v>
      </c>
      <c r="I669" s="3" t="s">
        <v>19</v>
      </c>
      <c r="J669" s="3" t="s">
        <v>221</v>
      </c>
      <c r="K669" s="3" t="s">
        <v>46</v>
      </c>
      <c r="L669" s="3" t="s">
        <v>2148</v>
      </c>
      <c r="M669" s="5">
        <v>45599</v>
      </c>
      <c r="N669" s="5">
        <v>45712</v>
      </c>
      <c r="O669" s="5">
        <v>45799</v>
      </c>
      <c r="P669" s="3">
        <v>41</v>
      </c>
      <c r="Q669" s="3">
        <v>43951330</v>
      </c>
      <c r="R669" s="3">
        <v>0.14000000000000001</v>
      </c>
      <c r="S669" s="3">
        <v>0.05</v>
      </c>
      <c r="T669" s="3">
        <v>39688050.990000002</v>
      </c>
      <c r="U669" s="3" t="s">
        <v>264</v>
      </c>
      <c r="V669" s="21" cm="1">
        <f t="array" ref="V669">T669 / _xlfn.SWITCH(U669, "USD", 1, "AED", 3.67, "QAR", 3.64, "SAR", 3.75, "EUR", 0.92, "Unknown", 1, 1)</f>
        <v>39688050.990000002</v>
      </c>
      <c r="W669" s="3">
        <v>32734297.02</v>
      </c>
      <c r="X669" s="3">
        <v>0.21</v>
      </c>
      <c r="Y669" s="3">
        <v>0.15</v>
      </c>
      <c r="Z669" s="3" t="s">
        <v>2149</v>
      </c>
      <c r="AA669" s="3">
        <v>25970093.41</v>
      </c>
      <c r="AB669" s="3">
        <v>10245102.73</v>
      </c>
      <c r="AC669" s="3">
        <v>30</v>
      </c>
      <c r="AD669" s="3">
        <v>92</v>
      </c>
      <c r="AE669" s="3" t="s">
        <v>100</v>
      </c>
      <c r="AF669" s="3" t="s">
        <v>153</v>
      </c>
      <c r="AG669" s="3">
        <v>0.69</v>
      </c>
      <c r="AH669" s="3">
        <v>0.1</v>
      </c>
      <c r="AI669" s="3">
        <v>0.03</v>
      </c>
      <c r="AJ669" s="3">
        <v>14</v>
      </c>
      <c r="AK669" s="3">
        <v>1502</v>
      </c>
      <c r="AL669" s="3">
        <v>9191146.3499999996</v>
      </c>
      <c r="AM669" s="3">
        <v>16122534.609999999</v>
      </c>
      <c r="AN669" s="3" t="s">
        <v>165</v>
      </c>
      <c r="AO669" s="3" t="s">
        <v>89</v>
      </c>
      <c r="AP669" s="3">
        <v>75.8</v>
      </c>
      <c r="AQ669" s="3">
        <v>36</v>
      </c>
      <c r="AR669" s="3" t="s">
        <v>160</v>
      </c>
      <c r="AS669" s="3" t="s">
        <v>27</v>
      </c>
      <c r="AT669" s="3" t="s">
        <v>3297</v>
      </c>
    </row>
    <row r="670" spans="1:46" x14ac:dyDescent="0.3">
      <c r="A670" s="2" t="s">
        <v>2203</v>
      </c>
      <c r="B670" s="4">
        <v>45951</v>
      </c>
      <c r="C670" s="2" t="s">
        <v>448</v>
      </c>
      <c r="D670" s="2" t="s">
        <v>43</v>
      </c>
      <c r="E670" s="2" t="s">
        <v>207</v>
      </c>
      <c r="F670" s="2" t="s">
        <v>80</v>
      </c>
      <c r="G670" s="2" t="s">
        <v>208</v>
      </c>
      <c r="H670" s="2" t="s">
        <v>157</v>
      </c>
      <c r="I670" s="2" t="s">
        <v>96</v>
      </c>
      <c r="J670" s="3" t="s">
        <v>132</v>
      </c>
      <c r="K670" s="2" t="s">
        <v>21</v>
      </c>
      <c r="L670" s="2" t="s">
        <v>2151</v>
      </c>
      <c r="M670" s="4">
        <v>45933</v>
      </c>
      <c r="N670" s="4">
        <v>45881</v>
      </c>
      <c r="O670" s="4">
        <v>46066</v>
      </c>
      <c r="P670" s="2">
        <v>41</v>
      </c>
      <c r="Q670" s="2">
        <v>16795159</v>
      </c>
      <c r="R670" s="2">
        <v>0.08</v>
      </c>
      <c r="S670" s="2">
        <v>0.12</v>
      </c>
      <c r="T670" s="2">
        <v>17305731.829999998</v>
      </c>
      <c r="U670" s="2" t="s">
        <v>177</v>
      </c>
      <c r="V670" s="20" cm="1">
        <f t="array" ref="V670">T670 / _xlfn.SWITCH(U670, "USD", 1, "AED", 3.67, "QAR", 3.64, "SAR", 3.75, "EUR", 0.92, "Unknown", 1, 1)</f>
        <v>17305731.829999998</v>
      </c>
      <c r="W670" s="2">
        <v>11526212.029999999</v>
      </c>
      <c r="X670" s="2">
        <v>0.36</v>
      </c>
      <c r="Y670" s="2">
        <v>0.15</v>
      </c>
      <c r="Z670" s="2" t="s">
        <v>2152</v>
      </c>
      <c r="AA670" s="2">
        <v>2407899.48</v>
      </c>
      <c r="AB670" s="2">
        <v>2611336.98</v>
      </c>
      <c r="AC670" s="2">
        <v>90</v>
      </c>
      <c r="AD670" s="2">
        <v>131</v>
      </c>
      <c r="AE670" s="2" t="s">
        <v>100</v>
      </c>
      <c r="AF670" s="2" t="s">
        <v>101</v>
      </c>
      <c r="AG670" s="2">
        <v>0.59</v>
      </c>
      <c r="AH670" s="2">
        <v>0.1</v>
      </c>
      <c r="AI670" s="2">
        <v>0.08</v>
      </c>
      <c r="AJ670" s="2">
        <v>13</v>
      </c>
      <c r="AK670" s="2">
        <v>1249</v>
      </c>
      <c r="AL670" s="2">
        <v>2523101.89</v>
      </c>
      <c r="AM670" s="2">
        <v>2958143.89</v>
      </c>
      <c r="AN670" s="2" t="s">
        <v>3297</v>
      </c>
      <c r="AO670" s="2" t="s">
        <v>89</v>
      </c>
      <c r="AP670" s="2">
        <v>83.4</v>
      </c>
      <c r="AQ670" s="2">
        <v>24</v>
      </c>
      <c r="AR670" s="2" t="s">
        <v>160</v>
      </c>
      <c r="AS670" s="2" t="s">
        <v>40</v>
      </c>
      <c r="AT670" s="2" t="s">
        <v>28</v>
      </c>
    </row>
    <row r="671" spans="1:46" x14ac:dyDescent="0.3">
      <c r="A671" s="3" t="s">
        <v>2206</v>
      </c>
      <c r="B671" s="5">
        <v>45849</v>
      </c>
      <c r="C671" s="3" t="s">
        <v>249</v>
      </c>
      <c r="D671" s="3" t="s">
        <v>115</v>
      </c>
      <c r="E671" s="3" t="s">
        <v>3335</v>
      </c>
      <c r="F671" s="3" t="s">
        <v>93</v>
      </c>
      <c r="G671" s="3" t="s">
        <v>144</v>
      </c>
      <c r="H671" s="3" t="s">
        <v>157</v>
      </c>
      <c r="I671" s="3" t="s">
        <v>124</v>
      </c>
      <c r="J671" s="3" t="s">
        <v>140</v>
      </c>
      <c r="K671" s="3" t="s">
        <v>21</v>
      </c>
      <c r="L671" s="3" t="s">
        <v>2154</v>
      </c>
      <c r="M671" s="5">
        <v>45833</v>
      </c>
      <c r="N671" s="5">
        <v>45879</v>
      </c>
      <c r="O671" s="5">
        <v>45918</v>
      </c>
      <c r="P671" s="3">
        <v>50</v>
      </c>
      <c r="Q671" s="3">
        <v>48934434</v>
      </c>
      <c r="R671" s="3">
        <v>0.31</v>
      </c>
      <c r="S671" s="3">
        <v>0.04</v>
      </c>
      <c r="T671" s="3">
        <v>35115349.840000004</v>
      </c>
      <c r="U671" s="3" t="s">
        <v>264</v>
      </c>
      <c r="V671" s="21" cm="1">
        <f t="array" ref="V671">T671 / _xlfn.SWITCH(U671, "USD", 1, "AED", 3.67, "QAR", 3.64, "SAR", 3.75, "EUR", 0.92, "Unknown", 1, 1)</f>
        <v>35115349.840000004</v>
      </c>
      <c r="W671" s="3">
        <v>26788832.440000001</v>
      </c>
      <c r="X671" s="3">
        <v>0.16</v>
      </c>
      <c r="Y671" s="3">
        <v>0.05</v>
      </c>
      <c r="Z671" s="3" t="s">
        <v>2155</v>
      </c>
      <c r="AA671" s="3">
        <v>28781688.600000001</v>
      </c>
      <c r="AB671" s="3">
        <v>23576078.219999999</v>
      </c>
      <c r="AC671" s="3">
        <v>60</v>
      </c>
      <c r="AD671" s="3">
        <v>125</v>
      </c>
      <c r="AE671" s="3" t="s">
        <v>62</v>
      </c>
      <c r="AF671" s="3" t="s">
        <v>128</v>
      </c>
      <c r="AG671" s="3">
        <v>0.94</v>
      </c>
      <c r="AH671" s="3">
        <v>0.1</v>
      </c>
      <c r="AI671" s="3">
        <v>0.06</v>
      </c>
      <c r="AJ671" s="3">
        <v>9</v>
      </c>
      <c r="AK671" s="3">
        <v>2139</v>
      </c>
      <c r="AL671" s="3">
        <v>4217550.57</v>
      </c>
      <c r="AM671" s="3">
        <v>9783652.2899999991</v>
      </c>
      <c r="AN671" s="3" t="s">
        <v>165</v>
      </c>
      <c r="AO671" s="3" t="s">
        <v>3297</v>
      </c>
      <c r="AP671" s="3">
        <v>82.1</v>
      </c>
      <c r="AQ671" s="3">
        <v>60</v>
      </c>
      <c r="AR671" s="3" t="s">
        <v>3297</v>
      </c>
      <c r="AS671" s="3" t="s">
        <v>52</v>
      </c>
      <c r="AT671" s="3" t="s">
        <v>113</v>
      </c>
    </row>
    <row r="672" spans="1:46" x14ac:dyDescent="0.3">
      <c r="A672" s="2" t="s">
        <v>2209</v>
      </c>
      <c r="B672" s="4">
        <v>45782</v>
      </c>
      <c r="C672" s="2" t="s">
        <v>801</v>
      </c>
      <c r="D672" s="2" t="s">
        <v>3249</v>
      </c>
      <c r="E672" s="2" t="s">
        <v>32</v>
      </c>
      <c r="F672" s="2" t="s">
        <v>108</v>
      </c>
      <c r="G672" s="2" t="s">
        <v>34</v>
      </c>
      <c r="H672" s="2" t="s">
        <v>3297</v>
      </c>
      <c r="I672" s="2" t="s">
        <v>193</v>
      </c>
      <c r="J672" s="2" t="s">
        <v>215</v>
      </c>
      <c r="K672" s="2" t="s">
        <v>21</v>
      </c>
      <c r="L672" s="2" t="s">
        <v>2157</v>
      </c>
      <c r="M672" s="4">
        <v>45766</v>
      </c>
      <c r="N672" s="4">
        <v>45996</v>
      </c>
      <c r="O672" s="4" t="s">
        <v>3297</v>
      </c>
      <c r="P672" s="2">
        <v>3</v>
      </c>
      <c r="Q672" s="2">
        <v>14914154</v>
      </c>
      <c r="R672" s="2">
        <v>0.09</v>
      </c>
      <c r="S672" s="2">
        <v>0.15</v>
      </c>
      <c r="T672" s="2">
        <v>15607662.16</v>
      </c>
      <c r="U672" s="2" t="s">
        <v>242</v>
      </c>
      <c r="V672" s="20" cm="1">
        <f t="array" ref="V672">T672 / _xlfn.SWITCH(U672, "USD", 1, "AED", 3.67, "QAR", 3.64, "SAR", 3.75, "EUR", 0.92, "Unknown", 1, 1)</f>
        <v>16964850.173913043</v>
      </c>
      <c r="W672" s="2">
        <v>9975938.2699999996</v>
      </c>
      <c r="X672" s="2">
        <v>0.27</v>
      </c>
      <c r="Y672" s="2">
        <v>0.18</v>
      </c>
      <c r="Z672" s="2" t="s">
        <v>2158</v>
      </c>
      <c r="AA672" s="2">
        <v>6653280.25</v>
      </c>
      <c r="AB672" s="2">
        <v>5954702.6900000004</v>
      </c>
      <c r="AC672" s="2">
        <v>90</v>
      </c>
      <c r="AD672" s="2">
        <v>59</v>
      </c>
      <c r="AE672" s="2" t="s">
        <v>148</v>
      </c>
      <c r="AF672" s="2" t="s">
        <v>101</v>
      </c>
      <c r="AG672" s="2">
        <v>0.24</v>
      </c>
      <c r="AH672" s="2">
        <v>0.1</v>
      </c>
      <c r="AI672" s="2">
        <v>0.06</v>
      </c>
      <c r="AJ672" s="2">
        <v>4</v>
      </c>
      <c r="AK672" s="2">
        <v>3997</v>
      </c>
      <c r="AL672" s="2">
        <v>3817580.08</v>
      </c>
      <c r="AM672" s="2">
        <v>1661121.74</v>
      </c>
      <c r="AN672" s="2" t="s">
        <v>102</v>
      </c>
      <c r="AO672" s="2" t="s">
        <v>103</v>
      </c>
      <c r="AP672" s="2">
        <v>58.2</v>
      </c>
      <c r="AQ672" s="2">
        <v>36</v>
      </c>
      <c r="AR672" s="2" t="s">
        <v>26</v>
      </c>
      <c r="AS672" s="2" t="s">
        <v>27</v>
      </c>
      <c r="AT672" s="2" t="s">
        <v>149</v>
      </c>
    </row>
    <row r="673" spans="1:46" x14ac:dyDescent="0.3">
      <c r="A673" s="3" t="s">
        <v>2212</v>
      </c>
      <c r="B673" s="5">
        <v>45857</v>
      </c>
      <c r="C673" s="3" t="s">
        <v>424</v>
      </c>
      <c r="D673" s="3" t="s">
        <v>107</v>
      </c>
      <c r="E673" s="3" t="s">
        <v>275</v>
      </c>
      <c r="F673" s="3" t="s">
        <v>116</v>
      </c>
      <c r="G673" s="3" t="s">
        <v>131</v>
      </c>
      <c r="H673" s="3" t="s">
        <v>95</v>
      </c>
      <c r="I673" s="3" t="s">
        <v>19</v>
      </c>
      <c r="J673" s="2" t="s">
        <v>72</v>
      </c>
      <c r="K673" s="3" t="s">
        <v>97</v>
      </c>
      <c r="L673" s="3" t="s">
        <v>2160</v>
      </c>
      <c r="M673" s="5">
        <v>45905</v>
      </c>
      <c r="N673" s="5">
        <v>45724</v>
      </c>
      <c r="O673" s="5">
        <v>45897</v>
      </c>
      <c r="P673" s="3">
        <v>20</v>
      </c>
      <c r="Q673" s="3">
        <v>29448533</v>
      </c>
      <c r="R673" s="3">
        <v>0.13</v>
      </c>
      <c r="S673" s="3">
        <v>0.1</v>
      </c>
      <c r="T673" s="3">
        <v>28182246.079999998</v>
      </c>
      <c r="U673" s="3" t="s">
        <v>76</v>
      </c>
      <c r="V673" s="21" cm="1">
        <f t="array" ref="V673">T673 / _xlfn.SWITCH(U673, "USD", 1, "AED", 3.67, "QAR", 3.64, "SAR", 3.75, "EUR", 0.92, "Unknown", 1, 1)</f>
        <v>28182246.079999998</v>
      </c>
      <c r="W673" s="3">
        <v>20666398.02</v>
      </c>
      <c r="X673" s="3">
        <v>0.34</v>
      </c>
      <c r="Y673" s="3">
        <v>0.17</v>
      </c>
      <c r="Z673" s="3" t="s">
        <v>3297</v>
      </c>
      <c r="AA673" s="3">
        <v>16873063.670000002</v>
      </c>
      <c r="AB673" s="3">
        <v>12177670.460000001</v>
      </c>
      <c r="AC673" s="3">
        <v>120</v>
      </c>
      <c r="AD673" s="3">
        <v>116</v>
      </c>
      <c r="AE673" s="3" t="s">
        <v>148</v>
      </c>
      <c r="AF673" s="3" t="s">
        <v>24</v>
      </c>
      <c r="AG673" s="3">
        <v>0.81</v>
      </c>
      <c r="AH673" s="3">
        <v>0.15</v>
      </c>
      <c r="AI673" s="3">
        <v>0.08</v>
      </c>
      <c r="AJ673" s="3">
        <v>11</v>
      </c>
      <c r="AK673" s="3">
        <v>2730</v>
      </c>
      <c r="AL673" s="3">
        <v>4405006.29</v>
      </c>
      <c r="AM673" s="3">
        <v>12381517.65</v>
      </c>
      <c r="AN673" s="3" t="s">
        <v>3297</v>
      </c>
      <c r="AO673" s="3" t="s">
        <v>77</v>
      </c>
      <c r="AP673" s="3" t="s">
        <v>3297</v>
      </c>
      <c r="AQ673" s="3">
        <v>24</v>
      </c>
      <c r="AR673" s="3" t="s">
        <v>26</v>
      </c>
      <c r="AS673" s="3" t="s">
        <v>40</v>
      </c>
      <c r="AT673" s="3" t="s">
        <v>3297</v>
      </c>
    </row>
    <row r="674" spans="1:46" x14ac:dyDescent="0.3">
      <c r="A674" s="2" t="s">
        <v>2215</v>
      </c>
      <c r="B674" s="4">
        <v>16670</v>
      </c>
      <c r="C674" s="2" t="s">
        <v>121</v>
      </c>
      <c r="D674" s="2" t="s">
        <v>107</v>
      </c>
      <c r="E674" s="2" t="s">
        <v>207</v>
      </c>
      <c r="F674" s="2" t="s">
        <v>80</v>
      </c>
      <c r="G674" s="2" t="s">
        <v>214</v>
      </c>
      <c r="H674" s="2" t="s">
        <v>70</v>
      </c>
      <c r="I674" s="2" t="s">
        <v>193</v>
      </c>
      <c r="J674" s="3" t="s">
        <v>45</v>
      </c>
      <c r="K674" s="2" t="s">
        <v>125</v>
      </c>
      <c r="L674" s="2" t="s">
        <v>2162</v>
      </c>
      <c r="M674" s="4">
        <v>45786</v>
      </c>
      <c r="N674" s="4">
        <v>45833</v>
      </c>
      <c r="O674" s="4">
        <v>45911</v>
      </c>
      <c r="P674" s="2">
        <v>55</v>
      </c>
      <c r="Q674" s="2">
        <v>19436928</v>
      </c>
      <c r="R674" s="2">
        <v>0.13</v>
      </c>
      <c r="S674" s="2">
        <v>-0.02</v>
      </c>
      <c r="T674" s="2">
        <v>16571924.810000001</v>
      </c>
      <c r="U674" s="2" t="s">
        <v>242</v>
      </c>
      <c r="V674" s="20" cm="1">
        <f t="array" ref="V674">T674 / _xlfn.SWITCH(U674, "USD", 1, "AED", 3.67, "QAR", 3.64, "SAR", 3.75, "EUR", 0.92, "Unknown", 1, 1)</f>
        <v>18012961.75</v>
      </c>
      <c r="W674" s="2">
        <v>12636269.49</v>
      </c>
      <c r="X674" s="2">
        <v>0.4</v>
      </c>
      <c r="Y674" s="2">
        <v>7.0000000000000007E-2</v>
      </c>
      <c r="Z674" s="2" t="s">
        <v>2163</v>
      </c>
      <c r="AA674" s="2">
        <v>4070023.66</v>
      </c>
      <c r="AB674" s="2">
        <v>2269720.2200000002</v>
      </c>
      <c r="AC674" s="2">
        <v>60</v>
      </c>
      <c r="AD674" s="2">
        <v>73</v>
      </c>
      <c r="AE674" s="2" t="s">
        <v>38</v>
      </c>
      <c r="AF674" s="2" t="s">
        <v>101</v>
      </c>
      <c r="AG674" s="2">
        <v>0.08</v>
      </c>
      <c r="AH674" s="2">
        <v>0.15</v>
      </c>
      <c r="AI674" s="2">
        <v>0.06</v>
      </c>
      <c r="AJ674" s="2">
        <v>7</v>
      </c>
      <c r="AK674" s="2">
        <v>4014</v>
      </c>
      <c r="AL674" s="2">
        <v>1571015.16</v>
      </c>
      <c r="AM674" s="2">
        <v>5976768.3899999997</v>
      </c>
      <c r="AN674" s="2" t="s">
        <v>135</v>
      </c>
      <c r="AO674" s="2" t="s">
        <v>25</v>
      </c>
      <c r="AP674" s="2">
        <v>56</v>
      </c>
      <c r="AQ674" s="2">
        <v>48</v>
      </c>
      <c r="AR674" s="2" t="s">
        <v>166</v>
      </c>
      <c r="AS674" s="2" t="s">
        <v>104</v>
      </c>
      <c r="AT674" s="2" t="s">
        <v>3297</v>
      </c>
    </row>
    <row r="675" spans="1:46" x14ac:dyDescent="0.3">
      <c r="A675" s="3" t="s">
        <v>2218</v>
      </c>
      <c r="B675" s="5">
        <v>45770</v>
      </c>
      <c r="C675" s="3" t="s">
        <v>212</v>
      </c>
      <c r="D675" s="3" t="s">
        <v>3250</v>
      </c>
      <c r="E675" s="3" t="s">
        <v>207</v>
      </c>
      <c r="F675" s="3" t="s">
        <v>80</v>
      </c>
      <c r="G675" s="3" t="s">
        <v>34</v>
      </c>
      <c r="H675" s="3" t="s">
        <v>44</v>
      </c>
      <c r="I675" s="3" t="s">
        <v>302</v>
      </c>
      <c r="J675" s="3" t="s">
        <v>45</v>
      </c>
      <c r="K675" s="3" t="s">
        <v>203</v>
      </c>
      <c r="L675" s="3" t="s">
        <v>2165</v>
      </c>
      <c r="M675" s="5">
        <v>45720</v>
      </c>
      <c r="N675" s="5">
        <v>45809</v>
      </c>
      <c r="O675" s="5">
        <v>45888</v>
      </c>
      <c r="P675" s="3">
        <v>12</v>
      </c>
      <c r="Q675" s="3">
        <v>39193226</v>
      </c>
      <c r="R675" s="3">
        <v>0.23</v>
      </c>
      <c r="S675" s="3">
        <v>0.08</v>
      </c>
      <c r="T675" s="3">
        <v>32593086.739999998</v>
      </c>
      <c r="U675" s="3" t="s">
        <v>365</v>
      </c>
      <c r="V675" s="21" cm="1">
        <f t="array" ref="V675">T675 / _xlfn.SWITCH(U675, "USD", 1, "AED", 3.67, "QAR", 3.64, "SAR", 3.75, "EUR", 0.92, "Unknown", 1, 1)</f>
        <v>8880950.0653950945</v>
      </c>
      <c r="W675" s="3">
        <v>21104075.390000001</v>
      </c>
      <c r="X675" s="3">
        <v>0.13</v>
      </c>
      <c r="Y675" s="3">
        <v>0.1</v>
      </c>
      <c r="Z675" s="3" t="s">
        <v>2166</v>
      </c>
      <c r="AA675" s="3">
        <v>8479751.6999999993</v>
      </c>
      <c r="AB675" s="3">
        <v>5510785.3300000001</v>
      </c>
      <c r="AC675" s="3">
        <v>90</v>
      </c>
      <c r="AD675" s="3">
        <v>106</v>
      </c>
      <c r="AE675" s="3" t="s">
        <v>38</v>
      </c>
      <c r="AF675" s="3" t="s">
        <v>153</v>
      </c>
      <c r="AG675" s="3">
        <v>0.08</v>
      </c>
      <c r="AH675" s="3">
        <v>0.1</v>
      </c>
      <c r="AI675" s="3">
        <v>7.0000000000000007E-2</v>
      </c>
      <c r="AJ675" s="3">
        <v>15</v>
      </c>
      <c r="AK675" s="3">
        <v>3631</v>
      </c>
      <c r="AL675" s="3">
        <v>5030167.59</v>
      </c>
      <c r="AM675" s="3">
        <v>15739088.189999999</v>
      </c>
      <c r="AN675" s="3" t="s">
        <v>3297</v>
      </c>
      <c r="AO675" s="3" t="s">
        <v>89</v>
      </c>
      <c r="AP675" s="3">
        <v>86.9</v>
      </c>
      <c r="AQ675" s="3">
        <v>48</v>
      </c>
      <c r="AR675" s="3" t="s">
        <v>51</v>
      </c>
      <c r="AS675" s="3" t="s">
        <v>112</v>
      </c>
      <c r="AT675" s="3" t="s">
        <v>28</v>
      </c>
    </row>
    <row r="676" spans="1:46" x14ac:dyDescent="0.3">
      <c r="A676" s="2" t="s">
        <v>2221</v>
      </c>
      <c r="B676" s="4">
        <v>46060</v>
      </c>
      <c r="C676" s="2" t="s">
        <v>218</v>
      </c>
      <c r="D676" s="2" t="s">
        <v>107</v>
      </c>
      <c r="E676" s="2" t="s">
        <v>16</v>
      </c>
      <c r="F676" s="2" t="s">
        <v>68</v>
      </c>
      <c r="G676" s="2" t="s">
        <v>57</v>
      </c>
      <c r="H676" s="2" t="s">
        <v>44</v>
      </c>
      <c r="I676" s="2" t="s">
        <v>71</v>
      </c>
      <c r="J676" s="2" t="s">
        <v>82</v>
      </c>
      <c r="K676" s="2" t="s">
        <v>125</v>
      </c>
      <c r="L676" s="2" t="s">
        <v>2168</v>
      </c>
      <c r="M676" s="4">
        <v>46045</v>
      </c>
      <c r="N676" s="4">
        <v>46206</v>
      </c>
      <c r="O676" s="4" t="s">
        <v>3297</v>
      </c>
      <c r="P676" s="2">
        <v>9</v>
      </c>
      <c r="Q676" s="2">
        <v>37315755</v>
      </c>
      <c r="R676" s="2">
        <v>0.17</v>
      </c>
      <c r="S676" s="2">
        <v>-0.04</v>
      </c>
      <c r="T676" s="2">
        <v>29733193.579999998</v>
      </c>
      <c r="U676" s="2" t="s">
        <v>264</v>
      </c>
      <c r="V676" s="20" cm="1">
        <f t="array" ref="V676">T676 / _xlfn.SWITCH(U676, "USD", 1, "AED", 3.67, "QAR", 3.64, "SAR", 3.75, "EUR", 0.92, "Unknown", 1, 1)</f>
        <v>29733193.579999998</v>
      </c>
      <c r="W676" s="2">
        <v>22723677.210000001</v>
      </c>
      <c r="X676" s="2">
        <v>0.32</v>
      </c>
      <c r="Y676" s="2">
        <v>0.17</v>
      </c>
      <c r="Z676" s="2" t="s">
        <v>2169</v>
      </c>
      <c r="AA676" s="2">
        <v>14275429.960000001</v>
      </c>
      <c r="AB676" s="2">
        <v>10002100.199999999</v>
      </c>
      <c r="AC676" s="2">
        <v>30</v>
      </c>
      <c r="AD676" s="2">
        <v>127</v>
      </c>
      <c r="AE676" s="2" t="s">
        <v>38</v>
      </c>
      <c r="AF676" s="2" t="s">
        <v>153</v>
      </c>
      <c r="AG676" s="2">
        <v>0.36</v>
      </c>
      <c r="AH676" s="2">
        <v>0.1</v>
      </c>
      <c r="AI676" s="2">
        <v>0.08</v>
      </c>
      <c r="AJ676" s="2">
        <v>0</v>
      </c>
      <c r="AK676" s="2">
        <v>4570</v>
      </c>
      <c r="AL676" s="2">
        <v>1358122.82</v>
      </c>
      <c r="AM676" s="2">
        <v>11596485.029999999</v>
      </c>
      <c r="AN676" s="2" t="s">
        <v>165</v>
      </c>
      <c r="AO676" s="2" t="s">
        <v>25</v>
      </c>
      <c r="AP676" s="2">
        <v>97.2</v>
      </c>
      <c r="AQ676" s="2">
        <v>12</v>
      </c>
      <c r="AR676" s="2" t="s">
        <v>166</v>
      </c>
      <c r="AS676" s="2" t="s">
        <v>27</v>
      </c>
      <c r="AT676" s="2" t="s">
        <v>3297</v>
      </c>
    </row>
    <row r="677" spans="1:46" x14ac:dyDescent="0.3">
      <c r="A677" s="3" t="s">
        <v>2224</v>
      </c>
      <c r="B677" s="5">
        <v>45947</v>
      </c>
      <c r="C677" s="3" t="s">
        <v>374</v>
      </c>
      <c r="D677" s="3" t="s">
        <v>385</v>
      </c>
      <c r="E677" s="3" t="s">
        <v>3335</v>
      </c>
      <c r="F677" s="3" t="s">
        <v>3297</v>
      </c>
      <c r="G677" s="3" t="s">
        <v>156</v>
      </c>
      <c r="H677" s="3" t="s">
        <v>95</v>
      </c>
      <c r="I677" s="3" t="s">
        <v>193</v>
      </c>
      <c r="J677" s="3" t="s">
        <v>140</v>
      </c>
      <c r="K677" s="3" t="s">
        <v>21</v>
      </c>
      <c r="L677" s="3" t="s">
        <v>2171</v>
      </c>
      <c r="M677" s="5">
        <v>45880</v>
      </c>
      <c r="N677" s="5">
        <v>45995</v>
      </c>
      <c r="O677" s="5">
        <v>45977</v>
      </c>
      <c r="P677" s="3">
        <v>51</v>
      </c>
      <c r="Q677" s="3">
        <v>2571642</v>
      </c>
      <c r="R677" s="3">
        <v>0.28999999999999998</v>
      </c>
      <c r="S677" s="3">
        <v>0.08</v>
      </c>
      <c r="T677" s="3">
        <v>1971935.09</v>
      </c>
      <c r="U677" s="3" t="s">
        <v>242</v>
      </c>
      <c r="V677" s="21" cm="1">
        <f t="array" ref="V677">T677 / _xlfn.SWITCH(U677, "USD", 1, "AED", 3.67, "QAR", 3.64, "SAR", 3.75, "EUR", 0.92, "Unknown", 1, 1)</f>
        <v>2143407.7065217393</v>
      </c>
      <c r="W677" s="3">
        <v>1708683.88</v>
      </c>
      <c r="X677" s="3">
        <v>0.28000000000000003</v>
      </c>
      <c r="Y677" s="3">
        <v>0.1</v>
      </c>
      <c r="Z677" s="3" t="s">
        <v>2172</v>
      </c>
      <c r="AA677" s="3">
        <v>988118.25</v>
      </c>
      <c r="AB677" s="3">
        <v>322789.87</v>
      </c>
      <c r="AC677" s="3">
        <v>120</v>
      </c>
      <c r="AD677" s="3">
        <v>67</v>
      </c>
      <c r="AE677" s="3" t="s">
        <v>38</v>
      </c>
      <c r="AF677" s="3" t="s">
        <v>128</v>
      </c>
      <c r="AG677" s="3">
        <v>0.69</v>
      </c>
      <c r="AH677" s="3">
        <v>0.15</v>
      </c>
      <c r="AI677" s="3">
        <v>0.03</v>
      </c>
      <c r="AJ677" s="3">
        <v>13</v>
      </c>
      <c r="AK677" s="3">
        <v>4123</v>
      </c>
      <c r="AL677" s="3">
        <v>51136.06</v>
      </c>
      <c r="AM677" s="3">
        <v>449724.87</v>
      </c>
      <c r="AN677" s="3" t="s">
        <v>88</v>
      </c>
      <c r="AO677" s="3" t="s">
        <v>3297</v>
      </c>
      <c r="AP677" s="3">
        <v>58.9</v>
      </c>
      <c r="AQ677" s="3">
        <v>48</v>
      </c>
      <c r="AR677" s="3" t="s">
        <v>3297</v>
      </c>
      <c r="AS677" s="3" t="s">
        <v>104</v>
      </c>
      <c r="AT677" s="3" t="s">
        <v>113</v>
      </c>
    </row>
    <row r="678" spans="1:46" x14ac:dyDescent="0.3">
      <c r="A678" s="2" t="s">
        <v>2227</v>
      </c>
      <c r="B678" s="4">
        <v>45980</v>
      </c>
      <c r="C678" s="2" t="s">
        <v>42</v>
      </c>
      <c r="D678" s="2" t="s">
        <v>55</v>
      </c>
      <c r="E678" s="2" t="s">
        <v>207</v>
      </c>
      <c r="F678" s="2" t="s">
        <v>80</v>
      </c>
      <c r="G678" s="2" t="s">
        <v>57</v>
      </c>
      <c r="H678" s="2" t="s">
        <v>157</v>
      </c>
      <c r="I678" s="2" t="s">
        <v>302</v>
      </c>
      <c r="J678" s="3" t="s">
        <v>132</v>
      </c>
      <c r="K678" s="2" t="s">
        <v>97</v>
      </c>
      <c r="L678" s="2" t="s">
        <v>2174</v>
      </c>
      <c r="M678" s="4">
        <v>45849</v>
      </c>
      <c r="N678" s="4">
        <v>46021</v>
      </c>
      <c r="O678" s="4" t="s">
        <v>3297</v>
      </c>
      <c r="P678" s="2" t="s">
        <v>3297</v>
      </c>
      <c r="Q678" s="2">
        <v>10197800</v>
      </c>
      <c r="R678" s="2">
        <v>0.03</v>
      </c>
      <c r="S678" s="2">
        <v>-0.04</v>
      </c>
      <c r="T678" s="2">
        <v>9496191.3599999994</v>
      </c>
      <c r="U678" s="2" t="s">
        <v>177</v>
      </c>
      <c r="V678" s="20" cm="1">
        <f t="array" ref="V678">T678 / _xlfn.SWITCH(U678, "USD", 1, "AED", 3.67, "QAR", 3.64, "SAR", 3.75, "EUR", 0.92, "Unknown", 1, 1)</f>
        <v>9496191.3599999994</v>
      </c>
      <c r="W678" s="2">
        <v>6654119.4299999997</v>
      </c>
      <c r="X678" s="2">
        <v>0.38</v>
      </c>
      <c r="Y678" s="2">
        <v>0.13</v>
      </c>
      <c r="Z678" s="2" t="s">
        <v>2175</v>
      </c>
      <c r="AA678" s="2">
        <v>2800526.9</v>
      </c>
      <c r="AB678" s="2">
        <v>1095882.95</v>
      </c>
      <c r="AC678" s="2">
        <v>60</v>
      </c>
      <c r="AD678" s="2">
        <v>22</v>
      </c>
      <c r="AE678" s="2" t="s">
        <v>75</v>
      </c>
      <c r="AF678" s="2" t="s">
        <v>24</v>
      </c>
      <c r="AG678" s="2">
        <v>0.4</v>
      </c>
      <c r="AH678" s="2">
        <v>0.1</v>
      </c>
      <c r="AI678" s="2">
        <v>0.08</v>
      </c>
      <c r="AJ678" s="2">
        <v>9</v>
      </c>
      <c r="AK678" s="2">
        <v>3159</v>
      </c>
      <c r="AL678" s="2">
        <v>1914580.11</v>
      </c>
      <c r="AM678" s="2">
        <v>2210840.81</v>
      </c>
      <c r="AN678" s="2" t="s">
        <v>135</v>
      </c>
      <c r="AO678" s="2" t="s">
        <v>25</v>
      </c>
      <c r="AP678" s="2">
        <v>73.900000000000006</v>
      </c>
      <c r="AQ678" s="2">
        <v>60</v>
      </c>
      <c r="AR678" s="2" t="s">
        <v>3297</v>
      </c>
      <c r="AS678" s="2" t="s">
        <v>27</v>
      </c>
      <c r="AT678" s="2" t="s">
        <v>149</v>
      </c>
    </row>
    <row r="679" spans="1:46" x14ac:dyDescent="0.3">
      <c r="A679" s="3" t="s">
        <v>2230</v>
      </c>
      <c r="B679" s="5">
        <v>45864</v>
      </c>
      <c r="C679" s="3" t="s">
        <v>313</v>
      </c>
      <c r="D679" s="3" t="s">
        <v>107</v>
      </c>
      <c r="E679" s="3" t="s">
        <v>220</v>
      </c>
      <c r="F679" s="3" t="s">
        <v>123</v>
      </c>
      <c r="G679" s="3" t="s">
        <v>135</v>
      </c>
      <c r="H679" s="3" t="s">
        <v>3297</v>
      </c>
      <c r="I679" s="3" t="s">
        <v>124</v>
      </c>
      <c r="J679" s="3" t="s">
        <v>20</v>
      </c>
      <c r="K679" s="3" t="s">
        <v>203</v>
      </c>
      <c r="L679" s="3" t="s">
        <v>2177</v>
      </c>
      <c r="M679" s="5">
        <v>45998</v>
      </c>
      <c r="N679" s="5">
        <v>45666</v>
      </c>
      <c r="O679" s="5">
        <v>45964</v>
      </c>
      <c r="P679" s="3">
        <v>13</v>
      </c>
      <c r="Q679" s="3">
        <v>19854930</v>
      </c>
      <c r="R679" s="3">
        <v>0.18</v>
      </c>
      <c r="S679" s="3">
        <v>0.17</v>
      </c>
      <c r="T679" s="3">
        <v>19048819.84</v>
      </c>
      <c r="U679" s="3" t="s">
        <v>264</v>
      </c>
      <c r="V679" s="21" cm="1">
        <f t="array" ref="V679">T679 / _xlfn.SWITCH(U679, "USD", 1, "AED", 3.67, "QAR", 3.64, "SAR", 3.75, "EUR", 0.92, "Unknown", 1, 1)</f>
        <v>19048819.84</v>
      </c>
      <c r="W679" s="3">
        <v>12026414.02</v>
      </c>
      <c r="X679" s="3" t="s">
        <v>287</v>
      </c>
      <c r="Y679" s="3">
        <v>0.14000000000000001</v>
      </c>
      <c r="Z679" s="3" t="s">
        <v>2178</v>
      </c>
      <c r="AA679" s="3">
        <v>5881154.71</v>
      </c>
      <c r="AB679" s="3">
        <v>3294422.66</v>
      </c>
      <c r="AC679" s="3">
        <v>120</v>
      </c>
      <c r="AD679" s="3">
        <v>25</v>
      </c>
      <c r="AE679" s="3" t="s">
        <v>148</v>
      </c>
      <c r="AF679" s="3" t="s">
        <v>128</v>
      </c>
      <c r="AG679" s="3">
        <v>0.51</v>
      </c>
      <c r="AH679" s="3">
        <v>0.15</v>
      </c>
      <c r="AI679" s="3">
        <v>0.08</v>
      </c>
      <c r="AJ679" s="3">
        <v>7</v>
      </c>
      <c r="AK679" s="3">
        <v>4088</v>
      </c>
      <c r="AL679" s="3">
        <v>4553694.8600000003</v>
      </c>
      <c r="AM679" s="3">
        <v>2786508.98</v>
      </c>
      <c r="AN679" s="3" t="s">
        <v>165</v>
      </c>
      <c r="AO679" s="3" t="s">
        <v>3297</v>
      </c>
      <c r="AP679" s="3">
        <v>52.5</v>
      </c>
      <c r="AQ679" s="3">
        <v>48</v>
      </c>
      <c r="AR679" s="3" t="s">
        <v>166</v>
      </c>
      <c r="AS679" s="3" t="s">
        <v>112</v>
      </c>
      <c r="AT679" s="3" t="s">
        <v>3297</v>
      </c>
    </row>
    <row r="680" spans="1:46" x14ac:dyDescent="0.3">
      <c r="A680" s="2" t="s">
        <v>2233</v>
      </c>
      <c r="B680" s="4">
        <v>45808</v>
      </c>
      <c r="C680" s="2" t="s">
        <v>327</v>
      </c>
      <c r="D680" s="2" t="s">
        <v>219</v>
      </c>
      <c r="E680" s="2" t="s">
        <v>220</v>
      </c>
      <c r="F680" s="2" t="s">
        <v>33</v>
      </c>
      <c r="G680" s="2" t="s">
        <v>208</v>
      </c>
      <c r="H680" s="2" t="s">
        <v>95</v>
      </c>
      <c r="I680" s="2" t="s">
        <v>71</v>
      </c>
      <c r="J680" s="2" t="s">
        <v>118</v>
      </c>
      <c r="K680" s="2" t="s">
        <v>21</v>
      </c>
      <c r="L680" s="2" t="s">
        <v>2180</v>
      </c>
      <c r="M680" s="4">
        <v>45735</v>
      </c>
      <c r="N680" s="4">
        <v>45831</v>
      </c>
      <c r="O680" s="4">
        <v>45918</v>
      </c>
      <c r="P680" s="2">
        <v>60</v>
      </c>
      <c r="Q680" s="2">
        <v>25683104</v>
      </c>
      <c r="R680" s="2">
        <v>0.21</v>
      </c>
      <c r="S680" s="2">
        <v>0.12</v>
      </c>
      <c r="T680" s="2">
        <v>22724410.420000002</v>
      </c>
      <c r="U680" s="2" t="s">
        <v>365</v>
      </c>
      <c r="V680" s="20" cm="1">
        <f t="array" ref="V680">T680 / _xlfn.SWITCH(U680, "USD", 1, "AED", 3.67, "QAR", 3.64, "SAR", 3.75, "EUR", 0.92, "Unknown", 1, 1)</f>
        <v>6191937.4441416897</v>
      </c>
      <c r="W680" s="2">
        <v>15137667.51</v>
      </c>
      <c r="X680" s="2">
        <v>0.32</v>
      </c>
      <c r="Y680" s="2">
        <v>0.06</v>
      </c>
      <c r="Z680" s="2" t="s">
        <v>2181</v>
      </c>
      <c r="AA680" s="2">
        <v>11750531.57</v>
      </c>
      <c r="AB680" s="2">
        <v>6954757.96</v>
      </c>
      <c r="AC680" s="2">
        <v>30</v>
      </c>
      <c r="AD680" s="2">
        <v>98</v>
      </c>
      <c r="AE680" s="2" t="s">
        <v>100</v>
      </c>
      <c r="AF680" s="2" t="s">
        <v>87</v>
      </c>
      <c r="AG680" s="2">
        <v>0.28999999999999998</v>
      </c>
      <c r="AH680" s="2">
        <v>0.1</v>
      </c>
      <c r="AI680" s="2">
        <v>0.09</v>
      </c>
      <c r="AJ680" s="2">
        <v>12</v>
      </c>
      <c r="AK680" s="2">
        <v>685</v>
      </c>
      <c r="AL680" s="2">
        <v>5201461.8</v>
      </c>
      <c r="AM680" s="2">
        <v>3068372.39</v>
      </c>
      <c r="AN680" s="2" t="s">
        <v>165</v>
      </c>
      <c r="AO680" s="2" t="s">
        <v>39</v>
      </c>
      <c r="AP680" s="2" t="s">
        <v>3297</v>
      </c>
      <c r="AQ680" s="2">
        <v>12</v>
      </c>
      <c r="AR680" s="2" t="s">
        <v>51</v>
      </c>
      <c r="AS680" s="2" t="s">
        <v>52</v>
      </c>
      <c r="AT680" s="2" t="s">
        <v>105</v>
      </c>
    </row>
    <row r="681" spans="1:46" x14ac:dyDescent="0.3">
      <c r="A681" s="3" t="s">
        <v>2236</v>
      </c>
      <c r="B681" s="5">
        <v>45834</v>
      </c>
      <c r="C681" s="3" t="s">
        <v>257</v>
      </c>
      <c r="D681" s="3" t="s">
        <v>187</v>
      </c>
      <c r="E681" s="3" t="s">
        <v>3335</v>
      </c>
      <c r="F681" s="3" t="s">
        <v>68</v>
      </c>
      <c r="G681" s="3" t="s">
        <v>117</v>
      </c>
      <c r="H681" s="3" t="s">
        <v>70</v>
      </c>
      <c r="I681" s="3" t="s">
        <v>58</v>
      </c>
      <c r="J681" s="3" t="s">
        <v>140</v>
      </c>
      <c r="K681" s="3" t="s">
        <v>35</v>
      </c>
      <c r="L681" s="3" t="s">
        <v>2183</v>
      </c>
      <c r="M681" s="5">
        <v>45813</v>
      </c>
      <c r="N681" s="5">
        <v>45845</v>
      </c>
      <c r="O681" s="5">
        <v>45864</v>
      </c>
      <c r="P681" s="3">
        <v>46</v>
      </c>
      <c r="Q681" s="3">
        <v>45980804</v>
      </c>
      <c r="R681" s="3">
        <v>0.23</v>
      </c>
      <c r="S681" s="3">
        <v>0.13</v>
      </c>
      <c r="T681" s="3">
        <v>40007897.560000002</v>
      </c>
      <c r="U681" s="3" t="s">
        <v>177</v>
      </c>
      <c r="V681" s="21" cm="1">
        <f t="array" ref="V681">T681 / _xlfn.SWITCH(U681, "USD", 1, "AED", 3.67, "QAR", 3.64, "SAR", 3.75, "EUR", 0.92, "Unknown", 1, 1)</f>
        <v>40007897.560000002</v>
      </c>
      <c r="W681" s="3">
        <v>29244471.75</v>
      </c>
      <c r="X681" s="3">
        <v>0.36</v>
      </c>
      <c r="Y681" s="3">
        <v>0.05</v>
      </c>
      <c r="Z681" s="3" t="s">
        <v>2184</v>
      </c>
      <c r="AA681" s="3">
        <v>6878125.9000000004</v>
      </c>
      <c r="AB681" s="3">
        <v>7031788.96</v>
      </c>
      <c r="AC681" s="3">
        <v>90</v>
      </c>
      <c r="AD681" s="3">
        <v>153</v>
      </c>
      <c r="AE681" s="3" t="s">
        <v>75</v>
      </c>
      <c r="AF681" s="3" t="s">
        <v>87</v>
      </c>
      <c r="AG681" s="3">
        <v>0.32</v>
      </c>
      <c r="AH681" s="3">
        <v>0.1</v>
      </c>
      <c r="AI681" s="3">
        <v>0.03</v>
      </c>
      <c r="AJ681" s="3">
        <v>3</v>
      </c>
      <c r="AK681" s="3">
        <v>2903</v>
      </c>
      <c r="AL681" s="3">
        <v>1594397.13</v>
      </c>
      <c r="AM681" s="3">
        <v>17079453.710000001</v>
      </c>
      <c r="AN681" s="3" t="s">
        <v>102</v>
      </c>
      <c r="AO681" s="3" t="s">
        <v>25</v>
      </c>
      <c r="AP681" s="3">
        <v>56.2</v>
      </c>
      <c r="AQ681" s="3">
        <v>24</v>
      </c>
      <c r="AR681" s="3" t="s">
        <v>26</v>
      </c>
      <c r="AS681" s="3" t="s">
        <v>40</v>
      </c>
      <c r="AT681" s="3" t="s">
        <v>3297</v>
      </c>
    </row>
    <row r="682" spans="1:46" x14ac:dyDescent="0.3">
      <c r="A682" s="2" t="s">
        <v>2239</v>
      </c>
      <c r="B682" s="4">
        <v>45662</v>
      </c>
      <c r="C682" s="2" t="s">
        <v>197</v>
      </c>
      <c r="D682" s="2" t="s">
        <v>174</v>
      </c>
      <c r="E682" s="2" t="s">
        <v>275</v>
      </c>
      <c r="F682" s="2" t="s">
        <v>116</v>
      </c>
      <c r="G682" s="2" t="s">
        <v>18</v>
      </c>
      <c r="H682" s="2" t="s">
        <v>3252</v>
      </c>
      <c r="I682" s="2" t="s">
        <v>124</v>
      </c>
      <c r="J682" s="2" t="s">
        <v>72</v>
      </c>
      <c r="K682" s="2" t="s">
        <v>125</v>
      </c>
      <c r="L682" s="2" t="s">
        <v>2186</v>
      </c>
      <c r="M682" s="4">
        <v>45590</v>
      </c>
      <c r="N682" s="4">
        <v>45677</v>
      </c>
      <c r="O682" s="4">
        <v>45712</v>
      </c>
      <c r="P682" s="2">
        <v>12</v>
      </c>
      <c r="Q682" s="2">
        <v>38830512</v>
      </c>
      <c r="R682" s="2">
        <v>0.24</v>
      </c>
      <c r="S682" s="2">
        <v>0.02</v>
      </c>
      <c r="T682" s="2">
        <v>30101412.899999999</v>
      </c>
      <c r="U682" s="2" t="s">
        <v>264</v>
      </c>
      <c r="V682" s="20" cm="1">
        <f t="array" ref="V682">T682 / _xlfn.SWITCH(U682, "USD", 1, "AED", 3.67, "QAR", 3.64, "SAR", 3.75, "EUR", 0.92, "Unknown", 1, 1)</f>
        <v>30101412.899999999</v>
      </c>
      <c r="W682" s="2">
        <v>19193029.989999998</v>
      </c>
      <c r="X682" s="2">
        <v>0.3</v>
      </c>
      <c r="Y682" s="2">
        <v>0.12</v>
      </c>
      <c r="Z682" s="2" t="s">
        <v>2187</v>
      </c>
      <c r="AA682" s="2">
        <v>4895856.66</v>
      </c>
      <c r="AB682" s="2">
        <v>5259097.9800000004</v>
      </c>
      <c r="AC682" s="2">
        <v>60</v>
      </c>
      <c r="AD682" s="2">
        <v>37</v>
      </c>
      <c r="AE682" s="2" t="s">
        <v>3297</v>
      </c>
      <c r="AF682" s="2" t="s">
        <v>24</v>
      </c>
      <c r="AG682" s="2">
        <v>0.86</v>
      </c>
      <c r="AH682" s="2">
        <v>0.1</v>
      </c>
      <c r="AI682" s="2">
        <v>0.01</v>
      </c>
      <c r="AJ682" s="2">
        <v>12</v>
      </c>
      <c r="AK682" s="2">
        <v>2409</v>
      </c>
      <c r="AL682" s="2">
        <v>4322819.5199999996</v>
      </c>
      <c r="AM682" s="2">
        <v>11515386.550000001</v>
      </c>
      <c r="AN682" s="2" t="s">
        <v>3297</v>
      </c>
      <c r="AO682" s="2" t="s">
        <v>39</v>
      </c>
      <c r="AP682" s="2">
        <v>66.8</v>
      </c>
      <c r="AQ682" s="2">
        <v>60</v>
      </c>
      <c r="AR682" s="2" t="s">
        <v>51</v>
      </c>
      <c r="AS682" s="2" t="s">
        <v>27</v>
      </c>
      <c r="AT682" s="2" t="s">
        <v>113</v>
      </c>
    </row>
    <row r="683" spans="1:46" x14ac:dyDescent="0.3">
      <c r="A683" s="3" t="s">
        <v>2242</v>
      </c>
      <c r="B683" s="5">
        <v>46236</v>
      </c>
      <c r="C683" s="3" t="s">
        <v>197</v>
      </c>
      <c r="D683" s="3" t="s">
        <v>3297</v>
      </c>
      <c r="E683" s="3" t="s">
        <v>275</v>
      </c>
      <c r="F683" s="3" t="s">
        <v>116</v>
      </c>
      <c r="G683" s="3" t="s">
        <v>57</v>
      </c>
      <c r="H683" s="3" t="s">
        <v>192</v>
      </c>
      <c r="I683" s="3" t="s">
        <v>193</v>
      </c>
      <c r="J683" s="2" t="s">
        <v>59</v>
      </c>
      <c r="K683" s="3" t="s">
        <v>46</v>
      </c>
      <c r="L683" s="3" t="s">
        <v>2189</v>
      </c>
      <c r="M683" s="5">
        <v>45975</v>
      </c>
      <c r="N683" s="5">
        <v>46080</v>
      </c>
      <c r="O683" s="5">
        <v>46161</v>
      </c>
      <c r="P683" s="3">
        <v>9</v>
      </c>
      <c r="Q683" s="3">
        <v>5093831</v>
      </c>
      <c r="R683" s="3">
        <v>0.08</v>
      </c>
      <c r="S683" s="3">
        <v>7.0000000000000007E-2</v>
      </c>
      <c r="T683" s="3">
        <v>5014367.24</v>
      </c>
      <c r="U683" s="3" t="s">
        <v>242</v>
      </c>
      <c r="V683" s="21" cm="1">
        <f t="array" ref="V683">T683 / _xlfn.SWITCH(U683, "USD", 1, "AED", 3.67, "QAR", 3.64, "SAR", 3.75, "EUR", 0.92, "Unknown", 1, 1)</f>
        <v>5450399.1739130439</v>
      </c>
      <c r="W683" s="3">
        <v>4205282.28</v>
      </c>
      <c r="X683" s="3">
        <v>0.36</v>
      </c>
      <c r="Y683" s="3">
        <v>0.06</v>
      </c>
      <c r="Z683" s="3" t="s">
        <v>2190</v>
      </c>
      <c r="AA683" s="3">
        <v>2966626.61</v>
      </c>
      <c r="AB683" s="3">
        <v>2064545.89</v>
      </c>
      <c r="AC683" s="3">
        <v>90</v>
      </c>
      <c r="AD683" s="3">
        <v>105</v>
      </c>
      <c r="AE683" s="3" t="s">
        <v>3297</v>
      </c>
      <c r="AF683" s="3" t="s">
        <v>87</v>
      </c>
      <c r="AG683" s="3">
        <v>0.52</v>
      </c>
      <c r="AH683" s="3">
        <v>0.15</v>
      </c>
      <c r="AI683" s="3">
        <v>0.08</v>
      </c>
      <c r="AJ683" s="3">
        <v>0</v>
      </c>
      <c r="AK683" s="3">
        <v>1117</v>
      </c>
      <c r="AL683" s="3">
        <v>1102180.32</v>
      </c>
      <c r="AM683" s="3">
        <v>946876.11</v>
      </c>
      <c r="AN683" s="3" t="s">
        <v>63</v>
      </c>
      <c r="AO683" s="3" t="s">
        <v>3297</v>
      </c>
      <c r="AP683" s="3">
        <v>70.099999999999994</v>
      </c>
      <c r="AQ683" s="3">
        <v>60</v>
      </c>
      <c r="AR683" s="3" t="s">
        <v>26</v>
      </c>
      <c r="AS683" s="3" t="s">
        <v>27</v>
      </c>
      <c r="AT683" s="3" t="s">
        <v>3297</v>
      </c>
    </row>
    <row r="684" spans="1:46" x14ac:dyDescent="0.3">
      <c r="A684" s="2" t="s">
        <v>2245</v>
      </c>
      <c r="B684" s="4">
        <v>45946</v>
      </c>
      <c r="C684" s="2" t="s">
        <v>603</v>
      </c>
      <c r="D684" s="2" t="s">
        <v>320</v>
      </c>
      <c r="E684" s="2" t="s">
        <v>3335</v>
      </c>
      <c r="F684" s="2" t="s">
        <v>80</v>
      </c>
      <c r="G684" s="2" t="s">
        <v>156</v>
      </c>
      <c r="H684" s="2" t="s">
        <v>157</v>
      </c>
      <c r="I684" s="2" t="s">
        <v>3297</v>
      </c>
      <c r="J684" s="2" t="s">
        <v>140</v>
      </c>
      <c r="K684" s="2" t="s">
        <v>97</v>
      </c>
      <c r="L684" s="2" t="s">
        <v>2192</v>
      </c>
      <c r="M684" s="4">
        <v>45755</v>
      </c>
      <c r="N684" s="4" t="s">
        <v>3297</v>
      </c>
      <c r="O684" s="4">
        <v>46019</v>
      </c>
      <c r="P684" s="2">
        <v>38</v>
      </c>
      <c r="Q684" s="2">
        <v>32682311</v>
      </c>
      <c r="R684" s="2">
        <v>0.2</v>
      </c>
      <c r="S684" s="2">
        <v>-0.03</v>
      </c>
      <c r="T684" s="2">
        <v>25361473.34</v>
      </c>
      <c r="U684" s="2" t="s">
        <v>242</v>
      </c>
      <c r="V684" s="20" cm="1">
        <f t="array" ref="V684">T684 / _xlfn.SWITCH(U684, "USD", 1, "AED", 3.67, "QAR", 3.64, "SAR", 3.75, "EUR", 0.92, "Unknown", 1, 1)</f>
        <v>27566818.847826086</v>
      </c>
      <c r="W684" s="2">
        <v>16330888</v>
      </c>
      <c r="X684" s="2">
        <v>0.2</v>
      </c>
      <c r="Y684" s="2">
        <v>0.15</v>
      </c>
      <c r="Z684" s="2" t="s">
        <v>2193</v>
      </c>
      <c r="AA684" s="2">
        <v>11716598.66</v>
      </c>
      <c r="AB684" s="2">
        <v>5952882.4100000001</v>
      </c>
      <c r="AC684" s="2">
        <v>30</v>
      </c>
      <c r="AD684" s="2">
        <v>82</v>
      </c>
      <c r="AE684" s="2" t="s">
        <v>62</v>
      </c>
      <c r="AF684" s="2" t="s">
        <v>24</v>
      </c>
      <c r="AG684" s="2">
        <v>0.6</v>
      </c>
      <c r="AH684" s="2">
        <v>0.05</v>
      </c>
      <c r="AI684" s="2">
        <v>0.01</v>
      </c>
      <c r="AJ684" s="2">
        <v>12</v>
      </c>
      <c r="AK684" s="2">
        <v>2378</v>
      </c>
      <c r="AL684" s="2" t="s">
        <v>3297</v>
      </c>
      <c r="AM684" s="2">
        <v>7406235.0999999996</v>
      </c>
      <c r="AN684" s="2" t="s">
        <v>3297</v>
      </c>
      <c r="AO684" s="2" t="s">
        <v>3297</v>
      </c>
      <c r="AP684" s="2">
        <v>66.900000000000006</v>
      </c>
      <c r="AQ684" s="2">
        <v>60</v>
      </c>
      <c r="AR684" s="2" t="s">
        <v>160</v>
      </c>
      <c r="AS684" s="2" t="s">
        <v>40</v>
      </c>
      <c r="AT684" s="2" t="s">
        <v>105</v>
      </c>
    </row>
    <row r="685" spans="1:46" x14ac:dyDescent="0.3">
      <c r="A685" s="3" t="s">
        <v>2248</v>
      </c>
      <c r="B685" s="5">
        <v>45677</v>
      </c>
      <c r="C685" s="3" t="s">
        <v>384</v>
      </c>
      <c r="D685" s="3" t="s">
        <v>213</v>
      </c>
      <c r="E685" s="3" t="s">
        <v>16</v>
      </c>
      <c r="F685" s="3" t="s">
        <v>56</v>
      </c>
      <c r="G685" s="3" t="s">
        <v>135</v>
      </c>
      <c r="H685" s="3" t="s">
        <v>157</v>
      </c>
      <c r="I685" s="3" t="s">
        <v>302</v>
      </c>
      <c r="J685" s="3" t="s">
        <v>82</v>
      </c>
      <c r="K685" s="3" t="s">
        <v>125</v>
      </c>
      <c r="L685" s="3" t="s">
        <v>2195</v>
      </c>
      <c r="M685" s="5">
        <v>45593</v>
      </c>
      <c r="N685" s="5" t="s">
        <v>3297</v>
      </c>
      <c r="O685" s="5" t="s">
        <v>3297</v>
      </c>
      <c r="P685" s="3">
        <v>12</v>
      </c>
      <c r="Q685" s="3">
        <v>38071624</v>
      </c>
      <c r="R685" s="3">
        <v>0.35</v>
      </c>
      <c r="S685" s="3">
        <v>7.0000000000000007E-2</v>
      </c>
      <c r="T685" s="3">
        <v>26478814.489999998</v>
      </c>
      <c r="U685" s="3" t="s">
        <v>264</v>
      </c>
      <c r="V685" s="21" cm="1">
        <f t="array" ref="V685">T685 / _xlfn.SWITCH(U685, "USD", 1, "AED", 3.67, "QAR", 3.64, "SAR", 3.75, "EUR", 0.92, "Unknown", 1, 1)</f>
        <v>26478814.489999998</v>
      </c>
      <c r="W685" s="3" t="s">
        <v>3297</v>
      </c>
      <c r="X685" s="3">
        <v>0.35</v>
      </c>
      <c r="Y685" s="3">
        <v>0.16</v>
      </c>
      <c r="Z685" s="3" t="s">
        <v>2196</v>
      </c>
      <c r="AA685" s="3">
        <v>9287320.25</v>
      </c>
      <c r="AB685" s="3">
        <v>9229803.4299999997</v>
      </c>
      <c r="AC685" s="3">
        <v>90</v>
      </c>
      <c r="AD685" s="3">
        <v>136</v>
      </c>
      <c r="AE685" s="3" t="s">
        <v>148</v>
      </c>
      <c r="AF685" s="3" t="s">
        <v>49</v>
      </c>
      <c r="AG685" s="3">
        <v>0.42</v>
      </c>
      <c r="AH685" s="3">
        <v>0.1</v>
      </c>
      <c r="AI685" s="3">
        <v>0.01</v>
      </c>
      <c r="AJ685" s="3">
        <v>6</v>
      </c>
      <c r="AK685" s="3">
        <v>2340</v>
      </c>
      <c r="AL685" s="3">
        <v>3657867.06</v>
      </c>
      <c r="AM685" s="3">
        <v>9567079.4199999999</v>
      </c>
      <c r="AN685" s="3" t="s">
        <v>88</v>
      </c>
      <c r="AO685" s="3" t="s">
        <v>39</v>
      </c>
      <c r="AP685" s="3">
        <v>89.8</v>
      </c>
      <c r="AQ685" s="3">
        <v>60</v>
      </c>
      <c r="AR685" s="3" t="s">
        <v>166</v>
      </c>
      <c r="AS685" s="3" t="s">
        <v>112</v>
      </c>
      <c r="AT685" s="3" t="s">
        <v>105</v>
      </c>
    </row>
    <row r="686" spans="1:46" x14ac:dyDescent="0.3">
      <c r="A686" s="2" t="s">
        <v>2251</v>
      </c>
      <c r="B686" s="4">
        <v>45691</v>
      </c>
      <c r="C686" s="2" t="s">
        <v>541</v>
      </c>
      <c r="D686" s="2" t="s">
        <v>320</v>
      </c>
      <c r="E686" s="2" t="s">
        <v>275</v>
      </c>
      <c r="F686" s="2" t="s">
        <v>93</v>
      </c>
      <c r="G686" s="2" t="s">
        <v>3297</v>
      </c>
      <c r="H686" s="2" t="s">
        <v>70</v>
      </c>
      <c r="I686" s="2" t="s">
        <v>71</v>
      </c>
      <c r="J686" s="2" t="s">
        <v>72</v>
      </c>
      <c r="K686" s="2" t="s">
        <v>97</v>
      </c>
      <c r="L686" s="2" t="s">
        <v>2198</v>
      </c>
      <c r="M686" s="4">
        <v>45778</v>
      </c>
      <c r="N686" s="4">
        <v>45780</v>
      </c>
      <c r="O686" s="4">
        <v>45828</v>
      </c>
      <c r="P686" s="2">
        <v>20</v>
      </c>
      <c r="Q686" s="2">
        <v>22357640</v>
      </c>
      <c r="R686" s="2">
        <v>0.33</v>
      </c>
      <c r="S686" s="2">
        <v>-0.01</v>
      </c>
      <c r="T686" s="2">
        <v>14829822.609999999</v>
      </c>
      <c r="U686" s="2" t="s">
        <v>264</v>
      </c>
      <c r="V686" s="20" cm="1">
        <f t="array" ref="V686">T686 / _xlfn.SWITCH(U686, "USD", 1, "AED", 3.67, "QAR", 3.64, "SAR", 3.75, "EUR", 0.92, "Unknown", 1, 1)</f>
        <v>14829822.609999999</v>
      </c>
      <c r="W686" s="2">
        <v>9861914.1600000001</v>
      </c>
      <c r="X686" s="2">
        <v>0.26</v>
      </c>
      <c r="Y686" s="2">
        <v>0.13</v>
      </c>
      <c r="Z686" s="2" t="s">
        <v>2199</v>
      </c>
      <c r="AA686" s="2">
        <v>10632532.68</v>
      </c>
      <c r="AB686" s="2">
        <v>4952319.7699999996</v>
      </c>
      <c r="AC686" s="2">
        <v>45</v>
      </c>
      <c r="AD686" s="2">
        <v>148</v>
      </c>
      <c r="AE686" s="2" t="s">
        <v>3297</v>
      </c>
      <c r="AF686" s="2" t="s">
        <v>263</v>
      </c>
      <c r="AG686" s="2">
        <v>0.48</v>
      </c>
      <c r="AH686" s="2">
        <v>0.15</v>
      </c>
      <c r="AI686" s="2">
        <v>0.03</v>
      </c>
      <c r="AJ686" s="2">
        <v>10</v>
      </c>
      <c r="AK686" s="2">
        <v>2304</v>
      </c>
      <c r="AL686" s="2">
        <v>1443265.42</v>
      </c>
      <c r="AM686" s="2">
        <v>4406460.66</v>
      </c>
      <c r="AN686" s="2" t="s">
        <v>102</v>
      </c>
      <c r="AO686" s="2" t="s">
        <v>39</v>
      </c>
      <c r="AP686" s="2">
        <v>68</v>
      </c>
      <c r="AQ686" s="2" t="s">
        <v>3297</v>
      </c>
      <c r="AR686" s="2" t="s">
        <v>26</v>
      </c>
      <c r="AS686" s="2" t="s">
        <v>27</v>
      </c>
      <c r="AT686" s="2" t="s">
        <v>28</v>
      </c>
    </row>
    <row r="687" spans="1:46" x14ac:dyDescent="0.3">
      <c r="A687" s="3" t="s">
        <v>2254</v>
      </c>
      <c r="B687" s="5">
        <v>45717</v>
      </c>
      <c r="C687" s="3" t="s">
        <v>168</v>
      </c>
      <c r="D687" s="3" t="s">
        <v>43</v>
      </c>
      <c r="E687" s="3" t="s">
        <v>275</v>
      </c>
      <c r="F687" s="3" t="s">
        <v>17</v>
      </c>
      <c r="G687" s="3" t="s">
        <v>135</v>
      </c>
      <c r="H687" s="3" t="s">
        <v>44</v>
      </c>
      <c r="I687" s="3" t="s">
        <v>3254</v>
      </c>
      <c r="J687" s="2" t="s">
        <v>59</v>
      </c>
      <c r="K687" s="3" t="s">
        <v>125</v>
      </c>
      <c r="L687" s="3" t="s">
        <v>2201</v>
      </c>
      <c r="M687" s="5">
        <v>45901</v>
      </c>
      <c r="N687" s="5" t="s">
        <v>3297</v>
      </c>
      <c r="O687" s="5">
        <v>45768</v>
      </c>
      <c r="P687" s="3">
        <v>27</v>
      </c>
      <c r="Q687" s="3">
        <v>29982961</v>
      </c>
      <c r="R687" s="3">
        <v>0.28000000000000003</v>
      </c>
      <c r="S687" s="3">
        <v>-0.03</v>
      </c>
      <c r="T687" s="3">
        <v>20940099.960000001</v>
      </c>
      <c r="U687" s="3" t="s">
        <v>76</v>
      </c>
      <c r="V687" s="21" cm="1">
        <f t="array" ref="V687">T687 / _xlfn.SWITCH(U687, "USD", 1, "AED", 3.67, "QAR", 3.64, "SAR", 3.75, "EUR", 0.92, "Unknown", 1, 1)</f>
        <v>20940099.960000001</v>
      </c>
      <c r="W687" s="3">
        <v>16126265.59</v>
      </c>
      <c r="X687" s="3">
        <v>0.19</v>
      </c>
      <c r="Y687" s="3">
        <v>0.09</v>
      </c>
      <c r="Z687" s="3" t="s">
        <v>2202</v>
      </c>
      <c r="AA687" s="3">
        <v>16689084.039999999</v>
      </c>
      <c r="AB687" s="3">
        <v>15602290.52</v>
      </c>
      <c r="AC687" s="3">
        <v>60</v>
      </c>
      <c r="AD687" s="3">
        <v>151</v>
      </c>
      <c r="AE687" s="3" t="s">
        <v>62</v>
      </c>
      <c r="AF687" s="3" t="s">
        <v>87</v>
      </c>
      <c r="AG687" s="3">
        <v>0.71</v>
      </c>
      <c r="AH687" s="3">
        <v>0.05</v>
      </c>
      <c r="AI687" s="3">
        <v>0.04</v>
      </c>
      <c r="AJ687" s="3">
        <v>6</v>
      </c>
      <c r="AK687" s="3">
        <v>2408</v>
      </c>
      <c r="AL687" s="3" t="s">
        <v>3297</v>
      </c>
      <c r="AM687" s="3">
        <v>3402042.03</v>
      </c>
      <c r="AN687" s="3" t="s">
        <v>3297</v>
      </c>
      <c r="AO687" s="3" t="s">
        <v>3297</v>
      </c>
      <c r="AP687" s="3">
        <v>91.9</v>
      </c>
      <c r="AQ687" s="3">
        <v>12</v>
      </c>
      <c r="AR687" s="3" t="s">
        <v>26</v>
      </c>
      <c r="AS687" s="3" t="s">
        <v>52</v>
      </c>
      <c r="AT687" s="3" t="s">
        <v>28</v>
      </c>
    </row>
    <row r="688" spans="1:46" x14ac:dyDescent="0.3">
      <c r="A688" s="2" t="s">
        <v>2257</v>
      </c>
      <c r="B688" s="4">
        <v>45896</v>
      </c>
      <c r="C688" s="2" t="s">
        <v>78</v>
      </c>
      <c r="D688" s="2" t="s">
        <v>122</v>
      </c>
      <c r="E688" s="2" t="s">
        <v>207</v>
      </c>
      <c r="F688" s="2" t="s">
        <v>80</v>
      </c>
      <c r="G688" s="2" t="s">
        <v>135</v>
      </c>
      <c r="H688" s="2" t="s">
        <v>70</v>
      </c>
      <c r="I688" s="2" t="s">
        <v>139</v>
      </c>
      <c r="J688" s="3" t="s">
        <v>45</v>
      </c>
      <c r="K688" s="2" t="s">
        <v>35</v>
      </c>
      <c r="L688" s="2" t="s">
        <v>2204</v>
      </c>
      <c r="M688" s="4">
        <v>45856</v>
      </c>
      <c r="N688" s="4" t="s">
        <v>3297</v>
      </c>
      <c r="O688" s="4" t="s">
        <v>3297</v>
      </c>
      <c r="P688" s="2">
        <v>4</v>
      </c>
      <c r="Q688" s="2">
        <v>49757989</v>
      </c>
      <c r="R688" s="2">
        <v>0.1</v>
      </c>
      <c r="S688" s="2">
        <v>0.03</v>
      </c>
      <c r="T688" s="2">
        <v>46125655.799999997</v>
      </c>
      <c r="U688" s="2" t="s">
        <v>76</v>
      </c>
      <c r="V688" s="20" cm="1">
        <f t="array" ref="V688">T688 / _xlfn.SWITCH(U688, "USD", 1, "AED", 3.67, "QAR", 3.64, "SAR", 3.75, "EUR", 0.92, "Unknown", 1, 1)</f>
        <v>46125655.799999997</v>
      </c>
      <c r="W688" s="2">
        <v>30245327.670000002</v>
      </c>
      <c r="X688" s="2">
        <v>0.23</v>
      </c>
      <c r="Y688" s="2">
        <v>0.16</v>
      </c>
      <c r="Z688" s="2" t="s">
        <v>2205</v>
      </c>
      <c r="AA688" s="2">
        <v>6624293.0199999996</v>
      </c>
      <c r="AB688" s="2">
        <v>5516062.9299999997</v>
      </c>
      <c r="AC688" s="2">
        <v>120</v>
      </c>
      <c r="AD688" s="2">
        <v>93</v>
      </c>
      <c r="AE688" s="2" t="s">
        <v>75</v>
      </c>
      <c r="AF688" s="2" t="s">
        <v>263</v>
      </c>
      <c r="AG688" s="2">
        <v>0.08</v>
      </c>
      <c r="AH688" s="2">
        <v>0.05</v>
      </c>
      <c r="AI688" s="2">
        <v>0.06</v>
      </c>
      <c r="AJ688" s="2">
        <v>0</v>
      </c>
      <c r="AK688" s="2">
        <v>1390</v>
      </c>
      <c r="AL688" s="2">
        <v>2700666.52</v>
      </c>
      <c r="AM688" s="2">
        <v>20915600.75</v>
      </c>
      <c r="AN688" s="2" t="s">
        <v>88</v>
      </c>
      <c r="AO688" s="2" t="s">
        <v>39</v>
      </c>
      <c r="AP688" s="2">
        <v>52.7</v>
      </c>
      <c r="AQ688" s="2">
        <v>36</v>
      </c>
      <c r="AR688" s="2" t="s">
        <v>26</v>
      </c>
      <c r="AS688" s="2" t="s">
        <v>104</v>
      </c>
      <c r="AT688" s="2" t="s">
        <v>113</v>
      </c>
    </row>
    <row r="689" spans="1:46" x14ac:dyDescent="0.3">
      <c r="A689" s="3" t="s">
        <v>2259</v>
      </c>
      <c r="B689" s="5">
        <v>16679</v>
      </c>
      <c r="C689" s="3" t="s">
        <v>179</v>
      </c>
      <c r="D689" s="3" t="s">
        <v>213</v>
      </c>
      <c r="E689" s="3" t="s">
        <v>67</v>
      </c>
      <c r="F689" s="3" t="s">
        <v>3297</v>
      </c>
      <c r="G689" s="3" t="s">
        <v>235</v>
      </c>
      <c r="H689" s="3" t="s">
        <v>3252</v>
      </c>
      <c r="I689" s="3" t="s">
        <v>58</v>
      </c>
      <c r="J689" s="3" t="s">
        <v>140</v>
      </c>
      <c r="K689" s="3" t="s">
        <v>83</v>
      </c>
      <c r="L689" s="3" t="s">
        <v>2207</v>
      </c>
      <c r="M689" s="5">
        <v>45935</v>
      </c>
      <c r="N689" s="5" t="s">
        <v>3297</v>
      </c>
      <c r="O689" s="5">
        <v>45924</v>
      </c>
      <c r="P689" s="3">
        <v>59</v>
      </c>
      <c r="Q689" s="3">
        <v>13060942</v>
      </c>
      <c r="R689" s="3">
        <v>0.06</v>
      </c>
      <c r="S689" s="3">
        <v>0.13</v>
      </c>
      <c r="T689" s="3">
        <v>13873332.59</v>
      </c>
      <c r="U689" s="3" t="s">
        <v>177</v>
      </c>
      <c r="V689" s="21" cm="1">
        <f t="array" ref="V689">T689 / _xlfn.SWITCH(U689, "USD", 1, "AED", 3.67, "QAR", 3.64, "SAR", 3.75, "EUR", 0.92, "Unknown", 1, 1)</f>
        <v>13873332.59</v>
      </c>
      <c r="W689" s="3">
        <v>10057342.460000001</v>
      </c>
      <c r="X689" s="3">
        <v>0.37</v>
      </c>
      <c r="Y689" s="3">
        <v>0.19</v>
      </c>
      <c r="Z689" s="3" t="s">
        <v>2208</v>
      </c>
      <c r="AA689" s="3">
        <v>10879213.710000001</v>
      </c>
      <c r="AB689" s="3">
        <v>8695057.9399999995</v>
      </c>
      <c r="AC689" s="3">
        <v>120</v>
      </c>
      <c r="AD689" s="3">
        <v>127</v>
      </c>
      <c r="AE689" s="3" t="s">
        <v>100</v>
      </c>
      <c r="AF689" s="3" t="s">
        <v>87</v>
      </c>
      <c r="AG689" s="3">
        <v>0.7</v>
      </c>
      <c r="AH689" s="3">
        <v>0.15</v>
      </c>
      <c r="AI689" s="3">
        <v>0.08</v>
      </c>
      <c r="AJ689" s="3">
        <v>5</v>
      </c>
      <c r="AK689" s="3">
        <v>2170</v>
      </c>
      <c r="AL689" s="3">
        <v>3121662.19</v>
      </c>
      <c r="AM689" s="3" t="s">
        <v>3297</v>
      </c>
      <c r="AN689" s="3" t="s">
        <v>3297</v>
      </c>
      <c r="AO689" s="3" t="s">
        <v>39</v>
      </c>
      <c r="AP689" s="3" t="s">
        <v>3297</v>
      </c>
      <c r="AQ689" s="3">
        <v>60</v>
      </c>
      <c r="AR689" s="3" t="s">
        <v>3297</v>
      </c>
      <c r="AS689" s="3" t="s">
        <v>104</v>
      </c>
      <c r="AT689" s="3" t="s">
        <v>3297</v>
      </c>
    </row>
    <row r="690" spans="1:46" x14ac:dyDescent="0.3">
      <c r="A690" s="2" t="s">
        <v>2262</v>
      </c>
      <c r="B690" s="4">
        <v>46037</v>
      </c>
      <c r="C690" s="2" t="s">
        <v>374</v>
      </c>
      <c r="D690" s="2" t="s">
        <v>43</v>
      </c>
      <c r="E690" s="2" t="s">
        <v>16</v>
      </c>
      <c r="F690" s="2" t="s">
        <v>56</v>
      </c>
      <c r="G690" s="2" t="s">
        <v>34</v>
      </c>
      <c r="H690" s="2" t="s">
        <v>157</v>
      </c>
      <c r="I690" s="2" t="s">
        <v>199</v>
      </c>
      <c r="J690" s="2" t="s">
        <v>82</v>
      </c>
      <c r="K690" s="2" t="s">
        <v>125</v>
      </c>
      <c r="L690" s="2" t="s">
        <v>2210</v>
      </c>
      <c r="M690" s="4">
        <v>45987</v>
      </c>
      <c r="N690" s="4">
        <v>46059</v>
      </c>
      <c r="O690" s="4">
        <v>46070</v>
      </c>
      <c r="P690" s="2">
        <v>45</v>
      </c>
      <c r="Q690" s="2">
        <v>529803</v>
      </c>
      <c r="R690" s="2">
        <v>0.08</v>
      </c>
      <c r="S690" s="2">
        <v>-0.05</v>
      </c>
      <c r="T690" s="2">
        <v>463047.82</v>
      </c>
      <c r="U690" s="2" t="s">
        <v>76</v>
      </c>
      <c r="V690" s="20" cm="1">
        <f t="array" ref="V690">T690 / _xlfn.SWITCH(U690, "USD", 1, "AED", 3.67, "QAR", 3.64, "SAR", 3.75, "EUR", 0.92, "Unknown", 1, 1)</f>
        <v>463047.82</v>
      </c>
      <c r="W690" s="2">
        <v>368117.43</v>
      </c>
      <c r="X690" s="2">
        <v>0.16</v>
      </c>
      <c r="Y690" s="2">
        <v>0.18</v>
      </c>
      <c r="Z690" s="2" t="s">
        <v>2211</v>
      </c>
      <c r="AA690" s="2">
        <v>71267.28</v>
      </c>
      <c r="AB690" s="2">
        <v>77280.789999999994</v>
      </c>
      <c r="AC690" s="2">
        <v>30</v>
      </c>
      <c r="AD690" s="2">
        <v>127</v>
      </c>
      <c r="AE690" s="2" t="s">
        <v>100</v>
      </c>
      <c r="AF690" s="2" t="s">
        <v>87</v>
      </c>
      <c r="AG690" s="2">
        <v>0.43</v>
      </c>
      <c r="AH690" s="2">
        <v>0.05</v>
      </c>
      <c r="AI690" s="2">
        <v>0.05</v>
      </c>
      <c r="AJ690" s="2">
        <v>12</v>
      </c>
      <c r="AK690" s="2">
        <v>2393</v>
      </c>
      <c r="AL690" s="2" t="s">
        <v>3297</v>
      </c>
      <c r="AM690" s="2">
        <v>98195.72</v>
      </c>
      <c r="AN690" s="2" t="s">
        <v>3297</v>
      </c>
      <c r="AO690" s="2" t="s">
        <v>3297</v>
      </c>
      <c r="AP690" s="2">
        <v>52.9</v>
      </c>
      <c r="AQ690" s="2">
        <v>24</v>
      </c>
      <c r="AR690" s="2" t="s">
        <v>26</v>
      </c>
      <c r="AS690" s="2" t="s">
        <v>52</v>
      </c>
      <c r="AT690" s="2" t="s">
        <v>113</v>
      </c>
    </row>
    <row r="691" spans="1:46" x14ac:dyDescent="0.3">
      <c r="A691" s="3" t="s">
        <v>2265</v>
      </c>
      <c r="B691" s="5">
        <v>45995</v>
      </c>
      <c r="C691" s="3" t="s">
        <v>395</v>
      </c>
      <c r="D691" s="3" t="s">
        <v>107</v>
      </c>
      <c r="E691" s="3" t="s">
        <v>32</v>
      </c>
      <c r="F691" s="3" t="s">
        <v>138</v>
      </c>
      <c r="G691" s="3" t="s">
        <v>135</v>
      </c>
      <c r="H691" s="3" t="s">
        <v>95</v>
      </c>
      <c r="I691" s="3" t="s">
        <v>193</v>
      </c>
      <c r="J691" s="3" t="s">
        <v>215</v>
      </c>
      <c r="K691" s="3" t="s">
        <v>35</v>
      </c>
      <c r="L691" s="3" t="s">
        <v>2213</v>
      </c>
      <c r="M691" s="5">
        <v>45935</v>
      </c>
      <c r="N691" s="5" t="s">
        <v>3297</v>
      </c>
      <c r="O691" s="5">
        <v>46206</v>
      </c>
      <c r="P691" s="3">
        <v>23</v>
      </c>
      <c r="Q691" s="3">
        <v>26758711</v>
      </c>
      <c r="R691" s="3">
        <v>0.33</v>
      </c>
      <c r="S691" s="3">
        <v>-0.01</v>
      </c>
      <c r="T691" s="3">
        <v>17749053.010000002</v>
      </c>
      <c r="U691" s="3" t="s">
        <v>177</v>
      </c>
      <c r="V691" s="21" cm="1">
        <f t="array" ref="V691">T691 / _xlfn.SWITCH(U691, "USD", 1, "AED", 3.67, "QAR", 3.64, "SAR", 3.75, "EUR", 0.92, "Unknown", 1, 1)</f>
        <v>17749053.010000002</v>
      </c>
      <c r="W691" s="3">
        <v>15577092.939999999</v>
      </c>
      <c r="X691" s="3">
        <v>0.2</v>
      </c>
      <c r="Y691" s="3">
        <v>0.18</v>
      </c>
      <c r="Z691" s="3" t="s">
        <v>2214</v>
      </c>
      <c r="AA691" s="3">
        <v>14609913.949999999</v>
      </c>
      <c r="AB691" s="3">
        <v>10556180.67</v>
      </c>
      <c r="AC691" s="3">
        <v>45</v>
      </c>
      <c r="AD691" s="3">
        <v>59</v>
      </c>
      <c r="AE691" s="3" t="s">
        <v>3297</v>
      </c>
      <c r="AF691" s="3" t="s">
        <v>153</v>
      </c>
      <c r="AG691" s="3">
        <v>0.95</v>
      </c>
      <c r="AH691" s="3">
        <v>0.05</v>
      </c>
      <c r="AI691" s="3">
        <v>7.0000000000000007E-2</v>
      </c>
      <c r="AJ691" s="3">
        <v>9</v>
      </c>
      <c r="AK691" s="3">
        <v>857</v>
      </c>
      <c r="AL691" s="3">
        <v>3954129.88</v>
      </c>
      <c r="AM691" s="3">
        <v>8870341.2899999991</v>
      </c>
      <c r="AN691" s="3" t="s">
        <v>88</v>
      </c>
      <c r="AO691" s="3" t="s">
        <v>77</v>
      </c>
      <c r="AP691" s="3">
        <v>50.5</v>
      </c>
      <c r="AQ691" s="3">
        <v>24</v>
      </c>
      <c r="AR691" s="3" t="s">
        <v>160</v>
      </c>
      <c r="AS691" s="3" t="s">
        <v>40</v>
      </c>
      <c r="AT691" s="3" t="s">
        <v>64</v>
      </c>
    </row>
    <row r="692" spans="1:46" x14ac:dyDescent="0.3">
      <c r="A692" s="2" t="s">
        <v>2268</v>
      </c>
      <c r="B692" s="4">
        <v>46045</v>
      </c>
      <c r="C692" s="2" t="s">
        <v>313</v>
      </c>
      <c r="D692" s="2" t="s">
        <v>385</v>
      </c>
      <c r="E692" s="2" t="s">
        <v>207</v>
      </c>
      <c r="F692" s="2" t="s">
        <v>3297</v>
      </c>
      <c r="G692" s="2" t="s">
        <v>69</v>
      </c>
      <c r="H692" s="2" t="s">
        <v>3252</v>
      </c>
      <c r="I692" s="2" t="s">
        <v>96</v>
      </c>
      <c r="J692" s="2" t="s">
        <v>45</v>
      </c>
      <c r="K692" s="2" t="s">
        <v>125</v>
      </c>
      <c r="L692" s="2" t="s">
        <v>2216</v>
      </c>
      <c r="M692" s="4">
        <v>46001</v>
      </c>
      <c r="N692" s="4">
        <v>46145</v>
      </c>
      <c r="O692" s="4">
        <v>46300</v>
      </c>
      <c r="P692" s="2" t="s">
        <v>3297</v>
      </c>
      <c r="Q692" s="2">
        <v>46075364</v>
      </c>
      <c r="R692" s="2">
        <v>0.01</v>
      </c>
      <c r="S692" s="2">
        <v>7.0000000000000007E-2</v>
      </c>
      <c r="T692" s="2">
        <v>48807633.090000004</v>
      </c>
      <c r="U692" s="2" t="s">
        <v>177</v>
      </c>
      <c r="V692" s="20" cm="1">
        <f t="array" ref="V692">T692 / _xlfn.SWITCH(U692, "USD", 1, "AED", 3.67, "QAR", 3.64, "SAR", 3.75, "EUR", 0.92, "Unknown", 1, 1)</f>
        <v>48807633.090000004</v>
      </c>
      <c r="W692" s="2">
        <v>36634469.090000004</v>
      </c>
      <c r="X692" s="2">
        <v>0.34</v>
      </c>
      <c r="Y692" s="2">
        <v>0.1</v>
      </c>
      <c r="Z692" s="2" t="s">
        <v>2217</v>
      </c>
      <c r="AA692" s="2">
        <v>27275089.170000002</v>
      </c>
      <c r="AB692" s="2">
        <v>23106175.140000001</v>
      </c>
      <c r="AC692" s="2">
        <v>90</v>
      </c>
      <c r="AD692" s="2">
        <v>138</v>
      </c>
      <c r="AE692" s="2" t="s">
        <v>3297</v>
      </c>
      <c r="AF692" s="2" t="s">
        <v>24</v>
      </c>
      <c r="AG692" s="2">
        <v>0.45</v>
      </c>
      <c r="AH692" s="2">
        <v>0.15</v>
      </c>
      <c r="AI692" s="2">
        <v>0.08</v>
      </c>
      <c r="AJ692" s="2">
        <v>14</v>
      </c>
      <c r="AK692" s="2">
        <v>409</v>
      </c>
      <c r="AL692" s="2">
        <v>1022145.06</v>
      </c>
      <c r="AM692" s="2">
        <v>14130166.789999999</v>
      </c>
      <c r="AN692" s="2" t="s">
        <v>3297</v>
      </c>
      <c r="AO692" s="2" t="s">
        <v>25</v>
      </c>
      <c r="AP692" s="2" t="s">
        <v>3297</v>
      </c>
      <c r="AQ692" s="2" t="s">
        <v>3297</v>
      </c>
      <c r="AR692" s="2" t="s">
        <v>3297</v>
      </c>
      <c r="AS692" s="2" t="s">
        <v>104</v>
      </c>
      <c r="AT692" s="2" t="s">
        <v>149</v>
      </c>
    </row>
    <row r="693" spans="1:46" x14ac:dyDescent="0.3">
      <c r="A693" s="3" t="s">
        <v>2271</v>
      </c>
      <c r="B693" s="5">
        <v>45795</v>
      </c>
      <c r="C693" s="3" t="s">
        <v>473</v>
      </c>
      <c r="D693" s="3" t="s">
        <v>230</v>
      </c>
      <c r="E693" s="3" t="s">
        <v>275</v>
      </c>
      <c r="F693" s="3" t="s">
        <v>116</v>
      </c>
      <c r="G693" s="3" t="s">
        <v>144</v>
      </c>
      <c r="H693" s="3" t="s">
        <v>157</v>
      </c>
      <c r="I693" s="3" t="s">
        <v>19</v>
      </c>
      <c r="J693" s="3" t="s">
        <v>59</v>
      </c>
      <c r="K693" s="3" t="s">
        <v>145</v>
      </c>
      <c r="L693" s="3" t="s">
        <v>2219</v>
      </c>
      <c r="M693" s="5">
        <v>45774</v>
      </c>
      <c r="N693" s="5">
        <v>45797</v>
      </c>
      <c r="O693" s="5" t="s">
        <v>3297</v>
      </c>
      <c r="P693" s="3">
        <v>44</v>
      </c>
      <c r="Q693" s="3">
        <v>43435804</v>
      </c>
      <c r="R693" s="3">
        <v>0.02</v>
      </c>
      <c r="S693" s="3">
        <v>0.11</v>
      </c>
      <c r="T693" s="3">
        <v>47249467.590000004</v>
      </c>
      <c r="U693" s="3" t="s">
        <v>242</v>
      </c>
      <c r="V693" s="21" cm="1">
        <f t="array" ref="V693">T693 / _xlfn.SWITCH(U693, "USD", 1, "AED", 3.67, "QAR", 3.64, "SAR", 3.75, "EUR", 0.92, "Unknown", 1, 1)</f>
        <v>51358116.945652172</v>
      </c>
      <c r="W693" s="3">
        <v>37016378.359999999</v>
      </c>
      <c r="X693" s="3">
        <v>0.24</v>
      </c>
      <c r="Y693" s="3">
        <v>0.16</v>
      </c>
      <c r="Z693" s="3" t="s">
        <v>2220</v>
      </c>
      <c r="AA693" s="3">
        <v>9155963.5600000005</v>
      </c>
      <c r="AB693" s="3">
        <v>2902412.05</v>
      </c>
      <c r="AC693" s="3">
        <v>60</v>
      </c>
      <c r="AD693" s="3">
        <v>9</v>
      </c>
      <c r="AE693" s="3" t="s">
        <v>38</v>
      </c>
      <c r="AF693" s="3" t="s">
        <v>49</v>
      </c>
      <c r="AG693" s="3">
        <v>0.61</v>
      </c>
      <c r="AH693" s="3">
        <v>0.1</v>
      </c>
      <c r="AI693" s="3">
        <v>0.09</v>
      </c>
      <c r="AJ693" s="3">
        <v>4</v>
      </c>
      <c r="AK693" s="3">
        <v>1239</v>
      </c>
      <c r="AL693" s="3">
        <v>9874495.3499999996</v>
      </c>
      <c r="AM693" s="3">
        <v>15735356.9</v>
      </c>
      <c r="AN693" s="3" t="s">
        <v>3297</v>
      </c>
      <c r="AO693" s="3" t="s">
        <v>103</v>
      </c>
      <c r="AP693" s="3" t="s">
        <v>3297</v>
      </c>
      <c r="AQ693" s="3">
        <v>60</v>
      </c>
      <c r="AR693" s="3" t="s">
        <v>166</v>
      </c>
      <c r="AS693" s="3" t="s">
        <v>52</v>
      </c>
      <c r="AT693" s="3" t="s">
        <v>105</v>
      </c>
    </row>
    <row r="694" spans="1:46" x14ac:dyDescent="0.3">
      <c r="A694" s="2" t="s">
        <v>2274</v>
      </c>
      <c r="B694" s="4">
        <v>45857</v>
      </c>
      <c r="C694" s="2" t="s">
        <v>347</v>
      </c>
      <c r="D694" s="2" t="s">
        <v>174</v>
      </c>
      <c r="E694" s="2" t="s">
        <v>32</v>
      </c>
      <c r="F694" s="2" t="s">
        <v>138</v>
      </c>
      <c r="G694" s="2" t="s">
        <v>69</v>
      </c>
      <c r="H694" s="2" t="s">
        <v>70</v>
      </c>
      <c r="I694" s="2" t="s">
        <v>199</v>
      </c>
      <c r="J694" s="2" t="s">
        <v>215</v>
      </c>
      <c r="K694" s="2" t="s">
        <v>83</v>
      </c>
      <c r="L694" s="2" t="s">
        <v>2222</v>
      </c>
      <c r="M694" s="4">
        <v>45835</v>
      </c>
      <c r="N694" s="4">
        <v>45857</v>
      </c>
      <c r="O694" s="4" t="s">
        <v>3297</v>
      </c>
      <c r="P694" s="2">
        <v>18</v>
      </c>
      <c r="Q694" s="2">
        <v>32817976</v>
      </c>
      <c r="R694" s="2">
        <v>0.18</v>
      </c>
      <c r="S694" s="2">
        <v>0.04</v>
      </c>
      <c r="T694" s="2">
        <v>27987169.93</v>
      </c>
      <c r="U694" s="2" t="s">
        <v>278</v>
      </c>
      <c r="V694" s="20" cm="1">
        <f t="array" ref="V694">T694 / _xlfn.SWITCH(U694, "USD", 1, "AED", 3.67, "QAR", 3.64, "SAR", 3.75, "EUR", 0.92, "Unknown", 1, 1)</f>
        <v>7463245.314666667</v>
      </c>
      <c r="W694" s="2">
        <v>18982891.329999998</v>
      </c>
      <c r="X694" s="2">
        <v>0.23</v>
      </c>
      <c r="Y694" s="2">
        <v>0.06</v>
      </c>
      <c r="Z694" s="2" t="s">
        <v>2223</v>
      </c>
      <c r="AA694" s="2">
        <v>21014989.550000001</v>
      </c>
      <c r="AB694" s="2">
        <v>18214848.43</v>
      </c>
      <c r="AC694" s="2">
        <v>45</v>
      </c>
      <c r="AD694" s="2">
        <v>133</v>
      </c>
      <c r="AE694" s="2" t="s">
        <v>148</v>
      </c>
      <c r="AF694" s="2" t="s">
        <v>24</v>
      </c>
      <c r="AG694" s="2">
        <v>0.85</v>
      </c>
      <c r="AH694" s="2">
        <v>0.1</v>
      </c>
      <c r="AI694" s="2">
        <v>0.02</v>
      </c>
      <c r="AJ694" s="2">
        <v>5</v>
      </c>
      <c r="AK694" s="2">
        <v>1123</v>
      </c>
      <c r="AL694" s="2">
        <v>6011377.7199999997</v>
      </c>
      <c r="AM694" s="2">
        <v>13459847.369999999</v>
      </c>
      <c r="AN694" s="2" t="s">
        <v>102</v>
      </c>
      <c r="AO694" s="2" t="s">
        <v>103</v>
      </c>
      <c r="AP694" s="2">
        <v>57.2</v>
      </c>
      <c r="AQ694" s="2">
        <v>12</v>
      </c>
      <c r="AR694" s="2" t="s">
        <v>3297</v>
      </c>
      <c r="AS694" s="2" t="s">
        <v>112</v>
      </c>
      <c r="AT694" s="2" t="s">
        <v>149</v>
      </c>
    </row>
    <row r="695" spans="1:46" x14ac:dyDescent="0.3">
      <c r="A695" s="3" t="s">
        <v>2277</v>
      </c>
      <c r="B695" s="5">
        <v>45772</v>
      </c>
      <c r="C695" s="3" t="s">
        <v>374</v>
      </c>
      <c r="D695" s="3" t="s">
        <v>55</v>
      </c>
      <c r="E695" s="3" t="s">
        <v>67</v>
      </c>
      <c r="F695" s="3" t="s">
        <v>3297</v>
      </c>
      <c r="G695" s="3" t="s">
        <v>135</v>
      </c>
      <c r="H695" s="3" t="s">
        <v>95</v>
      </c>
      <c r="I695" s="3" t="s">
        <v>71</v>
      </c>
      <c r="J695" s="3" t="s">
        <v>140</v>
      </c>
      <c r="K695" s="3" t="s">
        <v>21</v>
      </c>
      <c r="L695" s="3" t="s">
        <v>2225</v>
      </c>
      <c r="M695" s="5">
        <v>45738</v>
      </c>
      <c r="N695" s="5">
        <v>45844</v>
      </c>
      <c r="O695" s="5" t="s">
        <v>3297</v>
      </c>
      <c r="P695" s="3">
        <v>39</v>
      </c>
      <c r="Q695" s="3">
        <v>26733581</v>
      </c>
      <c r="R695" s="3">
        <v>0.11</v>
      </c>
      <c r="S695" s="3">
        <v>0.15</v>
      </c>
      <c r="T695" s="3">
        <v>27361820.149999999</v>
      </c>
      <c r="U695" s="3" t="s">
        <v>365</v>
      </c>
      <c r="V695" s="21" cm="1">
        <f t="array" ref="V695">T695 / _xlfn.SWITCH(U695, "USD", 1, "AED", 3.67, "QAR", 3.64, "SAR", 3.75, "EUR", 0.92, "Unknown", 1, 1)</f>
        <v>7455536.8256130787</v>
      </c>
      <c r="W695" s="3">
        <v>20728802.829999998</v>
      </c>
      <c r="X695" s="3">
        <v>0.15</v>
      </c>
      <c r="Y695" s="3">
        <v>0.16</v>
      </c>
      <c r="Z695" s="3" t="s">
        <v>2226</v>
      </c>
      <c r="AA695" s="3">
        <v>12730878.640000001</v>
      </c>
      <c r="AB695" s="3">
        <v>8507610.7100000009</v>
      </c>
      <c r="AC695" s="3">
        <v>60</v>
      </c>
      <c r="AD695" s="3">
        <v>117</v>
      </c>
      <c r="AE695" s="3" t="s">
        <v>75</v>
      </c>
      <c r="AF695" s="3" t="s">
        <v>128</v>
      </c>
      <c r="AG695" s="3">
        <v>0.19</v>
      </c>
      <c r="AH695" s="3">
        <v>0.15</v>
      </c>
      <c r="AI695" s="3">
        <v>7.0000000000000007E-2</v>
      </c>
      <c r="AJ695" s="3">
        <v>3</v>
      </c>
      <c r="AK695" s="3">
        <v>1403</v>
      </c>
      <c r="AL695" s="3">
        <v>4057064.47</v>
      </c>
      <c r="AM695" s="3">
        <v>8468183.0700000003</v>
      </c>
      <c r="AN695" s="3" t="s">
        <v>63</v>
      </c>
      <c r="AO695" s="3" t="s">
        <v>3297</v>
      </c>
      <c r="AP695" s="3">
        <v>57</v>
      </c>
      <c r="AQ695" s="3">
        <v>48</v>
      </c>
      <c r="AR695" s="3" t="s">
        <v>51</v>
      </c>
      <c r="AS695" s="3" t="s">
        <v>40</v>
      </c>
      <c r="AT695" s="3" t="s">
        <v>105</v>
      </c>
    </row>
    <row r="696" spans="1:46" x14ac:dyDescent="0.3">
      <c r="A696" s="2" t="s">
        <v>2280</v>
      </c>
      <c r="B696" s="4">
        <v>45785</v>
      </c>
      <c r="C696" s="2" t="s">
        <v>668</v>
      </c>
      <c r="D696" s="2" t="s">
        <v>107</v>
      </c>
      <c r="E696" s="2" t="s">
        <v>220</v>
      </c>
      <c r="F696" s="2" t="s">
        <v>33</v>
      </c>
      <c r="G696" s="2" t="s">
        <v>117</v>
      </c>
      <c r="H696" s="2" t="s">
        <v>3252</v>
      </c>
      <c r="I696" s="2" t="s">
        <v>71</v>
      </c>
      <c r="J696" s="2" t="s">
        <v>221</v>
      </c>
      <c r="K696" s="2" t="s">
        <v>97</v>
      </c>
      <c r="L696" s="2" t="s">
        <v>2228</v>
      </c>
      <c r="M696" s="4">
        <v>45741</v>
      </c>
      <c r="N696" s="4">
        <v>45797</v>
      </c>
      <c r="O696" s="4">
        <v>45898</v>
      </c>
      <c r="P696" s="2">
        <v>54</v>
      </c>
      <c r="Q696" s="2">
        <v>32414821</v>
      </c>
      <c r="R696" s="2">
        <v>0.01</v>
      </c>
      <c r="S696" s="2">
        <v>0.08</v>
      </c>
      <c r="T696" s="2">
        <v>34657926.609999999</v>
      </c>
      <c r="U696" s="2" t="s">
        <v>242</v>
      </c>
      <c r="V696" s="20" cm="1">
        <f t="array" ref="V696">T696 / _xlfn.SWITCH(U696, "USD", 1, "AED", 3.67, "QAR", 3.64, "SAR", 3.75, "EUR", 0.92, "Unknown", 1, 1)</f>
        <v>37671659.358695649</v>
      </c>
      <c r="W696" s="2">
        <v>22076765.16</v>
      </c>
      <c r="X696" s="2">
        <v>0.12</v>
      </c>
      <c r="Y696" s="2">
        <v>0.06</v>
      </c>
      <c r="Z696" s="2" t="s">
        <v>2229</v>
      </c>
      <c r="AA696" s="2">
        <v>12139614.810000001</v>
      </c>
      <c r="AB696" s="2">
        <v>12168520.390000001</v>
      </c>
      <c r="AC696" s="2">
        <v>120</v>
      </c>
      <c r="AD696" s="2">
        <v>53</v>
      </c>
      <c r="AE696" s="2" t="s">
        <v>100</v>
      </c>
      <c r="AF696" s="2" t="s">
        <v>87</v>
      </c>
      <c r="AG696" s="2">
        <v>0.5</v>
      </c>
      <c r="AH696" s="2">
        <v>0.05</v>
      </c>
      <c r="AI696" s="2">
        <v>0.02</v>
      </c>
      <c r="AJ696" s="2">
        <v>3</v>
      </c>
      <c r="AK696" s="2">
        <v>3611</v>
      </c>
      <c r="AL696" s="2">
        <v>7726511.4500000002</v>
      </c>
      <c r="AM696" s="2" t="s">
        <v>3297</v>
      </c>
      <c r="AN696" s="2" t="s">
        <v>102</v>
      </c>
      <c r="AO696" s="2" t="s">
        <v>89</v>
      </c>
      <c r="AP696" s="2">
        <v>69.8</v>
      </c>
      <c r="AQ696" s="2">
        <v>24</v>
      </c>
      <c r="AR696" s="2" t="s">
        <v>3297</v>
      </c>
      <c r="AS696" s="2" t="s">
        <v>112</v>
      </c>
      <c r="AT696" s="2" t="s">
        <v>105</v>
      </c>
    </row>
    <row r="697" spans="1:46" x14ac:dyDescent="0.3">
      <c r="A697" s="3" t="s">
        <v>2283</v>
      </c>
      <c r="B697" s="5">
        <v>46028</v>
      </c>
      <c r="C697" s="3" t="s">
        <v>91</v>
      </c>
      <c r="D697" s="3" t="s">
        <v>198</v>
      </c>
      <c r="E697" s="3" t="s">
        <v>32</v>
      </c>
      <c r="F697" s="3" t="s">
        <v>108</v>
      </c>
      <c r="G697" s="3" t="s">
        <v>214</v>
      </c>
      <c r="H697" s="3" t="s">
        <v>3297</v>
      </c>
      <c r="I697" s="3" t="s">
        <v>302</v>
      </c>
      <c r="J697" s="3" t="s">
        <v>215</v>
      </c>
      <c r="K697" s="3" t="s">
        <v>97</v>
      </c>
      <c r="L697" s="3" t="s">
        <v>2231</v>
      </c>
      <c r="M697" s="5">
        <v>46006</v>
      </c>
      <c r="N697" s="5">
        <v>46079</v>
      </c>
      <c r="O697" s="5">
        <v>46267</v>
      </c>
      <c r="P697" s="3">
        <v>27</v>
      </c>
      <c r="Q697" s="3">
        <v>6985894</v>
      </c>
      <c r="R697" s="3">
        <v>0.24</v>
      </c>
      <c r="S697" s="3">
        <v>0.14000000000000001</v>
      </c>
      <c r="T697" s="3">
        <v>6052578.5599999996</v>
      </c>
      <c r="U697" s="3" t="s">
        <v>50</v>
      </c>
      <c r="V697" s="21" cm="1">
        <f t="array" ref="V697">T697 / _xlfn.SWITCH(U697, "USD", 1, "AED", 3.67, "QAR", 3.64, "SAR", 3.75, "EUR", 0.92, "Unknown", 1, 1)</f>
        <v>1662796.3076923075</v>
      </c>
      <c r="W697" s="3">
        <v>4868203.54</v>
      </c>
      <c r="X697" s="3">
        <v>0.28000000000000003</v>
      </c>
      <c r="Y697" s="3">
        <v>0.15</v>
      </c>
      <c r="Z697" s="3" t="s">
        <v>2232</v>
      </c>
      <c r="AA697" s="3">
        <v>443766.16</v>
      </c>
      <c r="AB697" s="3">
        <v>330306.18</v>
      </c>
      <c r="AC697" s="3">
        <v>45</v>
      </c>
      <c r="AD697" s="3">
        <v>145</v>
      </c>
      <c r="AE697" s="3" t="s">
        <v>3297</v>
      </c>
      <c r="AF697" s="3" t="s">
        <v>153</v>
      </c>
      <c r="AG697" s="3">
        <v>0.66</v>
      </c>
      <c r="AH697" s="3">
        <v>0.05</v>
      </c>
      <c r="AI697" s="3">
        <v>0.06</v>
      </c>
      <c r="AJ697" s="3">
        <v>10</v>
      </c>
      <c r="AK697" s="3">
        <v>575</v>
      </c>
      <c r="AL697" s="3">
        <v>1091287.31</v>
      </c>
      <c r="AM697" s="3">
        <v>3000162.77</v>
      </c>
      <c r="AN697" s="3" t="s">
        <v>135</v>
      </c>
      <c r="AO697" s="3" t="s">
        <v>39</v>
      </c>
      <c r="AP697" s="3">
        <v>95.3</v>
      </c>
      <c r="AQ697" s="3">
        <v>36</v>
      </c>
      <c r="AR697" s="3" t="s">
        <v>166</v>
      </c>
      <c r="AS697" s="3" t="s">
        <v>40</v>
      </c>
      <c r="AT697" s="3" t="s">
        <v>149</v>
      </c>
    </row>
    <row r="698" spans="1:46" x14ac:dyDescent="0.3">
      <c r="A698" s="2" t="s">
        <v>2286</v>
      </c>
      <c r="B698" s="4">
        <v>45755</v>
      </c>
      <c r="C698" s="2" t="s">
        <v>249</v>
      </c>
      <c r="D698" s="2" t="s">
        <v>122</v>
      </c>
      <c r="E698" s="2" t="s">
        <v>67</v>
      </c>
      <c r="F698" s="2" t="s">
        <v>3297</v>
      </c>
      <c r="G698" s="2" t="s">
        <v>135</v>
      </c>
      <c r="H698" s="2" t="s">
        <v>3252</v>
      </c>
      <c r="I698" s="2" t="s">
        <v>71</v>
      </c>
      <c r="J698" s="2" t="s">
        <v>140</v>
      </c>
      <c r="K698" s="2" t="s">
        <v>46</v>
      </c>
      <c r="L698" s="2" t="s">
        <v>2234</v>
      </c>
      <c r="M698" s="4">
        <v>45707</v>
      </c>
      <c r="N698" s="4" t="s">
        <v>3297</v>
      </c>
      <c r="O698" s="4">
        <v>45846</v>
      </c>
      <c r="P698" s="2">
        <v>59</v>
      </c>
      <c r="Q698" s="2">
        <v>17355283</v>
      </c>
      <c r="R698" s="2">
        <v>0.24</v>
      </c>
      <c r="S698" s="2">
        <v>0.01</v>
      </c>
      <c r="T698" s="2">
        <v>13321915.23</v>
      </c>
      <c r="U698" s="2" t="s">
        <v>242</v>
      </c>
      <c r="V698" s="20" cm="1">
        <f t="array" ref="V698">T698 / _xlfn.SWITCH(U698, "USD", 1, "AED", 3.67, "QAR", 3.64, "SAR", 3.75, "EUR", 0.92, "Unknown", 1, 1)</f>
        <v>14480342.641304348</v>
      </c>
      <c r="W698" s="2">
        <v>9277121.1600000001</v>
      </c>
      <c r="X698" s="2">
        <v>0.38</v>
      </c>
      <c r="Y698" s="2">
        <v>0.18</v>
      </c>
      <c r="Z698" s="2" t="s">
        <v>2235</v>
      </c>
      <c r="AA698" s="2">
        <v>6247450.2599999998</v>
      </c>
      <c r="AB698" s="2">
        <v>2259948.11</v>
      </c>
      <c r="AC698" s="2">
        <v>90</v>
      </c>
      <c r="AD698" s="2">
        <v>3</v>
      </c>
      <c r="AE698" s="2" t="s">
        <v>3297</v>
      </c>
      <c r="AF698" s="2" t="s">
        <v>128</v>
      </c>
      <c r="AG698" s="2">
        <v>0.78</v>
      </c>
      <c r="AH698" s="2">
        <v>0.05</v>
      </c>
      <c r="AI698" s="2">
        <v>0.05</v>
      </c>
      <c r="AJ698" s="2">
        <v>6</v>
      </c>
      <c r="AK698" s="2">
        <v>3623</v>
      </c>
      <c r="AL698" s="2">
        <v>633041.93999999994</v>
      </c>
      <c r="AM698" s="2" t="s">
        <v>3297</v>
      </c>
      <c r="AN698" s="2" t="s">
        <v>165</v>
      </c>
      <c r="AO698" s="2" t="s">
        <v>77</v>
      </c>
      <c r="AP698" s="2">
        <v>51.2</v>
      </c>
      <c r="AQ698" s="2">
        <v>24</v>
      </c>
      <c r="AR698" s="2" t="s">
        <v>51</v>
      </c>
      <c r="AS698" s="2" t="s">
        <v>112</v>
      </c>
      <c r="AT698" s="2" t="s">
        <v>149</v>
      </c>
    </row>
    <row r="699" spans="1:46" x14ac:dyDescent="0.3">
      <c r="A699" s="3" t="s">
        <v>2289</v>
      </c>
      <c r="B699" s="5">
        <v>45669</v>
      </c>
      <c r="C699" s="3" t="s">
        <v>801</v>
      </c>
      <c r="D699" s="3" t="s">
        <v>320</v>
      </c>
      <c r="E699" s="3" t="s">
        <v>32</v>
      </c>
      <c r="F699" s="3" t="s">
        <v>138</v>
      </c>
      <c r="G699" s="3" t="s">
        <v>235</v>
      </c>
      <c r="H699" s="3" t="s">
        <v>3297</v>
      </c>
      <c r="I699" s="3" t="s">
        <v>58</v>
      </c>
      <c r="J699" s="3" t="s">
        <v>215</v>
      </c>
      <c r="K699" s="3" t="s">
        <v>145</v>
      </c>
      <c r="L699" s="3" t="s">
        <v>2237</v>
      </c>
      <c r="M699" s="5">
        <v>45612</v>
      </c>
      <c r="N699" s="5">
        <v>45750</v>
      </c>
      <c r="O699" s="5" t="s">
        <v>3297</v>
      </c>
      <c r="P699" s="3">
        <v>6</v>
      </c>
      <c r="Q699" s="3">
        <v>15913849</v>
      </c>
      <c r="R699" s="3">
        <v>0.12</v>
      </c>
      <c r="S699" s="3">
        <v>0.19</v>
      </c>
      <c r="T699" s="3">
        <v>16664982.67</v>
      </c>
      <c r="U699" s="3" t="s">
        <v>3297</v>
      </c>
      <c r="V699" s="21" cm="1">
        <f t="array" ref="V699">T699 / _xlfn.SWITCH(U699, "USD", 1, "AED", 3.67, "QAR", 3.64, "SAR", 3.75, "EUR", 0.92, "Unknown", 1, 1)</f>
        <v>16664982.67</v>
      </c>
      <c r="W699" s="3">
        <v>11966583.24</v>
      </c>
      <c r="X699" s="3">
        <v>0.16</v>
      </c>
      <c r="Y699" s="3">
        <v>0.16</v>
      </c>
      <c r="Z699" s="3" t="s">
        <v>2238</v>
      </c>
      <c r="AA699" s="3">
        <v>5377759.1799999997</v>
      </c>
      <c r="AB699" s="3">
        <v>5573049.9699999997</v>
      </c>
      <c r="AC699" s="3">
        <v>120</v>
      </c>
      <c r="AD699" s="3">
        <v>26</v>
      </c>
      <c r="AE699" s="3" t="s">
        <v>75</v>
      </c>
      <c r="AF699" s="3" t="s">
        <v>87</v>
      </c>
      <c r="AG699" s="3">
        <v>0.57999999999999996</v>
      </c>
      <c r="AH699" s="3">
        <v>0.1</v>
      </c>
      <c r="AI699" s="3">
        <v>0.06</v>
      </c>
      <c r="AJ699" s="3">
        <v>8</v>
      </c>
      <c r="AK699" s="3">
        <v>652</v>
      </c>
      <c r="AL699" s="3">
        <v>460818.58</v>
      </c>
      <c r="AM699" s="3">
        <v>5258430.01</v>
      </c>
      <c r="AN699" s="3" t="s">
        <v>63</v>
      </c>
      <c r="AO699" s="3" t="s">
        <v>103</v>
      </c>
      <c r="AP699" s="3">
        <v>96.2</v>
      </c>
      <c r="AQ699" s="3">
        <v>48</v>
      </c>
      <c r="AR699" s="3" t="s">
        <v>51</v>
      </c>
      <c r="AS699" s="3" t="s">
        <v>112</v>
      </c>
      <c r="AT699" s="3" t="s">
        <v>149</v>
      </c>
    </row>
    <row r="700" spans="1:46" x14ac:dyDescent="0.3">
      <c r="A700" s="2" t="s">
        <v>2292</v>
      </c>
      <c r="B700" s="4">
        <v>45789</v>
      </c>
      <c r="C700" s="2" t="s">
        <v>173</v>
      </c>
      <c r="D700" s="2" t="s">
        <v>3249</v>
      </c>
      <c r="E700" s="2" t="s">
        <v>275</v>
      </c>
      <c r="F700" s="2" t="s">
        <v>93</v>
      </c>
      <c r="G700" s="2" t="s">
        <v>208</v>
      </c>
      <c r="H700" s="2" t="s">
        <v>70</v>
      </c>
      <c r="I700" s="2" t="s">
        <v>19</v>
      </c>
      <c r="J700" s="2" t="s">
        <v>72</v>
      </c>
      <c r="K700" s="2" t="s">
        <v>83</v>
      </c>
      <c r="L700" s="2" t="s">
        <v>2240</v>
      </c>
      <c r="M700" s="4">
        <v>45739</v>
      </c>
      <c r="N700" s="4">
        <v>45794</v>
      </c>
      <c r="O700" s="4">
        <v>45878</v>
      </c>
      <c r="P700" s="2">
        <v>50</v>
      </c>
      <c r="Q700" s="2">
        <v>572949</v>
      </c>
      <c r="R700" s="2">
        <v>0.34</v>
      </c>
      <c r="S700" s="2">
        <v>-0.05</v>
      </c>
      <c r="T700" s="2">
        <v>359239.02</v>
      </c>
      <c r="U700" s="2" t="s">
        <v>177</v>
      </c>
      <c r="V700" s="20" cm="1">
        <f t="array" ref="V700">T700 / _xlfn.SWITCH(U700, "USD", 1, "AED", 3.67, "QAR", 3.64, "SAR", 3.75, "EUR", 0.92, "Unknown", 1, 1)</f>
        <v>359239.02</v>
      </c>
      <c r="W700" s="2">
        <v>321993.88</v>
      </c>
      <c r="X700" s="2">
        <v>0.28000000000000003</v>
      </c>
      <c r="Y700" s="2">
        <v>7.0000000000000007E-2</v>
      </c>
      <c r="Z700" s="2" t="s">
        <v>2241</v>
      </c>
      <c r="AA700" s="2">
        <v>289561.37</v>
      </c>
      <c r="AB700" s="2">
        <v>95534.42</v>
      </c>
      <c r="AC700" s="2">
        <v>60</v>
      </c>
      <c r="AD700" s="2">
        <v>106</v>
      </c>
      <c r="AE700" s="2" t="s">
        <v>75</v>
      </c>
      <c r="AF700" s="2" t="s">
        <v>153</v>
      </c>
      <c r="AG700" s="2">
        <v>0.28999999999999998</v>
      </c>
      <c r="AH700" s="2">
        <v>0.1</v>
      </c>
      <c r="AI700" s="2">
        <v>0.03</v>
      </c>
      <c r="AJ700" s="2">
        <v>14</v>
      </c>
      <c r="AK700" s="2">
        <v>972</v>
      </c>
      <c r="AL700" s="2">
        <v>34442.85</v>
      </c>
      <c r="AM700" s="2" t="s">
        <v>3297</v>
      </c>
      <c r="AN700" s="2" t="s">
        <v>3297</v>
      </c>
      <c r="AO700" s="2" t="s">
        <v>3297</v>
      </c>
      <c r="AP700" s="2">
        <v>58.8</v>
      </c>
      <c r="AQ700" s="2">
        <v>36</v>
      </c>
      <c r="AR700" s="2" t="s">
        <v>160</v>
      </c>
      <c r="AS700" s="2" t="s">
        <v>104</v>
      </c>
      <c r="AT700" s="2" t="s">
        <v>113</v>
      </c>
    </row>
    <row r="701" spans="1:46" x14ac:dyDescent="0.3">
      <c r="A701" s="3" t="s">
        <v>2295</v>
      </c>
      <c r="B701" s="5">
        <v>46008</v>
      </c>
      <c r="C701" s="3" t="s">
        <v>168</v>
      </c>
      <c r="D701" s="3" t="s">
        <v>122</v>
      </c>
      <c r="E701" s="3" t="s">
        <v>3335</v>
      </c>
      <c r="F701" s="3" t="s">
        <v>417</v>
      </c>
      <c r="G701" s="3" t="s">
        <v>117</v>
      </c>
      <c r="H701" s="3" t="s">
        <v>109</v>
      </c>
      <c r="I701" s="3" t="s">
        <v>199</v>
      </c>
      <c r="J701" s="3" t="s">
        <v>140</v>
      </c>
      <c r="K701" s="3" t="s">
        <v>35</v>
      </c>
      <c r="L701" s="3" t="s">
        <v>2243</v>
      </c>
      <c r="M701" s="5">
        <v>45962</v>
      </c>
      <c r="N701" s="5">
        <v>46049</v>
      </c>
      <c r="O701" s="5">
        <v>46077</v>
      </c>
      <c r="P701" s="3">
        <v>37</v>
      </c>
      <c r="Q701" s="3">
        <v>18622911</v>
      </c>
      <c r="R701" s="3">
        <v>0.17</v>
      </c>
      <c r="S701" s="3">
        <v>0.15</v>
      </c>
      <c r="T701" s="3">
        <v>17775568.550000001</v>
      </c>
      <c r="U701" s="3" t="s">
        <v>365</v>
      </c>
      <c r="V701" s="21" cm="1">
        <f t="array" ref="V701">T701 / _xlfn.SWITCH(U701, "USD", 1, "AED", 3.67, "QAR", 3.64, "SAR", 3.75, "EUR", 0.92, "Unknown", 1, 1)</f>
        <v>4843479.1689373301</v>
      </c>
      <c r="W701" s="3">
        <v>13376942.779999999</v>
      </c>
      <c r="X701" s="3">
        <v>0.35</v>
      </c>
      <c r="Y701" s="3">
        <v>0.18</v>
      </c>
      <c r="Z701" s="3" t="s">
        <v>2244</v>
      </c>
      <c r="AA701" s="3">
        <v>13833711.890000001</v>
      </c>
      <c r="AB701" s="3">
        <v>14892116.720000001</v>
      </c>
      <c r="AC701" s="3">
        <v>90</v>
      </c>
      <c r="AD701" s="3">
        <v>49</v>
      </c>
      <c r="AE701" s="3" t="s">
        <v>3297</v>
      </c>
      <c r="AF701" s="3" t="s">
        <v>128</v>
      </c>
      <c r="AG701" s="3">
        <v>0.82</v>
      </c>
      <c r="AH701" s="3">
        <v>0.05</v>
      </c>
      <c r="AI701" s="3">
        <v>7.0000000000000007E-2</v>
      </c>
      <c r="AJ701" s="3">
        <v>7</v>
      </c>
      <c r="AK701" s="3">
        <v>2295</v>
      </c>
      <c r="AL701" s="3">
        <v>4172168.66</v>
      </c>
      <c r="AM701" s="3">
        <v>6827532.04</v>
      </c>
      <c r="AN701" s="3" t="s">
        <v>88</v>
      </c>
      <c r="AO701" s="3" t="s">
        <v>3297</v>
      </c>
      <c r="AP701" s="3">
        <v>72.2</v>
      </c>
      <c r="AQ701" s="3">
        <v>48</v>
      </c>
      <c r="AR701" s="3" t="s">
        <v>26</v>
      </c>
      <c r="AS701" s="3" t="s">
        <v>52</v>
      </c>
      <c r="AT701" s="3" t="s">
        <v>64</v>
      </c>
    </row>
    <row r="702" spans="1:46" x14ac:dyDescent="0.3">
      <c r="A702" s="2" t="s">
        <v>2298</v>
      </c>
      <c r="B702" s="4">
        <v>16709</v>
      </c>
      <c r="C702" s="2" t="s">
        <v>541</v>
      </c>
      <c r="D702" s="2" t="s">
        <v>183</v>
      </c>
      <c r="E702" s="2" t="s">
        <v>220</v>
      </c>
      <c r="F702" s="2" t="s">
        <v>33</v>
      </c>
      <c r="G702" s="2" t="s">
        <v>135</v>
      </c>
      <c r="H702" s="2" t="s">
        <v>95</v>
      </c>
      <c r="I702" s="2" t="s">
        <v>71</v>
      </c>
      <c r="J702" s="2" t="s">
        <v>20</v>
      </c>
      <c r="K702" s="2" t="s">
        <v>46</v>
      </c>
      <c r="L702" s="2" t="s">
        <v>2246</v>
      </c>
      <c r="M702" s="4">
        <v>45866</v>
      </c>
      <c r="N702" s="4">
        <v>45959</v>
      </c>
      <c r="O702" s="4">
        <v>45964</v>
      </c>
      <c r="P702" s="2">
        <v>57</v>
      </c>
      <c r="Q702" s="2">
        <v>38804662</v>
      </c>
      <c r="R702" s="2">
        <v>0.35</v>
      </c>
      <c r="S702" s="2">
        <v>-0.04</v>
      </c>
      <c r="T702" s="2">
        <v>24214109.09</v>
      </c>
      <c r="U702" s="2" t="s">
        <v>264</v>
      </c>
      <c r="V702" s="20" cm="1">
        <f t="array" ref="V702">T702 / _xlfn.SWITCH(U702, "USD", 1, "AED", 3.67, "QAR", 3.64, "SAR", 3.75, "EUR", 0.92, "Unknown", 1, 1)</f>
        <v>24214109.09</v>
      </c>
      <c r="W702" s="2">
        <v>15338535.32</v>
      </c>
      <c r="X702" s="2">
        <v>0.24</v>
      </c>
      <c r="Y702" s="2">
        <v>7.0000000000000007E-2</v>
      </c>
      <c r="Z702" s="2" t="s">
        <v>2247</v>
      </c>
      <c r="AA702" s="2">
        <v>1312920.28</v>
      </c>
      <c r="AB702" s="2">
        <v>1087675.22</v>
      </c>
      <c r="AC702" s="2">
        <v>90</v>
      </c>
      <c r="AD702" s="2">
        <v>87</v>
      </c>
      <c r="AE702" s="2" t="s">
        <v>75</v>
      </c>
      <c r="AF702" s="2" t="s">
        <v>49</v>
      </c>
      <c r="AG702" s="2">
        <v>0.85</v>
      </c>
      <c r="AH702" s="2">
        <v>0.15</v>
      </c>
      <c r="AI702" s="2">
        <v>0.03</v>
      </c>
      <c r="AJ702" s="2">
        <v>12</v>
      </c>
      <c r="AK702" s="2">
        <v>3553</v>
      </c>
      <c r="AL702" s="2">
        <v>5777278.3499999996</v>
      </c>
      <c r="AM702" s="2">
        <v>9124575.9900000002</v>
      </c>
      <c r="AN702" s="2" t="s">
        <v>165</v>
      </c>
      <c r="AO702" s="2" t="s">
        <v>25</v>
      </c>
      <c r="AP702" s="2">
        <v>78.599999999999994</v>
      </c>
      <c r="AQ702" s="2" t="s">
        <v>3297</v>
      </c>
      <c r="AR702" s="2" t="s">
        <v>166</v>
      </c>
      <c r="AS702" s="2" t="s">
        <v>52</v>
      </c>
      <c r="AT702" s="2" t="s">
        <v>149</v>
      </c>
    </row>
    <row r="703" spans="1:46" x14ac:dyDescent="0.3">
      <c r="A703" s="3" t="s">
        <v>2301</v>
      </c>
      <c r="B703" s="5">
        <v>45953</v>
      </c>
      <c r="C703" s="3" t="s">
        <v>940</v>
      </c>
      <c r="D703" s="3" t="s">
        <v>169</v>
      </c>
      <c r="E703" s="3" t="s">
        <v>32</v>
      </c>
      <c r="F703" s="3" t="s">
        <v>108</v>
      </c>
      <c r="G703" s="3" t="s">
        <v>18</v>
      </c>
      <c r="H703" s="3" t="s">
        <v>192</v>
      </c>
      <c r="I703" s="3" t="s">
        <v>139</v>
      </c>
      <c r="J703" s="3" t="s">
        <v>215</v>
      </c>
      <c r="K703" s="3" t="s">
        <v>46</v>
      </c>
      <c r="L703" s="3" t="s">
        <v>2249</v>
      </c>
      <c r="M703" s="5">
        <v>45882</v>
      </c>
      <c r="N703" s="5">
        <v>45960</v>
      </c>
      <c r="O703" s="5" t="s">
        <v>3297</v>
      </c>
      <c r="P703" s="3">
        <v>57</v>
      </c>
      <c r="Q703" s="3">
        <v>44345624</v>
      </c>
      <c r="R703" s="3">
        <v>0.23</v>
      </c>
      <c r="S703" s="3">
        <v>0</v>
      </c>
      <c r="T703" s="3">
        <v>34146130.479999997</v>
      </c>
      <c r="U703" s="3" t="s">
        <v>264</v>
      </c>
      <c r="V703" s="21" cm="1">
        <f t="array" ref="V703">T703 / _xlfn.SWITCH(U703, "USD", 1, "AED", 3.67, "QAR", 3.64, "SAR", 3.75, "EUR", 0.92, "Unknown", 1, 1)</f>
        <v>34146130.479999997</v>
      </c>
      <c r="W703" s="3">
        <v>30164419.82</v>
      </c>
      <c r="X703" s="3">
        <v>0.39</v>
      </c>
      <c r="Y703" s="3">
        <v>0.2</v>
      </c>
      <c r="Z703" s="3" t="s">
        <v>2250</v>
      </c>
      <c r="AA703" s="3">
        <v>14719569.99</v>
      </c>
      <c r="AB703" s="3">
        <v>14597942.27</v>
      </c>
      <c r="AC703" s="3">
        <v>90</v>
      </c>
      <c r="AD703" s="3">
        <v>4</v>
      </c>
      <c r="AE703" s="3" t="s">
        <v>100</v>
      </c>
      <c r="AF703" s="3" t="s">
        <v>153</v>
      </c>
      <c r="AG703" s="3">
        <v>0.55000000000000004</v>
      </c>
      <c r="AH703" s="3">
        <v>0.1</v>
      </c>
      <c r="AI703" s="3">
        <v>0.05</v>
      </c>
      <c r="AJ703" s="3">
        <v>14</v>
      </c>
      <c r="AK703" s="3">
        <v>2107</v>
      </c>
      <c r="AL703" s="3">
        <v>963933.34</v>
      </c>
      <c r="AM703" s="3">
        <v>11895286.689999999</v>
      </c>
      <c r="AN703" s="3" t="s">
        <v>102</v>
      </c>
      <c r="AO703" s="3" t="s">
        <v>103</v>
      </c>
      <c r="AP703" s="3" t="s">
        <v>3297</v>
      </c>
      <c r="AQ703" s="3">
        <v>60</v>
      </c>
      <c r="AR703" s="3" t="s">
        <v>166</v>
      </c>
      <c r="AS703" s="3" t="s">
        <v>27</v>
      </c>
      <c r="AT703" s="3" t="s">
        <v>113</v>
      </c>
    </row>
    <row r="704" spans="1:46" x14ac:dyDescent="0.3">
      <c r="A704" s="2" t="s">
        <v>2303</v>
      </c>
      <c r="B704" s="4">
        <v>16689</v>
      </c>
      <c r="C704" s="2" t="s">
        <v>66</v>
      </c>
      <c r="D704" s="2" t="s">
        <v>3249</v>
      </c>
      <c r="E704" s="2" t="s">
        <v>32</v>
      </c>
      <c r="F704" s="2" t="s">
        <v>138</v>
      </c>
      <c r="G704" s="2" t="s">
        <v>235</v>
      </c>
      <c r="H704" s="2" t="s">
        <v>3297</v>
      </c>
      <c r="I704" s="2" t="s">
        <v>124</v>
      </c>
      <c r="J704" s="2" t="s">
        <v>215</v>
      </c>
      <c r="K704" s="2" t="s">
        <v>46</v>
      </c>
      <c r="L704" s="2" t="s">
        <v>2252</v>
      </c>
      <c r="M704" s="4">
        <v>45883</v>
      </c>
      <c r="N704" s="4">
        <v>45945</v>
      </c>
      <c r="O704" s="4">
        <v>46010</v>
      </c>
      <c r="P704" s="2" t="s">
        <v>3297</v>
      </c>
      <c r="Q704" s="2">
        <v>17536674</v>
      </c>
      <c r="R704" s="2">
        <v>0.33</v>
      </c>
      <c r="S704" s="2">
        <v>0.02</v>
      </c>
      <c r="T704" s="2">
        <v>11984563.01</v>
      </c>
      <c r="U704" s="2" t="s">
        <v>242</v>
      </c>
      <c r="V704" s="20" cm="1">
        <f t="array" ref="V704">T704 / _xlfn.SWITCH(U704, "USD", 1, "AED", 3.67, "QAR", 3.64, "SAR", 3.75, "EUR", 0.92, "Unknown", 1, 1)</f>
        <v>13026698.923913043</v>
      </c>
      <c r="W704" s="2">
        <v>9279894.0899999999</v>
      </c>
      <c r="X704" s="2">
        <v>0.38</v>
      </c>
      <c r="Y704" s="2">
        <v>7.0000000000000007E-2</v>
      </c>
      <c r="Z704" s="2" t="s">
        <v>2253</v>
      </c>
      <c r="AA704" s="2">
        <v>8201859.1900000004</v>
      </c>
      <c r="AB704" s="2">
        <v>4226167.22</v>
      </c>
      <c r="AC704" s="2">
        <v>60</v>
      </c>
      <c r="AD704" s="2">
        <v>87</v>
      </c>
      <c r="AE704" s="2" t="s">
        <v>100</v>
      </c>
      <c r="AF704" s="2" t="s">
        <v>49</v>
      </c>
      <c r="AG704" s="2">
        <v>0.72</v>
      </c>
      <c r="AH704" s="2">
        <v>0.15</v>
      </c>
      <c r="AI704" s="2">
        <v>0.05</v>
      </c>
      <c r="AJ704" s="2">
        <v>13</v>
      </c>
      <c r="AK704" s="2">
        <v>4436</v>
      </c>
      <c r="AL704" s="2" t="s">
        <v>3297</v>
      </c>
      <c r="AM704" s="2">
        <v>4927420.13</v>
      </c>
      <c r="AN704" s="2" t="s">
        <v>165</v>
      </c>
      <c r="AO704" s="2" t="s">
        <v>103</v>
      </c>
      <c r="AP704" s="2">
        <v>90.8</v>
      </c>
      <c r="AQ704" s="2">
        <v>36</v>
      </c>
      <c r="AR704" s="2" t="s">
        <v>3297</v>
      </c>
      <c r="AS704" s="2" t="s">
        <v>52</v>
      </c>
      <c r="AT704" s="2" t="s">
        <v>3297</v>
      </c>
    </row>
    <row r="705" spans="1:46" x14ac:dyDescent="0.3">
      <c r="A705" s="3" t="s">
        <v>2306</v>
      </c>
      <c r="B705" s="5">
        <v>45681</v>
      </c>
      <c r="C705" s="3" t="s">
        <v>327</v>
      </c>
      <c r="D705" s="3" t="s">
        <v>187</v>
      </c>
      <c r="E705" s="3" t="s">
        <v>220</v>
      </c>
      <c r="F705" s="3" t="s">
        <v>3297</v>
      </c>
      <c r="G705" s="3" t="s">
        <v>69</v>
      </c>
      <c r="H705" s="3" t="s">
        <v>157</v>
      </c>
      <c r="I705" s="3" t="s">
        <v>124</v>
      </c>
      <c r="J705" s="3" t="s">
        <v>20</v>
      </c>
      <c r="K705" s="3" t="s">
        <v>83</v>
      </c>
      <c r="L705" s="3" t="s">
        <v>2255</v>
      </c>
      <c r="M705" s="5">
        <v>45303</v>
      </c>
      <c r="N705" s="5" t="s">
        <v>3297</v>
      </c>
      <c r="O705" s="5">
        <v>45755</v>
      </c>
      <c r="P705" s="3">
        <v>36</v>
      </c>
      <c r="Q705" s="3">
        <v>4000570</v>
      </c>
      <c r="R705" s="3">
        <v>0.34</v>
      </c>
      <c r="S705" s="3">
        <v>0.1</v>
      </c>
      <c r="T705" s="3">
        <v>2904413.82</v>
      </c>
      <c r="U705" s="3" t="s">
        <v>365</v>
      </c>
      <c r="V705" s="21" cm="1">
        <f t="array" ref="V705">T705 / _xlfn.SWITCH(U705, "USD", 1, "AED", 3.67, "QAR", 3.64, "SAR", 3.75, "EUR", 0.92, "Unknown", 1, 1)</f>
        <v>791393.41144414165</v>
      </c>
      <c r="W705" s="3">
        <v>2287123.41</v>
      </c>
      <c r="X705" s="3">
        <v>7.0000000000000007E-2</v>
      </c>
      <c r="Y705" s="3">
        <v>0.15</v>
      </c>
      <c r="Z705" s="3" t="s">
        <v>2256</v>
      </c>
      <c r="AA705" s="3">
        <v>1128038.73</v>
      </c>
      <c r="AB705" s="3">
        <v>431010.5</v>
      </c>
      <c r="AC705" s="3">
        <v>60</v>
      </c>
      <c r="AD705" s="3">
        <v>58</v>
      </c>
      <c r="AE705" s="3" t="s">
        <v>148</v>
      </c>
      <c r="AF705" s="3" t="s">
        <v>263</v>
      </c>
      <c r="AG705" s="3">
        <v>0.5</v>
      </c>
      <c r="AH705" s="3">
        <v>0.1</v>
      </c>
      <c r="AI705" s="3">
        <v>7.0000000000000007E-2</v>
      </c>
      <c r="AJ705" s="3">
        <v>8</v>
      </c>
      <c r="AK705" s="3">
        <v>160</v>
      </c>
      <c r="AL705" s="3">
        <v>690659.8</v>
      </c>
      <c r="AM705" s="3">
        <v>559620.6</v>
      </c>
      <c r="AN705" s="3" t="s">
        <v>3297</v>
      </c>
      <c r="AO705" s="3" t="s">
        <v>3297</v>
      </c>
      <c r="AP705" s="3">
        <v>59.8</v>
      </c>
      <c r="AQ705" s="3">
        <v>48</v>
      </c>
      <c r="AR705" s="3" t="s">
        <v>51</v>
      </c>
      <c r="AS705" s="3" t="s">
        <v>112</v>
      </c>
      <c r="AT705" s="3" t="s">
        <v>28</v>
      </c>
    </row>
    <row r="706" spans="1:46" x14ac:dyDescent="0.3">
      <c r="A706" s="2" t="s">
        <v>2309</v>
      </c>
      <c r="B706" s="4">
        <v>45659</v>
      </c>
      <c r="C706" s="2" t="s">
        <v>431</v>
      </c>
      <c r="D706" s="2" t="s">
        <v>55</v>
      </c>
      <c r="E706" s="2" t="s">
        <v>67</v>
      </c>
      <c r="F706" s="2" t="s">
        <v>3297</v>
      </c>
      <c r="G706" s="2" t="s">
        <v>18</v>
      </c>
      <c r="H706" s="2" t="s">
        <v>109</v>
      </c>
      <c r="I706" s="2" t="s">
        <v>199</v>
      </c>
      <c r="J706" s="2" t="s">
        <v>140</v>
      </c>
      <c r="K706" s="2" t="s">
        <v>203</v>
      </c>
      <c r="L706" s="2" t="s">
        <v>2258</v>
      </c>
      <c r="M706" s="4">
        <v>45625</v>
      </c>
      <c r="N706" s="4">
        <v>45716</v>
      </c>
      <c r="O706" s="4">
        <v>45766</v>
      </c>
      <c r="P706" s="2">
        <v>46</v>
      </c>
      <c r="Q706" s="2">
        <v>6259053</v>
      </c>
      <c r="R706" s="2">
        <v>0.25</v>
      </c>
      <c r="S706" s="2">
        <v>0.12</v>
      </c>
      <c r="T706" s="2">
        <v>5257604.5199999996</v>
      </c>
      <c r="U706" s="2" t="s">
        <v>76</v>
      </c>
      <c r="V706" s="20" cm="1">
        <f t="array" ref="V706">T706 / _xlfn.SWITCH(U706, "USD", 1, "AED", 3.67, "QAR", 3.64, "SAR", 3.75, "EUR", 0.92, "Unknown", 1, 1)</f>
        <v>5257604.5199999996</v>
      </c>
      <c r="W706" s="2">
        <v>4068856.52</v>
      </c>
      <c r="X706" s="2">
        <v>0.25</v>
      </c>
      <c r="Y706" s="2">
        <v>0.19</v>
      </c>
      <c r="Z706" s="2" t="s">
        <v>1184</v>
      </c>
      <c r="AA706" s="2">
        <v>3117245.31</v>
      </c>
      <c r="AB706" s="2">
        <v>3198609.3</v>
      </c>
      <c r="AC706" s="2">
        <v>120</v>
      </c>
      <c r="AD706" s="2">
        <v>31</v>
      </c>
      <c r="AE706" s="2" t="s">
        <v>100</v>
      </c>
      <c r="AF706" s="2" t="s">
        <v>263</v>
      </c>
      <c r="AG706" s="2">
        <v>0.16</v>
      </c>
      <c r="AH706" s="2">
        <v>0.15</v>
      </c>
      <c r="AI706" s="2">
        <v>0.03</v>
      </c>
      <c r="AJ706" s="2">
        <v>9</v>
      </c>
      <c r="AK706" s="2">
        <v>2361</v>
      </c>
      <c r="AL706" s="2">
        <v>745934.57</v>
      </c>
      <c r="AM706" s="2">
        <v>1035404.23</v>
      </c>
      <c r="AN706" s="2" t="s">
        <v>102</v>
      </c>
      <c r="AO706" s="2" t="s">
        <v>3297</v>
      </c>
      <c r="AP706" s="2">
        <v>83.8</v>
      </c>
      <c r="AQ706" s="2">
        <v>24</v>
      </c>
      <c r="AR706" s="2" t="s">
        <v>51</v>
      </c>
      <c r="AS706" s="2" t="s">
        <v>27</v>
      </c>
      <c r="AT706" s="2" t="s">
        <v>3297</v>
      </c>
    </row>
    <row r="707" spans="1:46" x14ac:dyDescent="0.3">
      <c r="A707" s="3" t="s">
        <v>2311</v>
      </c>
      <c r="B707" s="5">
        <v>45887</v>
      </c>
      <c r="C707" s="3" t="s">
        <v>370</v>
      </c>
      <c r="D707" s="3" t="s">
        <v>320</v>
      </c>
      <c r="E707" s="3" t="s">
        <v>220</v>
      </c>
      <c r="F707" s="3" t="s">
        <v>33</v>
      </c>
      <c r="G707" s="3" t="s">
        <v>57</v>
      </c>
      <c r="H707" s="3" t="s">
        <v>157</v>
      </c>
      <c r="I707" s="3" t="s">
        <v>71</v>
      </c>
      <c r="J707" s="3" t="s">
        <v>118</v>
      </c>
      <c r="K707" s="3" t="s">
        <v>46</v>
      </c>
      <c r="L707" s="3" t="s">
        <v>2260</v>
      </c>
      <c r="M707" s="5">
        <v>45815</v>
      </c>
      <c r="N707" s="5">
        <v>45943</v>
      </c>
      <c r="O707" s="5">
        <v>45927</v>
      </c>
      <c r="P707" s="3">
        <v>30</v>
      </c>
      <c r="Q707" s="3">
        <v>32069873</v>
      </c>
      <c r="R707" s="3">
        <v>0.28000000000000003</v>
      </c>
      <c r="S707" s="3">
        <v>0.12</v>
      </c>
      <c r="T707" s="3">
        <v>25861145.59</v>
      </c>
      <c r="U707" s="3" t="s">
        <v>365</v>
      </c>
      <c r="V707" s="21" cm="1">
        <f t="array" ref="V707">T707 / _xlfn.SWITCH(U707, "USD", 1, "AED", 3.67, "QAR", 3.64, "SAR", 3.75, "EUR", 0.92, "Unknown", 1, 1)</f>
        <v>7046633.6757493187</v>
      </c>
      <c r="W707" s="3">
        <v>19445710.109999999</v>
      </c>
      <c r="X707" s="3">
        <v>0.22</v>
      </c>
      <c r="Y707" s="3">
        <v>0.13</v>
      </c>
      <c r="Z707" s="3" t="s">
        <v>2261</v>
      </c>
      <c r="AA707" s="3">
        <v>3036692.46</v>
      </c>
      <c r="AB707" s="3">
        <v>2013809.77</v>
      </c>
      <c r="AC707" s="3">
        <v>45</v>
      </c>
      <c r="AD707" s="3">
        <v>20</v>
      </c>
      <c r="AE707" s="3" t="s">
        <v>75</v>
      </c>
      <c r="AF707" s="3" t="s">
        <v>263</v>
      </c>
      <c r="AG707" s="3">
        <v>0.43</v>
      </c>
      <c r="AH707" s="3">
        <v>0.1</v>
      </c>
      <c r="AI707" s="3">
        <v>0.01</v>
      </c>
      <c r="AJ707" s="3">
        <v>10</v>
      </c>
      <c r="AK707" s="3">
        <v>1364</v>
      </c>
      <c r="AL707" s="3">
        <v>5669435.9699999997</v>
      </c>
      <c r="AM707" s="3">
        <v>6526302.5700000003</v>
      </c>
      <c r="AN707" s="3" t="s">
        <v>165</v>
      </c>
      <c r="AO707" s="3" t="s">
        <v>77</v>
      </c>
      <c r="AP707" s="3" t="s">
        <v>3297</v>
      </c>
      <c r="AQ707" s="3">
        <v>36</v>
      </c>
      <c r="AR707" s="3" t="s">
        <v>166</v>
      </c>
      <c r="AS707" s="3" t="s">
        <v>27</v>
      </c>
      <c r="AT707" s="3" t="s">
        <v>3297</v>
      </c>
    </row>
    <row r="708" spans="1:46" x14ac:dyDescent="0.3">
      <c r="A708" s="2" t="s">
        <v>2314</v>
      </c>
      <c r="B708" s="4">
        <v>45667</v>
      </c>
      <c r="C708" s="2" t="s">
        <v>173</v>
      </c>
      <c r="D708" s="2" t="s">
        <v>55</v>
      </c>
      <c r="E708" s="2" t="s">
        <v>275</v>
      </c>
      <c r="F708" s="2" t="s">
        <v>93</v>
      </c>
      <c r="G708" s="2" t="s">
        <v>208</v>
      </c>
      <c r="H708" s="2" t="s">
        <v>157</v>
      </c>
      <c r="I708" s="2" t="s">
        <v>302</v>
      </c>
      <c r="J708" s="2" t="s">
        <v>72</v>
      </c>
      <c r="K708" s="2" t="s">
        <v>21</v>
      </c>
      <c r="L708" s="2" t="s">
        <v>2263</v>
      </c>
      <c r="M708" s="4">
        <v>45424</v>
      </c>
      <c r="N708" s="4">
        <v>45962</v>
      </c>
      <c r="O708" s="4">
        <v>45762</v>
      </c>
      <c r="P708" s="2">
        <v>31</v>
      </c>
      <c r="Q708" s="2">
        <v>19370386</v>
      </c>
      <c r="R708" s="2">
        <v>0.02</v>
      </c>
      <c r="S708" s="2">
        <v>-0.03</v>
      </c>
      <c r="T708" s="2">
        <v>18413488.93</v>
      </c>
      <c r="U708" s="2" t="s">
        <v>242</v>
      </c>
      <c r="V708" s="20" cm="1">
        <f t="array" ref="V708">T708 / _xlfn.SWITCH(U708, "USD", 1, "AED", 3.67, "QAR", 3.64, "SAR", 3.75, "EUR", 0.92, "Unknown", 1, 1)</f>
        <v>20014661.880434781</v>
      </c>
      <c r="W708" s="2">
        <v>16320198.66</v>
      </c>
      <c r="X708" s="2">
        <v>0.13</v>
      </c>
      <c r="Y708" s="2">
        <v>0.06</v>
      </c>
      <c r="Z708" s="2" t="s">
        <v>2264</v>
      </c>
      <c r="AA708" s="2">
        <v>14941522.18</v>
      </c>
      <c r="AB708" s="2">
        <v>9983234.6899999995</v>
      </c>
      <c r="AC708" s="2">
        <v>30</v>
      </c>
      <c r="AD708" s="2">
        <v>146</v>
      </c>
      <c r="AE708" s="2" t="s">
        <v>75</v>
      </c>
      <c r="AF708" s="2" t="s">
        <v>49</v>
      </c>
      <c r="AG708" s="2">
        <v>0.11</v>
      </c>
      <c r="AH708" s="2">
        <v>0.15</v>
      </c>
      <c r="AI708" s="2">
        <v>0.08</v>
      </c>
      <c r="AJ708" s="2">
        <v>8</v>
      </c>
      <c r="AK708" s="2">
        <v>765</v>
      </c>
      <c r="AL708" s="2">
        <v>2278349.36</v>
      </c>
      <c r="AM708" s="2">
        <v>2045876.08</v>
      </c>
      <c r="AN708" s="2" t="s">
        <v>102</v>
      </c>
      <c r="AO708" s="2" t="s">
        <v>3297</v>
      </c>
      <c r="AP708" s="2">
        <v>85.8</v>
      </c>
      <c r="AQ708" s="2">
        <v>24</v>
      </c>
      <c r="AR708" s="2" t="s">
        <v>3297</v>
      </c>
      <c r="AS708" s="2" t="s">
        <v>104</v>
      </c>
      <c r="AT708" s="2" t="s">
        <v>64</v>
      </c>
    </row>
    <row r="709" spans="1:46" x14ac:dyDescent="0.3">
      <c r="A709" s="3" t="s">
        <v>2317</v>
      </c>
      <c r="B709" s="5">
        <v>45767</v>
      </c>
      <c r="C709" s="3" t="s">
        <v>907</v>
      </c>
      <c r="D709" s="3" t="s">
        <v>79</v>
      </c>
      <c r="E709" s="3" t="s">
        <v>32</v>
      </c>
      <c r="F709" s="3" t="s">
        <v>138</v>
      </c>
      <c r="G709" s="3" t="s">
        <v>135</v>
      </c>
      <c r="H709" s="3" t="s">
        <v>3252</v>
      </c>
      <c r="I709" s="3" t="s">
        <v>71</v>
      </c>
      <c r="J709" s="3" t="s">
        <v>215</v>
      </c>
      <c r="K709" s="3" t="s">
        <v>35</v>
      </c>
      <c r="L709" s="3" t="s">
        <v>2266</v>
      </c>
      <c r="M709" s="5">
        <v>45706</v>
      </c>
      <c r="N709" s="5" t="s">
        <v>3297</v>
      </c>
      <c r="O709" s="5">
        <v>45807</v>
      </c>
      <c r="P709" s="3">
        <v>37</v>
      </c>
      <c r="Q709" s="3">
        <v>16040934</v>
      </c>
      <c r="R709" s="3">
        <v>0.28999999999999998</v>
      </c>
      <c r="S709" s="3">
        <v>7.0000000000000007E-2</v>
      </c>
      <c r="T709" s="3">
        <v>12186297.560000001</v>
      </c>
      <c r="U709" s="3" t="s">
        <v>242</v>
      </c>
      <c r="V709" s="21" cm="1">
        <f t="array" ref="V709">T709 / _xlfn.SWITCH(U709, "USD", 1, "AED", 3.67, "QAR", 3.64, "SAR", 3.75, "EUR", 0.92, "Unknown", 1, 1)</f>
        <v>13245975.608695652</v>
      </c>
      <c r="W709" s="3">
        <v>10362762.449999999</v>
      </c>
      <c r="X709" s="3">
        <v>0.08</v>
      </c>
      <c r="Y709" s="3">
        <v>0.17</v>
      </c>
      <c r="Z709" s="3" t="s">
        <v>2267</v>
      </c>
      <c r="AA709" s="3">
        <v>7172556.54</v>
      </c>
      <c r="AB709" s="3">
        <v>2405899.59</v>
      </c>
      <c r="AC709" s="3">
        <v>30</v>
      </c>
      <c r="AD709" s="3">
        <v>26</v>
      </c>
      <c r="AE709" s="3" t="s">
        <v>75</v>
      </c>
      <c r="AF709" s="3" t="s">
        <v>128</v>
      </c>
      <c r="AG709" s="3">
        <v>0.67</v>
      </c>
      <c r="AH709" s="3">
        <v>0.1</v>
      </c>
      <c r="AI709" s="3">
        <v>0.06</v>
      </c>
      <c r="AJ709" s="3">
        <v>13</v>
      </c>
      <c r="AK709" s="3">
        <v>2597</v>
      </c>
      <c r="AL709" s="3">
        <v>2829981.35</v>
      </c>
      <c r="AM709" s="3">
        <v>4007705.7</v>
      </c>
      <c r="AN709" s="3" t="s">
        <v>102</v>
      </c>
      <c r="AO709" s="3" t="s">
        <v>103</v>
      </c>
      <c r="AP709" s="3">
        <v>99.7</v>
      </c>
      <c r="AQ709" s="3">
        <v>48</v>
      </c>
      <c r="AR709" s="3" t="s">
        <v>160</v>
      </c>
      <c r="AS709" s="3" t="s">
        <v>27</v>
      </c>
      <c r="AT709" s="3" t="s">
        <v>149</v>
      </c>
    </row>
    <row r="710" spans="1:46" x14ac:dyDescent="0.3">
      <c r="A710" s="2" t="s">
        <v>2320</v>
      </c>
      <c r="B710" s="4">
        <v>46067</v>
      </c>
      <c r="C710" s="2" t="s">
        <v>801</v>
      </c>
      <c r="D710" s="2" t="s">
        <v>198</v>
      </c>
      <c r="E710" s="2" t="s">
        <v>32</v>
      </c>
      <c r="F710" s="2" t="s">
        <v>108</v>
      </c>
      <c r="G710" s="2" t="s">
        <v>235</v>
      </c>
      <c r="H710" s="2" t="s">
        <v>157</v>
      </c>
      <c r="I710" s="2" t="s">
        <v>71</v>
      </c>
      <c r="J710" s="2" t="s">
        <v>215</v>
      </c>
      <c r="K710" s="2" t="s">
        <v>35</v>
      </c>
      <c r="L710" s="2" t="s">
        <v>2269</v>
      </c>
      <c r="M710" s="4">
        <v>46043</v>
      </c>
      <c r="N710" s="4">
        <v>46056</v>
      </c>
      <c r="O710" s="4">
        <v>46146</v>
      </c>
      <c r="P710" s="2">
        <v>9</v>
      </c>
      <c r="Q710" s="2">
        <v>47362959</v>
      </c>
      <c r="R710" s="2">
        <v>0.3</v>
      </c>
      <c r="S710" s="2">
        <v>0.15</v>
      </c>
      <c r="T710" s="2">
        <v>38127181.990000002</v>
      </c>
      <c r="U710" s="2" t="s">
        <v>365</v>
      </c>
      <c r="V710" s="20" cm="1">
        <f t="array" ref="V710">T710 / _xlfn.SWITCH(U710, "USD", 1, "AED", 3.67, "QAR", 3.64, "SAR", 3.75, "EUR", 0.92, "Unknown", 1, 1)</f>
        <v>10388877.926430518</v>
      </c>
      <c r="W710" s="2">
        <v>26309005.859999999</v>
      </c>
      <c r="X710" s="2">
        <v>0.33</v>
      </c>
      <c r="Y710" s="2">
        <v>0.11</v>
      </c>
      <c r="Z710" s="2" t="s">
        <v>2270</v>
      </c>
      <c r="AA710" s="2">
        <v>33704168.369999997</v>
      </c>
      <c r="AB710" s="2">
        <v>23441779.800000001</v>
      </c>
      <c r="AC710" s="2">
        <v>90</v>
      </c>
      <c r="AD710" s="2">
        <v>156</v>
      </c>
      <c r="AE710" s="2" t="s">
        <v>100</v>
      </c>
      <c r="AF710" s="2" t="s">
        <v>263</v>
      </c>
      <c r="AG710" s="2">
        <v>0.46</v>
      </c>
      <c r="AH710" s="2">
        <v>0.05</v>
      </c>
      <c r="AI710" s="2">
        <v>0.09</v>
      </c>
      <c r="AJ710" s="2">
        <v>8</v>
      </c>
      <c r="AK710" s="2">
        <v>2715</v>
      </c>
      <c r="AL710" s="2">
        <v>5060433.9800000004</v>
      </c>
      <c r="AM710" s="2">
        <v>9935844.4000000004</v>
      </c>
      <c r="AN710" s="2" t="s">
        <v>165</v>
      </c>
      <c r="AO710" s="2" t="s">
        <v>89</v>
      </c>
      <c r="AP710" s="2">
        <v>51.1</v>
      </c>
      <c r="AQ710" s="2">
        <v>48</v>
      </c>
      <c r="AR710" s="2" t="s">
        <v>51</v>
      </c>
      <c r="AS710" s="2" t="s">
        <v>52</v>
      </c>
      <c r="AT710" s="2" t="s">
        <v>64</v>
      </c>
    </row>
    <row r="711" spans="1:46" x14ac:dyDescent="0.3">
      <c r="A711" s="3" t="s">
        <v>2323</v>
      </c>
      <c r="B711" s="5">
        <v>45800</v>
      </c>
      <c r="C711" s="3" t="s">
        <v>309</v>
      </c>
      <c r="D711" s="3" t="s">
        <v>187</v>
      </c>
      <c r="E711" s="3" t="s">
        <v>3335</v>
      </c>
      <c r="F711" s="3" t="s">
        <v>80</v>
      </c>
      <c r="G711" s="3" t="s">
        <v>3297</v>
      </c>
      <c r="H711" s="3" t="s">
        <v>44</v>
      </c>
      <c r="I711" s="3" t="s">
        <v>3297</v>
      </c>
      <c r="J711" s="3" t="s">
        <v>140</v>
      </c>
      <c r="K711" s="3" t="s">
        <v>203</v>
      </c>
      <c r="L711" s="3" t="s">
        <v>2272</v>
      </c>
      <c r="M711" s="5">
        <v>45812</v>
      </c>
      <c r="N711" s="5" t="s">
        <v>3297</v>
      </c>
      <c r="O711" s="5">
        <v>45697</v>
      </c>
      <c r="P711" s="3">
        <v>58</v>
      </c>
      <c r="Q711" s="3">
        <v>9420683</v>
      </c>
      <c r="R711" s="3">
        <v>0.22</v>
      </c>
      <c r="S711" s="3">
        <v>0.18</v>
      </c>
      <c r="T711" s="3">
        <v>8670796.6300000008</v>
      </c>
      <c r="U711" s="3" t="s">
        <v>76</v>
      </c>
      <c r="V711" s="21" cm="1">
        <f t="array" ref="V711">T711 / _xlfn.SWITCH(U711, "USD", 1, "AED", 3.67, "QAR", 3.64, "SAR", 3.75, "EUR", 0.92, "Unknown", 1, 1)</f>
        <v>8670796.6300000008</v>
      </c>
      <c r="W711" s="3">
        <v>5216987.57</v>
      </c>
      <c r="X711" s="3">
        <v>0.28000000000000003</v>
      </c>
      <c r="Y711" s="3">
        <v>0.06</v>
      </c>
      <c r="Z711" s="3" t="s">
        <v>2273</v>
      </c>
      <c r="AA711" s="3">
        <v>6077277.79</v>
      </c>
      <c r="AB711" s="3">
        <v>5463326.4800000004</v>
      </c>
      <c r="AC711" s="3">
        <v>90</v>
      </c>
      <c r="AD711" s="3">
        <v>162</v>
      </c>
      <c r="AE711" s="3" t="s">
        <v>62</v>
      </c>
      <c r="AF711" s="3" t="s">
        <v>87</v>
      </c>
      <c r="AG711" s="3">
        <v>7.0000000000000007E-2</v>
      </c>
      <c r="AH711" s="3">
        <v>0.15</v>
      </c>
      <c r="AI711" s="3">
        <v>0.02</v>
      </c>
      <c r="AJ711" s="3">
        <v>11</v>
      </c>
      <c r="AK711" s="3">
        <v>1811</v>
      </c>
      <c r="AL711" s="3">
        <v>1323681.6000000001</v>
      </c>
      <c r="AM711" s="3">
        <v>4099156.52</v>
      </c>
      <c r="AN711" s="3" t="s">
        <v>3297</v>
      </c>
      <c r="AO711" s="3" t="s">
        <v>103</v>
      </c>
      <c r="AP711" s="3" t="s">
        <v>3297</v>
      </c>
      <c r="AQ711" s="3">
        <v>48</v>
      </c>
      <c r="AR711" s="3" t="s">
        <v>3297</v>
      </c>
      <c r="AS711" s="3" t="s">
        <v>40</v>
      </c>
      <c r="AT711" s="3" t="s">
        <v>3297</v>
      </c>
    </row>
    <row r="712" spans="1:46" x14ac:dyDescent="0.3">
      <c r="A712" s="2" t="s">
        <v>2326</v>
      </c>
      <c r="B712" s="4">
        <v>45893</v>
      </c>
      <c r="C712" s="2" t="s">
        <v>155</v>
      </c>
      <c r="D712" s="2" t="s">
        <v>122</v>
      </c>
      <c r="E712" s="2" t="s">
        <v>275</v>
      </c>
      <c r="F712" s="2" t="s">
        <v>93</v>
      </c>
      <c r="G712" s="2" t="s">
        <v>34</v>
      </c>
      <c r="H712" s="2" t="s">
        <v>157</v>
      </c>
      <c r="I712" s="2" t="s">
        <v>302</v>
      </c>
      <c r="J712" s="2" t="s">
        <v>72</v>
      </c>
      <c r="K712" s="2" t="s">
        <v>35</v>
      </c>
      <c r="L712" s="2" t="s">
        <v>2275</v>
      </c>
      <c r="M712" s="4">
        <v>45829</v>
      </c>
      <c r="N712" s="4" t="s">
        <v>3297</v>
      </c>
      <c r="O712" s="4" t="s">
        <v>3297</v>
      </c>
      <c r="P712" s="2">
        <v>54</v>
      </c>
      <c r="Q712" s="2">
        <v>5806305</v>
      </c>
      <c r="R712" s="2">
        <v>0.12</v>
      </c>
      <c r="S712" s="2">
        <v>-0.04</v>
      </c>
      <c r="T712" s="2">
        <v>4905166.46</v>
      </c>
      <c r="U712" s="2" t="s">
        <v>50</v>
      </c>
      <c r="V712" s="20" cm="1">
        <f t="array" ref="V712">T712 / _xlfn.SWITCH(U712, "USD", 1, "AED", 3.67, "QAR", 3.64, "SAR", 3.75, "EUR", 0.92, "Unknown", 1, 1)</f>
        <v>1347573.2032967033</v>
      </c>
      <c r="W712" s="2">
        <v>3757210.92</v>
      </c>
      <c r="X712" s="2">
        <v>0.26</v>
      </c>
      <c r="Y712" s="2">
        <v>7.0000000000000007E-2</v>
      </c>
      <c r="Z712" s="2" t="s">
        <v>2276</v>
      </c>
      <c r="AA712" s="2">
        <v>2306246.92</v>
      </c>
      <c r="AB712" s="2">
        <v>717524.05</v>
      </c>
      <c r="AC712" s="2">
        <v>90</v>
      </c>
      <c r="AD712" s="2">
        <v>90</v>
      </c>
      <c r="AE712" s="2" t="s">
        <v>62</v>
      </c>
      <c r="AF712" s="2" t="s">
        <v>24</v>
      </c>
      <c r="AG712" s="2">
        <v>0.76</v>
      </c>
      <c r="AH712" s="2">
        <v>0.05</v>
      </c>
      <c r="AI712" s="2">
        <v>7.0000000000000007E-2</v>
      </c>
      <c r="AJ712" s="2">
        <v>0</v>
      </c>
      <c r="AK712" s="2">
        <v>2978</v>
      </c>
      <c r="AL712" s="2">
        <v>1172200.2</v>
      </c>
      <c r="AM712" s="2">
        <v>1711235.23</v>
      </c>
      <c r="AN712" s="2" t="s">
        <v>3297</v>
      </c>
      <c r="AO712" s="2" t="s">
        <v>25</v>
      </c>
      <c r="AP712" s="2" t="s">
        <v>3297</v>
      </c>
      <c r="AQ712" s="2">
        <v>24</v>
      </c>
      <c r="AR712" s="2" t="s">
        <v>51</v>
      </c>
      <c r="AS712" s="2" t="s">
        <v>112</v>
      </c>
      <c r="AT712" s="2" t="s">
        <v>3297</v>
      </c>
    </row>
    <row r="713" spans="1:46" x14ac:dyDescent="0.3">
      <c r="A713" s="3" t="s">
        <v>2329</v>
      </c>
      <c r="B713" s="5">
        <v>16628</v>
      </c>
      <c r="C713" s="3" t="s">
        <v>473</v>
      </c>
      <c r="D713" s="3" t="s">
        <v>55</v>
      </c>
      <c r="E713" s="3" t="s">
        <v>207</v>
      </c>
      <c r="F713" s="3" t="s">
        <v>80</v>
      </c>
      <c r="G713" s="3" t="s">
        <v>135</v>
      </c>
      <c r="H713" s="3" t="s">
        <v>245</v>
      </c>
      <c r="I713" s="3" t="s">
        <v>139</v>
      </c>
      <c r="J713" s="3" t="s">
        <v>45</v>
      </c>
      <c r="K713" s="3" t="s">
        <v>203</v>
      </c>
      <c r="L713" s="3" t="s">
        <v>2278</v>
      </c>
      <c r="M713" s="5">
        <v>45692</v>
      </c>
      <c r="N713" s="5">
        <v>45750</v>
      </c>
      <c r="O713" s="5">
        <v>45790</v>
      </c>
      <c r="P713" s="3">
        <v>17</v>
      </c>
      <c r="Q713" s="3" t="s">
        <v>3297</v>
      </c>
      <c r="R713" s="3">
        <v>0.24</v>
      </c>
      <c r="S713" s="3">
        <v>-0.04</v>
      </c>
      <c r="T713" s="3">
        <v>8497866.4299999997</v>
      </c>
      <c r="U713" s="3" t="s">
        <v>76</v>
      </c>
      <c r="V713" s="21" cm="1">
        <f t="array" ref="V713">T713 / _xlfn.SWITCH(U713, "USD", 1, "AED", 3.67, "QAR", 3.64, "SAR", 3.75, "EUR", 0.92, "Unknown", 1, 1)</f>
        <v>8497866.4299999997</v>
      </c>
      <c r="W713" s="3">
        <v>7462175.5</v>
      </c>
      <c r="X713" s="3">
        <v>0.36</v>
      </c>
      <c r="Y713" s="3">
        <v>0.14000000000000001</v>
      </c>
      <c r="Z713" s="3" t="s">
        <v>2279</v>
      </c>
      <c r="AA713" s="3">
        <v>4708304.99</v>
      </c>
      <c r="AB713" s="3">
        <v>4457479.0199999996</v>
      </c>
      <c r="AC713" s="3">
        <v>60</v>
      </c>
      <c r="AD713" s="3">
        <v>177</v>
      </c>
      <c r="AE713" s="3" t="s">
        <v>62</v>
      </c>
      <c r="AF713" s="3" t="s">
        <v>49</v>
      </c>
      <c r="AG713" s="3">
        <v>0.49</v>
      </c>
      <c r="AH713" s="3">
        <v>0.1</v>
      </c>
      <c r="AI713" s="3">
        <v>0.06</v>
      </c>
      <c r="AJ713" s="3">
        <v>0</v>
      </c>
      <c r="AK713" s="3">
        <v>1252</v>
      </c>
      <c r="AL713" s="3">
        <v>963232.88</v>
      </c>
      <c r="AM713" s="3">
        <v>2030038.14</v>
      </c>
      <c r="AN713" s="3" t="s">
        <v>165</v>
      </c>
      <c r="AO713" s="3" t="s">
        <v>89</v>
      </c>
      <c r="AP713" s="3">
        <v>71.900000000000006</v>
      </c>
      <c r="AQ713" s="3">
        <v>24</v>
      </c>
      <c r="AR713" s="3" t="s">
        <v>166</v>
      </c>
      <c r="AS713" s="3" t="s">
        <v>104</v>
      </c>
      <c r="AT713" s="3" t="s">
        <v>3297</v>
      </c>
    </row>
    <row r="714" spans="1:46" x14ac:dyDescent="0.3">
      <c r="A714" s="2" t="s">
        <v>2332</v>
      </c>
      <c r="B714" s="4">
        <v>16700</v>
      </c>
      <c r="C714" s="2" t="s">
        <v>541</v>
      </c>
      <c r="D714" s="2" t="s">
        <v>92</v>
      </c>
      <c r="E714" s="2" t="s">
        <v>67</v>
      </c>
      <c r="F714" s="2" t="s">
        <v>3297</v>
      </c>
      <c r="G714" s="2" t="s">
        <v>18</v>
      </c>
      <c r="H714" s="2" t="s">
        <v>95</v>
      </c>
      <c r="I714" s="2" t="s">
        <v>58</v>
      </c>
      <c r="J714" s="2" t="s">
        <v>140</v>
      </c>
      <c r="K714" s="2" t="s">
        <v>145</v>
      </c>
      <c r="L714" s="2" t="s">
        <v>2281</v>
      </c>
      <c r="M714" s="4">
        <v>45725</v>
      </c>
      <c r="N714" s="4">
        <v>45947</v>
      </c>
      <c r="O714" s="4">
        <v>45987</v>
      </c>
      <c r="P714" s="2">
        <v>18</v>
      </c>
      <c r="Q714" s="2">
        <v>32960982</v>
      </c>
      <c r="R714" s="2">
        <v>7.0000000000000007E-2</v>
      </c>
      <c r="S714" s="2">
        <v>-0.01</v>
      </c>
      <c r="T714" s="2">
        <v>30347176.129999999</v>
      </c>
      <c r="U714" s="2" t="s">
        <v>177</v>
      </c>
      <c r="V714" s="20" cm="1">
        <f t="array" ref="V714">T714 / _xlfn.SWITCH(U714, "USD", 1, "AED", 3.67, "QAR", 3.64, "SAR", 3.75, "EUR", 0.92, "Unknown", 1, 1)</f>
        <v>30347176.129999999</v>
      </c>
      <c r="W714" s="2">
        <v>25084185.75</v>
      </c>
      <c r="X714" s="2">
        <v>0.13</v>
      </c>
      <c r="Y714" s="2">
        <v>0.05</v>
      </c>
      <c r="Z714" s="2" t="s">
        <v>2282</v>
      </c>
      <c r="AA714" s="2">
        <v>3080882.85</v>
      </c>
      <c r="AB714" s="2">
        <v>1289465.3899999999</v>
      </c>
      <c r="AC714" s="2">
        <v>60</v>
      </c>
      <c r="AD714" s="2">
        <v>71</v>
      </c>
      <c r="AE714" s="2" t="s">
        <v>75</v>
      </c>
      <c r="AF714" s="2" t="s">
        <v>87</v>
      </c>
      <c r="AG714" s="2">
        <v>0.39</v>
      </c>
      <c r="AH714" s="2">
        <v>0.15</v>
      </c>
      <c r="AI714" s="2">
        <v>0.1</v>
      </c>
      <c r="AJ714" s="2">
        <v>0</v>
      </c>
      <c r="AK714" s="2">
        <v>3402</v>
      </c>
      <c r="AL714" s="2" t="s">
        <v>3297</v>
      </c>
      <c r="AM714" s="2">
        <v>11487168.289999999</v>
      </c>
      <c r="AN714" s="2" t="s">
        <v>3297</v>
      </c>
      <c r="AO714" s="2" t="s">
        <v>3297</v>
      </c>
      <c r="AP714" s="2">
        <v>53.1</v>
      </c>
      <c r="AQ714" s="2">
        <v>48</v>
      </c>
      <c r="AR714" s="2" t="s">
        <v>3297</v>
      </c>
      <c r="AS714" s="2" t="s">
        <v>112</v>
      </c>
      <c r="AT714" s="2" t="s">
        <v>105</v>
      </c>
    </row>
    <row r="715" spans="1:46" x14ac:dyDescent="0.3">
      <c r="A715" s="3" t="s">
        <v>2335</v>
      </c>
      <c r="B715" s="5">
        <v>46065</v>
      </c>
      <c r="C715" s="3" t="s">
        <v>907</v>
      </c>
      <c r="D715" s="3" t="s">
        <v>230</v>
      </c>
      <c r="E715" s="3" t="s">
        <v>275</v>
      </c>
      <c r="F715" s="3" t="s">
        <v>17</v>
      </c>
      <c r="G715" s="3" t="s">
        <v>156</v>
      </c>
      <c r="H715" s="3" t="s">
        <v>95</v>
      </c>
      <c r="I715" s="3" t="s">
        <v>302</v>
      </c>
      <c r="J715" s="3" t="s">
        <v>72</v>
      </c>
      <c r="K715" s="3" t="s">
        <v>145</v>
      </c>
      <c r="L715" s="3" t="s">
        <v>2284</v>
      </c>
      <c r="M715" s="5">
        <v>45976</v>
      </c>
      <c r="N715" s="5">
        <v>46145</v>
      </c>
      <c r="O715" s="5">
        <v>46164</v>
      </c>
      <c r="P715" s="3">
        <v>14</v>
      </c>
      <c r="Q715" s="3">
        <v>556669</v>
      </c>
      <c r="R715" s="3">
        <v>0.11</v>
      </c>
      <c r="S715" s="3">
        <v>7.0000000000000007E-2</v>
      </c>
      <c r="T715" s="3">
        <v>530115.89</v>
      </c>
      <c r="U715" s="3" t="s">
        <v>242</v>
      </c>
      <c r="V715" s="21" cm="1">
        <f t="array" ref="V715">T715 / _xlfn.SWITCH(U715, "USD", 1, "AED", 3.67, "QAR", 3.64, "SAR", 3.75, "EUR", 0.92, "Unknown", 1, 1)</f>
        <v>576212.92391304346</v>
      </c>
      <c r="W715" s="3">
        <v>321943.90000000002</v>
      </c>
      <c r="X715" s="3">
        <v>0.11</v>
      </c>
      <c r="Y715" s="3">
        <v>0.1</v>
      </c>
      <c r="Z715" s="3" t="s">
        <v>2285</v>
      </c>
      <c r="AA715" s="3">
        <v>301641.74</v>
      </c>
      <c r="AB715" s="3">
        <v>102784.76</v>
      </c>
      <c r="AC715" s="3">
        <v>60</v>
      </c>
      <c r="AD715" s="3">
        <v>142</v>
      </c>
      <c r="AE715" s="3" t="s">
        <v>38</v>
      </c>
      <c r="AF715" s="3" t="s">
        <v>128</v>
      </c>
      <c r="AG715" s="3">
        <v>0.82</v>
      </c>
      <c r="AH715" s="3">
        <v>0.05</v>
      </c>
      <c r="AI715" s="3">
        <v>0.03</v>
      </c>
      <c r="AJ715" s="3">
        <v>0</v>
      </c>
      <c r="AK715" s="3">
        <v>1157</v>
      </c>
      <c r="AL715" s="3">
        <v>54584.73</v>
      </c>
      <c r="AM715" s="3">
        <v>131425.07</v>
      </c>
      <c r="AN715" s="3" t="s">
        <v>3297</v>
      </c>
      <c r="AO715" s="3" t="s">
        <v>3297</v>
      </c>
      <c r="AP715" s="3">
        <v>67.2</v>
      </c>
      <c r="AQ715" s="3" t="s">
        <v>3297</v>
      </c>
      <c r="AR715" s="3" t="s">
        <v>160</v>
      </c>
      <c r="AS715" s="3" t="s">
        <v>104</v>
      </c>
      <c r="AT715" s="3" t="s">
        <v>3297</v>
      </c>
    </row>
    <row r="716" spans="1:46" x14ac:dyDescent="0.3">
      <c r="A716" s="2" t="s">
        <v>2338</v>
      </c>
      <c r="B716" s="4">
        <v>45941</v>
      </c>
      <c r="C716" s="2" t="s">
        <v>244</v>
      </c>
      <c r="D716" s="2" t="s">
        <v>3249</v>
      </c>
      <c r="E716" s="2" t="s">
        <v>220</v>
      </c>
      <c r="F716" s="2" t="s">
        <v>123</v>
      </c>
      <c r="G716" s="2" t="s">
        <v>69</v>
      </c>
      <c r="H716" s="2" t="s">
        <v>3252</v>
      </c>
      <c r="I716" s="2" t="s">
        <v>302</v>
      </c>
      <c r="J716" s="2" t="s">
        <v>221</v>
      </c>
      <c r="K716" s="2" t="s">
        <v>21</v>
      </c>
      <c r="L716" s="2" t="s">
        <v>2287</v>
      </c>
      <c r="M716" s="4">
        <v>45923</v>
      </c>
      <c r="N716" s="4">
        <v>45979</v>
      </c>
      <c r="O716" s="4">
        <v>45990</v>
      </c>
      <c r="P716" s="2">
        <v>42</v>
      </c>
      <c r="Q716" s="2">
        <v>34435235</v>
      </c>
      <c r="R716" s="2">
        <v>0.17</v>
      </c>
      <c r="S716" s="2">
        <v>0.14000000000000001</v>
      </c>
      <c r="T716" s="2">
        <v>32582619.359999999</v>
      </c>
      <c r="U716" s="2" t="s">
        <v>365</v>
      </c>
      <c r="V716" s="20" cm="1">
        <f t="array" ref="V716">T716 / _xlfn.SWITCH(U716, "USD", 1, "AED", 3.67, "QAR", 3.64, "SAR", 3.75, "EUR", 0.92, "Unknown", 1, 1)</f>
        <v>8878097.9182561301</v>
      </c>
      <c r="W716" s="2">
        <v>27118211.25</v>
      </c>
      <c r="X716" s="2">
        <v>0.36</v>
      </c>
      <c r="Y716" s="2">
        <v>0.14000000000000001</v>
      </c>
      <c r="Z716" s="2" t="s">
        <v>2288</v>
      </c>
      <c r="AA716" s="2" t="s">
        <v>224</v>
      </c>
      <c r="AB716" s="2">
        <v>7173705.1299999999</v>
      </c>
      <c r="AC716" s="2">
        <v>60</v>
      </c>
      <c r="AD716" s="2">
        <v>32</v>
      </c>
      <c r="AE716" s="2" t="s">
        <v>62</v>
      </c>
      <c r="AF716" s="2" t="s">
        <v>87</v>
      </c>
      <c r="AG716" s="2">
        <v>0.25</v>
      </c>
      <c r="AH716" s="2">
        <v>0.15</v>
      </c>
      <c r="AI716" s="2">
        <v>0.08</v>
      </c>
      <c r="AJ716" s="2">
        <v>3</v>
      </c>
      <c r="AK716" s="2">
        <v>1245</v>
      </c>
      <c r="AL716" s="2">
        <v>1986839.28</v>
      </c>
      <c r="AM716" s="2">
        <v>3889544.28</v>
      </c>
      <c r="AN716" s="2" t="s">
        <v>3297</v>
      </c>
      <c r="AO716" s="2" t="s">
        <v>39</v>
      </c>
      <c r="AP716" s="2">
        <v>73.3</v>
      </c>
      <c r="AQ716" s="2">
        <v>36</v>
      </c>
      <c r="AR716" s="2" t="s">
        <v>160</v>
      </c>
      <c r="AS716" s="2" t="s">
        <v>40</v>
      </c>
      <c r="AT716" s="2" t="s">
        <v>3297</v>
      </c>
    </row>
    <row r="717" spans="1:46" x14ac:dyDescent="0.3">
      <c r="A717" s="3" t="s">
        <v>2341</v>
      </c>
      <c r="B717" s="5">
        <v>45762</v>
      </c>
      <c r="C717" s="3" t="s">
        <v>42</v>
      </c>
      <c r="D717" s="3" t="s">
        <v>230</v>
      </c>
      <c r="E717" s="3" t="s">
        <v>220</v>
      </c>
      <c r="F717" s="3" t="s">
        <v>123</v>
      </c>
      <c r="G717" s="3" t="s">
        <v>94</v>
      </c>
      <c r="H717" s="3" t="s">
        <v>109</v>
      </c>
      <c r="I717" s="3" t="s">
        <v>193</v>
      </c>
      <c r="J717" s="3" t="s">
        <v>20</v>
      </c>
      <c r="K717" s="3" t="s">
        <v>97</v>
      </c>
      <c r="L717" s="3" t="s">
        <v>2290</v>
      </c>
      <c r="M717" s="5">
        <v>45705</v>
      </c>
      <c r="N717" s="5">
        <v>45769</v>
      </c>
      <c r="O717" s="5" t="s">
        <v>3297</v>
      </c>
      <c r="P717" s="3">
        <v>23</v>
      </c>
      <c r="Q717" s="3">
        <v>32223118</v>
      </c>
      <c r="R717" s="3">
        <v>0.08</v>
      </c>
      <c r="S717" s="3">
        <v>0.16</v>
      </c>
      <c r="T717" s="3">
        <v>34388511.530000001</v>
      </c>
      <c r="U717" s="3" t="s">
        <v>50</v>
      </c>
      <c r="V717" s="21" cm="1">
        <f t="array" ref="V717">T717 / _xlfn.SWITCH(U717, "USD", 1, "AED", 3.67, "QAR", 3.64, "SAR", 3.75, "EUR", 0.92, "Unknown", 1, 1)</f>
        <v>9447393.2774725277</v>
      </c>
      <c r="W717" s="3">
        <v>30084584.760000002</v>
      </c>
      <c r="X717" s="3">
        <v>0.13</v>
      </c>
      <c r="Y717" s="3">
        <v>0.15</v>
      </c>
      <c r="Z717" s="3" t="s">
        <v>2291</v>
      </c>
      <c r="AA717" s="3">
        <v>19715018.940000001</v>
      </c>
      <c r="AB717" s="3">
        <v>8073750.2199999997</v>
      </c>
      <c r="AC717" s="3">
        <v>60</v>
      </c>
      <c r="AD717" s="3">
        <v>138</v>
      </c>
      <c r="AE717" s="3" t="s">
        <v>38</v>
      </c>
      <c r="AF717" s="3" t="s">
        <v>263</v>
      </c>
      <c r="AG717" s="3">
        <v>0.98</v>
      </c>
      <c r="AH717" s="3">
        <v>0.05</v>
      </c>
      <c r="AI717" s="3">
        <v>0.06</v>
      </c>
      <c r="AJ717" s="3">
        <v>13</v>
      </c>
      <c r="AK717" s="3">
        <v>1974</v>
      </c>
      <c r="AL717" s="3">
        <v>6696151.0700000003</v>
      </c>
      <c r="AM717" s="3">
        <v>3546622.12</v>
      </c>
      <c r="AN717" s="3" t="s">
        <v>165</v>
      </c>
      <c r="AO717" s="3" t="s">
        <v>3297</v>
      </c>
      <c r="AP717" s="3">
        <v>80.900000000000006</v>
      </c>
      <c r="AQ717" s="3">
        <v>24</v>
      </c>
      <c r="AR717" s="3" t="s">
        <v>3297</v>
      </c>
      <c r="AS717" s="3" t="s">
        <v>112</v>
      </c>
      <c r="AT717" s="3" t="s">
        <v>64</v>
      </c>
    </row>
    <row r="718" spans="1:46" x14ac:dyDescent="0.3">
      <c r="A718" s="2" t="s">
        <v>2344</v>
      </c>
      <c r="B718" s="4">
        <v>45855</v>
      </c>
      <c r="C718" s="2" t="s">
        <v>424</v>
      </c>
      <c r="D718" s="2" t="s">
        <v>115</v>
      </c>
      <c r="E718" s="2" t="s">
        <v>220</v>
      </c>
      <c r="F718" s="2" t="s">
        <v>123</v>
      </c>
      <c r="G718" s="2" t="s">
        <v>156</v>
      </c>
      <c r="H718" s="2" t="s">
        <v>157</v>
      </c>
      <c r="I718" s="2" t="s">
        <v>193</v>
      </c>
      <c r="J718" s="2" t="s">
        <v>20</v>
      </c>
      <c r="K718" s="2" t="s">
        <v>35</v>
      </c>
      <c r="L718" s="2" t="s">
        <v>2293</v>
      </c>
      <c r="M718" s="4">
        <v>45820</v>
      </c>
      <c r="N718" s="4">
        <v>45877</v>
      </c>
      <c r="O718" s="4">
        <v>45947</v>
      </c>
      <c r="P718" s="2">
        <v>56</v>
      </c>
      <c r="Q718" s="2">
        <v>472954</v>
      </c>
      <c r="R718" s="2">
        <v>0.27</v>
      </c>
      <c r="S718" s="2">
        <v>0.03</v>
      </c>
      <c r="T718" s="2">
        <v>355614.11</v>
      </c>
      <c r="U718" s="2" t="s">
        <v>76</v>
      </c>
      <c r="V718" s="20" cm="1">
        <f t="array" ref="V718">T718 / _xlfn.SWITCH(U718, "USD", 1, "AED", 3.67, "QAR", 3.64, "SAR", 3.75, "EUR", 0.92, "Unknown", 1, 1)</f>
        <v>355614.11</v>
      </c>
      <c r="W718" s="2">
        <v>269469.55</v>
      </c>
      <c r="X718" s="2">
        <v>0.12</v>
      </c>
      <c r="Y718" s="2">
        <v>0.18</v>
      </c>
      <c r="Z718" s="2" t="s">
        <v>2294</v>
      </c>
      <c r="AA718" s="2">
        <v>202342.65</v>
      </c>
      <c r="AB718" s="2">
        <v>176233.5</v>
      </c>
      <c r="AC718" s="2">
        <v>45</v>
      </c>
      <c r="AD718" s="2">
        <v>127</v>
      </c>
      <c r="AE718" s="2" t="s">
        <v>38</v>
      </c>
      <c r="AF718" s="2" t="s">
        <v>128</v>
      </c>
      <c r="AG718" s="2">
        <v>7.0000000000000007E-2</v>
      </c>
      <c r="AH718" s="2">
        <v>0.05</v>
      </c>
      <c r="AI718" s="2">
        <v>0.01</v>
      </c>
      <c r="AJ718" s="2">
        <v>9</v>
      </c>
      <c r="AK718" s="2">
        <v>3812</v>
      </c>
      <c r="AL718" s="2">
        <v>58714.76</v>
      </c>
      <c r="AM718" s="2">
        <v>49682.93</v>
      </c>
      <c r="AN718" s="2" t="s">
        <v>135</v>
      </c>
      <c r="AO718" s="2" t="s">
        <v>3297</v>
      </c>
      <c r="AP718" s="2">
        <v>51.5</v>
      </c>
      <c r="AQ718" s="2">
        <v>48</v>
      </c>
      <c r="AR718" s="2" t="s">
        <v>3297</v>
      </c>
      <c r="AS718" s="2" t="s">
        <v>27</v>
      </c>
      <c r="AT718" s="2" t="s">
        <v>64</v>
      </c>
    </row>
    <row r="719" spans="1:46" x14ac:dyDescent="0.3">
      <c r="A719" s="3" t="s">
        <v>2346</v>
      </c>
      <c r="B719" s="5">
        <v>45864</v>
      </c>
      <c r="C719" s="3" t="s">
        <v>54</v>
      </c>
      <c r="D719" s="3" t="s">
        <v>169</v>
      </c>
      <c r="E719" s="3" t="s">
        <v>275</v>
      </c>
      <c r="F719" s="3" t="s">
        <v>116</v>
      </c>
      <c r="G719" s="3" t="s">
        <v>34</v>
      </c>
      <c r="H719" s="3" t="s">
        <v>157</v>
      </c>
      <c r="I719" s="3" t="s">
        <v>3297</v>
      </c>
      <c r="J719" s="2" t="s">
        <v>59</v>
      </c>
      <c r="K719" s="3" t="s">
        <v>21</v>
      </c>
      <c r="L719" s="3" t="s">
        <v>2296</v>
      </c>
      <c r="M719" s="5">
        <v>45790</v>
      </c>
      <c r="N719" s="5">
        <v>45913</v>
      </c>
      <c r="O719" s="5">
        <v>45911</v>
      </c>
      <c r="P719" s="3">
        <v>21</v>
      </c>
      <c r="Q719" s="3">
        <v>31096533</v>
      </c>
      <c r="R719" s="3">
        <v>0.19</v>
      </c>
      <c r="S719" s="3">
        <v>0.2</v>
      </c>
      <c r="T719" s="3">
        <v>30225830.079999998</v>
      </c>
      <c r="U719" s="3" t="s">
        <v>177</v>
      </c>
      <c r="V719" s="21" cm="1">
        <f t="array" ref="V719">T719 / _xlfn.SWITCH(U719, "USD", 1, "AED", 3.67, "QAR", 3.64, "SAR", 3.75, "EUR", 0.92, "Unknown", 1, 1)</f>
        <v>30225830.079999998</v>
      </c>
      <c r="W719" s="3">
        <v>23677219.84</v>
      </c>
      <c r="X719" s="3">
        <v>0.4</v>
      </c>
      <c r="Y719" s="3">
        <v>0.12</v>
      </c>
      <c r="Z719" s="3" t="s">
        <v>2297</v>
      </c>
      <c r="AA719" s="3">
        <v>5978273.75</v>
      </c>
      <c r="AB719" s="3">
        <v>4897001.5199999996</v>
      </c>
      <c r="AC719" s="3">
        <v>30</v>
      </c>
      <c r="AD719" s="3">
        <v>109</v>
      </c>
      <c r="AE719" s="3" t="s">
        <v>62</v>
      </c>
      <c r="AF719" s="3" t="s">
        <v>49</v>
      </c>
      <c r="AG719" s="3">
        <v>0.56000000000000005</v>
      </c>
      <c r="AH719" s="3">
        <v>0.15</v>
      </c>
      <c r="AI719" s="3">
        <v>0.04</v>
      </c>
      <c r="AJ719" s="3">
        <v>0</v>
      </c>
      <c r="AK719" s="3">
        <v>45</v>
      </c>
      <c r="AL719" s="3">
        <v>6959404.5999999996</v>
      </c>
      <c r="AM719" s="3">
        <v>11793246.890000001</v>
      </c>
      <c r="AN719" s="3" t="s">
        <v>102</v>
      </c>
      <c r="AO719" s="3" t="s">
        <v>25</v>
      </c>
      <c r="AP719" s="3">
        <v>77.900000000000006</v>
      </c>
      <c r="AQ719" s="3">
        <v>60</v>
      </c>
      <c r="AR719" s="3" t="s">
        <v>51</v>
      </c>
      <c r="AS719" s="3" t="s">
        <v>52</v>
      </c>
      <c r="AT719" s="3" t="s">
        <v>28</v>
      </c>
    </row>
    <row r="720" spans="1:46" x14ac:dyDescent="0.3">
      <c r="A720" s="2" t="s">
        <v>2349</v>
      </c>
      <c r="B720" s="4">
        <v>45871</v>
      </c>
      <c r="C720" s="2" t="s">
        <v>384</v>
      </c>
      <c r="D720" s="2" t="s">
        <v>169</v>
      </c>
      <c r="E720" s="2" t="s">
        <v>16</v>
      </c>
      <c r="F720" s="2" t="s">
        <v>56</v>
      </c>
      <c r="G720" s="2" t="s">
        <v>117</v>
      </c>
      <c r="H720" s="2" t="s">
        <v>3297</v>
      </c>
      <c r="I720" s="2" t="s">
        <v>193</v>
      </c>
      <c r="J720" s="2" t="s">
        <v>82</v>
      </c>
      <c r="K720" s="2" t="s">
        <v>203</v>
      </c>
      <c r="L720" s="2" t="s">
        <v>2299</v>
      </c>
      <c r="M720" s="4">
        <v>45834</v>
      </c>
      <c r="N720" s="4">
        <v>45930</v>
      </c>
      <c r="O720" s="4">
        <v>45667</v>
      </c>
      <c r="P720" s="2">
        <v>29</v>
      </c>
      <c r="Q720" s="2">
        <v>21562048</v>
      </c>
      <c r="R720" s="2">
        <v>0.19</v>
      </c>
      <c r="S720" s="2">
        <v>0.18</v>
      </c>
      <c r="T720" s="2">
        <v>20609005.48</v>
      </c>
      <c r="U720" s="2" t="s">
        <v>50</v>
      </c>
      <c r="V720" s="20" cm="1">
        <f t="array" ref="V720">T720 / _xlfn.SWITCH(U720, "USD", 1, "AED", 3.67, "QAR", 3.64, "SAR", 3.75, "EUR", 0.92, "Unknown", 1, 1)</f>
        <v>5661814.692307692</v>
      </c>
      <c r="W720" s="2">
        <v>17772127.800000001</v>
      </c>
      <c r="X720" s="2">
        <v>0.06</v>
      </c>
      <c r="Y720" s="2">
        <v>0.2</v>
      </c>
      <c r="Z720" s="2" t="s">
        <v>2300</v>
      </c>
      <c r="AA720" s="2">
        <v>9051249.7799999993</v>
      </c>
      <c r="AB720" s="2">
        <v>8046412.9800000004</v>
      </c>
      <c r="AC720" s="2">
        <v>45</v>
      </c>
      <c r="AD720" s="2">
        <v>100</v>
      </c>
      <c r="AE720" s="2" t="s">
        <v>3297</v>
      </c>
      <c r="AF720" s="2" t="s">
        <v>24</v>
      </c>
      <c r="AG720" s="2">
        <v>0.11</v>
      </c>
      <c r="AH720" s="2">
        <v>0.05</v>
      </c>
      <c r="AI720" s="2">
        <v>0.03</v>
      </c>
      <c r="AJ720" s="2">
        <v>0</v>
      </c>
      <c r="AK720" s="2">
        <v>3611</v>
      </c>
      <c r="AL720" s="2">
        <v>781083.84</v>
      </c>
      <c r="AM720" s="2">
        <v>10082521.35</v>
      </c>
      <c r="AN720" s="2" t="s">
        <v>88</v>
      </c>
      <c r="AO720" s="2" t="s">
        <v>3297</v>
      </c>
      <c r="AP720" s="2">
        <v>97.7</v>
      </c>
      <c r="AQ720" s="2">
        <v>48</v>
      </c>
      <c r="AR720" s="2" t="s">
        <v>51</v>
      </c>
      <c r="AS720" s="2" t="s">
        <v>52</v>
      </c>
      <c r="AT720" s="2" t="s">
        <v>149</v>
      </c>
    </row>
    <row r="721" spans="1:46" x14ac:dyDescent="0.3">
      <c r="A721" s="3" t="s">
        <v>2352</v>
      </c>
      <c r="B721" s="5">
        <v>46027</v>
      </c>
      <c r="C721" s="3" t="s">
        <v>431</v>
      </c>
      <c r="D721" s="3" t="s">
        <v>219</v>
      </c>
      <c r="E721" s="3" t="s">
        <v>220</v>
      </c>
      <c r="F721" s="3" t="s">
        <v>123</v>
      </c>
      <c r="G721" s="3" t="s">
        <v>18</v>
      </c>
      <c r="H721" s="3" t="s">
        <v>3252</v>
      </c>
      <c r="I721" s="3" t="s">
        <v>124</v>
      </c>
      <c r="J721" s="3" t="s">
        <v>221</v>
      </c>
      <c r="K721" s="3" t="s">
        <v>35</v>
      </c>
      <c r="L721" s="3" t="s">
        <v>2302</v>
      </c>
      <c r="M721" s="5">
        <v>45912</v>
      </c>
      <c r="N721" s="5">
        <v>46071</v>
      </c>
      <c r="O721" s="5">
        <v>46097</v>
      </c>
      <c r="P721" s="3">
        <v>11</v>
      </c>
      <c r="Q721" s="3">
        <v>17113526</v>
      </c>
      <c r="R721" s="3">
        <v>0.09</v>
      </c>
      <c r="S721" s="3">
        <v>0.16</v>
      </c>
      <c r="T721" s="3">
        <v>18065038.050000001</v>
      </c>
      <c r="U721" s="3" t="s">
        <v>365</v>
      </c>
      <c r="V721" s="21" cm="1">
        <f t="array" ref="V721">T721 / _xlfn.SWITCH(U721, "USD", 1, "AED", 3.67, "QAR", 3.64, "SAR", 3.75, "EUR", 0.92, "Unknown", 1, 1)</f>
        <v>4922353.6920980932</v>
      </c>
      <c r="W721" s="3">
        <v>12701182.59</v>
      </c>
      <c r="X721" s="3">
        <v>0.1</v>
      </c>
      <c r="Y721" s="3">
        <v>0.1</v>
      </c>
      <c r="Z721" s="3" t="s">
        <v>3297</v>
      </c>
      <c r="AA721" s="3">
        <v>8531457.6500000004</v>
      </c>
      <c r="AB721" s="3">
        <v>6276538.3200000003</v>
      </c>
      <c r="AC721" s="3">
        <v>90</v>
      </c>
      <c r="AD721" s="3">
        <v>58</v>
      </c>
      <c r="AE721" s="3" t="s">
        <v>3297</v>
      </c>
      <c r="AF721" s="3" t="s">
        <v>263</v>
      </c>
      <c r="AG721" s="3">
        <v>0.73</v>
      </c>
      <c r="AH721" s="3">
        <v>0.05</v>
      </c>
      <c r="AI721" s="3">
        <v>0.04</v>
      </c>
      <c r="AJ721" s="3">
        <v>15</v>
      </c>
      <c r="AK721" s="3">
        <v>3804</v>
      </c>
      <c r="AL721" s="3">
        <v>4444279.92</v>
      </c>
      <c r="AM721" s="3">
        <v>6256946.9000000004</v>
      </c>
      <c r="AN721" s="3" t="s">
        <v>135</v>
      </c>
      <c r="AO721" s="3" t="s">
        <v>3297</v>
      </c>
      <c r="AP721" s="3">
        <v>72.7</v>
      </c>
      <c r="AQ721" s="3" t="s">
        <v>3297</v>
      </c>
      <c r="AR721" s="3" t="s">
        <v>51</v>
      </c>
      <c r="AS721" s="3" t="s">
        <v>27</v>
      </c>
      <c r="AT721" s="3" t="s">
        <v>3297</v>
      </c>
    </row>
    <row r="722" spans="1:46" x14ac:dyDescent="0.3">
      <c r="A722" s="2" t="s">
        <v>2355</v>
      </c>
      <c r="B722" s="4">
        <v>16702</v>
      </c>
      <c r="C722" s="2" t="s">
        <v>294</v>
      </c>
      <c r="D722" s="2" t="s">
        <v>79</v>
      </c>
      <c r="E722" s="2" t="s">
        <v>3335</v>
      </c>
      <c r="F722" s="2" t="s">
        <v>93</v>
      </c>
      <c r="G722" s="2" t="s">
        <v>135</v>
      </c>
      <c r="H722" s="2" t="s">
        <v>95</v>
      </c>
      <c r="I722" s="2" t="s">
        <v>302</v>
      </c>
      <c r="J722" s="2" t="s">
        <v>140</v>
      </c>
      <c r="K722" s="2" t="s">
        <v>145</v>
      </c>
      <c r="L722" s="2" t="s">
        <v>2304</v>
      </c>
      <c r="M722" s="4">
        <v>45905</v>
      </c>
      <c r="N722" s="4">
        <v>45945</v>
      </c>
      <c r="O722" s="4">
        <v>46022</v>
      </c>
      <c r="P722" s="2">
        <v>22</v>
      </c>
      <c r="Q722" s="2">
        <v>11181751</v>
      </c>
      <c r="R722" s="2">
        <v>0.16</v>
      </c>
      <c r="S722" s="2">
        <v>0.18</v>
      </c>
      <c r="T722" s="2">
        <v>11083351.59</v>
      </c>
      <c r="U722" s="2" t="s">
        <v>76</v>
      </c>
      <c r="V722" s="20" cm="1">
        <f t="array" ref="V722">T722 / _xlfn.SWITCH(U722, "USD", 1, "AED", 3.67, "QAR", 3.64, "SAR", 3.75, "EUR", 0.92, "Unknown", 1, 1)</f>
        <v>11083351.59</v>
      </c>
      <c r="W722" s="2">
        <v>8817326.6899999995</v>
      </c>
      <c r="X722" s="2">
        <v>0.16</v>
      </c>
      <c r="Y722" s="2">
        <v>0.17</v>
      </c>
      <c r="Z722" s="2" t="s">
        <v>2305</v>
      </c>
      <c r="AA722" s="2">
        <v>2752838.29</v>
      </c>
      <c r="AB722" s="2">
        <v>1722516.13</v>
      </c>
      <c r="AC722" s="2">
        <v>120</v>
      </c>
      <c r="AD722" s="2">
        <v>135</v>
      </c>
      <c r="AE722" s="2" t="s">
        <v>100</v>
      </c>
      <c r="AF722" s="2" t="s">
        <v>263</v>
      </c>
      <c r="AG722" s="2">
        <v>0.26</v>
      </c>
      <c r="AH722" s="2">
        <v>0.05</v>
      </c>
      <c r="AI722" s="2">
        <v>7.0000000000000007E-2</v>
      </c>
      <c r="AJ722" s="2">
        <v>6</v>
      </c>
      <c r="AK722" s="2">
        <v>267</v>
      </c>
      <c r="AL722" s="2" t="s">
        <v>3297</v>
      </c>
      <c r="AM722" s="2" t="s">
        <v>3297</v>
      </c>
      <c r="AN722" s="2" t="s">
        <v>3297</v>
      </c>
      <c r="AO722" s="2" t="s">
        <v>25</v>
      </c>
      <c r="AP722" s="2">
        <v>74.099999999999994</v>
      </c>
      <c r="AQ722" s="2">
        <v>48</v>
      </c>
      <c r="AR722" s="2" t="s">
        <v>26</v>
      </c>
      <c r="AS722" s="2" t="s">
        <v>52</v>
      </c>
      <c r="AT722" s="2" t="s">
        <v>28</v>
      </c>
    </row>
    <row r="723" spans="1:46" x14ac:dyDescent="0.3">
      <c r="A723" s="3" t="s">
        <v>2358</v>
      </c>
      <c r="B723" s="5">
        <v>45967</v>
      </c>
      <c r="C723" s="3" t="s">
        <v>603</v>
      </c>
      <c r="D723" s="3" t="s">
        <v>79</v>
      </c>
      <c r="E723" s="3" t="s">
        <v>207</v>
      </c>
      <c r="F723" s="3" t="s">
        <v>80</v>
      </c>
      <c r="G723" s="3" t="s">
        <v>144</v>
      </c>
      <c r="H723" s="3" t="s">
        <v>3297</v>
      </c>
      <c r="I723" s="3" t="s">
        <v>19</v>
      </c>
      <c r="J723" s="3" t="s">
        <v>132</v>
      </c>
      <c r="K723" s="3" t="s">
        <v>83</v>
      </c>
      <c r="L723" s="3" t="s">
        <v>2307</v>
      </c>
      <c r="M723" s="5">
        <v>45957</v>
      </c>
      <c r="N723" s="5" t="s">
        <v>3297</v>
      </c>
      <c r="O723" s="5">
        <v>46040</v>
      </c>
      <c r="P723" s="3">
        <v>55</v>
      </c>
      <c r="Q723" s="3">
        <v>2633338</v>
      </c>
      <c r="R723" s="3">
        <v>0.2</v>
      </c>
      <c r="S723" s="3">
        <v>0.16</v>
      </c>
      <c r="T723" s="3">
        <v>2443737.66</v>
      </c>
      <c r="U723" s="3" t="s">
        <v>365</v>
      </c>
      <c r="V723" s="21" cm="1">
        <f t="array" ref="V723">T723 / _xlfn.SWITCH(U723, "USD", 1, "AED", 3.67, "QAR", 3.64, "SAR", 3.75, "EUR", 0.92, "Unknown", 1, 1)</f>
        <v>665868.57220708451</v>
      </c>
      <c r="W723" s="3">
        <v>1832125.02</v>
      </c>
      <c r="X723" s="3">
        <v>0.11</v>
      </c>
      <c r="Y723" s="3">
        <v>0.11</v>
      </c>
      <c r="Z723" s="3" t="s">
        <v>2308</v>
      </c>
      <c r="AA723" s="3">
        <v>135387.04999999999</v>
      </c>
      <c r="AB723" s="3">
        <v>105308.57</v>
      </c>
      <c r="AC723" s="3">
        <v>90</v>
      </c>
      <c r="AD723" s="3">
        <v>101</v>
      </c>
      <c r="AE723" s="3" t="s">
        <v>62</v>
      </c>
      <c r="AF723" s="3" t="s">
        <v>87</v>
      </c>
      <c r="AG723" s="3">
        <v>0.38</v>
      </c>
      <c r="AH723" s="3">
        <v>0.15</v>
      </c>
      <c r="AI723" s="3">
        <v>0.06</v>
      </c>
      <c r="AJ723" s="3">
        <v>10</v>
      </c>
      <c r="AK723" s="3" t="s">
        <v>3297</v>
      </c>
      <c r="AL723" s="3">
        <v>401397.57</v>
      </c>
      <c r="AM723" s="3">
        <v>639297.75</v>
      </c>
      <c r="AN723" s="3" t="s">
        <v>3297</v>
      </c>
      <c r="AO723" s="3" t="s">
        <v>39</v>
      </c>
      <c r="AP723" s="3">
        <v>88.7</v>
      </c>
      <c r="AQ723" s="3">
        <v>12</v>
      </c>
      <c r="AR723" s="3" t="s">
        <v>51</v>
      </c>
      <c r="AS723" s="3" t="s">
        <v>40</v>
      </c>
      <c r="AT723" s="3" t="s">
        <v>3297</v>
      </c>
    </row>
    <row r="724" spans="1:46" x14ac:dyDescent="0.3">
      <c r="A724" s="2" t="s">
        <v>2360</v>
      </c>
      <c r="B724" s="4">
        <v>45669</v>
      </c>
      <c r="C724" s="2" t="s">
        <v>541</v>
      </c>
      <c r="D724" s="2" t="s">
        <v>320</v>
      </c>
      <c r="E724" s="2" t="s">
        <v>207</v>
      </c>
      <c r="F724" s="2" t="s">
        <v>3297</v>
      </c>
      <c r="G724" s="2" t="s">
        <v>57</v>
      </c>
      <c r="H724" s="2" t="s">
        <v>192</v>
      </c>
      <c r="I724" s="2" t="s">
        <v>3254</v>
      </c>
      <c r="J724" s="2" t="s">
        <v>45</v>
      </c>
      <c r="K724" s="2" t="s">
        <v>83</v>
      </c>
      <c r="L724" s="2" t="s">
        <v>2310</v>
      </c>
      <c r="M724" s="4">
        <v>45594</v>
      </c>
      <c r="N724" s="4">
        <v>45725</v>
      </c>
      <c r="O724" s="4" t="s">
        <v>3297</v>
      </c>
      <c r="P724" s="2">
        <v>60</v>
      </c>
      <c r="Q724" s="2">
        <v>27523084</v>
      </c>
      <c r="R724" s="2">
        <v>0.1</v>
      </c>
      <c r="S724" s="2">
        <v>-0.01</v>
      </c>
      <c r="T724" s="2">
        <v>24523067.84</v>
      </c>
      <c r="U724" s="2" t="s">
        <v>365</v>
      </c>
      <c r="V724" s="20" cm="1">
        <f t="array" ref="V724">T724 / _xlfn.SWITCH(U724, "USD", 1, "AED", 3.67, "QAR", 3.64, "SAR", 3.75, "EUR", 0.92, "Unknown", 1, 1)</f>
        <v>6682034.8337874664</v>
      </c>
      <c r="W724" s="2">
        <v>18668072.579999998</v>
      </c>
      <c r="X724" s="2">
        <v>0.18</v>
      </c>
      <c r="Y724" s="2">
        <v>0.15</v>
      </c>
      <c r="Z724" s="2" t="s">
        <v>3297</v>
      </c>
      <c r="AA724" s="2">
        <v>10780951.99</v>
      </c>
      <c r="AB724" s="2">
        <v>6861231.4500000002</v>
      </c>
      <c r="AC724" s="2">
        <v>60</v>
      </c>
      <c r="AD724" s="2">
        <v>63</v>
      </c>
      <c r="AE724" s="2" t="s">
        <v>38</v>
      </c>
      <c r="AF724" s="2" t="s">
        <v>153</v>
      </c>
      <c r="AG724" s="2">
        <v>0.34</v>
      </c>
      <c r="AH724" s="2">
        <v>0.15</v>
      </c>
      <c r="AI724" s="2">
        <v>7.0000000000000007E-2</v>
      </c>
      <c r="AJ724" s="2">
        <v>13</v>
      </c>
      <c r="AK724" s="2">
        <v>581</v>
      </c>
      <c r="AL724" s="2">
        <v>5462976.0499999998</v>
      </c>
      <c r="AM724" s="2">
        <v>10195355.6</v>
      </c>
      <c r="AN724" s="2" t="s">
        <v>3297</v>
      </c>
      <c r="AO724" s="2" t="s">
        <v>77</v>
      </c>
      <c r="AP724" s="2">
        <v>65.8</v>
      </c>
      <c r="AQ724" s="2">
        <v>24</v>
      </c>
      <c r="AR724" s="2" t="s">
        <v>26</v>
      </c>
      <c r="AS724" s="2" t="s">
        <v>27</v>
      </c>
      <c r="AT724" s="2" t="s">
        <v>149</v>
      </c>
    </row>
    <row r="725" spans="1:46" x14ac:dyDescent="0.3">
      <c r="A725" s="3" t="s">
        <v>2362</v>
      </c>
      <c r="B725" s="5">
        <v>45668</v>
      </c>
      <c r="C725" s="3" t="s">
        <v>244</v>
      </c>
      <c r="D725" s="3" t="s">
        <v>320</v>
      </c>
      <c r="E725" s="3" t="s">
        <v>32</v>
      </c>
      <c r="F725" s="3" t="s">
        <v>138</v>
      </c>
      <c r="G725" s="3" t="s">
        <v>235</v>
      </c>
      <c r="H725" s="3" t="s">
        <v>192</v>
      </c>
      <c r="I725" s="3" t="s">
        <v>58</v>
      </c>
      <c r="J725" s="3" t="s">
        <v>215</v>
      </c>
      <c r="K725" s="3" t="s">
        <v>35</v>
      </c>
      <c r="L725" s="3" t="s">
        <v>2312</v>
      </c>
      <c r="M725" s="5">
        <v>45623</v>
      </c>
      <c r="N725" s="5" t="s">
        <v>3297</v>
      </c>
      <c r="O725" s="5">
        <v>45763</v>
      </c>
      <c r="P725" s="3">
        <v>21</v>
      </c>
      <c r="Q725" s="3">
        <v>44415906</v>
      </c>
      <c r="R725" s="3">
        <v>0.09</v>
      </c>
      <c r="S725" s="3">
        <v>0.19</v>
      </c>
      <c r="T725" s="3">
        <v>48097984.609999999</v>
      </c>
      <c r="U725" s="3" t="s">
        <v>177</v>
      </c>
      <c r="V725" s="21" cm="1">
        <f t="array" ref="V725">T725 / _xlfn.SWITCH(U725, "USD", 1, "AED", 3.67, "QAR", 3.64, "SAR", 3.75, "EUR", 0.92, "Unknown", 1, 1)</f>
        <v>48097984.609999999</v>
      </c>
      <c r="W725" s="3">
        <v>40331423.229999997</v>
      </c>
      <c r="X725" s="3">
        <v>0.27</v>
      </c>
      <c r="Y725" s="3">
        <v>0.17</v>
      </c>
      <c r="Z725" s="3" t="s">
        <v>2313</v>
      </c>
      <c r="AA725" s="3">
        <v>7879128.6500000004</v>
      </c>
      <c r="AB725" s="3">
        <v>8412077.4499999993</v>
      </c>
      <c r="AC725" s="3">
        <v>90</v>
      </c>
      <c r="AD725" s="3">
        <v>72</v>
      </c>
      <c r="AE725" s="3" t="s">
        <v>3297</v>
      </c>
      <c r="AF725" s="3" t="s">
        <v>101</v>
      </c>
      <c r="AG725" s="3">
        <v>0.33</v>
      </c>
      <c r="AH725" s="3">
        <v>0.1</v>
      </c>
      <c r="AI725" s="3">
        <v>0.03</v>
      </c>
      <c r="AJ725" s="3">
        <v>4</v>
      </c>
      <c r="AK725" s="3">
        <v>2398</v>
      </c>
      <c r="AL725" s="3">
        <v>2883980.56</v>
      </c>
      <c r="AM725" s="3">
        <v>15948139.800000001</v>
      </c>
      <c r="AN725" s="3" t="s">
        <v>135</v>
      </c>
      <c r="AO725" s="3" t="s">
        <v>3297</v>
      </c>
      <c r="AP725" s="3" t="s">
        <v>3297</v>
      </c>
      <c r="AQ725" s="3">
        <v>48</v>
      </c>
      <c r="AR725" s="3" t="s">
        <v>166</v>
      </c>
      <c r="AS725" s="3" t="s">
        <v>52</v>
      </c>
      <c r="AT725" s="3" t="s">
        <v>28</v>
      </c>
    </row>
    <row r="726" spans="1:46" x14ac:dyDescent="0.3">
      <c r="A726" s="2" t="s">
        <v>2365</v>
      </c>
      <c r="B726" s="4">
        <v>16697</v>
      </c>
      <c r="C726" s="2" t="s">
        <v>424</v>
      </c>
      <c r="D726" s="2" t="s">
        <v>122</v>
      </c>
      <c r="E726" s="2" t="s">
        <v>275</v>
      </c>
      <c r="F726" s="2" t="s">
        <v>93</v>
      </c>
      <c r="G726" s="2" t="s">
        <v>162</v>
      </c>
      <c r="H726" s="2" t="s">
        <v>95</v>
      </c>
      <c r="I726" s="2" t="s">
        <v>139</v>
      </c>
      <c r="J726" s="2" t="s">
        <v>59</v>
      </c>
      <c r="K726" s="2" t="s">
        <v>97</v>
      </c>
      <c r="L726" s="2" t="s">
        <v>2315</v>
      </c>
      <c r="M726" s="4">
        <v>45724</v>
      </c>
      <c r="N726" s="4">
        <v>45946</v>
      </c>
      <c r="O726" s="4">
        <v>45949</v>
      </c>
      <c r="P726" s="2">
        <v>16</v>
      </c>
      <c r="Q726" s="2">
        <v>23597746</v>
      </c>
      <c r="R726" s="2">
        <v>0.34</v>
      </c>
      <c r="S726" s="2">
        <v>7.0000000000000007E-2</v>
      </c>
      <c r="T726" s="2">
        <v>16664728.23</v>
      </c>
      <c r="U726" s="2" t="s">
        <v>177</v>
      </c>
      <c r="V726" s="20" cm="1">
        <f t="array" ref="V726">T726 / _xlfn.SWITCH(U726, "USD", 1, "AED", 3.67, "QAR", 3.64, "SAR", 3.75, "EUR", 0.92, "Unknown", 1, 1)</f>
        <v>16664728.23</v>
      </c>
      <c r="W726" s="2">
        <v>13667151.720000001</v>
      </c>
      <c r="X726" s="2">
        <v>0.26</v>
      </c>
      <c r="Y726" s="2">
        <v>0.09</v>
      </c>
      <c r="Z726" s="2" t="s">
        <v>2316</v>
      </c>
      <c r="AA726" s="2">
        <v>11808531.689999999</v>
      </c>
      <c r="AB726" s="2">
        <v>12682469.880000001</v>
      </c>
      <c r="AC726" s="2">
        <v>45</v>
      </c>
      <c r="AD726" s="2">
        <v>73</v>
      </c>
      <c r="AE726" s="2" t="s">
        <v>75</v>
      </c>
      <c r="AF726" s="2" t="s">
        <v>153</v>
      </c>
      <c r="AG726" s="2">
        <v>0.53</v>
      </c>
      <c r="AH726" s="2">
        <v>0.05</v>
      </c>
      <c r="AI726" s="2">
        <v>0.01</v>
      </c>
      <c r="AJ726" s="2">
        <v>11</v>
      </c>
      <c r="AK726" s="2">
        <v>178</v>
      </c>
      <c r="AL726" s="2">
        <v>1135407.6200000001</v>
      </c>
      <c r="AM726" s="2">
        <v>7217474.5800000001</v>
      </c>
      <c r="AN726" s="2" t="s">
        <v>3297</v>
      </c>
      <c r="AO726" s="2" t="s">
        <v>89</v>
      </c>
      <c r="AP726" s="2">
        <v>77</v>
      </c>
      <c r="AQ726" s="2">
        <v>24</v>
      </c>
      <c r="AR726" s="2" t="s">
        <v>166</v>
      </c>
      <c r="AS726" s="2" t="s">
        <v>27</v>
      </c>
      <c r="AT726" s="2" t="s">
        <v>149</v>
      </c>
    </row>
    <row r="727" spans="1:46" x14ac:dyDescent="0.3">
      <c r="A727" s="3" t="s">
        <v>2368</v>
      </c>
      <c r="B727" s="5">
        <v>16624</v>
      </c>
      <c r="C727" s="3" t="s">
        <v>313</v>
      </c>
      <c r="D727" s="3" t="s">
        <v>3249</v>
      </c>
      <c r="E727" s="3" t="s">
        <v>16</v>
      </c>
      <c r="F727" s="3" t="s">
        <v>56</v>
      </c>
      <c r="G727" s="3" t="s">
        <v>235</v>
      </c>
      <c r="H727" s="3" t="s">
        <v>70</v>
      </c>
      <c r="I727" s="3" t="s">
        <v>302</v>
      </c>
      <c r="J727" s="3" t="s">
        <v>82</v>
      </c>
      <c r="K727" s="3" t="s">
        <v>97</v>
      </c>
      <c r="L727" s="3" t="s">
        <v>2318</v>
      </c>
      <c r="M727" s="5">
        <v>45671</v>
      </c>
      <c r="N727" s="5">
        <v>45734</v>
      </c>
      <c r="O727" s="5" t="s">
        <v>3297</v>
      </c>
      <c r="P727" s="3">
        <v>41</v>
      </c>
      <c r="Q727" s="3">
        <v>44492318</v>
      </c>
      <c r="R727" s="3">
        <v>0.18</v>
      </c>
      <c r="S727" s="3">
        <v>0.03</v>
      </c>
      <c r="T727" s="3">
        <v>37578211.780000001</v>
      </c>
      <c r="U727" s="3" t="s">
        <v>242</v>
      </c>
      <c r="V727" s="21" cm="1">
        <f t="array" ref="V727">T727 / _xlfn.SWITCH(U727, "USD", 1, "AED", 3.67, "QAR", 3.64, "SAR", 3.75, "EUR", 0.92, "Unknown", 1, 1)</f>
        <v>40845882.369565219</v>
      </c>
      <c r="W727" s="3">
        <v>25425429.420000002</v>
      </c>
      <c r="X727" s="3">
        <v>0.22</v>
      </c>
      <c r="Y727" s="3">
        <v>0.14000000000000001</v>
      </c>
      <c r="Z727" s="3" t="s">
        <v>2319</v>
      </c>
      <c r="AA727" s="3">
        <v>10265971.560000001</v>
      </c>
      <c r="AB727" s="3">
        <v>7151571.6600000001</v>
      </c>
      <c r="AC727" s="3">
        <v>120</v>
      </c>
      <c r="AD727" s="3">
        <v>130</v>
      </c>
      <c r="AE727" s="3" t="s">
        <v>62</v>
      </c>
      <c r="AF727" s="3" t="s">
        <v>87</v>
      </c>
      <c r="AG727" s="3">
        <v>0.6</v>
      </c>
      <c r="AH727" s="3">
        <v>0.1</v>
      </c>
      <c r="AI727" s="3">
        <v>7.0000000000000007E-2</v>
      </c>
      <c r="AJ727" s="3">
        <v>14</v>
      </c>
      <c r="AK727" s="3">
        <v>2703</v>
      </c>
      <c r="AL727" s="3">
        <v>9139786.1799999997</v>
      </c>
      <c r="AM727" s="3">
        <v>12610004.07</v>
      </c>
      <c r="AN727" s="3" t="s">
        <v>135</v>
      </c>
      <c r="AO727" s="3" t="s">
        <v>3297</v>
      </c>
      <c r="AP727" s="3">
        <v>82</v>
      </c>
      <c r="AQ727" s="3">
        <v>24</v>
      </c>
      <c r="AR727" s="3" t="s">
        <v>3297</v>
      </c>
      <c r="AS727" s="3" t="s">
        <v>52</v>
      </c>
      <c r="AT727" s="3" t="s">
        <v>113</v>
      </c>
    </row>
    <row r="728" spans="1:46" x14ac:dyDescent="0.3">
      <c r="A728" s="2" t="s">
        <v>2371</v>
      </c>
      <c r="B728" s="4">
        <v>45713</v>
      </c>
      <c r="C728" s="2" t="s">
        <v>668</v>
      </c>
      <c r="D728" s="2" t="s">
        <v>385</v>
      </c>
      <c r="E728" s="2" t="s">
        <v>207</v>
      </c>
      <c r="F728" s="2" t="s">
        <v>80</v>
      </c>
      <c r="G728" s="2" t="s">
        <v>117</v>
      </c>
      <c r="H728" s="2" t="s">
        <v>95</v>
      </c>
      <c r="I728" s="2" t="s">
        <v>302</v>
      </c>
      <c r="J728" s="3" t="s">
        <v>45</v>
      </c>
      <c r="K728" s="2" t="s">
        <v>46</v>
      </c>
      <c r="L728" s="2" t="s">
        <v>2321</v>
      </c>
      <c r="M728" s="4">
        <v>45691</v>
      </c>
      <c r="N728" s="4">
        <v>45760</v>
      </c>
      <c r="O728" s="4" t="s">
        <v>3297</v>
      </c>
      <c r="P728" s="2">
        <v>44</v>
      </c>
      <c r="Q728" s="2">
        <v>45757715</v>
      </c>
      <c r="R728" s="2">
        <v>0.28000000000000003</v>
      </c>
      <c r="S728" s="2">
        <v>0.09</v>
      </c>
      <c r="T728" s="2">
        <v>35910654.729999997</v>
      </c>
      <c r="U728" s="2" t="s">
        <v>76</v>
      </c>
      <c r="V728" s="20" cm="1">
        <f t="array" ref="V728">T728 / _xlfn.SWITCH(U728, "USD", 1, "AED", 3.67, "QAR", 3.64, "SAR", 3.75, "EUR", 0.92, "Unknown", 1, 1)</f>
        <v>35910654.729999997</v>
      </c>
      <c r="W728" s="2">
        <v>31681606.07</v>
      </c>
      <c r="X728" s="2">
        <v>0.33</v>
      </c>
      <c r="Y728" s="2">
        <v>0.08</v>
      </c>
      <c r="Z728" s="2" t="s">
        <v>2322</v>
      </c>
      <c r="AA728" s="2">
        <v>8649127.2400000002</v>
      </c>
      <c r="AB728" s="2">
        <v>6102421.29</v>
      </c>
      <c r="AC728" s="2">
        <v>60</v>
      </c>
      <c r="AD728" s="2">
        <v>116</v>
      </c>
      <c r="AE728" s="2" t="s">
        <v>75</v>
      </c>
      <c r="AF728" s="2" t="s">
        <v>128</v>
      </c>
      <c r="AG728" s="2">
        <v>0.96</v>
      </c>
      <c r="AH728" s="2">
        <v>0.15</v>
      </c>
      <c r="AI728" s="2">
        <v>0.02</v>
      </c>
      <c r="AJ728" s="2">
        <v>5</v>
      </c>
      <c r="AK728" s="2">
        <v>786</v>
      </c>
      <c r="AL728" s="2">
        <v>3852343.19</v>
      </c>
      <c r="AM728" s="2">
        <v>5637943.0300000003</v>
      </c>
      <c r="AN728" s="2" t="s">
        <v>135</v>
      </c>
      <c r="AO728" s="2" t="s">
        <v>89</v>
      </c>
      <c r="AP728" s="2">
        <v>66.5</v>
      </c>
      <c r="AQ728" s="2">
        <v>12</v>
      </c>
      <c r="AR728" s="2" t="s">
        <v>160</v>
      </c>
      <c r="AS728" s="2" t="s">
        <v>112</v>
      </c>
      <c r="AT728" s="2" t="s">
        <v>113</v>
      </c>
    </row>
    <row r="729" spans="1:46" x14ac:dyDescent="0.3">
      <c r="A729" s="3" t="s">
        <v>2374</v>
      </c>
      <c r="B729" s="5">
        <v>45695</v>
      </c>
      <c r="C729" s="3" t="s">
        <v>298</v>
      </c>
      <c r="D729" s="3" t="s">
        <v>385</v>
      </c>
      <c r="E729" s="3" t="s">
        <v>275</v>
      </c>
      <c r="F729" s="3" t="s">
        <v>17</v>
      </c>
      <c r="G729" s="3" t="s">
        <v>18</v>
      </c>
      <c r="H729" s="3" t="s">
        <v>70</v>
      </c>
      <c r="I729" s="3" t="s">
        <v>3254</v>
      </c>
      <c r="J729" s="2" t="s">
        <v>59</v>
      </c>
      <c r="K729" s="3" t="s">
        <v>46</v>
      </c>
      <c r="L729" s="3" t="s">
        <v>2324</v>
      </c>
      <c r="M729" s="5">
        <v>45934</v>
      </c>
      <c r="N729" s="5">
        <v>45899</v>
      </c>
      <c r="O729" s="5">
        <v>45919</v>
      </c>
      <c r="P729" s="3">
        <v>35</v>
      </c>
      <c r="Q729" s="3">
        <v>35217665</v>
      </c>
      <c r="R729" s="3">
        <v>0.24</v>
      </c>
      <c r="S729" s="3">
        <v>0.14000000000000001</v>
      </c>
      <c r="T729" s="3">
        <v>30512584.960000001</v>
      </c>
      <c r="U729" s="3" t="s">
        <v>76</v>
      </c>
      <c r="V729" s="21" cm="1">
        <f t="array" ref="V729">T729 / _xlfn.SWITCH(U729, "USD", 1, "AED", 3.67, "QAR", 3.64, "SAR", 3.75, "EUR", 0.92, "Unknown", 1, 1)</f>
        <v>30512584.960000001</v>
      </c>
      <c r="W729" s="3">
        <v>22662268.920000002</v>
      </c>
      <c r="X729" s="3">
        <v>0.08</v>
      </c>
      <c r="Y729" s="3">
        <v>0.18</v>
      </c>
      <c r="Z729" s="3" t="s">
        <v>2325</v>
      </c>
      <c r="AA729" s="3">
        <v>24294259.390000001</v>
      </c>
      <c r="AB729" s="3">
        <v>8384456.6500000004</v>
      </c>
      <c r="AC729" s="3">
        <v>30</v>
      </c>
      <c r="AD729" s="3">
        <v>90</v>
      </c>
      <c r="AE729" s="3" t="s">
        <v>100</v>
      </c>
      <c r="AF729" s="3" t="s">
        <v>101</v>
      </c>
      <c r="AG729" s="3">
        <v>0.16</v>
      </c>
      <c r="AH729" s="3">
        <v>0.05</v>
      </c>
      <c r="AI729" s="3">
        <v>0.09</v>
      </c>
      <c r="AJ729" s="3">
        <v>7</v>
      </c>
      <c r="AK729" s="3">
        <v>225</v>
      </c>
      <c r="AL729" s="3">
        <v>3740696.03</v>
      </c>
      <c r="AM729" s="3">
        <v>4235460.9400000004</v>
      </c>
      <c r="AN729" s="3" t="s">
        <v>165</v>
      </c>
      <c r="AO729" s="3" t="s">
        <v>25</v>
      </c>
      <c r="AP729" s="3">
        <v>88</v>
      </c>
      <c r="AQ729" s="3">
        <v>36</v>
      </c>
      <c r="AR729" s="3" t="s">
        <v>26</v>
      </c>
      <c r="AS729" s="3" t="s">
        <v>52</v>
      </c>
      <c r="AT729" s="3" t="s">
        <v>28</v>
      </c>
    </row>
    <row r="730" spans="1:46" x14ac:dyDescent="0.3">
      <c r="A730" s="2" t="s">
        <v>2376</v>
      </c>
      <c r="B730" s="4">
        <v>16668</v>
      </c>
      <c r="C730" s="2" t="s">
        <v>249</v>
      </c>
      <c r="D730" s="2" t="s">
        <v>187</v>
      </c>
      <c r="E730" s="2" t="s">
        <v>3335</v>
      </c>
      <c r="F730" s="2" t="s">
        <v>80</v>
      </c>
      <c r="G730" s="2" t="s">
        <v>81</v>
      </c>
      <c r="H730" s="2" t="s">
        <v>95</v>
      </c>
      <c r="I730" s="2" t="s">
        <v>3297</v>
      </c>
      <c r="J730" s="2" t="s">
        <v>140</v>
      </c>
      <c r="K730" s="2" t="s">
        <v>83</v>
      </c>
      <c r="L730" s="2" t="s">
        <v>2327</v>
      </c>
      <c r="M730" s="4">
        <v>45765</v>
      </c>
      <c r="N730" s="4">
        <v>45826</v>
      </c>
      <c r="O730" s="4">
        <v>45860</v>
      </c>
      <c r="P730" s="2">
        <v>4</v>
      </c>
      <c r="Q730" s="2">
        <v>45735523</v>
      </c>
      <c r="R730" s="2">
        <v>0.21</v>
      </c>
      <c r="S730" s="2">
        <v>0.19</v>
      </c>
      <c r="T730" s="2">
        <v>42995965.170000002</v>
      </c>
      <c r="U730" s="2" t="s">
        <v>365</v>
      </c>
      <c r="V730" s="20" cm="1">
        <f t="array" ref="V730">T730 / _xlfn.SWITCH(U730, "USD", 1, "AED", 3.67, "QAR", 3.64, "SAR", 3.75, "EUR", 0.92, "Unknown", 1, 1)</f>
        <v>11715521.84468665</v>
      </c>
      <c r="W730" s="2">
        <v>33266649.879999999</v>
      </c>
      <c r="X730" s="2">
        <v>0.34</v>
      </c>
      <c r="Y730" s="2">
        <v>0.11</v>
      </c>
      <c r="Z730" s="2" t="s">
        <v>2328</v>
      </c>
      <c r="AA730" s="2">
        <v>30029973.809999999</v>
      </c>
      <c r="AB730" s="2">
        <v>18242947.399999999</v>
      </c>
      <c r="AC730" s="2">
        <v>60</v>
      </c>
      <c r="AD730" s="2">
        <v>172</v>
      </c>
      <c r="AE730" s="2" t="s">
        <v>75</v>
      </c>
      <c r="AF730" s="2" t="s">
        <v>87</v>
      </c>
      <c r="AG730" s="2">
        <v>0.24</v>
      </c>
      <c r="AH730" s="2">
        <v>0.1</v>
      </c>
      <c r="AI730" s="2">
        <v>0.01</v>
      </c>
      <c r="AJ730" s="2">
        <v>4</v>
      </c>
      <c r="AK730" s="2">
        <v>3093</v>
      </c>
      <c r="AL730" s="2">
        <v>10438768.17</v>
      </c>
      <c r="AM730" s="2">
        <v>5238494.46</v>
      </c>
      <c r="AN730" s="2" t="s">
        <v>88</v>
      </c>
      <c r="AO730" s="2" t="s">
        <v>39</v>
      </c>
      <c r="AP730" s="2">
        <v>53.9</v>
      </c>
      <c r="AQ730" s="2">
        <v>36</v>
      </c>
      <c r="AR730" s="2" t="s">
        <v>166</v>
      </c>
      <c r="AS730" s="2" t="s">
        <v>104</v>
      </c>
      <c r="AT730" s="2" t="s">
        <v>149</v>
      </c>
    </row>
    <row r="731" spans="1:46" x14ac:dyDescent="0.3">
      <c r="A731" s="3" t="s">
        <v>2379</v>
      </c>
      <c r="B731" s="5">
        <v>45851</v>
      </c>
      <c r="C731" s="3" t="s">
        <v>438</v>
      </c>
      <c r="D731" s="3" t="s">
        <v>3249</v>
      </c>
      <c r="E731" s="3" t="s">
        <v>220</v>
      </c>
      <c r="F731" s="3" t="s">
        <v>33</v>
      </c>
      <c r="G731" s="3" t="s">
        <v>69</v>
      </c>
      <c r="H731" s="3" t="s">
        <v>3297</v>
      </c>
      <c r="I731" s="3" t="s">
        <v>302</v>
      </c>
      <c r="J731" s="3" t="s">
        <v>20</v>
      </c>
      <c r="K731" s="3" t="s">
        <v>35</v>
      </c>
      <c r="L731" s="3" t="s">
        <v>2330</v>
      </c>
      <c r="M731" s="5">
        <v>45936</v>
      </c>
      <c r="N731" s="5">
        <v>45882</v>
      </c>
      <c r="O731" s="5">
        <v>45893</v>
      </c>
      <c r="P731" s="3">
        <v>24</v>
      </c>
      <c r="Q731" s="3">
        <v>46799427</v>
      </c>
      <c r="R731" s="3">
        <v>0.11</v>
      </c>
      <c r="S731" s="3">
        <v>0.04</v>
      </c>
      <c r="T731" s="3">
        <v>43317549.630000003</v>
      </c>
      <c r="U731" s="3" t="s">
        <v>365</v>
      </c>
      <c r="V731" s="21" cm="1">
        <f t="array" ref="V731">T731 / _xlfn.SWITCH(U731, "USD", 1, "AED", 3.67, "QAR", 3.64, "SAR", 3.75, "EUR", 0.92, "Unknown", 1, 1)</f>
        <v>11803147.03814714</v>
      </c>
      <c r="W731" s="3">
        <v>36873446.560000002</v>
      </c>
      <c r="X731" s="3">
        <v>0.34</v>
      </c>
      <c r="Y731" s="3">
        <v>0.17</v>
      </c>
      <c r="Z731" s="3" t="s">
        <v>2331</v>
      </c>
      <c r="AA731" s="3">
        <v>33247678.469999999</v>
      </c>
      <c r="AB731" s="3">
        <v>32476130.77</v>
      </c>
      <c r="AC731" s="3">
        <v>90</v>
      </c>
      <c r="AD731" s="3">
        <v>93</v>
      </c>
      <c r="AE731" s="3" t="s">
        <v>148</v>
      </c>
      <c r="AF731" s="3" t="s">
        <v>101</v>
      </c>
      <c r="AG731" s="3">
        <v>0.75</v>
      </c>
      <c r="AH731" s="3">
        <v>0.05</v>
      </c>
      <c r="AI731" s="3">
        <v>0.08</v>
      </c>
      <c r="AJ731" s="3">
        <v>15</v>
      </c>
      <c r="AK731" s="3">
        <v>4030</v>
      </c>
      <c r="AL731" s="3">
        <v>1566770.89</v>
      </c>
      <c r="AM731" s="3">
        <v>11572039.92</v>
      </c>
      <c r="AN731" s="3" t="s">
        <v>135</v>
      </c>
      <c r="AO731" s="3" t="s">
        <v>89</v>
      </c>
      <c r="AP731" s="3">
        <v>93.8</v>
      </c>
      <c r="AQ731" s="3">
        <v>12</v>
      </c>
      <c r="AR731" s="3" t="s">
        <v>26</v>
      </c>
      <c r="AS731" s="3" t="s">
        <v>40</v>
      </c>
      <c r="AT731" s="3" t="s">
        <v>113</v>
      </c>
    </row>
    <row r="732" spans="1:46" x14ac:dyDescent="0.3">
      <c r="A732" s="2" t="s">
        <v>2382</v>
      </c>
      <c r="B732" s="4">
        <v>45683</v>
      </c>
      <c r="C732" s="2" t="s">
        <v>179</v>
      </c>
      <c r="D732" s="2" t="s">
        <v>230</v>
      </c>
      <c r="E732" s="2" t="s">
        <v>220</v>
      </c>
      <c r="F732" s="2" t="s">
        <v>123</v>
      </c>
      <c r="G732" s="2" t="s">
        <v>162</v>
      </c>
      <c r="H732" s="2" t="s">
        <v>192</v>
      </c>
      <c r="I732" s="2" t="s">
        <v>3297</v>
      </c>
      <c r="J732" s="2" t="s">
        <v>118</v>
      </c>
      <c r="K732" s="2" t="s">
        <v>35</v>
      </c>
      <c r="L732" s="2" t="s">
        <v>2333</v>
      </c>
      <c r="M732" s="4">
        <v>45931</v>
      </c>
      <c r="N732" s="4" t="s">
        <v>3297</v>
      </c>
      <c r="O732" s="4">
        <v>45780</v>
      </c>
      <c r="P732" s="2">
        <v>58</v>
      </c>
      <c r="Q732" s="2">
        <v>29179668</v>
      </c>
      <c r="R732" s="2">
        <v>0.15</v>
      </c>
      <c r="S732" s="2">
        <v>0.05</v>
      </c>
      <c r="T732" s="2">
        <v>26042853.690000001</v>
      </c>
      <c r="U732" s="2" t="s">
        <v>264</v>
      </c>
      <c r="V732" s="20" cm="1">
        <f t="array" ref="V732">T732 / _xlfn.SWITCH(U732, "USD", 1, "AED", 3.67, "QAR", 3.64, "SAR", 3.75, "EUR", 0.92, "Unknown", 1, 1)</f>
        <v>26042853.690000001</v>
      </c>
      <c r="W732" s="2">
        <v>17336633.379999999</v>
      </c>
      <c r="X732" s="2">
        <v>0.31</v>
      </c>
      <c r="Y732" s="2">
        <v>0.13</v>
      </c>
      <c r="Z732" s="2" t="s">
        <v>2334</v>
      </c>
      <c r="AA732" s="2">
        <v>2510393.92</v>
      </c>
      <c r="AB732" s="2">
        <v>1623652.8</v>
      </c>
      <c r="AC732" s="2">
        <v>90</v>
      </c>
      <c r="AD732" s="2">
        <v>15</v>
      </c>
      <c r="AE732" s="2" t="s">
        <v>148</v>
      </c>
      <c r="AF732" s="2" t="s">
        <v>49</v>
      </c>
      <c r="AG732" s="2">
        <v>0.36</v>
      </c>
      <c r="AH732" s="2">
        <v>0.05</v>
      </c>
      <c r="AI732" s="2">
        <v>0.03</v>
      </c>
      <c r="AJ732" s="2">
        <v>3</v>
      </c>
      <c r="AK732" s="2">
        <v>1264</v>
      </c>
      <c r="AL732" s="2">
        <v>1819435.3</v>
      </c>
      <c r="AM732" s="2">
        <v>6805183.96</v>
      </c>
      <c r="AN732" s="2" t="s">
        <v>135</v>
      </c>
      <c r="AO732" s="2" t="s">
        <v>89</v>
      </c>
      <c r="AP732" s="2">
        <v>72.599999999999994</v>
      </c>
      <c r="AQ732" s="2">
        <v>48</v>
      </c>
      <c r="AR732" s="2" t="s">
        <v>160</v>
      </c>
      <c r="AS732" s="2" t="s">
        <v>27</v>
      </c>
      <c r="AT732" s="2" t="s">
        <v>113</v>
      </c>
    </row>
    <row r="733" spans="1:46" x14ac:dyDescent="0.3">
      <c r="A733" s="3" t="s">
        <v>2385</v>
      </c>
      <c r="B733" s="5">
        <v>45664</v>
      </c>
      <c r="C733" s="3" t="s">
        <v>15</v>
      </c>
      <c r="D733" s="3" t="s">
        <v>31</v>
      </c>
      <c r="E733" s="3" t="s">
        <v>3335</v>
      </c>
      <c r="F733" s="3" t="s">
        <v>80</v>
      </c>
      <c r="G733" s="3" t="s">
        <v>208</v>
      </c>
      <c r="H733" s="3" t="s">
        <v>157</v>
      </c>
      <c r="I733" s="3" t="s">
        <v>58</v>
      </c>
      <c r="J733" s="3" t="s">
        <v>140</v>
      </c>
      <c r="K733" s="3" t="s">
        <v>83</v>
      </c>
      <c r="L733" s="3" t="s">
        <v>2336</v>
      </c>
      <c r="M733" s="5">
        <v>45617</v>
      </c>
      <c r="N733" s="5">
        <v>45702</v>
      </c>
      <c r="O733" s="5">
        <v>45751</v>
      </c>
      <c r="P733" s="3">
        <v>23</v>
      </c>
      <c r="Q733" s="3">
        <v>2599457</v>
      </c>
      <c r="R733" s="3">
        <v>0.2</v>
      </c>
      <c r="S733" s="3">
        <v>0.06</v>
      </c>
      <c r="T733" s="3">
        <v>2204339.54</v>
      </c>
      <c r="U733" s="3" t="s">
        <v>242</v>
      </c>
      <c r="V733" s="21" cm="1">
        <f t="array" ref="V733">T733 / _xlfn.SWITCH(U733, "USD", 1, "AED", 3.67, "QAR", 3.64, "SAR", 3.75, "EUR", 0.92, "Unknown", 1, 1)</f>
        <v>2396021.2391304346</v>
      </c>
      <c r="W733" s="3">
        <v>1506812.63</v>
      </c>
      <c r="X733" s="3">
        <v>0.28000000000000003</v>
      </c>
      <c r="Y733" s="3">
        <v>0.17</v>
      </c>
      <c r="Z733" s="3" t="s">
        <v>2337</v>
      </c>
      <c r="AA733" s="3">
        <v>1795378.32</v>
      </c>
      <c r="AB733" s="3">
        <v>908236.61</v>
      </c>
      <c r="AC733" s="3">
        <v>60</v>
      </c>
      <c r="AD733" s="3">
        <v>152</v>
      </c>
      <c r="AE733" s="3" t="s">
        <v>75</v>
      </c>
      <c r="AF733" s="3" t="s">
        <v>128</v>
      </c>
      <c r="AG733" s="3">
        <v>0.98</v>
      </c>
      <c r="AH733" s="3">
        <v>0.05</v>
      </c>
      <c r="AI733" s="3">
        <v>0.02</v>
      </c>
      <c r="AJ733" s="3">
        <v>6</v>
      </c>
      <c r="AK733" s="3">
        <v>4422</v>
      </c>
      <c r="AL733" s="3">
        <v>157001.12</v>
      </c>
      <c r="AM733" s="3">
        <v>951991.21</v>
      </c>
      <c r="AN733" s="3" t="s">
        <v>63</v>
      </c>
      <c r="AO733" s="3" t="s">
        <v>103</v>
      </c>
      <c r="AP733" s="3">
        <v>95.3</v>
      </c>
      <c r="AQ733" s="3" t="s">
        <v>3297</v>
      </c>
      <c r="AR733" s="3" t="s">
        <v>3297</v>
      </c>
      <c r="AS733" s="3" t="s">
        <v>112</v>
      </c>
      <c r="AT733" s="3" t="s">
        <v>105</v>
      </c>
    </row>
    <row r="734" spans="1:46" x14ac:dyDescent="0.3">
      <c r="A734" s="2" t="s">
        <v>2388</v>
      </c>
      <c r="B734" s="4">
        <v>46069</v>
      </c>
      <c r="C734" s="2" t="s">
        <v>244</v>
      </c>
      <c r="D734" s="2" t="s">
        <v>43</v>
      </c>
      <c r="E734" s="2" t="s">
        <v>16</v>
      </c>
      <c r="F734" s="2" t="s">
        <v>56</v>
      </c>
      <c r="G734" s="2" t="s">
        <v>135</v>
      </c>
      <c r="H734" s="2" t="s">
        <v>109</v>
      </c>
      <c r="I734" s="2" t="s">
        <v>71</v>
      </c>
      <c r="J734" s="2" t="s">
        <v>82</v>
      </c>
      <c r="K734" s="2" t="s">
        <v>203</v>
      </c>
      <c r="L734" s="2" t="s">
        <v>2339</v>
      </c>
      <c r="M734" s="4">
        <v>46057</v>
      </c>
      <c r="N734" s="4">
        <v>46072</v>
      </c>
      <c r="O734" s="4">
        <v>46165</v>
      </c>
      <c r="P734" s="2">
        <v>56</v>
      </c>
      <c r="Q734" s="2">
        <v>1772571</v>
      </c>
      <c r="R734" s="2">
        <v>0.02</v>
      </c>
      <c r="S734" s="2">
        <v>0.18</v>
      </c>
      <c r="T734" s="2">
        <v>2049801.1</v>
      </c>
      <c r="U734" s="2" t="s">
        <v>50</v>
      </c>
      <c r="V734" s="20" cm="1">
        <f t="array" ref="V734">T734 / _xlfn.SWITCH(U734, "USD", 1, "AED", 3.67, "QAR", 3.64, "SAR", 3.75, "EUR", 0.92, "Unknown", 1, 1)</f>
        <v>563132.17032967031</v>
      </c>
      <c r="W734" s="2">
        <v>1758812.41</v>
      </c>
      <c r="X734" s="2">
        <v>0.27</v>
      </c>
      <c r="Y734" s="2">
        <v>0.18</v>
      </c>
      <c r="Z734" s="2" t="s">
        <v>2340</v>
      </c>
      <c r="AA734" s="2">
        <v>1137680.96</v>
      </c>
      <c r="AB734" s="2">
        <v>617864.35</v>
      </c>
      <c r="AC734" s="2">
        <v>60</v>
      </c>
      <c r="AD734" s="2">
        <v>73</v>
      </c>
      <c r="AE734" s="2" t="s">
        <v>100</v>
      </c>
      <c r="AF734" s="2" t="s">
        <v>153</v>
      </c>
      <c r="AG734" s="2">
        <v>0.61</v>
      </c>
      <c r="AH734" s="2">
        <v>0.05</v>
      </c>
      <c r="AI734" s="2">
        <v>0.08</v>
      </c>
      <c r="AJ734" s="2">
        <v>2</v>
      </c>
      <c r="AK734" s="2">
        <v>2289</v>
      </c>
      <c r="AL734" s="2">
        <v>41919.43</v>
      </c>
      <c r="AM734" s="2">
        <v>589350.37</v>
      </c>
      <c r="AN734" s="2" t="s">
        <v>88</v>
      </c>
      <c r="AO734" s="2" t="s">
        <v>39</v>
      </c>
      <c r="AP734" s="2" t="s">
        <v>3297</v>
      </c>
      <c r="AQ734" s="2">
        <v>12</v>
      </c>
      <c r="AR734" s="2" t="s">
        <v>3297</v>
      </c>
      <c r="AS734" s="2" t="s">
        <v>40</v>
      </c>
      <c r="AT734" s="2" t="s">
        <v>105</v>
      </c>
    </row>
    <row r="735" spans="1:46" x14ac:dyDescent="0.3">
      <c r="A735" s="3" t="s">
        <v>2391</v>
      </c>
      <c r="B735" s="5">
        <v>45788</v>
      </c>
      <c r="C735" s="3" t="s">
        <v>668</v>
      </c>
      <c r="D735" s="3" t="s">
        <v>92</v>
      </c>
      <c r="E735" s="3" t="s">
        <v>220</v>
      </c>
      <c r="F735" s="3" t="s">
        <v>123</v>
      </c>
      <c r="G735" s="3" t="s">
        <v>69</v>
      </c>
      <c r="H735" s="3" t="s">
        <v>44</v>
      </c>
      <c r="I735" s="3" t="s">
        <v>199</v>
      </c>
      <c r="J735" s="3" t="s">
        <v>20</v>
      </c>
      <c r="K735" s="3" t="s">
        <v>46</v>
      </c>
      <c r="L735" s="3" t="s">
        <v>2342</v>
      </c>
      <c r="M735" s="5">
        <v>45903</v>
      </c>
      <c r="N735" s="5">
        <v>45794</v>
      </c>
      <c r="O735" s="5">
        <v>45862</v>
      </c>
      <c r="P735" s="3">
        <v>26</v>
      </c>
      <c r="Q735" s="3">
        <v>42013933</v>
      </c>
      <c r="R735" s="3">
        <v>0.23</v>
      </c>
      <c r="S735" s="3">
        <v>7.0000000000000007E-2</v>
      </c>
      <c r="T735" s="3">
        <v>34615279.399999999</v>
      </c>
      <c r="U735" s="3" t="s">
        <v>3297</v>
      </c>
      <c r="V735" s="21" cm="1">
        <f t="array" ref="V735">T735 / _xlfn.SWITCH(U735, "USD", 1, "AED", 3.67, "QAR", 3.64, "SAR", 3.75, "EUR", 0.92, "Unknown", 1, 1)</f>
        <v>34615279.399999999</v>
      </c>
      <c r="W735" s="3">
        <v>26715264.199999999</v>
      </c>
      <c r="X735" s="3">
        <v>0.1</v>
      </c>
      <c r="Y735" s="3">
        <v>0.18</v>
      </c>
      <c r="Z735" s="3" t="s">
        <v>2343</v>
      </c>
      <c r="AA735" s="3">
        <v>21860944.989999998</v>
      </c>
      <c r="AB735" s="3">
        <v>23609289.859999999</v>
      </c>
      <c r="AC735" s="3">
        <v>60</v>
      </c>
      <c r="AD735" s="3">
        <v>180</v>
      </c>
      <c r="AE735" s="3" t="s">
        <v>62</v>
      </c>
      <c r="AF735" s="3" t="s">
        <v>153</v>
      </c>
      <c r="AG735" s="3">
        <v>0.51</v>
      </c>
      <c r="AH735" s="3">
        <v>0.1</v>
      </c>
      <c r="AI735" s="3">
        <v>0.1</v>
      </c>
      <c r="AJ735" s="3">
        <v>1</v>
      </c>
      <c r="AK735" s="3">
        <v>3993</v>
      </c>
      <c r="AL735" s="3">
        <v>4461884.16</v>
      </c>
      <c r="AM735" s="3">
        <v>11454268.560000001</v>
      </c>
      <c r="AN735" s="3" t="s">
        <v>63</v>
      </c>
      <c r="AO735" s="3" t="s">
        <v>39</v>
      </c>
      <c r="AP735" s="3">
        <v>63.1</v>
      </c>
      <c r="AQ735" s="3">
        <v>24</v>
      </c>
      <c r="AR735" s="3" t="s">
        <v>3297</v>
      </c>
      <c r="AS735" s="3" t="s">
        <v>52</v>
      </c>
      <c r="AT735" s="3" t="s">
        <v>64</v>
      </c>
    </row>
    <row r="736" spans="1:46" x14ac:dyDescent="0.3">
      <c r="A736" s="2" t="s">
        <v>2394</v>
      </c>
      <c r="B736" s="4">
        <v>45793</v>
      </c>
      <c r="C736" s="2" t="s">
        <v>655</v>
      </c>
      <c r="D736" s="2" t="s">
        <v>107</v>
      </c>
      <c r="E736" s="2" t="s">
        <v>32</v>
      </c>
      <c r="F736" s="2" t="s">
        <v>417</v>
      </c>
      <c r="G736" s="2" t="s">
        <v>144</v>
      </c>
      <c r="H736" s="2" t="s">
        <v>3297</v>
      </c>
      <c r="I736" s="2" t="s">
        <v>199</v>
      </c>
      <c r="J736" s="2" t="s">
        <v>215</v>
      </c>
      <c r="K736" s="2" t="s">
        <v>125</v>
      </c>
      <c r="L736" s="2" t="s">
        <v>2345</v>
      </c>
      <c r="M736" s="4">
        <v>45723</v>
      </c>
      <c r="N736" s="4" t="s">
        <v>3297</v>
      </c>
      <c r="O736" s="4">
        <v>45666</v>
      </c>
      <c r="P736" s="2">
        <v>32</v>
      </c>
      <c r="Q736" s="2">
        <v>13521566</v>
      </c>
      <c r="R736" s="2">
        <v>0.25</v>
      </c>
      <c r="S736" s="2">
        <v>0.01</v>
      </c>
      <c r="T736" s="2">
        <v>10242586.24</v>
      </c>
      <c r="U736" s="2" t="s">
        <v>264</v>
      </c>
      <c r="V736" s="20" cm="1">
        <f t="array" ref="V736">T736 / _xlfn.SWITCH(U736, "USD", 1, "AED", 3.67, "QAR", 3.64, "SAR", 3.75, "EUR", 0.92, "Unknown", 1, 1)</f>
        <v>10242586.24</v>
      </c>
      <c r="W736" s="2">
        <v>6658198.9500000002</v>
      </c>
      <c r="X736" s="2">
        <v>0.28999999999999998</v>
      </c>
      <c r="Y736" s="2">
        <v>0.16</v>
      </c>
      <c r="Z736" s="2" t="s">
        <v>3297</v>
      </c>
      <c r="AA736" s="2">
        <v>7371219.1100000003</v>
      </c>
      <c r="AB736" s="2">
        <v>2750369.04</v>
      </c>
      <c r="AC736" s="2">
        <v>120</v>
      </c>
      <c r="AD736" s="2">
        <v>163</v>
      </c>
      <c r="AE736" s="2" t="s">
        <v>148</v>
      </c>
      <c r="AF736" s="2" t="s">
        <v>263</v>
      </c>
      <c r="AG736" s="2">
        <v>0.05</v>
      </c>
      <c r="AH736" s="2">
        <v>0.05</v>
      </c>
      <c r="AI736" s="2">
        <v>0.04</v>
      </c>
      <c r="AJ736" s="2">
        <v>10</v>
      </c>
      <c r="AK736" s="2">
        <v>2872</v>
      </c>
      <c r="AL736" s="2">
        <v>1341648.44</v>
      </c>
      <c r="AM736" s="2">
        <v>2796025</v>
      </c>
      <c r="AN736" s="2" t="s">
        <v>88</v>
      </c>
      <c r="AO736" s="2" t="s">
        <v>25</v>
      </c>
      <c r="AP736" s="2">
        <v>62.6</v>
      </c>
      <c r="AQ736" s="2">
        <v>24</v>
      </c>
      <c r="AR736" s="2" t="s">
        <v>166</v>
      </c>
      <c r="AS736" s="2" t="s">
        <v>40</v>
      </c>
      <c r="AT736" s="2" t="s">
        <v>105</v>
      </c>
    </row>
    <row r="737" spans="1:46" x14ac:dyDescent="0.3">
      <c r="A737" s="3" t="s">
        <v>2397</v>
      </c>
      <c r="B737" s="5">
        <v>45873</v>
      </c>
      <c r="C737" s="3" t="s">
        <v>212</v>
      </c>
      <c r="D737" s="3" t="s">
        <v>183</v>
      </c>
      <c r="E737" s="3" t="s">
        <v>16</v>
      </c>
      <c r="F737" s="3" t="s">
        <v>56</v>
      </c>
      <c r="G737" s="3" t="s">
        <v>81</v>
      </c>
      <c r="H737" s="3" t="s">
        <v>3252</v>
      </c>
      <c r="I737" s="3" t="s">
        <v>71</v>
      </c>
      <c r="J737" s="3" t="s">
        <v>82</v>
      </c>
      <c r="K737" s="3" t="s">
        <v>35</v>
      </c>
      <c r="L737" s="3" t="s">
        <v>2347</v>
      </c>
      <c r="M737" s="5">
        <v>45843</v>
      </c>
      <c r="N737" s="5">
        <v>45726</v>
      </c>
      <c r="O737" s="5">
        <v>45951</v>
      </c>
      <c r="P737" s="3">
        <v>26</v>
      </c>
      <c r="Q737" s="3">
        <v>47810894</v>
      </c>
      <c r="R737" s="3">
        <v>0.1</v>
      </c>
      <c r="S737" s="3">
        <v>0.12</v>
      </c>
      <c r="T737" s="3">
        <v>48193381.149999999</v>
      </c>
      <c r="U737" s="3" t="s">
        <v>177</v>
      </c>
      <c r="V737" s="21" cm="1">
        <f t="array" ref="V737">T737 / _xlfn.SWITCH(U737, "USD", 1, "AED", 3.67, "QAR", 3.64, "SAR", 3.75, "EUR", 0.92, "Unknown", 1, 1)</f>
        <v>48193381.149999999</v>
      </c>
      <c r="W737" s="3">
        <v>30838639.530000001</v>
      </c>
      <c r="X737" s="3">
        <v>0.2</v>
      </c>
      <c r="Y737" s="3">
        <v>0.16</v>
      </c>
      <c r="Z737" s="3" t="s">
        <v>2348</v>
      </c>
      <c r="AA737" s="3">
        <v>34005369.450000003</v>
      </c>
      <c r="AB737" s="3">
        <v>29800438.32</v>
      </c>
      <c r="AC737" s="3">
        <v>30</v>
      </c>
      <c r="AD737" s="3">
        <v>79</v>
      </c>
      <c r="AE737" s="3" t="s">
        <v>100</v>
      </c>
      <c r="AF737" s="3" t="s">
        <v>128</v>
      </c>
      <c r="AG737" s="3">
        <v>0.79</v>
      </c>
      <c r="AH737" s="3">
        <v>0.05</v>
      </c>
      <c r="AI737" s="3">
        <v>7.0000000000000007E-2</v>
      </c>
      <c r="AJ737" s="3">
        <v>9</v>
      </c>
      <c r="AK737" s="3" t="s">
        <v>3297</v>
      </c>
      <c r="AL737" s="3">
        <v>3158221.38</v>
      </c>
      <c r="AM737" s="3">
        <v>22961759.030000001</v>
      </c>
      <c r="AN737" s="3" t="s">
        <v>3297</v>
      </c>
      <c r="AO737" s="3" t="s">
        <v>103</v>
      </c>
      <c r="AP737" s="3">
        <v>98.6</v>
      </c>
      <c r="AQ737" s="3">
        <v>24</v>
      </c>
      <c r="AR737" s="3" t="s">
        <v>160</v>
      </c>
      <c r="AS737" s="3" t="s">
        <v>104</v>
      </c>
      <c r="AT737" s="3" t="s">
        <v>149</v>
      </c>
    </row>
    <row r="738" spans="1:46" x14ac:dyDescent="0.3">
      <c r="A738" s="2" t="s">
        <v>2400</v>
      </c>
      <c r="B738" s="4">
        <v>46015</v>
      </c>
      <c r="C738" s="2" t="s">
        <v>253</v>
      </c>
      <c r="D738" s="2" t="s">
        <v>169</v>
      </c>
      <c r="E738" s="2" t="s">
        <v>32</v>
      </c>
      <c r="F738" s="2" t="s">
        <v>417</v>
      </c>
      <c r="G738" s="2" t="s">
        <v>3297</v>
      </c>
      <c r="H738" s="2" t="s">
        <v>3297</v>
      </c>
      <c r="I738" s="2" t="s">
        <v>19</v>
      </c>
      <c r="J738" s="2" t="s">
        <v>215</v>
      </c>
      <c r="K738" s="2" t="s">
        <v>125</v>
      </c>
      <c r="L738" s="2" t="s">
        <v>2350</v>
      </c>
      <c r="M738" s="4">
        <v>45927</v>
      </c>
      <c r="N738" s="4">
        <v>46036</v>
      </c>
      <c r="O738" s="4">
        <v>46091</v>
      </c>
      <c r="P738" s="2">
        <v>34</v>
      </c>
      <c r="Q738" s="2">
        <v>36762257</v>
      </c>
      <c r="R738" s="2">
        <v>0.18</v>
      </c>
      <c r="S738" s="2">
        <v>0.12</v>
      </c>
      <c r="T738" s="2">
        <v>33762456.829999998</v>
      </c>
      <c r="U738" s="2" t="s">
        <v>365</v>
      </c>
      <c r="V738" s="20" cm="1">
        <f t="array" ref="V738">T738 / _xlfn.SWITCH(U738, "USD", 1, "AED", 3.67, "QAR", 3.64, "SAR", 3.75, "EUR", 0.92, "Unknown", 1, 1)</f>
        <v>9199579.5177111719</v>
      </c>
      <c r="W738" s="2">
        <v>24196754.25</v>
      </c>
      <c r="X738" s="2">
        <v>0.17</v>
      </c>
      <c r="Y738" s="2">
        <v>7.0000000000000007E-2</v>
      </c>
      <c r="Z738" s="2" t="s">
        <v>2351</v>
      </c>
      <c r="AA738" s="2">
        <v>7759030.9500000002</v>
      </c>
      <c r="AB738" s="2">
        <v>5354064.28</v>
      </c>
      <c r="AC738" s="2">
        <v>45</v>
      </c>
      <c r="AD738" s="2">
        <v>113</v>
      </c>
      <c r="AE738" s="2" t="s">
        <v>148</v>
      </c>
      <c r="AF738" s="2" t="s">
        <v>263</v>
      </c>
      <c r="AG738" s="2">
        <v>0.98</v>
      </c>
      <c r="AH738" s="2">
        <v>0.15</v>
      </c>
      <c r="AI738" s="2">
        <v>0.06</v>
      </c>
      <c r="AJ738" s="2">
        <v>0</v>
      </c>
      <c r="AK738" s="2">
        <v>1693</v>
      </c>
      <c r="AL738" s="2">
        <v>6667086.2000000002</v>
      </c>
      <c r="AM738" s="2">
        <v>12513814.449999999</v>
      </c>
      <c r="AN738" s="2" t="s">
        <v>3297</v>
      </c>
      <c r="AO738" s="2" t="s">
        <v>89</v>
      </c>
      <c r="AP738" s="2">
        <v>57.7</v>
      </c>
      <c r="AQ738" s="2">
        <v>24</v>
      </c>
      <c r="AR738" s="2" t="s">
        <v>26</v>
      </c>
      <c r="AS738" s="2" t="s">
        <v>104</v>
      </c>
      <c r="AT738" s="2" t="s">
        <v>105</v>
      </c>
    </row>
    <row r="739" spans="1:46" x14ac:dyDescent="0.3">
      <c r="A739" s="3" t="s">
        <v>2403</v>
      </c>
      <c r="B739" s="5">
        <v>45871</v>
      </c>
      <c r="C739" s="3" t="s">
        <v>197</v>
      </c>
      <c r="D739" s="3" t="s">
        <v>115</v>
      </c>
      <c r="E739" s="3" t="s">
        <v>275</v>
      </c>
      <c r="F739" s="3" t="s">
        <v>93</v>
      </c>
      <c r="G739" s="3" t="s">
        <v>57</v>
      </c>
      <c r="H739" s="3" t="s">
        <v>192</v>
      </c>
      <c r="I739" s="3" t="s">
        <v>3297</v>
      </c>
      <c r="J739" s="2" t="s">
        <v>59</v>
      </c>
      <c r="K739" s="3" t="s">
        <v>83</v>
      </c>
      <c r="L739" s="3" t="s">
        <v>2353</v>
      </c>
      <c r="M739" s="5">
        <v>45624</v>
      </c>
      <c r="N739" s="5">
        <v>45746</v>
      </c>
      <c r="O739" s="5">
        <v>45757</v>
      </c>
      <c r="P739" s="3">
        <v>43</v>
      </c>
      <c r="Q739" s="3">
        <v>37713915</v>
      </c>
      <c r="R739" s="3">
        <v>0.24</v>
      </c>
      <c r="S739" s="3">
        <v>0.19</v>
      </c>
      <c r="T739" s="3">
        <v>34108464.729999997</v>
      </c>
      <c r="U739" s="3" t="s">
        <v>177</v>
      </c>
      <c r="V739" s="21" cm="1">
        <f t="array" ref="V739">T739 / _xlfn.SWITCH(U739, "USD", 1, "AED", 3.67, "QAR", 3.64, "SAR", 3.75, "EUR", 0.92, "Unknown", 1, 1)</f>
        <v>34108464.729999997</v>
      </c>
      <c r="W739" s="3" t="s">
        <v>3297</v>
      </c>
      <c r="X739" s="3">
        <v>0.17</v>
      </c>
      <c r="Y739" s="3">
        <v>0.19</v>
      </c>
      <c r="Z739" s="3" t="s">
        <v>2354</v>
      </c>
      <c r="AA739" s="3">
        <v>2991651.69</v>
      </c>
      <c r="AB739" s="3">
        <v>2641969.35</v>
      </c>
      <c r="AC739" s="3">
        <v>120</v>
      </c>
      <c r="AD739" s="3">
        <v>152</v>
      </c>
      <c r="AE739" s="3" t="s">
        <v>148</v>
      </c>
      <c r="AF739" s="3" t="s">
        <v>128</v>
      </c>
      <c r="AG739" s="3" t="s">
        <v>471</v>
      </c>
      <c r="AH739" s="3">
        <v>0.05</v>
      </c>
      <c r="AI739" s="3">
        <v>0.06</v>
      </c>
      <c r="AJ739" s="3">
        <v>8</v>
      </c>
      <c r="AK739" s="3">
        <v>2468</v>
      </c>
      <c r="AL739" s="3" t="s">
        <v>3297</v>
      </c>
      <c r="AM739" s="3">
        <v>5704453.5899999999</v>
      </c>
      <c r="AN739" s="3" t="s">
        <v>88</v>
      </c>
      <c r="AO739" s="3" t="s">
        <v>3297</v>
      </c>
      <c r="AP739" s="3">
        <v>58.8</v>
      </c>
      <c r="AQ739" s="3">
        <v>60</v>
      </c>
      <c r="AR739" s="3" t="s">
        <v>3297</v>
      </c>
      <c r="AS739" s="3" t="s">
        <v>112</v>
      </c>
      <c r="AT739" s="3" t="s">
        <v>28</v>
      </c>
    </row>
    <row r="740" spans="1:46" x14ac:dyDescent="0.3">
      <c r="A740" s="2" t="s">
        <v>2406</v>
      </c>
      <c r="B740" s="4">
        <v>45854</v>
      </c>
      <c r="C740" s="2" t="s">
        <v>431</v>
      </c>
      <c r="D740" s="2" t="s">
        <v>320</v>
      </c>
      <c r="E740" s="2" t="s">
        <v>220</v>
      </c>
      <c r="F740" s="2" t="s">
        <v>33</v>
      </c>
      <c r="G740" s="2" t="s">
        <v>57</v>
      </c>
      <c r="H740" s="2" t="s">
        <v>3252</v>
      </c>
      <c r="I740" s="2" t="s">
        <v>302</v>
      </c>
      <c r="J740" s="2" t="s">
        <v>221</v>
      </c>
      <c r="K740" s="2" t="s">
        <v>125</v>
      </c>
      <c r="L740" s="2" t="s">
        <v>2356</v>
      </c>
      <c r="M740" s="4">
        <v>45822</v>
      </c>
      <c r="N740" s="4">
        <v>45899</v>
      </c>
      <c r="O740" s="4">
        <v>45937</v>
      </c>
      <c r="P740" s="2">
        <v>53</v>
      </c>
      <c r="Q740" s="2">
        <v>2283878</v>
      </c>
      <c r="R740" s="2">
        <v>0.19</v>
      </c>
      <c r="S740" s="2">
        <v>-0.03</v>
      </c>
      <c r="T740" s="2">
        <v>1794442.94</v>
      </c>
      <c r="U740" s="2" t="s">
        <v>177</v>
      </c>
      <c r="V740" s="20" cm="1">
        <f t="array" ref="V740">T740 / _xlfn.SWITCH(U740, "USD", 1, "AED", 3.67, "QAR", 3.64, "SAR", 3.75, "EUR", 0.92, "Unknown", 1, 1)</f>
        <v>1794442.94</v>
      </c>
      <c r="W740" s="2">
        <v>1494291.91</v>
      </c>
      <c r="X740" s="2">
        <v>0.26</v>
      </c>
      <c r="Y740" s="2">
        <v>0.15</v>
      </c>
      <c r="Z740" s="2" t="s">
        <v>2357</v>
      </c>
      <c r="AA740" s="2">
        <v>1456170.96</v>
      </c>
      <c r="AB740" s="2">
        <v>973176.29</v>
      </c>
      <c r="AC740" s="2">
        <v>60</v>
      </c>
      <c r="AD740" s="2">
        <v>153</v>
      </c>
      <c r="AE740" s="2" t="s">
        <v>62</v>
      </c>
      <c r="AF740" s="2" t="s">
        <v>263</v>
      </c>
      <c r="AG740" s="2">
        <v>0.75</v>
      </c>
      <c r="AH740" s="2">
        <v>0.05</v>
      </c>
      <c r="AI740" s="2">
        <v>7.0000000000000007E-2</v>
      </c>
      <c r="AJ740" s="2">
        <v>0</v>
      </c>
      <c r="AK740" s="2">
        <v>1981</v>
      </c>
      <c r="AL740" s="2" t="s">
        <v>3297</v>
      </c>
      <c r="AM740" s="2">
        <v>516065.78</v>
      </c>
      <c r="AN740" s="2" t="s">
        <v>135</v>
      </c>
      <c r="AO740" s="2" t="s">
        <v>77</v>
      </c>
      <c r="AP740" s="2" t="s">
        <v>3297</v>
      </c>
      <c r="AQ740" s="2">
        <v>36</v>
      </c>
      <c r="AR740" s="2" t="s">
        <v>166</v>
      </c>
      <c r="AS740" s="2" t="s">
        <v>112</v>
      </c>
      <c r="AT740" s="2" t="s">
        <v>3297</v>
      </c>
    </row>
    <row r="741" spans="1:46" x14ac:dyDescent="0.3">
      <c r="A741" s="3" t="s">
        <v>2409</v>
      </c>
      <c r="B741" s="5">
        <v>46046</v>
      </c>
      <c r="C741" s="3" t="s">
        <v>54</v>
      </c>
      <c r="D741" s="3" t="s">
        <v>3297</v>
      </c>
      <c r="E741" s="3" t="s">
        <v>32</v>
      </c>
      <c r="F741" s="3" t="s">
        <v>417</v>
      </c>
      <c r="G741" s="3" t="s">
        <v>57</v>
      </c>
      <c r="H741" s="3" t="s">
        <v>44</v>
      </c>
      <c r="I741" s="3" t="s">
        <v>71</v>
      </c>
      <c r="J741" s="3" t="s">
        <v>215</v>
      </c>
      <c r="K741" s="3" t="s">
        <v>203</v>
      </c>
      <c r="L741" s="3" t="s">
        <v>2359</v>
      </c>
      <c r="M741" s="5">
        <v>45820</v>
      </c>
      <c r="N741" s="5">
        <v>46101</v>
      </c>
      <c r="O741" s="5">
        <v>46116</v>
      </c>
      <c r="P741" s="3">
        <v>37</v>
      </c>
      <c r="Q741" s="3">
        <v>2411046</v>
      </c>
      <c r="R741" s="3">
        <v>0.03</v>
      </c>
      <c r="S741" s="3">
        <v>0.08</v>
      </c>
      <c r="T741" s="3">
        <v>2525811.79</v>
      </c>
      <c r="U741" s="3" t="s">
        <v>3297</v>
      </c>
      <c r="V741" s="21" cm="1">
        <f t="array" ref="V741">T741 / _xlfn.SWITCH(U741, "USD", 1, "AED", 3.67, "QAR", 3.64, "SAR", 3.75, "EUR", 0.92, "Unknown", 1, 1)</f>
        <v>2525811.79</v>
      </c>
      <c r="W741" s="3">
        <v>2130706.5299999998</v>
      </c>
      <c r="X741" s="3" t="s">
        <v>287</v>
      </c>
      <c r="Y741" s="3">
        <v>0.08</v>
      </c>
      <c r="Z741" s="3" t="s">
        <v>3297</v>
      </c>
      <c r="AA741" s="3">
        <v>1729783.42</v>
      </c>
      <c r="AB741" s="3">
        <v>905401.18</v>
      </c>
      <c r="AC741" s="3">
        <v>45</v>
      </c>
      <c r="AD741" s="3">
        <v>154</v>
      </c>
      <c r="AE741" s="3" t="s">
        <v>75</v>
      </c>
      <c r="AF741" s="3" t="s">
        <v>153</v>
      </c>
      <c r="AG741" s="3">
        <v>0.14000000000000001</v>
      </c>
      <c r="AH741" s="3">
        <v>0.15</v>
      </c>
      <c r="AI741" s="3">
        <v>0.09</v>
      </c>
      <c r="AJ741" s="3">
        <v>3</v>
      </c>
      <c r="AK741" s="3">
        <v>742</v>
      </c>
      <c r="AL741" s="3">
        <v>379575.37</v>
      </c>
      <c r="AM741" s="3" t="s">
        <v>3297</v>
      </c>
      <c r="AN741" s="3" t="s">
        <v>63</v>
      </c>
      <c r="AO741" s="3" t="s">
        <v>3297</v>
      </c>
      <c r="AP741" s="3">
        <v>69.099999999999994</v>
      </c>
      <c r="AQ741" s="3">
        <v>12</v>
      </c>
      <c r="AR741" s="3" t="s">
        <v>26</v>
      </c>
      <c r="AS741" s="3" t="s">
        <v>27</v>
      </c>
      <c r="AT741" s="3" t="s">
        <v>149</v>
      </c>
    </row>
    <row r="742" spans="1:46" x14ac:dyDescent="0.3">
      <c r="A742" s="2" t="s">
        <v>2412</v>
      </c>
      <c r="B742" s="4">
        <v>46045</v>
      </c>
      <c r="C742" s="2" t="s">
        <v>15</v>
      </c>
      <c r="D742" s="2" t="s">
        <v>43</v>
      </c>
      <c r="E742" s="2" t="s">
        <v>16</v>
      </c>
      <c r="F742" s="2" t="s">
        <v>68</v>
      </c>
      <c r="G742" s="2" t="s">
        <v>3297</v>
      </c>
      <c r="H742" s="2" t="s">
        <v>95</v>
      </c>
      <c r="I742" s="2" t="s">
        <v>3254</v>
      </c>
      <c r="J742" s="2" t="s">
        <v>82</v>
      </c>
      <c r="K742" s="2" t="s">
        <v>203</v>
      </c>
      <c r="L742" s="2" t="s">
        <v>2361</v>
      </c>
      <c r="M742" s="4">
        <v>45976</v>
      </c>
      <c r="N742" s="4" t="s">
        <v>3297</v>
      </c>
      <c r="O742" s="4">
        <v>46079</v>
      </c>
      <c r="P742" s="2">
        <v>47</v>
      </c>
      <c r="Q742" s="2">
        <v>21933478</v>
      </c>
      <c r="R742" s="2">
        <v>0.03</v>
      </c>
      <c r="S742" s="2">
        <v>0.05</v>
      </c>
      <c r="T742" s="2">
        <v>22339247.34</v>
      </c>
      <c r="U742" s="2" t="s">
        <v>177</v>
      </c>
      <c r="V742" s="20" cm="1">
        <f t="array" ref="V742">T742 / _xlfn.SWITCH(U742, "USD", 1, "AED", 3.67, "QAR", 3.64, "SAR", 3.75, "EUR", 0.92, "Unknown", 1, 1)</f>
        <v>22339247.34</v>
      </c>
      <c r="W742" s="2">
        <v>19809937.91</v>
      </c>
      <c r="X742" s="2" t="s">
        <v>287</v>
      </c>
      <c r="Y742" s="2">
        <v>0.16</v>
      </c>
      <c r="Z742" s="2" t="s">
        <v>3297</v>
      </c>
      <c r="AA742" s="2">
        <v>13216973.92</v>
      </c>
      <c r="AB742" s="2">
        <v>5615639.1299999999</v>
      </c>
      <c r="AC742" s="2">
        <v>120</v>
      </c>
      <c r="AD742" s="2">
        <v>167</v>
      </c>
      <c r="AE742" s="2" t="s">
        <v>75</v>
      </c>
      <c r="AF742" s="2" t="s">
        <v>263</v>
      </c>
      <c r="AG742" s="2">
        <v>7.0000000000000007E-2</v>
      </c>
      <c r="AH742" s="2">
        <v>0.05</v>
      </c>
      <c r="AI742" s="2">
        <v>7.0000000000000007E-2</v>
      </c>
      <c r="AJ742" s="2">
        <v>1</v>
      </c>
      <c r="AK742" s="2">
        <v>2978</v>
      </c>
      <c r="AL742" s="2" t="s">
        <v>3297</v>
      </c>
      <c r="AM742" s="2">
        <v>8580567.2799999993</v>
      </c>
      <c r="AN742" s="2" t="s">
        <v>63</v>
      </c>
      <c r="AO742" s="2" t="s">
        <v>25</v>
      </c>
      <c r="AP742" s="2">
        <v>94.4</v>
      </c>
      <c r="AQ742" s="2">
        <v>36</v>
      </c>
      <c r="AR742" s="2" t="s">
        <v>3297</v>
      </c>
      <c r="AS742" s="2" t="s">
        <v>104</v>
      </c>
      <c r="AT742" s="2" t="s">
        <v>113</v>
      </c>
    </row>
    <row r="743" spans="1:46" x14ac:dyDescent="0.3">
      <c r="A743" s="3" t="s">
        <v>2415</v>
      </c>
      <c r="B743" s="5">
        <v>45783</v>
      </c>
      <c r="C743" s="3" t="s">
        <v>313</v>
      </c>
      <c r="D743" s="3" t="s">
        <v>43</v>
      </c>
      <c r="E743" s="3" t="s">
        <v>207</v>
      </c>
      <c r="F743" s="3" t="s">
        <v>80</v>
      </c>
      <c r="G743" s="3" t="s">
        <v>94</v>
      </c>
      <c r="H743" s="3" t="s">
        <v>70</v>
      </c>
      <c r="I743" s="3" t="s">
        <v>71</v>
      </c>
      <c r="J743" s="3" t="s">
        <v>45</v>
      </c>
      <c r="K743" s="3" t="s">
        <v>125</v>
      </c>
      <c r="L743" s="3" t="s">
        <v>2363</v>
      </c>
      <c r="M743" s="5">
        <v>45701</v>
      </c>
      <c r="N743" s="5" t="s">
        <v>3297</v>
      </c>
      <c r="O743" s="5">
        <v>45897</v>
      </c>
      <c r="P743" s="3">
        <v>15</v>
      </c>
      <c r="Q743" s="3">
        <v>2582064</v>
      </c>
      <c r="R743" s="3">
        <v>0.31</v>
      </c>
      <c r="S743" s="3">
        <v>0.04</v>
      </c>
      <c r="T743" s="3">
        <v>1852889.13</v>
      </c>
      <c r="U743" s="3" t="s">
        <v>242</v>
      </c>
      <c r="V743" s="21" cm="1">
        <f t="array" ref="V743">T743 / _xlfn.SWITCH(U743, "USD", 1, "AED", 3.67, "QAR", 3.64, "SAR", 3.75, "EUR", 0.92, "Unknown", 1, 1)</f>
        <v>2014009.9239130432</v>
      </c>
      <c r="W743" s="3">
        <v>1167975.6200000001</v>
      </c>
      <c r="X743" s="3">
        <v>0.23</v>
      </c>
      <c r="Y743" s="3">
        <v>0.16</v>
      </c>
      <c r="Z743" s="3" t="s">
        <v>2364</v>
      </c>
      <c r="AA743" s="3">
        <v>210164.87</v>
      </c>
      <c r="AB743" s="3">
        <v>185655.05</v>
      </c>
      <c r="AC743" s="3">
        <v>60</v>
      </c>
      <c r="AD743" s="3">
        <v>26</v>
      </c>
      <c r="AE743" s="3" t="s">
        <v>100</v>
      </c>
      <c r="AF743" s="3" t="s">
        <v>87</v>
      </c>
      <c r="AG743" s="3">
        <v>0.24</v>
      </c>
      <c r="AH743" s="3">
        <v>0.15</v>
      </c>
      <c r="AI743" s="3">
        <v>0.02</v>
      </c>
      <c r="AJ743" s="3">
        <v>12</v>
      </c>
      <c r="AK743" s="3">
        <v>2963</v>
      </c>
      <c r="AL743" s="3" t="s">
        <v>3297</v>
      </c>
      <c r="AM743" s="3">
        <v>504374.67</v>
      </c>
      <c r="AN743" s="3" t="s">
        <v>88</v>
      </c>
      <c r="AO743" s="3" t="s">
        <v>3297</v>
      </c>
      <c r="AP743" s="3">
        <v>64.900000000000006</v>
      </c>
      <c r="AQ743" s="3">
        <v>12</v>
      </c>
      <c r="AR743" s="3" t="s">
        <v>26</v>
      </c>
      <c r="AS743" s="3" t="s">
        <v>52</v>
      </c>
      <c r="AT743" s="3" t="s">
        <v>105</v>
      </c>
    </row>
    <row r="744" spans="1:46" x14ac:dyDescent="0.3">
      <c r="A744" s="2" t="s">
        <v>2418</v>
      </c>
      <c r="B744" s="4">
        <v>45842</v>
      </c>
      <c r="C744" s="2" t="s">
        <v>907</v>
      </c>
      <c r="D744" s="2" t="s">
        <v>107</v>
      </c>
      <c r="E744" s="2" t="s">
        <v>275</v>
      </c>
      <c r="F744" s="2" t="s">
        <v>93</v>
      </c>
      <c r="G744" s="2" t="s">
        <v>18</v>
      </c>
      <c r="H744" s="2" t="s">
        <v>95</v>
      </c>
      <c r="I744" s="2" t="s">
        <v>193</v>
      </c>
      <c r="J744" s="2" t="s">
        <v>59</v>
      </c>
      <c r="K744" s="2" t="s">
        <v>203</v>
      </c>
      <c r="L744" s="2" t="s">
        <v>2366</v>
      </c>
      <c r="M744" s="4">
        <v>45774</v>
      </c>
      <c r="N744" s="4" t="s">
        <v>3297</v>
      </c>
      <c r="O744" s="4">
        <v>45946</v>
      </c>
      <c r="P744" s="2">
        <v>60</v>
      </c>
      <c r="Q744" s="2">
        <v>34483988</v>
      </c>
      <c r="R744" s="2">
        <v>0.25</v>
      </c>
      <c r="S744" s="2">
        <v>0.13</v>
      </c>
      <c r="T744" s="2">
        <v>29225179.829999998</v>
      </c>
      <c r="U744" s="2" t="s">
        <v>365</v>
      </c>
      <c r="V744" s="20" cm="1">
        <f t="array" ref="V744">T744 / _xlfn.SWITCH(U744, "USD", 1, "AED", 3.67, "QAR", 3.64, "SAR", 3.75, "EUR", 0.92, "Unknown", 1, 1)</f>
        <v>7963264.2588555859</v>
      </c>
      <c r="W744" s="2">
        <v>23093716.510000002</v>
      </c>
      <c r="X744" s="2">
        <v>0.15</v>
      </c>
      <c r="Y744" s="2">
        <v>0.06</v>
      </c>
      <c r="Z744" s="2" t="s">
        <v>2367</v>
      </c>
      <c r="AA744" s="2" t="s">
        <v>224</v>
      </c>
      <c r="AB744" s="2">
        <v>15316272.48</v>
      </c>
      <c r="AC744" s="2">
        <v>60</v>
      </c>
      <c r="AD744" s="2">
        <v>165</v>
      </c>
      <c r="AE744" s="2" t="s">
        <v>3297</v>
      </c>
      <c r="AF744" s="2" t="s">
        <v>87</v>
      </c>
      <c r="AG744" s="2">
        <v>0.2</v>
      </c>
      <c r="AH744" s="2">
        <v>0.05</v>
      </c>
      <c r="AI744" s="2">
        <v>0.06</v>
      </c>
      <c r="AJ744" s="2">
        <v>0</v>
      </c>
      <c r="AK744" s="2">
        <v>2334</v>
      </c>
      <c r="AL744" s="2">
        <v>5514054.0300000003</v>
      </c>
      <c r="AM744" s="2">
        <v>6964672.1600000001</v>
      </c>
      <c r="AN744" s="2" t="s">
        <v>135</v>
      </c>
      <c r="AO744" s="2" t="s">
        <v>39</v>
      </c>
      <c r="AP744" s="2">
        <v>83.1</v>
      </c>
      <c r="AQ744" s="2">
        <v>60</v>
      </c>
      <c r="AR744" s="2" t="s">
        <v>26</v>
      </c>
      <c r="AS744" s="2" t="s">
        <v>112</v>
      </c>
      <c r="AT744" s="2" t="s">
        <v>105</v>
      </c>
    </row>
    <row r="745" spans="1:46" x14ac:dyDescent="0.3">
      <c r="A745" s="3" t="s">
        <v>2421</v>
      </c>
      <c r="B745" s="5">
        <v>16686</v>
      </c>
      <c r="C745" s="3" t="s">
        <v>173</v>
      </c>
      <c r="D745" s="3" t="s">
        <v>31</v>
      </c>
      <c r="E745" s="3" t="s">
        <v>3335</v>
      </c>
      <c r="F745" s="3" t="s">
        <v>93</v>
      </c>
      <c r="G745" s="3" t="s">
        <v>117</v>
      </c>
      <c r="H745" s="3" t="s">
        <v>70</v>
      </c>
      <c r="I745" s="3" t="s">
        <v>19</v>
      </c>
      <c r="J745" s="3" t="s">
        <v>140</v>
      </c>
      <c r="K745" s="3" t="s">
        <v>203</v>
      </c>
      <c r="L745" s="3" t="s">
        <v>2369</v>
      </c>
      <c r="M745" s="5">
        <v>45890</v>
      </c>
      <c r="N745" s="5">
        <v>45699</v>
      </c>
      <c r="O745" s="5">
        <v>46010</v>
      </c>
      <c r="P745" s="3">
        <v>15</v>
      </c>
      <c r="Q745" s="3">
        <v>5591040</v>
      </c>
      <c r="R745" s="3">
        <v>0.31</v>
      </c>
      <c r="S745" s="3">
        <v>0.16</v>
      </c>
      <c r="T745" s="3">
        <v>4475068.42</v>
      </c>
      <c r="U745" s="3" t="s">
        <v>242</v>
      </c>
      <c r="V745" s="21" cm="1">
        <f t="array" ref="V745">T745 / _xlfn.SWITCH(U745, "USD", 1, "AED", 3.67, "QAR", 3.64, "SAR", 3.75, "EUR", 0.92, "Unknown", 1, 1)</f>
        <v>4864204.8043478262</v>
      </c>
      <c r="W745" s="3">
        <v>3255243.52</v>
      </c>
      <c r="X745" s="3">
        <v>0.1</v>
      </c>
      <c r="Y745" s="3">
        <v>0.12</v>
      </c>
      <c r="Z745" s="3" t="s">
        <v>2370</v>
      </c>
      <c r="AA745" s="3">
        <v>1682337.18</v>
      </c>
      <c r="AB745" s="3">
        <v>1411314.1</v>
      </c>
      <c r="AC745" s="3">
        <v>45</v>
      </c>
      <c r="AD745" s="3">
        <v>73</v>
      </c>
      <c r="AE745" s="3" t="s">
        <v>3297</v>
      </c>
      <c r="AF745" s="3" t="s">
        <v>128</v>
      </c>
      <c r="AG745" s="3">
        <v>0.51</v>
      </c>
      <c r="AH745" s="3">
        <v>0.1</v>
      </c>
      <c r="AI745" s="3">
        <v>0.02</v>
      </c>
      <c r="AJ745" s="3">
        <v>9</v>
      </c>
      <c r="AK745" s="3">
        <v>213</v>
      </c>
      <c r="AL745" s="3">
        <v>1057435.08</v>
      </c>
      <c r="AM745" s="3">
        <v>548977.26</v>
      </c>
      <c r="AN745" s="3" t="s">
        <v>3297</v>
      </c>
      <c r="AO745" s="3" t="s">
        <v>25</v>
      </c>
      <c r="AP745" s="3">
        <v>60.2</v>
      </c>
      <c r="AQ745" s="3">
        <v>36</v>
      </c>
      <c r="AR745" s="3" t="s">
        <v>160</v>
      </c>
      <c r="AS745" s="3" t="s">
        <v>27</v>
      </c>
      <c r="AT745" s="3" t="s">
        <v>3297</v>
      </c>
    </row>
    <row r="746" spans="1:46" x14ac:dyDescent="0.3">
      <c r="A746" s="2" t="s">
        <v>2424</v>
      </c>
      <c r="B746" s="4">
        <v>45872</v>
      </c>
      <c r="C746" s="2" t="s">
        <v>290</v>
      </c>
      <c r="D746" s="2" t="s">
        <v>92</v>
      </c>
      <c r="E746" s="2" t="s">
        <v>220</v>
      </c>
      <c r="F746" s="2" t="s">
        <v>123</v>
      </c>
      <c r="G746" s="2" t="s">
        <v>208</v>
      </c>
      <c r="H746" s="2" t="s">
        <v>70</v>
      </c>
      <c r="I746" s="2" t="s">
        <v>19</v>
      </c>
      <c r="J746" s="2" t="s">
        <v>20</v>
      </c>
      <c r="K746" s="2" t="s">
        <v>203</v>
      </c>
      <c r="L746" s="2" t="s">
        <v>2372</v>
      </c>
      <c r="M746" s="4">
        <v>45850</v>
      </c>
      <c r="N746" s="4" t="s">
        <v>3297</v>
      </c>
      <c r="O746" s="4">
        <v>45980</v>
      </c>
      <c r="P746" s="2">
        <v>38</v>
      </c>
      <c r="Q746" s="2">
        <v>604707</v>
      </c>
      <c r="R746" s="2">
        <v>0.16</v>
      </c>
      <c r="S746" s="2">
        <v>-0.02</v>
      </c>
      <c r="T746" s="2">
        <v>497794.8</v>
      </c>
      <c r="U746" s="2" t="s">
        <v>76</v>
      </c>
      <c r="V746" s="20" cm="1">
        <f t="array" ref="V746">T746 / _xlfn.SWITCH(U746, "USD", 1, "AED", 3.67, "QAR", 3.64, "SAR", 3.75, "EUR", 0.92, "Unknown", 1, 1)</f>
        <v>497794.8</v>
      </c>
      <c r="W746" s="2">
        <v>323276.39</v>
      </c>
      <c r="X746" s="2">
        <v>0.12</v>
      </c>
      <c r="Y746" s="2">
        <v>0.08</v>
      </c>
      <c r="Z746" s="2" t="s">
        <v>2373</v>
      </c>
      <c r="AA746" s="2">
        <v>49959.33</v>
      </c>
      <c r="AB746" s="2">
        <v>32089.56</v>
      </c>
      <c r="AC746" s="2">
        <v>45</v>
      </c>
      <c r="AD746" s="2">
        <v>45</v>
      </c>
      <c r="AE746" s="2" t="s">
        <v>62</v>
      </c>
      <c r="AF746" s="2" t="s">
        <v>87</v>
      </c>
      <c r="AG746" s="2">
        <v>0.39</v>
      </c>
      <c r="AH746" s="2">
        <v>0.1</v>
      </c>
      <c r="AI746" s="2">
        <v>0.04</v>
      </c>
      <c r="AJ746" s="2">
        <v>6</v>
      </c>
      <c r="AK746" s="2" t="s">
        <v>3297</v>
      </c>
      <c r="AL746" s="2">
        <v>97342.14</v>
      </c>
      <c r="AM746" s="2">
        <v>82362.02</v>
      </c>
      <c r="AN746" s="2" t="s">
        <v>3297</v>
      </c>
      <c r="AO746" s="2" t="s">
        <v>3297</v>
      </c>
      <c r="AP746" s="2">
        <v>87.1</v>
      </c>
      <c r="AQ746" s="2">
        <v>36</v>
      </c>
      <c r="AR746" s="2" t="s">
        <v>26</v>
      </c>
      <c r="AS746" s="2" t="s">
        <v>104</v>
      </c>
      <c r="AT746" s="2" t="s">
        <v>3297</v>
      </c>
    </row>
    <row r="747" spans="1:46" x14ac:dyDescent="0.3">
      <c r="A747" s="3" t="s">
        <v>2427</v>
      </c>
      <c r="B747" s="5">
        <v>45800</v>
      </c>
      <c r="C747" s="3" t="s">
        <v>327</v>
      </c>
      <c r="D747" s="3" t="s">
        <v>169</v>
      </c>
      <c r="E747" s="3" t="s">
        <v>32</v>
      </c>
      <c r="F747" s="3" t="s">
        <v>417</v>
      </c>
      <c r="G747" s="3" t="s">
        <v>81</v>
      </c>
      <c r="H747" s="3" t="s">
        <v>95</v>
      </c>
      <c r="I747" s="3" t="s">
        <v>3254</v>
      </c>
      <c r="J747" s="3" t="s">
        <v>215</v>
      </c>
      <c r="K747" s="3" t="s">
        <v>83</v>
      </c>
      <c r="L747" s="3" t="s">
        <v>2375</v>
      </c>
      <c r="M747" s="5">
        <v>45725</v>
      </c>
      <c r="N747" s="5" t="s">
        <v>3297</v>
      </c>
      <c r="O747" s="5" t="s">
        <v>3297</v>
      </c>
      <c r="P747" s="3">
        <v>24</v>
      </c>
      <c r="Q747" s="3">
        <v>48575601</v>
      </c>
      <c r="R747" s="3">
        <v>0.15</v>
      </c>
      <c r="S747" s="3">
        <v>0.19</v>
      </c>
      <c r="T747" s="3">
        <v>49134220.409999996</v>
      </c>
      <c r="U747" s="3" t="s">
        <v>50</v>
      </c>
      <c r="V747" s="21" cm="1">
        <f t="array" ref="V747">T747 / _xlfn.SWITCH(U747, "USD", 1, "AED", 3.67, "QAR", 3.64, "SAR", 3.75, "EUR", 0.92, "Unknown", 1, 1)</f>
        <v>13498412.20054945</v>
      </c>
      <c r="W747" s="3">
        <v>31058749.379999999</v>
      </c>
      <c r="X747" s="3">
        <v>0.28999999999999998</v>
      </c>
      <c r="Y747" s="3">
        <v>7.0000000000000007E-2</v>
      </c>
      <c r="Z747" s="3" t="s">
        <v>3297</v>
      </c>
      <c r="AA747" s="3">
        <v>22482986.02</v>
      </c>
      <c r="AB747" s="3">
        <v>11416203.609999999</v>
      </c>
      <c r="AC747" s="3">
        <v>120</v>
      </c>
      <c r="AD747" s="3">
        <v>92</v>
      </c>
      <c r="AE747" s="3" t="s">
        <v>148</v>
      </c>
      <c r="AF747" s="3" t="s">
        <v>128</v>
      </c>
      <c r="AG747" s="3">
        <v>0.41</v>
      </c>
      <c r="AH747" s="3">
        <v>0.1</v>
      </c>
      <c r="AI747" s="3">
        <v>0.09</v>
      </c>
      <c r="AJ747" s="3">
        <v>8</v>
      </c>
      <c r="AK747" s="3">
        <v>3363</v>
      </c>
      <c r="AL747" s="3">
        <v>7361112.1699999999</v>
      </c>
      <c r="AM747" s="3">
        <v>23869840.859999999</v>
      </c>
      <c r="AN747" s="3" t="s">
        <v>3297</v>
      </c>
      <c r="AO747" s="3" t="s">
        <v>103</v>
      </c>
      <c r="AP747" s="3">
        <v>50.6</v>
      </c>
      <c r="AQ747" s="3">
        <v>60</v>
      </c>
      <c r="AR747" s="3" t="s">
        <v>51</v>
      </c>
      <c r="AS747" s="3" t="s">
        <v>27</v>
      </c>
      <c r="AT747" s="3" t="s">
        <v>105</v>
      </c>
    </row>
    <row r="748" spans="1:46" x14ac:dyDescent="0.3">
      <c r="A748" s="2" t="s">
        <v>2430</v>
      </c>
      <c r="B748" s="4">
        <v>46072</v>
      </c>
      <c r="C748" s="2" t="s">
        <v>438</v>
      </c>
      <c r="D748" s="2" t="s">
        <v>31</v>
      </c>
      <c r="E748" s="2" t="s">
        <v>3335</v>
      </c>
      <c r="F748" s="2" t="s">
        <v>123</v>
      </c>
      <c r="G748" s="2" t="s">
        <v>156</v>
      </c>
      <c r="H748" s="2" t="s">
        <v>3252</v>
      </c>
      <c r="I748" s="2" t="s">
        <v>124</v>
      </c>
      <c r="J748" s="2" t="s">
        <v>140</v>
      </c>
      <c r="K748" s="2" t="s">
        <v>145</v>
      </c>
      <c r="L748" s="2" t="s">
        <v>2377</v>
      </c>
      <c r="M748" s="4">
        <v>46060</v>
      </c>
      <c r="N748" s="4" t="s">
        <v>3297</v>
      </c>
      <c r="O748" s="4">
        <v>46057</v>
      </c>
      <c r="P748" s="2" t="s">
        <v>3297</v>
      </c>
      <c r="Q748" s="2">
        <v>40782733</v>
      </c>
      <c r="R748" s="2">
        <v>0.27</v>
      </c>
      <c r="S748" s="2">
        <v>0.17</v>
      </c>
      <c r="T748" s="2">
        <v>34832532.259999998</v>
      </c>
      <c r="U748" s="2" t="s">
        <v>365</v>
      </c>
      <c r="V748" s="20" cm="1">
        <f t="array" ref="V748">T748 / _xlfn.SWITCH(U748, "USD", 1, "AED", 3.67, "QAR", 3.64, "SAR", 3.75, "EUR", 0.92, "Unknown", 1, 1)</f>
        <v>9491153.204359673</v>
      </c>
      <c r="W748" s="2">
        <v>25968028.859999999</v>
      </c>
      <c r="X748" s="2">
        <v>0.32</v>
      </c>
      <c r="Y748" s="2">
        <v>0.1</v>
      </c>
      <c r="Z748" s="2" t="s">
        <v>2378</v>
      </c>
      <c r="AA748" s="2">
        <v>26914081.93</v>
      </c>
      <c r="AB748" s="2">
        <v>15370358.449999999</v>
      </c>
      <c r="AC748" s="2">
        <v>30</v>
      </c>
      <c r="AD748" s="2">
        <v>111</v>
      </c>
      <c r="AE748" s="2" t="s">
        <v>3297</v>
      </c>
      <c r="AF748" s="2" t="s">
        <v>87</v>
      </c>
      <c r="AG748" s="2">
        <v>0.51</v>
      </c>
      <c r="AH748" s="2">
        <v>0.05</v>
      </c>
      <c r="AI748" s="2">
        <v>0.08</v>
      </c>
      <c r="AJ748" s="2">
        <v>7</v>
      </c>
      <c r="AK748" s="2">
        <v>3734</v>
      </c>
      <c r="AL748" s="2">
        <v>4468651.6900000004</v>
      </c>
      <c r="AM748" s="2">
        <v>7735449.6900000004</v>
      </c>
      <c r="AN748" s="2" t="s">
        <v>102</v>
      </c>
      <c r="AO748" s="2" t="s">
        <v>103</v>
      </c>
      <c r="AP748" s="2">
        <v>92.5</v>
      </c>
      <c r="AQ748" s="2">
        <v>36</v>
      </c>
      <c r="AR748" s="2" t="s">
        <v>160</v>
      </c>
      <c r="AS748" s="2" t="s">
        <v>112</v>
      </c>
      <c r="AT748" s="2" t="s">
        <v>149</v>
      </c>
    </row>
    <row r="749" spans="1:46" x14ac:dyDescent="0.3">
      <c r="A749" s="3" t="s">
        <v>2432</v>
      </c>
      <c r="B749" s="5">
        <v>45894</v>
      </c>
      <c r="C749" s="3" t="s">
        <v>239</v>
      </c>
      <c r="D749" s="3" t="s">
        <v>385</v>
      </c>
      <c r="E749" s="3" t="s">
        <v>3335</v>
      </c>
      <c r="F749" s="3" t="s">
        <v>3297</v>
      </c>
      <c r="G749" s="3" t="s">
        <v>3297</v>
      </c>
      <c r="H749" s="3" t="s">
        <v>192</v>
      </c>
      <c r="I749" s="3" t="s">
        <v>3297</v>
      </c>
      <c r="J749" s="3" t="s">
        <v>140</v>
      </c>
      <c r="K749" s="3" t="s">
        <v>145</v>
      </c>
      <c r="L749" s="3" t="s">
        <v>2380</v>
      </c>
      <c r="M749" s="5">
        <v>45855</v>
      </c>
      <c r="N749" s="5" t="s">
        <v>3297</v>
      </c>
      <c r="O749" s="5">
        <v>45974</v>
      </c>
      <c r="P749" s="3">
        <v>39</v>
      </c>
      <c r="Q749" s="3">
        <v>42138458</v>
      </c>
      <c r="R749" s="3">
        <v>7.0000000000000007E-2</v>
      </c>
      <c r="S749" s="3">
        <v>0.04</v>
      </c>
      <c r="T749" s="3">
        <v>40756316.579999998</v>
      </c>
      <c r="U749" s="3" t="s">
        <v>264</v>
      </c>
      <c r="V749" s="21" cm="1">
        <f t="array" ref="V749">T749 / _xlfn.SWITCH(U749, "USD", 1, "AED", 3.67, "QAR", 3.64, "SAR", 3.75, "EUR", 0.92, "Unknown", 1, 1)</f>
        <v>40756316.579999998</v>
      </c>
      <c r="W749" s="3">
        <v>29882015.719999999</v>
      </c>
      <c r="X749" s="3">
        <v>0.24</v>
      </c>
      <c r="Y749" s="3">
        <v>0.15</v>
      </c>
      <c r="Z749" s="3" t="s">
        <v>2381</v>
      </c>
      <c r="AA749" s="3">
        <v>27564828.07</v>
      </c>
      <c r="AB749" s="3">
        <v>13265973.6</v>
      </c>
      <c r="AC749" s="3">
        <v>90</v>
      </c>
      <c r="AD749" s="3">
        <v>56</v>
      </c>
      <c r="AE749" s="3" t="s">
        <v>62</v>
      </c>
      <c r="AF749" s="3" t="s">
        <v>24</v>
      </c>
      <c r="AG749" s="3">
        <v>0.21</v>
      </c>
      <c r="AH749" s="3">
        <v>0.1</v>
      </c>
      <c r="AI749" s="3">
        <v>0.1</v>
      </c>
      <c r="AJ749" s="3">
        <v>15</v>
      </c>
      <c r="AK749" s="3">
        <v>3866</v>
      </c>
      <c r="AL749" s="3">
        <v>2316294.09</v>
      </c>
      <c r="AM749" s="3">
        <v>18188696.670000002</v>
      </c>
      <c r="AN749" s="3" t="s">
        <v>3297</v>
      </c>
      <c r="AO749" s="3" t="s">
        <v>103</v>
      </c>
      <c r="AP749" s="3">
        <v>96.6</v>
      </c>
      <c r="AQ749" s="3">
        <v>24</v>
      </c>
      <c r="AR749" s="3" t="s">
        <v>166</v>
      </c>
      <c r="AS749" s="3" t="s">
        <v>40</v>
      </c>
      <c r="AT749" s="3" t="s">
        <v>149</v>
      </c>
    </row>
    <row r="750" spans="1:46" x14ac:dyDescent="0.3">
      <c r="A750" s="2" t="s">
        <v>2435</v>
      </c>
      <c r="B750" s="4">
        <v>45692</v>
      </c>
      <c r="C750" s="2" t="s">
        <v>290</v>
      </c>
      <c r="D750" s="2" t="s">
        <v>198</v>
      </c>
      <c r="E750" s="2" t="s">
        <v>207</v>
      </c>
      <c r="F750" s="2" t="s">
        <v>80</v>
      </c>
      <c r="G750" s="2" t="s">
        <v>57</v>
      </c>
      <c r="H750" s="2" t="s">
        <v>95</v>
      </c>
      <c r="I750" s="2" t="s">
        <v>199</v>
      </c>
      <c r="J750" s="3" t="s">
        <v>45</v>
      </c>
      <c r="K750" s="2" t="s">
        <v>21</v>
      </c>
      <c r="L750" s="2" t="s">
        <v>2383</v>
      </c>
      <c r="M750" s="4">
        <v>45643</v>
      </c>
      <c r="N750" s="4" t="s">
        <v>3297</v>
      </c>
      <c r="O750" s="4">
        <v>45766</v>
      </c>
      <c r="P750" s="2">
        <v>31</v>
      </c>
      <c r="Q750" s="2">
        <v>14819987</v>
      </c>
      <c r="R750" s="2">
        <v>0.34</v>
      </c>
      <c r="S750" s="2">
        <v>0.08</v>
      </c>
      <c r="T750" s="2">
        <v>10563686.73</v>
      </c>
      <c r="U750" s="2" t="s">
        <v>76</v>
      </c>
      <c r="V750" s="20" cm="1">
        <f t="array" ref="V750">T750 / _xlfn.SWITCH(U750, "USD", 1, "AED", 3.67, "QAR", 3.64, "SAR", 3.75, "EUR", 0.92, "Unknown", 1, 1)</f>
        <v>10563686.73</v>
      </c>
      <c r="W750" s="2">
        <v>9475058.0800000001</v>
      </c>
      <c r="X750" s="2">
        <v>0.08</v>
      </c>
      <c r="Y750" s="2">
        <v>0.11</v>
      </c>
      <c r="Z750" s="2" t="s">
        <v>2384</v>
      </c>
      <c r="AA750" s="2">
        <v>2887844.37</v>
      </c>
      <c r="AB750" s="2">
        <v>1529963.25</v>
      </c>
      <c r="AC750" s="2">
        <v>45</v>
      </c>
      <c r="AD750" s="2">
        <v>89</v>
      </c>
      <c r="AE750" s="2" t="s">
        <v>148</v>
      </c>
      <c r="AF750" s="2" t="s">
        <v>101</v>
      </c>
      <c r="AG750" s="2">
        <v>0.86</v>
      </c>
      <c r="AH750" s="2">
        <v>0.1</v>
      </c>
      <c r="AI750" s="2">
        <v>7.0000000000000007E-2</v>
      </c>
      <c r="AJ750" s="2">
        <v>13</v>
      </c>
      <c r="AK750" s="2">
        <v>164</v>
      </c>
      <c r="AL750" s="2" t="s">
        <v>3297</v>
      </c>
      <c r="AM750" s="2">
        <v>3264952.91</v>
      </c>
      <c r="AN750" s="2" t="s">
        <v>165</v>
      </c>
      <c r="AO750" s="2" t="s">
        <v>77</v>
      </c>
      <c r="AP750" s="2">
        <v>58.8</v>
      </c>
      <c r="AQ750" s="2">
        <v>24</v>
      </c>
      <c r="AR750" s="2" t="s">
        <v>51</v>
      </c>
      <c r="AS750" s="2" t="s">
        <v>112</v>
      </c>
      <c r="AT750" s="2" t="s">
        <v>28</v>
      </c>
    </row>
    <row r="751" spans="1:46" x14ac:dyDescent="0.3">
      <c r="A751" s="3" t="s">
        <v>2438</v>
      </c>
      <c r="B751" s="5">
        <v>46034</v>
      </c>
      <c r="C751" s="3" t="s">
        <v>197</v>
      </c>
      <c r="D751" s="3" t="s">
        <v>187</v>
      </c>
      <c r="E751" s="3" t="s">
        <v>3335</v>
      </c>
      <c r="F751" s="3" t="s">
        <v>17</v>
      </c>
      <c r="G751" s="3" t="s">
        <v>214</v>
      </c>
      <c r="H751" s="3" t="s">
        <v>70</v>
      </c>
      <c r="I751" s="3" t="s">
        <v>124</v>
      </c>
      <c r="J751" s="3" t="s">
        <v>140</v>
      </c>
      <c r="K751" s="3" t="s">
        <v>46</v>
      </c>
      <c r="L751" s="3" t="s">
        <v>2386</v>
      </c>
      <c r="M751" s="5">
        <v>45997</v>
      </c>
      <c r="N751" s="5">
        <v>46039</v>
      </c>
      <c r="O751" s="5">
        <v>46300</v>
      </c>
      <c r="P751" s="3">
        <v>15</v>
      </c>
      <c r="Q751" s="3">
        <v>7182617</v>
      </c>
      <c r="R751" s="3">
        <v>0.15</v>
      </c>
      <c r="S751" s="3">
        <v>0.18</v>
      </c>
      <c r="T751" s="3">
        <v>7204164.8499999996</v>
      </c>
      <c r="U751" s="3" t="s">
        <v>76</v>
      </c>
      <c r="V751" s="21" cm="1">
        <f t="array" ref="V751">T751 / _xlfn.SWITCH(U751, "USD", 1, "AED", 3.67, "QAR", 3.64, "SAR", 3.75, "EUR", 0.92, "Unknown", 1, 1)</f>
        <v>7204164.8499999996</v>
      </c>
      <c r="W751" s="3">
        <v>4611450.2699999996</v>
      </c>
      <c r="X751" s="3">
        <v>0.31</v>
      </c>
      <c r="Y751" s="3">
        <v>0.13</v>
      </c>
      <c r="Z751" s="3" t="s">
        <v>2387</v>
      </c>
      <c r="AA751" s="3">
        <v>420057.19</v>
      </c>
      <c r="AB751" s="3">
        <v>303958.44</v>
      </c>
      <c r="AC751" s="3">
        <v>30</v>
      </c>
      <c r="AD751" s="3">
        <v>174</v>
      </c>
      <c r="AE751" s="3" t="s">
        <v>62</v>
      </c>
      <c r="AF751" s="3" t="s">
        <v>24</v>
      </c>
      <c r="AG751" s="3">
        <v>0.79</v>
      </c>
      <c r="AH751" s="3">
        <v>0.1</v>
      </c>
      <c r="AI751" s="3">
        <v>0.09</v>
      </c>
      <c r="AJ751" s="3">
        <v>1</v>
      </c>
      <c r="AK751" s="3">
        <v>4307</v>
      </c>
      <c r="AL751" s="3">
        <v>524946.46</v>
      </c>
      <c r="AM751" s="3">
        <v>2606559.25</v>
      </c>
      <c r="AN751" s="3" t="s">
        <v>3297</v>
      </c>
      <c r="AO751" s="3" t="s">
        <v>3297</v>
      </c>
      <c r="AP751" s="3">
        <v>50.3</v>
      </c>
      <c r="AQ751" s="3">
        <v>48</v>
      </c>
      <c r="AR751" s="3" t="s">
        <v>3297</v>
      </c>
      <c r="AS751" s="3" t="s">
        <v>104</v>
      </c>
      <c r="AT751" s="3" t="s">
        <v>149</v>
      </c>
    </row>
    <row r="752" spans="1:46" x14ac:dyDescent="0.3">
      <c r="A752" s="2" t="s">
        <v>2441</v>
      </c>
      <c r="B752" s="4">
        <v>45942</v>
      </c>
      <c r="C752" s="2" t="s">
        <v>266</v>
      </c>
      <c r="D752" s="2" t="s">
        <v>213</v>
      </c>
      <c r="E752" s="2" t="s">
        <v>32</v>
      </c>
      <c r="F752" s="2" t="s">
        <v>108</v>
      </c>
      <c r="G752" s="2" t="s">
        <v>235</v>
      </c>
      <c r="H752" s="2" t="s">
        <v>109</v>
      </c>
      <c r="I752" s="2" t="s">
        <v>3254</v>
      </c>
      <c r="J752" s="2" t="s">
        <v>215</v>
      </c>
      <c r="K752" s="2" t="s">
        <v>125</v>
      </c>
      <c r="L752" s="2" t="s">
        <v>2389</v>
      </c>
      <c r="M752" s="4">
        <v>45666</v>
      </c>
      <c r="N752" s="4" t="s">
        <v>3297</v>
      </c>
      <c r="O752" s="4">
        <v>46038</v>
      </c>
      <c r="P752" s="2">
        <v>12</v>
      </c>
      <c r="Q752" s="2">
        <v>6626314</v>
      </c>
      <c r="R752" s="2">
        <v>0.08</v>
      </c>
      <c r="S752" s="2">
        <v>0.01</v>
      </c>
      <c r="T752" s="2">
        <v>6157170.9699999997</v>
      </c>
      <c r="U752" s="2" t="s">
        <v>365</v>
      </c>
      <c r="V752" s="20" cm="1">
        <f t="array" ref="V752">T752 / _xlfn.SWITCH(U752, "USD", 1, "AED", 3.67, "QAR", 3.64, "SAR", 3.75, "EUR", 0.92, "Unknown", 1, 1)</f>
        <v>1677703.2615803815</v>
      </c>
      <c r="W752" s="2">
        <v>4266496.67</v>
      </c>
      <c r="X752" s="2">
        <v>0.22</v>
      </c>
      <c r="Y752" s="2">
        <v>0.11</v>
      </c>
      <c r="Z752" s="2" t="s">
        <v>2390</v>
      </c>
      <c r="AA752" s="2">
        <v>4118228.57</v>
      </c>
      <c r="AB752" s="2">
        <v>3373571.76</v>
      </c>
      <c r="AC752" s="2">
        <v>45</v>
      </c>
      <c r="AD752" s="2">
        <v>163</v>
      </c>
      <c r="AE752" s="2" t="s">
        <v>62</v>
      </c>
      <c r="AF752" s="2" t="s">
        <v>87</v>
      </c>
      <c r="AG752" s="2">
        <v>0.51</v>
      </c>
      <c r="AH752" s="2">
        <v>0.15</v>
      </c>
      <c r="AI752" s="2">
        <v>0.08</v>
      </c>
      <c r="AJ752" s="2">
        <v>3</v>
      </c>
      <c r="AK752" s="2">
        <v>2043</v>
      </c>
      <c r="AL752" s="2">
        <v>714313.3</v>
      </c>
      <c r="AM752" s="2">
        <v>1043354.83</v>
      </c>
      <c r="AN752" s="2" t="s">
        <v>102</v>
      </c>
      <c r="AO752" s="2" t="s">
        <v>103</v>
      </c>
      <c r="AP752" s="2">
        <v>76.5</v>
      </c>
      <c r="AQ752" s="2">
        <v>24</v>
      </c>
      <c r="AR752" s="2" t="s">
        <v>3297</v>
      </c>
      <c r="AS752" s="2" t="s">
        <v>112</v>
      </c>
      <c r="AT752" s="2" t="s">
        <v>64</v>
      </c>
    </row>
    <row r="753" spans="1:46" x14ac:dyDescent="0.3">
      <c r="A753" s="3" t="s">
        <v>2444</v>
      </c>
      <c r="B753" s="5">
        <v>45772</v>
      </c>
      <c r="C753" s="3" t="s">
        <v>266</v>
      </c>
      <c r="D753" s="3" t="s">
        <v>198</v>
      </c>
      <c r="E753" s="3" t="s">
        <v>275</v>
      </c>
      <c r="F753" s="3" t="s">
        <v>116</v>
      </c>
      <c r="G753" s="3" t="s">
        <v>208</v>
      </c>
      <c r="H753" s="3" t="s">
        <v>70</v>
      </c>
      <c r="I753" s="3" t="s">
        <v>96</v>
      </c>
      <c r="J753" s="2" t="s">
        <v>72</v>
      </c>
      <c r="K753" s="3" t="s">
        <v>145</v>
      </c>
      <c r="L753" s="3" t="s">
        <v>2392</v>
      </c>
      <c r="M753" s="5">
        <v>45719</v>
      </c>
      <c r="N753" s="5">
        <v>45844</v>
      </c>
      <c r="O753" s="5">
        <v>45808</v>
      </c>
      <c r="P753" s="3">
        <v>4</v>
      </c>
      <c r="Q753" s="3">
        <v>4083138</v>
      </c>
      <c r="R753" s="3">
        <v>0.27</v>
      </c>
      <c r="S753" s="3">
        <v>0.17</v>
      </c>
      <c r="T753" s="3">
        <v>3487408.17</v>
      </c>
      <c r="U753" s="3" t="s">
        <v>76</v>
      </c>
      <c r="V753" s="21" cm="1">
        <f t="array" ref="V753">T753 / _xlfn.SWITCH(U753, "USD", 1, "AED", 3.67, "QAR", 3.64, "SAR", 3.75, "EUR", 0.92, "Unknown", 1, 1)</f>
        <v>3487408.17</v>
      </c>
      <c r="W753" s="3">
        <v>2695072.82</v>
      </c>
      <c r="X753" s="3">
        <v>0.06</v>
      </c>
      <c r="Y753" s="3">
        <v>0.06</v>
      </c>
      <c r="Z753" s="3" t="s">
        <v>2393</v>
      </c>
      <c r="AA753" s="3">
        <v>3036523.09</v>
      </c>
      <c r="AB753" s="3">
        <v>2836804.69</v>
      </c>
      <c r="AC753" s="3">
        <v>90</v>
      </c>
      <c r="AD753" s="3">
        <v>166</v>
      </c>
      <c r="AE753" s="3" t="s">
        <v>38</v>
      </c>
      <c r="AF753" s="3" t="s">
        <v>101</v>
      </c>
      <c r="AG753" s="3">
        <v>0.95</v>
      </c>
      <c r="AH753" s="3">
        <v>0.05</v>
      </c>
      <c r="AI753" s="3">
        <v>0.03</v>
      </c>
      <c r="AJ753" s="3">
        <v>11</v>
      </c>
      <c r="AK753" s="3">
        <v>871</v>
      </c>
      <c r="AL753" s="3">
        <v>781191.49</v>
      </c>
      <c r="AM753" s="3">
        <v>1725872.41</v>
      </c>
      <c r="AN753" s="3" t="s">
        <v>102</v>
      </c>
      <c r="AO753" s="3" t="s">
        <v>103</v>
      </c>
      <c r="AP753" s="3">
        <v>92.4</v>
      </c>
      <c r="AQ753" s="3">
        <v>48</v>
      </c>
      <c r="AR753" s="3" t="s">
        <v>51</v>
      </c>
      <c r="AS753" s="3" t="s">
        <v>27</v>
      </c>
      <c r="AT753" s="3" t="s">
        <v>28</v>
      </c>
    </row>
    <row r="754" spans="1:46" x14ac:dyDescent="0.3">
      <c r="A754" s="2" t="s">
        <v>2447</v>
      </c>
      <c r="B754" s="4">
        <v>45767</v>
      </c>
      <c r="C754" s="2" t="s">
        <v>253</v>
      </c>
      <c r="D754" s="2" t="s">
        <v>187</v>
      </c>
      <c r="E754" s="2" t="s">
        <v>16</v>
      </c>
      <c r="F754" s="2" t="s">
        <v>56</v>
      </c>
      <c r="G754" s="2" t="s">
        <v>135</v>
      </c>
      <c r="H754" s="2" t="s">
        <v>109</v>
      </c>
      <c r="I754" s="2" t="s">
        <v>71</v>
      </c>
      <c r="J754" s="2" t="s">
        <v>82</v>
      </c>
      <c r="K754" s="2" t="s">
        <v>35</v>
      </c>
      <c r="L754" s="2" t="s">
        <v>2395</v>
      </c>
      <c r="M754" s="4">
        <v>45682</v>
      </c>
      <c r="N754" s="4">
        <v>45823</v>
      </c>
      <c r="O754" s="4">
        <v>45887</v>
      </c>
      <c r="P754" s="2">
        <v>33</v>
      </c>
      <c r="Q754" s="2">
        <v>30309994</v>
      </c>
      <c r="R754" s="2">
        <v>0.2</v>
      </c>
      <c r="S754" s="2">
        <v>0.19</v>
      </c>
      <c r="T754" s="2">
        <v>28855114.289999999</v>
      </c>
      <c r="U754" s="2" t="s">
        <v>264</v>
      </c>
      <c r="V754" s="20" cm="1">
        <f t="array" ref="V754">T754 / _xlfn.SWITCH(U754, "USD", 1, "AED", 3.67, "QAR", 3.64, "SAR", 3.75, "EUR", 0.92, "Unknown", 1, 1)</f>
        <v>28855114.289999999</v>
      </c>
      <c r="W754" s="2">
        <v>24522161.030000001</v>
      </c>
      <c r="X754" s="2">
        <v>0.08</v>
      </c>
      <c r="Y754" s="2">
        <v>0.18</v>
      </c>
      <c r="Z754" s="2" t="s">
        <v>2396</v>
      </c>
      <c r="AA754" s="2">
        <v>11884533.689999999</v>
      </c>
      <c r="AB754" s="2">
        <v>4233024.46</v>
      </c>
      <c r="AC754" s="2">
        <v>45</v>
      </c>
      <c r="AD754" s="2">
        <v>34</v>
      </c>
      <c r="AE754" s="2" t="s">
        <v>75</v>
      </c>
      <c r="AF754" s="2" t="s">
        <v>101</v>
      </c>
      <c r="AG754" s="2">
        <v>0.8</v>
      </c>
      <c r="AH754" s="2">
        <v>0.1</v>
      </c>
      <c r="AI754" s="2">
        <v>0.1</v>
      </c>
      <c r="AJ754" s="2">
        <v>0</v>
      </c>
      <c r="AK754" s="2">
        <v>4307</v>
      </c>
      <c r="AL754" s="2">
        <v>1493601.49</v>
      </c>
      <c r="AM754" s="2">
        <v>14018260.460000001</v>
      </c>
      <c r="AN754" s="2" t="s">
        <v>88</v>
      </c>
      <c r="AO754" s="2" t="s">
        <v>89</v>
      </c>
      <c r="AP754" s="2">
        <v>67.099999999999994</v>
      </c>
      <c r="AQ754" s="2">
        <v>48</v>
      </c>
      <c r="AR754" s="2" t="s">
        <v>3297</v>
      </c>
      <c r="AS754" s="2" t="s">
        <v>52</v>
      </c>
      <c r="AT754" s="2" t="s">
        <v>64</v>
      </c>
    </row>
    <row r="755" spans="1:46" x14ac:dyDescent="0.3">
      <c r="A755" s="2" t="s">
        <v>2452</v>
      </c>
      <c r="B755" s="5">
        <v>16666</v>
      </c>
      <c r="C755" s="3" t="s">
        <v>801</v>
      </c>
      <c r="D755" s="3" t="s">
        <v>183</v>
      </c>
      <c r="E755" s="3" t="s">
        <v>207</v>
      </c>
      <c r="F755" s="3" t="s">
        <v>80</v>
      </c>
      <c r="G755" s="3" t="s">
        <v>94</v>
      </c>
      <c r="H755" s="3" t="s">
        <v>157</v>
      </c>
      <c r="I755" s="3" t="s">
        <v>58</v>
      </c>
      <c r="J755" s="3" t="s">
        <v>132</v>
      </c>
      <c r="K755" s="3" t="s">
        <v>35</v>
      </c>
      <c r="L755" s="3" t="s">
        <v>2398</v>
      </c>
      <c r="M755" s="5">
        <v>45794</v>
      </c>
      <c r="N755" s="5">
        <v>45845</v>
      </c>
      <c r="O755" s="5">
        <v>45867</v>
      </c>
      <c r="P755" s="3" t="s">
        <v>3297</v>
      </c>
      <c r="Q755" s="3">
        <v>36527822</v>
      </c>
      <c r="R755" s="3">
        <v>0.31</v>
      </c>
      <c r="S755" s="3">
        <v>0.18</v>
      </c>
      <c r="T755" s="3">
        <v>29740952.670000002</v>
      </c>
      <c r="U755" s="3" t="s">
        <v>264</v>
      </c>
      <c r="V755" s="21" cm="1">
        <f t="array" ref="V755">T755 / _xlfn.SWITCH(U755, "USD", 1, "AED", 3.67, "QAR", 3.64, "SAR", 3.75, "EUR", 0.92, "Unknown", 1, 1)</f>
        <v>29740952.670000002</v>
      </c>
      <c r="W755" s="3">
        <v>22376451.84</v>
      </c>
      <c r="X755" s="3">
        <v>0.38</v>
      </c>
      <c r="Y755" s="3">
        <v>0.1</v>
      </c>
      <c r="Z755" s="3" t="s">
        <v>2399</v>
      </c>
      <c r="AA755" s="3">
        <v>6292969.0099999998</v>
      </c>
      <c r="AB755" s="3">
        <v>5006526</v>
      </c>
      <c r="AC755" s="3">
        <v>90</v>
      </c>
      <c r="AD755" s="3">
        <v>10</v>
      </c>
      <c r="AE755" s="3" t="s">
        <v>148</v>
      </c>
      <c r="AF755" s="3" t="s">
        <v>128</v>
      </c>
      <c r="AG755" s="3">
        <v>0.32</v>
      </c>
      <c r="AH755" s="3">
        <v>0.1</v>
      </c>
      <c r="AI755" s="3">
        <v>0.03</v>
      </c>
      <c r="AJ755" s="3">
        <v>0</v>
      </c>
      <c r="AK755" s="3">
        <v>88</v>
      </c>
      <c r="AL755" s="3">
        <v>3162183.74</v>
      </c>
      <c r="AM755" s="3">
        <v>4403129.1100000003</v>
      </c>
      <c r="AN755" s="3" t="s">
        <v>3297</v>
      </c>
      <c r="AO755" s="3" t="s">
        <v>39</v>
      </c>
      <c r="AP755" s="3">
        <v>81.3</v>
      </c>
      <c r="AQ755" s="3">
        <v>12</v>
      </c>
      <c r="AR755" s="3" t="s">
        <v>26</v>
      </c>
      <c r="AS755" s="3" t="s">
        <v>112</v>
      </c>
      <c r="AT755" s="3" t="s">
        <v>3297</v>
      </c>
    </row>
    <row r="756" spans="1:46" x14ac:dyDescent="0.3">
      <c r="A756" s="3" t="s">
        <v>2455</v>
      </c>
      <c r="B756" s="4">
        <v>45763</v>
      </c>
      <c r="C756" s="2" t="s">
        <v>424</v>
      </c>
      <c r="D756" s="2" t="s">
        <v>183</v>
      </c>
      <c r="E756" s="2" t="s">
        <v>32</v>
      </c>
      <c r="F756" s="2" t="s">
        <v>108</v>
      </c>
      <c r="G756" s="2" t="s">
        <v>69</v>
      </c>
      <c r="H756" s="2" t="s">
        <v>157</v>
      </c>
      <c r="I756" s="2" t="s">
        <v>139</v>
      </c>
      <c r="J756" s="2" t="s">
        <v>215</v>
      </c>
      <c r="K756" s="2" t="s">
        <v>46</v>
      </c>
      <c r="L756" s="2" t="s">
        <v>2401</v>
      </c>
      <c r="M756" s="4">
        <v>45753</v>
      </c>
      <c r="N756" s="4">
        <v>45818</v>
      </c>
      <c r="O756" s="4">
        <v>45854</v>
      </c>
      <c r="P756" s="2">
        <v>43</v>
      </c>
      <c r="Q756" s="2">
        <v>42119249</v>
      </c>
      <c r="R756" s="2" t="s">
        <v>85</v>
      </c>
      <c r="S756" s="2">
        <v>0.12</v>
      </c>
      <c r="T756" s="2">
        <v>33964962.390000001</v>
      </c>
      <c r="U756" s="2" t="s">
        <v>242</v>
      </c>
      <c r="V756" s="20" cm="1">
        <f t="array" ref="V756">T756 / _xlfn.SWITCH(U756, "USD", 1, "AED", 3.67, "QAR", 3.64, "SAR", 3.75, "EUR", 0.92, "Unknown", 1, 1)</f>
        <v>36918437.380434781</v>
      </c>
      <c r="W756" s="2">
        <v>28918870.640000001</v>
      </c>
      <c r="X756" s="2">
        <v>0.25</v>
      </c>
      <c r="Y756" s="2">
        <v>0.05</v>
      </c>
      <c r="Z756" s="2" t="s">
        <v>2402</v>
      </c>
      <c r="AA756" s="2">
        <v>8480178.9199999999</v>
      </c>
      <c r="AB756" s="2">
        <v>6767059.7300000004</v>
      </c>
      <c r="AC756" s="2">
        <v>30</v>
      </c>
      <c r="AD756" s="2">
        <v>43</v>
      </c>
      <c r="AE756" s="2" t="s">
        <v>3297</v>
      </c>
      <c r="AF756" s="2" t="s">
        <v>24</v>
      </c>
      <c r="AG756" s="2">
        <v>0.69</v>
      </c>
      <c r="AH756" s="2">
        <v>0.1</v>
      </c>
      <c r="AI756" s="2">
        <v>0.06</v>
      </c>
      <c r="AJ756" s="2">
        <v>5</v>
      </c>
      <c r="AK756" s="2">
        <v>557</v>
      </c>
      <c r="AL756" s="2">
        <v>2192305.71</v>
      </c>
      <c r="AM756" s="2" t="s">
        <v>3297</v>
      </c>
      <c r="AN756" s="2" t="s">
        <v>3297</v>
      </c>
      <c r="AO756" s="2" t="s">
        <v>3297</v>
      </c>
      <c r="AP756" s="2">
        <v>96.4</v>
      </c>
      <c r="AQ756" s="2">
        <v>12</v>
      </c>
      <c r="AR756" s="2" t="s">
        <v>3297</v>
      </c>
      <c r="AS756" s="2" t="s">
        <v>104</v>
      </c>
      <c r="AT756" s="2" t="s">
        <v>113</v>
      </c>
    </row>
    <row r="757" spans="1:46" x14ac:dyDescent="0.3">
      <c r="A757" s="2" t="s">
        <v>2458</v>
      </c>
      <c r="B757" s="5">
        <v>46017</v>
      </c>
      <c r="C757" s="3" t="s">
        <v>218</v>
      </c>
      <c r="D757" s="3" t="s">
        <v>3249</v>
      </c>
      <c r="E757" s="3" t="s">
        <v>32</v>
      </c>
      <c r="F757" s="3" t="s">
        <v>3297</v>
      </c>
      <c r="G757" s="3" t="s">
        <v>18</v>
      </c>
      <c r="H757" s="3" t="s">
        <v>157</v>
      </c>
      <c r="I757" s="3" t="s">
        <v>302</v>
      </c>
      <c r="J757" s="3" t="s">
        <v>215</v>
      </c>
      <c r="K757" s="3" t="s">
        <v>35</v>
      </c>
      <c r="L757" s="3" t="s">
        <v>2404</v>
      </c>
      <c r="M757" s="5">
        <v>45932</v>
      </c>
      <c r="N757" s="5">
        <v>46020</v>
      </c>
      <c r="O757" s="5">
        <v>46176</v>
      </c>
      <c r="P757" s="3">
        <v>21</v>
      </c>
      <c r="Q757" s="3">
        <v>39785584</v>
      </c>
      <c r="R757" s="3">
        <v>0.04</v>
      </c>
      <c r="S757" s="3">
        <v>-0.03</v>
      </c>
      <c r="T757" s="3">
        <v>37048335.82</v>
      </c>
      <c r="U757" s="3" t="s">
        <v>278</v>
      </c>
      <c r="V757" s="21" cm="1">
        <f t="array" ref="V757">T757 / _xlfn.SWITCH(U757, "USD", 1, "AED", 3.67, "QAR", 3.64, "SAR", 3.75, "EUR", 0.92, "Unknown", 1, 1)</f>
        <v>9879556.2186666671</v>
      </c>
      <c r="W757" s="3">
        <v>24373689.48</v>
      </c>
      <c r="X757" s="3">
        <v>0.38</v>
      </c>
      <c r="Y757" s="3">
        <v>0.13</v>
      </c>
      <c r="Z757" s="3" t="s">
        <v>2405</v>
      </c>
      <c r="AA757" s="3">
        <v>8557567.3499999996</v>
      </c>
      <c r="AB757" s="3">
        <v>7764432.96</v>
      </c>
      <c r="AC757" s="3">
        <v>90</v>
      </c>
      <c r="AD757" s="3">
        <v>159</v>
      </c>
      <c r="AE757" s="3" t="s">
        <v>38</v>
      </c>
      <c r="AF757" s="3" t="s">
        <v>87</v>
      </c>
      <c r="AG757" s="3">
        <v>0.97</v>
      </c>
      <c r="AH757" s="3">
        <v>0.1</v>
      </c>
      <c r="AI757" s="3">
        <v>0.05</v>
      </c>
      <c r="AJ757" s="3">
        <v>11</v>
      </c>
      <c r="AK757" s="3">
        <v>1985</v>
      </c>
      <c r="AL757" s="3">
        <v>5959856.2300000004</v>
      </c>
      <c r="AM757" s="3">
        <v>6048742.1799999997</v>
      </c>
      <c r="AN757" s="3" t="s">
        <v>3297</v>
      </c>
      <c r="AO757" s="3" t="s">
        <v>89</v>
      </c>
      <c r="AP757" s="3">
        <v>56.9</v>
      </c>
      <c r="AQ757" s="3">
        <v>60</v>
      </c>
      <c r="AR757" s="3" t="s">
        <v>3297</v>
      </c>
      <c r="AS757" s="3" t="s">
        <v>27</v>
      </c>
      <c r="AT757" s="3" t="s">
        <v>64</v>
      </c>
    </row>
    <row r="758" spans="1:46" x14ac:dyDescent="0.3">
      <c r="A758" s="3" t="s">
        <v>2461</v>
      </c>
      <c r="B758" s="4">
        <v>45693</v>
      </c>
      <c r="C758" s="2" t="s">
        <v>940</v>
      </c>
      <c r="D758" s="2" t="s">
        <v>219</v>
      </c>
      <c r="E758" s="2" t="s">
        <v>67</v>
      </c>
      <c r="F758" s="2" t="s">
        <v>3297</v>
      </c>
      <c r="G758" s="2" t="s">
        <v>235</v>
      </c>
      <c r="H758" s="2" t="s">
        <v>157</v>
      </c>
      <c r="I758" s="2" t="s">
        <v>193</v>
      </c>
      <c r="J758" s="2" t="s">
        <v>140</v>
      </c>
      <c r="K758" s="2" t="s">
        <v>145</v>
      </c>
      <c r="L758" s="2" t="s">
        <v>2407</v>
      </c>
      <c r="M758" s="4">
        <v>45577</v>
      </c>
      <c r="N758" s="4">
        <v>45871</v>
      </c>
      <c r="O758" s="4" t="s">
        <v>3297</v>
      </c>
      <c r="P758" s="2">
        <v>32</v>
      </c>
      <c r="Q758" s="2">
        <v>46270731</v>
      </c>
      <c r="R758" s="2">
        <v>7.0000000000000007E-2</v>
      </c>
      <c r="S758" s="2">
        <v>0.15</v>
      </c>
      <c r="T758" s="2">
        <v>49486546.799999997</v>
      </c>
      <c r="U758" s="2" t="s">
        <v>177</v>
      </c>
      <c r="V758" s="20" cm="1">
        <f t="array" ref="V758">T758 / _xlfn.SWITCH(U758, "USD", 1, "AED", 3.67, "QAR", 3.64, "SAR", 3.75, "EUR", 0.92, "Unknown", 1, 1)</f>
        <v>49486546.799999997</v>
      </c>
      <c r="W758" s="2">
        <v>35328132.579999998</v>
      </c>
      <c r="X758" s="2">
        <v>0.18</v>
      </c>
      <c r="Y758" s="2">
        <v>0.14000000000000001</v>
      </c>
      <c r="Z758" s="2" t="s">
        <v>2408</v>
      </c>
      <c r="AA758" s="2">
        <v>14028261.59</v>
      </c>
      <c r="AB758" s="2">
        <v>13746154.99</v>
      </c>
      <c r="AC758" s="2">
        <v>60</v>
      </c>
      <c r="AD758" s="2">
        <v>85</v>
      </c>
      <c r="AE758" s="2" t="s">
        <v>148</v>
      </c>
      <c r="AF758" s="2" t="s">
        <v>87</v>
      </c>
      <c r="AG758" s="2">
        <v>0.83</v>
      </c>
      <c r="AH758" s="2">
        <v>0.15</v>
      </c>
      <c r="AI758" s="2">
        <v>0.06</v>
      </c>
      <c r="AJ758" s="2">
        <v>0</v>
      </c>
      <c r="AK758" s="2">
        <v>3147</v>
      </c>
      <c r="AL758" s="2">
        <v>6315490.2699999996</v>
      </c>
      <c r="AM758" s="2">
        <v>14284840.27</v>
      </c>
      <c r="AN758" s="2" t="s">
        <v>102</v>
      </c>
      <c r="AO758" s="2" t="s">
        <v>103</v>
      </c>
      <c r="AP758" s="2">
        <v>87.2</v>
      </c>
      <c r="AQ758" s="2">
        <v>48</v>
      </c>
      <c r="AR758" s="2" t="s">
        <v>26</v>
      </c>
      <c r="AS758" s="2" t="s">
        <v>52</v>
      </c>
      <c r="AT758" s="2" t="s">
        <v>3297</v>
      </c>
    </row>
    <row r="759" spans="1:46" x14ac:dyDescent="0.3">
      <c r="A759" s="2" t="s">
        <v>2464</v>
      </c>
      <c r="B759" s="5">
        <v>45793</v>
      </c>
      <c r="C759" s="3" t="s">
        <v>309</v>
      </c>
      <c r="D759" s="3" t="s">
        <v>79</v>
      </c>
      <c r="E759" s="3" t="s">
        <v>3335</v>
      </c>
      <c r="F759" s="3" t="s">
        <v>56</v>
      </c>
      <c r="G759" s="3" t="s">
        <v>57</v>
      </c>
      <c r="H759" s="3" t="s">
        <v>95</v>
      </c>
      <c r="I759" s="3" t="s">
        <v>124</v>
      </c>
      <c r="J759" s="3" t="s">
        <v>140</v>
      </c>
      <c r="K759" s="3" t="s">
        <v>203</v>
      </c>
      <c r="L759" s="3" t="s">
        <v>2410</v>
      </c>
      <c r="M759" s="5">
        <v>45660</v>
      </c>
      <c r="N759" s="5">
        <v>45807</v>
      </c>
      <c r="O759" s="5">
        <v>45861</v>
      </c>
      <c r="P759" s="3">
        <v>18</v>
      </c>
      <c r="Q759" s="3">
        <v>45164011</v>
      </c>
      <c r="R759" s="3">
        <v>0.02</v>
      </c>
      <c r="S759" s="3">
        <v>-0.01</v>
      </c>
      <c r="T759" s="3">
        <v>43818123.469999999</v>
      </c>
      <c r="U759" s="3" t="s">
        <v>76</v>
      </c>
      <c r="V759" s="21" cm="1">
        <f t="array" ref="V759">T759 / _xlfn.SWITCH(U759, "USD", 1, "AED", 3.67, "QAR", 3.64, "SAR", 3.75, "EUR", 0.92, "Unknown", 1, 1)</f>
        <v>43818123.469999999</v>
      </c>
      <c r="W759" s="3">
        <v>26792645.120000001</v>
      </c>
      <c r="X759" s="3">
        <v>0.27</v>
      </c>
      <c r="Y759" s="3">
        <v>0.14000000000000001</v>
      </c>
      <c r="Z759" s="3" t="s">
        <v>2411</v>
      </c>
      <c r="AA759" s="3">
        <v>28443817.989999998</v>
      </c>
      <c r="AB759" s="3">
        <v>28634991.260000002</v>
      </c>
      <c r="AC759" s="3">
        <v>60</v>
      </c>
      <c r="AD759" s="3">
        <v>77</v>
      </c>
      <c r="AE759" s="3" t="s">
        <v>75</v>
      </c>
      <c r="AF759" s="3" t="s">
        <v>24</v>
      </c>
      <c r="AG759" s="3">
        <v>0.24</v>
      </c>
      <c r="AH759" s="3">
        <v>0.15</v>
      </c>
      <c r="AI759" s="3">
        <v>0.06</v>
      </c>
      <c r="AJ759" s="3">
        <v>12</v>
      </c>
      <c r="AK759" s="3">
        <v>3718</v>
      </c>
      <c r="AL759" s="3">
        <v>3901394.79</v>
      </c>
      <c r="AM759" s="3">
        <v>7020742.2199999997</v>
      </c>
      <c r="AN759" s="3" t="s">
        <v>63</v>
      </c>
      <c r="AO759" s="3" t="s">
        <v>103</v>
      </c>
      <c r="AP759" s="3">
        <v>64.599999999999994</v>
      </c>
      <c r="AQ759" s="3">
        <v>12</v>
      </c>
      <c r="AR759" s="3" t="s">
        <v>160</v>
      </c>
      <c r="AS759" s="3" t="s">
        <v>104</v>
      </c>
      <c r="AT759" s="3" t="s">
        <v>3297</v>
      </c>
    </row>
    <row r="760" spans="1:46" x14ac:dyDescent="0.3">
      <c r="A760" s="3" t="s">
        <v>2467</v>
      </c>
      <c r="B760" s="4">
        <v>45799</v>
      </c>
      <c r="C760" s="2" t="s">
        <v>940</v>
      </c>
      <c r="D760" s="2" t="s">
        <v>3297</v>
      </c>
      <c r="E760" s="2" t="s">
        <v>275</v>
      </c>
      <c r="F760" s="2" t="s">
        <v>93</v>
      </c>
      <c r="G760" s="2" t="s">
        <v>18</v>
      </c>
      <c r="H760" s="2" t="s">
        <v>109</v>
      </c>
      <c r="I760" s="2" t="s">
        <v>139</v>
      </c>
      <c r="J760" s="2" t="s">
        <v>59</v>
      </c>
      <c r="K760" s="2" t="s">
        <v>21</v>
      </c>
      <c r="L760" s="2" t="s">
        <v>2413</v>
      </c>
      <c r="M760" s="4">
        <v>45905</v>
      </c>
      <c r="N760" s="4" t="s">
        <v>3297</v>
      </c>
      <c r="O760" s="4">
        <v>45908</v>
      </c>
      <c r="P760" s="2">
        <v>41</v>
      </c>
      <c r="Q760" s="2">
        <v>3878442</v>
      </c>
      <c r="R760" s="2" t="s">
        <v>85</v>
      </c>
      <c r="S760" s="2">
        <v>0.2</v>
      </c>
      <c r="T760" s="2">
        <v>3862928.23</v>
      </c>
      <c r="U760" s="2" t="s">
        <v>76</v>
      </c>
      <c r="V760" s="20" cm="1">
        <f t="array" ref="V760">T760 / _xlfn.SWITCH(U760, "USD", 1, "AED", 3.67, "QAR", 3.64, "SAR", 3.75, "EUR", 0.92, "Unknown", 1, 1)</f>
        <v>3862928.23</v>
      </c>
      <c r="W760" s="2">
        <v>3459400.93</v>
      </c>
      <c r="X760" s="2">
        <v>0.38</v>
      </c>
      <c r="Y760" s="2">
        <v>0.18</v>
      </c>
      <c r="Z760" s="2" t="s">
        <v>2414</v>
      </c>
      <c r="AA760" s="2">
        <v>3056624.42</v>
      </c>
      <c r="AB760" s="2">
        <v>1517768.32</v>
      </c>
      <c r="AC760" s="2">
        <v>30</v>
      </c>
      <c r="AD760" s="2">
        <v>65</v>
      </c>
      <c r="AE760" s="2" t="s">
        <v>62</v>
      </c>
      <c r="AF760" s="2" t="s">
        <v>101</v>
      </c>
      <c r="AG760" s="2">
        <v>0.41</v>
      </c>
      <c r="AH760" s="2">
        <v>0.05</v>
      </c>
      <c r="AI760" s="2">
        <v>0.03</v>
      </c>
      <c r="AJ760" s="2">
        <v>5</v>
      </c>
      <c r="AK760" s="2">
        <v>3935</v>
      </c>
      <c r="AL760" s="2">
        <v>136829.53</v>
      </c>
      <c r="AM760" s="2">
        <v>1014144.55</v>
      </c>
      <c r="AN760" s="2" t="s">
        <v>3297</v>
      </c>
      <c r="AO760" s="2" t="s">
        <v>39</v>
      </c>
      <c r="AP760" s="2">
        <v>65.2</v>
      </c>
      <c r="AQ760" s="2">
        <v>60</v>
      </c>
      <c r="AR760" s="2" t="s">
        <v>166</v>
      </c>
      <c r="AS760" s="2" t="s">
        <v>27</v>
      </c>
      <c r="AT760" s="2" t="s">
        <v>3297</v>
      </c>
    </row>
    <row r="761" spans="1:46" x14ac:dyDescent="0.3">
      <c r="A761" s="2" t="s">
        <v>2470</v>
      </c>
      <c r="B761" s="5">
        <v>46063</v>
      </c>
      <c r="C761" s="3" t="s">
        <v>603</v>
      </c>
      <c r="D761" s="3" t="s">
        <v>213</v>
      </c>
      <c r="E761" s="3" t="s">
        <v>32</v>
      </c>
      <c r="F761" s="3" t="s">
        <v>417</v>
      </c>
      <c r="G761" s="3" t="s">
        <v>57</v>
      </c>
      <c r="H761" s="3" t="s">
        <v>157</v>
      </c>
      <c r="I761" s="3" t="s">
        <v>139</v>
      </c>
      <c r="J761" s="3" t="s">
        <v>215</v>
      </c>
      <c r="K761" s="3" t="s">
        <v>21</v>
      </c>
      <c r="L761" s="3" t="s">
        <v>2416</v>
      </c>
      <c r="M761" s="5">
        <v>46017</v>
      </c>
      <c r="N761" s="5" t="s">
        <v>3297</v>
      </c>
      <c r="O761" s="5">
        <v>46141</v>
      </c>
      <c r="P761" s="3" t="s">
        <v>3297</v>
      </c>
      <c r="Q761" s="3">
        <v>36045548</v>
      </c>
      <c r="R761" s="3">
        <v>0.05</v>
      </c>
      <c r="S761" s="3">
        <v>-0.05</v>
      </c>
      <c r="T761" s="3">
        <v>32531107.07</v>
      </c>
      <c r="U761" s="3" t="s">
        <v>50</v>
      </c>
      <c r="V761" s="21" cm="1">
        <f t="array" ref="V761">T761 / _xlfn.SWITCH(U761, "USD", 1, "AED", 3.67, "QAR", 3.64, "SAR", 3.75, "EUR", 0.92, "Unknown", 1, 1)</f>
        <v>8937117.3269230761</v>
      </c>
      <c r="W761" s="3">
        <v>19825149.379999999</v>
      </c>
      <c r="X761" s="3">
        <v>0.11</v>
      </c>
      <c r="Y761" s="3">
        <v>0.13</v>
      </c>
      <c r="Z761" s="3" t="s">
        <v>2417</v>
      </c>
      <c r="AA761" s="3">
        <v>7098306.9900000002</v>
      </c>
      <c r="AB761" s="3">
        <v>6355668.3700000001</v>
      </c>
      <c r="AC761" s="3">
        <v>90</v>
      </c>
      <c r="AD761" s="3">
        <v>34</v>
      </c>
      <c r="AE761" s="3" t="s">
        <v>3297</v>
      </c>
      <c r="AF761" s="3" t="s">
        <v>24</v>
      </c>
      <c r="AG761" s="3">
        <v>0.33</v>
      </c>
      <c r="AH761" s="3">
        <v>0.15</v>
      </c>
      <c r="AI761" s="3">
        <v>0.06</v>
      </c>
      <c r="AJ761" s="3">
        <v>9</v>
      </c>
      <c r="AK761" s="3">
        <v>4836</v>
      </c>
      <c r="AL761" s="3">
        <v>791132.01</v>
      </c>
      <c r="AM761" s="3">
        <v>8267080.2400000002</v>
      </c>
      <c r="AN761" s="3" t="s">
        <v>3297</v>
      </c>
      <c r="AO761" s="3" t="s">
        <v>25</v>
      </c>
      <c r="AP761" s="3">
        <v>95.9</v>
      </c>
      <c r="AQ761" s="3" t="s">
        <v>3297</v>
      </c>
      <c r="AR761" s="3" t="s">
        <v>160</v>
      </c>
      <c r="AS761" s="3" t="s">
        <v>40</v>
      </c>
      <c r="AT761" s="3" t="s">
        <v>28</v>
      </c>
    </row>
    <row r="762" spans="1:46" x14ac:dyDescent="0.3">
      <c r="A762" s="3" t="s">
        <v>2473</v>
      </c>
      <c r="B762" s="4">
        <v>45677</v>
      </c>
      <c r="C762" s="2" t="s">
        <v>940</v>
      </c>
      <c r="D762" s="2" t="s">
        <v>43</v>
      </c>
      <c r="E762" s="2" t="s">
        <v>275</v>
      </c>
      <c r="F762" s="2" t="s">
        <v>93</v>
      </c>
      <c r="G762" s="2" t="s">
        <v>235</v>
      </c>
      <c r="H762" s="2" t="s">
        <v>3252</v>
      </c>
      <c r="I762" s="2" t="s">
        <v>19</v>
      </c>
      <c r="J762" s="2" t="s">
        <v>72</v>
      </c>
      <c r="K762" s="2" t="s">
        <v>125</v>
      </c>
      <c r="L762" s="2" t="s">
        <v>2419</v>
      </c>
      <c r="M762" s="4">
        <v>45637</v>
      </c>
      <c r="N762" s="4" t="s">
        <v>3297</v>
      </c>
      <c r="O762" s="4">
        <v>45874</v>
      </c>
      <c r="P762" s="2">
        <v>4</v>
      </c>
      <c r="Q762" s="2">
        <v>5543954</v>
      </c>
      <c r="R762" s="2">
        <v>0.21</v>
      </c>
      <c r="S762" s="2">
        <v>0.17</v>
      </c>
      <c r="T762" s="2">
        <v>5124276.68</v>
      </c>
      <c r="U762" s="2" t="s">
        <v>50</v>
      </c>
      <c r="V762" s="20" cm="1">
        <f t="array" ref="V762">T762 / _xlfn.SWITCH(U762, "USD", 1, "AED", 3.67, "QAR", 3.64, "SAR", 3.75, "EUR", 0.92, "Unknown", 1, 1)</f>
        <v>1407768.3186813185</v>
      </c>
      <c r="W762" s="2">
        <v>3486174.98</v>
      </c>
      <c r="X762" s="2">
        <v>0.21</v>
      </c>
      <c r="Y762" s="2">
        <v>0.19</v>
      </c>
      <c r="Z762" s="2" t="s">
        <v>2420</v>
      </c>
      <c r="AA762" s="2">
        <v>1075699.22</v>
      </c>
      <c r="AB762" s="2">
        <v>998794.68</v>
      </c>
      <c r="AC762" s="2">
        <v>60</v>
      </c>
      <c r="AD762" s="2">
        <v>35</v>
      </c>
      <c r="AE762" s="2" t="s">
        <v>100</v>
      </c>
      <c r="AF762" s="2" t="s">
        <v>153</v>
      </c>
      <c r="AG762" s="2">
        <v>0.81</v>
      </c>
      <c r="AH762" s="2">
        <v>0.05</v>
      </c>
      <c r="AI762" s="2">
        <v>0.1</v>
      </c>
      <c r="AJ762" s="2">
        <v>3</v>
      </c>
      <c r="AK762" s="2">
        <v>2991</v>
      </c>
      <c r="AL762" s="2" t="s">
        <v>3297</v>
      </c>
      <c r="AM762" s="2">
        <v>646333.44999999995</v>
      </c>
      <c r="AN762" s="2" t="s">
        <v>135</v>
      </c>
      <c r="AO762" s="2" t="s">
        <v>3297</v>
      </c>
      <c r="AP762" s="2">
        <v>91.3</v>
      </c>
      <c r="AQ762" s="2">
        <v>60</v>
      </c>
      <c r="AR762" s="2" t="s">
        <v>160</v>
      </c>
      <c r="AS762" s="2" t="s">
        <v>104</v>
      </c>
      <c r="AT762" s="2" t="s">
        <v>105</v>
      </c>
    </row>
    <row r="763" spans="1:46" x14ac:dyDescent="0.3">
      <c r="A763" s="2" t="s">
        <v>2476</v>
      </c>
      <c r="B763" s="5">
        <v>45846</v>
      </c>
      <c r="C763" s="3" t="s">
        <v>370</v>
      </c>
      <c r="D763" s="3" t="s">
        <v>320</v>
      </c>
      <c r="E763" s="3" t="s">
        <v>32</v>
      </c>
      <c r="F763" s="3" t="s">
        <v>138</v>
      </c>
      <c r="G763" s="3" t="s">
        <v>156</v>
      </c>
      <c r="H763" s="3" t="s">
        <v>70</v>
      </c>
      <c r="I763" s="3" t="s">
        <v>19</v>
      </c>
      <c r="J763" s="3" t="s">
        <v>215</v>
      </c>
      <c r="K763" s="3" t="s">
        <v>145</v>
      </c>
      <c r="L763" s="3" t="s">
        <v>2422</v>
      </c>
      <c r="M763" s="5">
        <v>45798</v>
      </c>
      <c r="N763" s="5">
        <v>45859</v>
      </c>
      <c r="O763" s="5">
        <v>45957</v>
      </c>
      <c r="P763" s="3">
        <v>24</v>
      </c>
      <c r="Q763" s="3">
        <v>9632387</v>
      </c>
      <c r="R763" s="3">
        <v>0.08</v>
      </c>
      <c r="S763" s="3">
        <v>0.11</v>
      </c>
      <c r="T763" s="3">
        <v>9836593.5999999996</v>
      </c>
      <c r="U763" s="3" t="s">
        <v>76</v>
      </c>
      <c r="V763" s="21" cm="1">
        <f t="array" ref="V763">T763 / _xlfn.SWITCH(U763, "USD", 1, "AED", 3.67, "QAR", 3.64, "SAR", 3.75, "EUR", 0.92, "Unknown", 1, 1)</f>
        <v>9836593.5999999996</v>
      </c>
      <c r="W763" s="3">
        <v>8746701.4000000004</v>
      </c>
      <c r="X763" s="3">
        <v>0.34</v>
      </c>
      <c r="Y763" s="3">
        <v>0.13</v>
      </c>
      <c r="Z763" s="3" t="s">
        <v>2423</v>
      </c>
      <c r="AA763" s="3">
        <v>4070604.94</v>
      </c>
      <c r="AB763" s="3">
        <v>3504433.08</v>
      </c>
      <c r="AC763" s="3">
        <v>60</v>
      </c>
      <c r="AD763" s="3">
        <v>73</v>
      </c>
      <c r="AE763" s="3" t="s">
        <v>100</v>
      </c>
      <c r="AF763" s="3" t="s">
        <v>128</v>
      </c>
      <c r="AG763" s="3">
        <v>0.45</v>
      </c>
      <c r="AH763" s="3">
        <v>0.05</v>
      </c>
      <c r="AI763" s="3">
        <v>0.02</v>
      </c>
      <c r="AJ763" s="3">
        <v>1</v>
      </c>
      <c r="AK763" s="3">
        <v>703</v>
      </c>
      <c r="AL763" s="3">
        <v>757946.08</v>
      </c>
      <c r="AM763" s="3">
        <v>2977669.41</v>
      </c>
      <c r="AN763" s="3" t="s">
        <v>88</v>
      </c>
      <c r="AO763" s="3" t="s">
        <v>3297</v>
      </c>
      <c r="AP763" s="3">
        <v>87.4</v>
      </c>
      <c r="AQ763" s="3">
        <v>48</v>
      </c>
      <c r="AR763" s="3" t="s">
        <v>3297</v>
      </c>
      <c r="AS763" s="3" t="s">
        <v>40</v>
      </c>
      <c r="AT763" s="3" t="s">
        <v>3297</v>
      </c>
    </row>
    <row r="764" spans="1:46" x14ac:dyDescent="0.3">
      <c r="A764" s="3" t="s">
        <v>2478</v>
      </c>
      <c r="B764" s="4">
        <v>45895</v>
      </c>
      <c r="C764" s="2" t="s">
        <v>603</v>
      </c>
      <c r="D764" s="2" t="s">
        <v>3250</v>
      </c>
      <c r="E764" s="2" t="s">
        <v>3335</v>
      </c>
      <c r="F764" s="2" t="s">
        <v>417</v>
      </c>
      <c r="G764" s="2" t="s">
        <v>34</v>
      </c>
      <c r="H764" s="2" t="s">
        <v>44</v>
      </c>
      <c r="I764" s="2" t="s">
        <v>96</v>
      </c>
      <c r="J764" s="2" t="s">
        <v>140</v>
      </c>
      <c r="K764" s="2" t="s">
        <v>21</v>
      </c>
      <c r="L764" s="2" t="s">
        <v>2425</v>
      </c>
      <c r="M764" s="4">
        <v>45694</v>
      </c>
      <c r="N764" s="4" t="s">
        <v>3297</v>
      </c>
      <c r="O764" s="4">
        <v>45967</v>
      </c>
      <c r="P764" s="2">
        <v>17</v>
      </c>
      <c r="Q764" s="2">
        <v>45341465</v>
      </c>
      <c r="R764" s="2">
        <v>0.1</v>
      </c>
      <c r="S764" s="2">
        <v>-0.03</v>
      </c>
      <c r="T764" s="2">
        <v>39583098.950000003</v>
      </c>
      <c r="U764" s="2" t="s">
        <v>50</v>
      </c>
      <c r="V764" s="20" cm="1">
        <f t="array" ref="V764">T764 / _xlfn.SWITCH(U764, "USD", 1, "AED", 3.67, "QAR", 3.64, "SAR", 3.75, "EUR", 0.92, "Unknown", 1, 1)</f>
        <v>10874477.733516484</v>
      </c>
      <c r="W764" s="2">
        <v>30104667.489999998</v>
      </c>
      <c r="X764" s="2">
        <v>0.13</v>
      </c>
      <c r="Y764" s="2">
        <v>0.16</v>
      </c>
      <c r="Z764" s="2" t="s">
        <v>2426</v>
      </c>
      <c r="AA764" s="2">
        <v>31232122.68</v>
      </c>
      <c r="AB764" s="2">
        <v>17297396.27</v>
      </c>
      <c r="AC764" s="2">
        <v>60</v>
      </c>
      <c r="AD764" s="2">
        <v>179</v>
      </c>
      <c r="AE764" s="2" t="s">
        <v>75</v>
      </c>
      <c r="AF764" s="2" t="s">
        <v>49</v>
      </c>
      <c r="AG764" s="2">
        <v>0.87</v>
      </c>
      <c r="AH764" s="2">
        <v>0.05</v>
      </c>
      <c r="AI764" s="2">
        <v>7.0000000000000007E-2</v>
      </c>
      <c r="AJ764" s="2">
        <v>1</v>
      </c>
      <c r="AK764" s="2">
        <v>2092</v>
      </c>
      <c r="AL764" s="2">
        <v>1348664.35</v>
      </c>
      <c r="AM764" s="2">
        <v>16302329.939999999</v>
      </c>
      <c r="AN764" s="2" t="s">
        <v>3297</v>
      </c>
      <c r="AO764" s="2" t="s">
        <v>3297</v>
      </c>
      <c r="AP764" s="2">
        <v>94.6</v>
      </c>
      <c r="AQ764" s="2">
        <v>24</v>
      </c>
      <c r="AR764" s="2" t="s">
        <v>160</v>
      </c>
      <c r="AS764" s="2" t="s">
        <v>40</v>
      </c>
      <c r="AT764" s="2" t="s">
        <v>28</v>
      </c>
    </row>
    <row r="765" spans="1:46" x14ac:dyDescent="0.3">
      <c r="A765" s="2" t="s">
        <v>2481</v>
      </c>
      <c r="B765" s="5">
        <v>45833</v>
      </c>
      <c r="C765" s="3" t="s">
        <v>30</v>
      </c>
      <c r="D765" s="3" t="s">
        <v>219</v>
      </c>
      <c r="E765" s="3" t="s">
        <v>32</v>
      </c>
      <c r="F765" s="3" t="s">
        <v>417</v>
      </c>
      <c r="G765" s="3" t="s">
        <v>81</v>
      </c>
      <c r="H765" s="3" t="s">
        <v>44</v>
      </c>
      <c r="I765" s="3" t="s">
        <v>96</v>
      </c>
      <c r="J765" s="3" t="s">
        <v>215</v>
      </c>
      <c r="K765" s="3" t="s">
        <v>46</v>
      </c>
      <c r="L765" s="3" t="s">
        <v>2428</v>
      </c>
      <c r="M765" s="5">
        <v>45754</v>
      </c>
      <c r="N765" s="5">
        <v>45884</v>
      </c>
      <c r="O765" s="5">
        <v>45940</v>
      </c>
      <c r="P765" s="3">
        <v>4</v>
      </c>
      <c r="Q765" s="3">
        <v>46138724</v>
      </c>
      <c r="R765" s="3">
        <v>7.0000000000000007E-2</v>
      </c>
      <c r="S765" s="3">
        <v>-0.04</v>
      </c>
      <c r="T765" s="3">
        <v>41192652.789999999</v>
      </c>
      <c r="U765" s="3" t="s">
        <v>3297</v>
      </c>
      <c r="V765" s="21" cm="1">
        <f t="array" ref="V765">T765 / _xlfn.SWITCH(U765, "USD", 1, "AED", 3.67, "QAR", 3.64, "SAR", 3.75, "EUR", 0.92, "Unknown", 1, 1)</f>
        <v>41192652.789999999</v>
      </c>
      <c r="W765" s="3">
        <v>29054457.510000002</v>
      </c>
      <c r="X765" s="3">
        <v>0.23</v>
      </c>
      <c r="Y765" s="3">
        <v>0.1</v>
      </c>
      <c r="Z765" s="3" t="s">
        <v>2429</v>
      </c>
      <c r="AA765" s="3">
        <v>3388253.45</v>
      </c>
      <c r="AB765" s="3">
        <v>3073839.96</v>
      </c>
      <c r="AC765" s="3">
        <v>45</v>
      </c>
      <c r="AD765" s="3">
        <v>48</v>
      </c>
      <c r="AE765" s="3" t="s">
        <v>62</v>
      </c>
      <c r="AF765" s="3" t="s">
        <v>24</v>
      </c>
      <c r="AG765" s="3">
        <v>0.75</v>
      </c>
      <c r="AH765" s="3">
        <v>0.05</v>
      </c>
      <c r="AI765" s="3">
        <v>0.09</v>
      </c>
      <c r="AJ765" s="3">
        <v>4</v>
      </c>
      <c r="AK765" s="3" t="s">
        <v>3297</v>
      </c>
      <c r="AL765" s="3">
        <v>4046119.74</v>
      </c>
      <c r="AM765" s="3">
        <v>18438896.390000001</v>
      </c>
      <c r="AN765" s="3" t="s">
        <v>3297</v>
      </c>
      <c r="AO765" s="3" t="s">
        <v>39</v>
      </c>
      <c r="AP765" s="3">
        <v>76.5</v>
      </c>
      <c r="AQ765" s="3">
        <v>60</v>
      </c>
      <c r="AR765" s="3" t="s">
        <v>3297</v>
      </c>
      <c r="AS765" s="3" t="s">
        <v>112</v>
      </c>
      <c r="AT765" s="3" t="s">
        <v>3297</v>
      </c>
    </row>
    <row r="766" spans="1:46" x14ac:dyDescent="0.3">
      <c r="A766" s="3" t="s">
        <v>2484</v>
      </c>
      <c r="B766" s="4">
        <v>45945</v>
      </c>
      <c r="C766" s="2" t="s">
        <v>313</v>
      </c>
      <c r="D766" s="2" t="s">
        <v>219</v>
      </c>
      <c r="E766" s="2" t="s">
        <v>3335</v>
      </c>
      <c r="F766" s="2" t="s">
        <v>138</v>
      </c>
      <c r="G766" s="2" t="s">
        <v>144</v>
      </c>
      <c r="H766" s="2" t="s">
        <v>44</v>
      </c>
      <c r="I766" s="2" t="s">
        <v>3297</v>
      </c>
      <c r="J766" s="2" t="s">
        <v>140</v>
      </c>
      <c r="K766" s="2" t="s">
        <v>46</v>
      </c>
      <c r="L766" s="2" t="s">
        <v>2431</v>
      </c>
      <c r="M766" s="4">
        <v>45890</v>
      </c>
      <c r="N766" s="4">
        <v>45948</v>
      </c>
      <c r="O766" s="4">
        <v>45979</v>
      </c>
      <c r="P766" s="2">
        <v>45</v>
      </c>
      <c r="Q766" s="2">
        <v>29202087</v>
      </c>
      <c r="R766" s="2">
        <v>0.28999999999999998</v>
      </c>
      <c r="S766" s="2">
        <v>0.11</v>
      </c>
      <c r="T766" s="2">
        <v>23014164.760000002</v>
      </c>
      <c r="U766" s="2" t="s">
        <v>76</v>
      </c>
      <c r="V766" s="20" cm="1">
        <f t="array" ref="V766">T766 / _xlfn.SWITCH(U766, "USD", 1, "AED", 3.67, "QAR", 3.64, "SAR", 3.75, "EUR", 0.92, "Unknown", 1, 1)</f>
        <v>23014164.760000002</v>
      </c>
      <c r="W766" s="2">
        <v>14123648.109999999</v>
      </c>
      <c r="X766" s="2">
        <v>0.36</v>
      </c>
      <c r="Y766" s="2">
        <v>0.19</v>
      </c>
      <c r="Z766" s="2" t="s">
        <v>3297</v>
      </c>
      <c r="AA766" s="2">
        <v>12663227.789999999</v>
      </c>
      <c r="AB766" s="2">
        <v>11567864.810000001</v>
      </c>
      <c r="AC766" s="2">
        <v>120</v>
      </c>
      <c r="AD766" s="2">
        <v>75</v>
      </c>
      <c r="AE766" s="2" t="s">
        <v>100</v>
      </c>
      <c r="AF766" s="2" t="s">
        <v>24</v>
      </c>
      <c r="AG766" s="2">
        <v>0.43</v>
      </c>
      <c r="AH766" s="2">
        <v>0.15</v>
      </c>
      <c r="AI766" s="2">
        <v>7.0000000000000007E-2</v>
      </c>
      <c r="AJ766" s="2">
        <v>0</v>
      </c>
      <c r="AK766" s="2">
        <v>4376</v>
      </c>
      <c r="AL766" s="2">
        <v>5730310.3899999997</v>
      </c>
      <c r="AM766" s="2">
        <v>3845637.66</v>
      </c>
      <c r="AN766" s="2" t="s">
        <v>165</v>
      </c>
      <c r="AO766" s="2" t="s">
        <v>39</v>
      </c>
      <c r="AP766" s="2">
        <v>60.4</v>
      </c>
      <c r="AQ766" s="2">
        <v>36</v>
      </c>
      <c r="AR766" s="2" t="s">
        <v>160</v>
      </c>
      <c r="AS766" s="2" t="s">
        <v>104</v>
      </c>
      <c r="AT766" s="2" t="s">
        <v>105</v>
      </c>
    </row>
    <row r="767" spans="1:46" x14ac:dyDescent="0.3">
      <c r="A767" s="2" t="s">
        <v>2487</v>
      </c>
      <c r="B767" s="5">
        <v>45699</v>
      </c>
      <c r="C767" s="3" t="s">
        <v>239</v>
      </c>
      <c r="D767" s="3" t="s">
        <v>219</v>
      </c>
      <c r="E767" s="3" t="s">
        <v>207</v>
      </c>
      <c r="F767" s="3" t="s">
        <v>80</v>
      </c>
      <c r="G767" s="3" t="s">
        <v>135</v>
      </c>
      <c r="H767" s="3" t="s">
        <v>192</v>
      </c>
      <c r="I767" s="3" t="s">
        <v>124</v>
      </c>
      <c r="J767" s="3" t="s">
        <v>45</v>
      </c>
      <c r="K767" s="3" t="s">
        <v>125</v>
      </c>
      <c r="L767" s="3" t="s">
        <v>2433</v>
      </c>
      <c r="M767" s="5">
        <v>45645</v>
      </c>
      <c r="N767" s="5">
        <v>45725</v>
      </c>
      <c r="O767" s="5" t="s">
        <v>3297</v>
      </c>
      <c r="P767" s="3">
        <v>4</v>
      </c>
      <c r="Q767" s="3">
        <v>36534060</v>
      </c>
      <c r="R767" s="3">
        <v>0.23</v>
      </c>
      <c r="S767" s="3">
        <v>0.14000000000000001</v>
      </c>
      <c r="T767" s="3">
        <v>32069597.870000001</v>
      </c>
      <c r="U767" s="3" t="s">
        <v>242</v>
      </c>
      <c r="V767" s="21" cm="1">
        <f t="array" ref="V767">T767 / _xlfn.SWITCH(U767, "USD", 1, "AED", 3.67, "QAR", 3.64, "SAR", 3.75, "EUR", 0.92, "Unknown", 1, 1)</f>
        <v>34858258.554347828</v>
      </c>
      <c r="W767" s="3">
        <v>20265390.010000002</v>
      </c>
      <c r="X767" s="3">
        <v>0.36</v>
      </c>
      <c r="Y767" s="3">
        <v>0.16</v>
      </c>
      <c r="Z767" s="3" t="s">
        <v>2434</v>
      </c>
      <c r="AA767" s="3">
        <v>1614827.53</v>
      </c>
      <c r="AB767" s="3">
        <v>571736.1</v>
      </c>
      <c r="AC767" s="3">
        <v>30</v>
      </c>
      <c r="AD767" s="3">
        <v>51</v>
      </c>
      <c r="AE767" s="3" t="s">
        <v>62</v>
      </c>
      <c r="AF767" s="3" t="s">
        <v>49</v>
      </c>
      <c r="AG767" s="3">
        <v>0.76</v>
      </c>
      <c r="AH767" s="3">
        <v>0.1</v>
      </c>
      <c r="AI767" s="3">
        <v>0.09</v>
      </c>
      <c r="AJ767" s="3">
        <v>2</v>
      </c>
      <c r="AK767" s="3">
        <v>1822</v>
      </c>
      <c r="AL767" s="3">
        <v>3079383.14</v>
      </c>
      <c r="AM767" s="3">
        <v>15199659.5</v>
      </c>
      <c r="AN767" s="3" t="s">
        <v>88</v>
      </c>
      <c r="AO767" s="3" t="s">
        <v>3297</v>
      </c>
      <c r="AP767" s="3">
        <v>53.8</v>
      </c>
      <c r="AQ767" s="3" t="s">
        <v>3297</v>
      </c>
      <c r="AR767" s="3" t="s">
        <v>160</v>
      </c>
      <c r="AS767" s="3" t="s">
        <v>40</v>
      </c>
      <c r="AT767" s="3" t="s">
        <v>64</v>
      </c>
    </row>
    <row r="768" spans="1:46" x14ac:dyDescent="0.3">
      <c r="A768" s="3" t="s">
        <v>2490</v>
      </c>
      <c r="B768" s="4">
        <v>45939</v>
      </c>
      <c r="C768" s="2" t="s">
        <v>294</v>
      </c>
      <c r="D768" s="2" t="s">
        <v>3250</v>
      </c>
      <c r="E768" s="2" t="s">
        <v>32</v>
      </c>
      <c r="F768" s="2" t="s">
        <v>108</v>
      </c>
      <c r="G768" s="2" t="s">
        <v>144</v>
      </c>
      <c r="H768" s="2" t="s">
        <v>70</v>
      </c>
      <c r="I768" s="2" t="s">
        <v>58</v>
      </c>
      <c r="J768" s="2" t="s">
        <v>215</v>
      </c>
      <c r="K768" s="2" t="s">
        <v>83</v>
      </c>
      <c r="L768" s="2" t="s">
        <v>2436</v>
      </c>
      <c r="M768" s="4">
        <v>45920</v>
      </c>
      <c r="N768" s="4" t="s">
        <v>3297</v>
      </c>
      <c r="O768" s="4" t="s">
        <v>3297</v>
      </c>
      <c r="P768" s="2" t="s">
        <v>3297</v>
      </c>
      <c r="Q768" s="2">
        <v>25552969</v>
      </c>
      <c r="R768" s="2">
        <v>0.02</v>
      </c>
      <c r="S768" s="2">
        <v>0.02</v>
      </c>
      <c r="T768" s="2">
        <v>25542747.809999999</v>
      </c>
      <c r="U768" s="2" t="s">
        <v>76</v>
      </c>
      <c r="V768" s="20" cm="1">
        <f t="array" ref="V768">T768 / _xlfn.SWITCH(U768, "USD", 1, "AED", 3.67, "QAR", 3.64, "SAR", 3.75, "EUR", 0.92, "Unknown", 1, 1)</f>
        <v>25542747.809999999</v>
      </c>
      <c r="W768" s="2">
        <v>19985230.82</v>
      </c>
      <c r="X768" s="2">
        <v>0.14000000000000001</v>
      </c>
      <c r="Y768" s="2">
        <v>0.14000000000000001</v>
      </c>
      <c r="Z768" s="2" t="s">
        <v>2437</v>
      </c>
      <c r="AA768" s="2">
        <v>13353404.07</v>
      </c>
      <c r="AB768" s="2">
        <v>11093388.93</v>
      </c>
      <c r="AC768" s="2">
        <v>30</v>
      </c>
      <c r="AD768" s="2">
        <v>102</v>
      </c>
      <c r="AE768" s="2" t="s">
        <v>3297</v>
      </c>
      <c r="AF768" s="2" t="s">
        <v>49</v>
      </c>
      <c r="AG768" s="2">
        <v>0.51</v>
      </c>
      <c r="AH768" s="2">
        <v>0.05</v>
      </c>
      <c r="AI768" s="2">
        <v>0.02</v>
      </c>
      <c r="AJ768" s="2">
        <v>9</v>
      </c>
      <c r="AK768" s="2">
        <v>2834</v>
      </c>
      <c r="AL768" s="2">
        <v>2105424.08</v>
      </c>
      <c r="AM768" s="2">
        <v>9481537.25</v>
      </c>
      <c r="AN768" s="2" t="s">
        <v>3297</v>
      </c>
      <c r="AO768" s="2" t="s">
        <v>3297</v>
      </c>
      <c r="AP768" s="2">
        <v>52.3</v>
      </c>
      <c r="AQ768" s="2">
        <v>60</v>
      </c>
      <c r="AR768" s="2" t="s">
        <v>160</v>
      </c>
      <c r="AS768" s="2" t="s">
        <v>27</v>
      </c>
      <c r="AT768" s="2" t="s">
        <v>28</v>
      </c>
    </row>
    <row r="769" spans="1:46" x14ac:dyDescent="0.3">
      <c r="A769" s="2" t="s">
        <v>2493</v>
      </c>
      <c r="B769" s="5">
        <v>45862</v>
      </c>
      <c r="C769" s="3" t="s">
        <v>173</v>
      </c>
      <c r="D769" s="3" t="s">
        <v>183</v>
      </c>
      <c r="E769" s="3" t="s">
        <v>3335</v>
      </c>
      <c r="F769" s="3" t="s">
        <v>56</v>
      </c>
      <c r="G769" s="3" t="s">
        <v>162</v>
      </c>
      <c r="H769" s="3" t="s">
        <v>3297</v>
      </c>
      <c r="I769" s="3" t="s">
        <v>71</v>
      </c>
      <c r="J769" s="3" t="s">
        <v>140</v>
      </c>
      <c r="K769" s="3" t="s">
        <v>203</v>
      </c>
      <c r="L769" s="3" t="s">
        <v>2439</v>
      </c>
      <c r="M769" s="5">
        <v>45816</v>
      </c>
      <c r="N769" s="5">
        <v>45785</v>
      </c>
      <c r="O769" s="5">
        <v>45895</v>
      </c>
      <c r="P769" s="3">
        <v>37</v>
      </c>
      <c r="Q769" s="3">
        <v>42373355</v>
      </c>
      <c r="R769" s="3">
        <v>0.17</v>
      </c>
      <c r="S769" s="3">
        <v>0.13</v>
      </c>
      <c r="T769" s="3">
        <v>39741969.649999999</v>
      </c>
      <c r="U769" s="3" t="s">
        <v>365</v>
      </c>
      <c r="V769" s="21" cm="1">
        <f t="array" ref="V769">T769 / _xlfn.SWITCH(U769, "USD", 1, "AED", 3.67, "QAR", 3.64, "SAR", 3.75, "EUR", 0.92, "Unknown", 1, 1)</f>
        <v>10828874.564032698</v>
      </c>
      <c r="W769" s="3">
        <v>33234540.370000001</v>
      </c>
      <c r="X769" s="3">
        <v>0.05</v>
      </c>
      <c r="Y769" s="3">
        <v>7.0000000000000007E-2</v>
      </c>
      <c r="Z769" s="3" t="s">
        <v>2440</v>
      </c>
      <c r="AA769" s="3">
        <v>23378053.859999999</v>
      </c>
      <c r="AB769" s="3">
        <v>21046922.32</v>
      </c>
      <c r="AC769" s="3">
        <v>60</v>
      </c>
      <c r="AD769" s="3">
        <v>126</v>
      </c>
      <c r="AE769" s="3" t="s">
        <v>75</v>
      </c>
      <c r="AF769" s="3" t="s">
        <v>49</v>
      </c>
      <c r="AG769" s="3">
        <v>0.93</v>
      </c>
      <c r="AH769" s="3">
        <v>0.05</v>
      </c>
      <c r="AI769" s="3">
        <v>0.09</v>
      </c>
      <c r="AJ769" s="3">
        <v>0</v>
      </c>
      <c r="AK769" s="3">
        <v>3566</v>
      </c>
      <c r="AL769" s="3">
        <v>8015061.0599999996</v>
      </c>
      <c r="AM769" s="3">
        <v>10720588.529999999</v>
      </c>
      <c r="AN769" s="3" t="s">
        <v>63</v>
      </c>
      <c r="AO769" s="3" t="s">
        <v>3297</v>
      </c>
      <c r="AP769" s="3">
        <v>66.900000000000006</v>
      </c>
      <c r="AQ769" s="3">
        <v>36</v>
      </c>
      <c r="AR769" s="3" t="s">
        <v>3297</v>
      </c>
      <c r="AS769" s="3" t="s">
        <v>52</v>
      </c>
      <c r="AT769" s="3" t="s">
        <v>105</v>
      </c>
    </row>
    <row r="770" spans="1:46" x14ac:dyDescent="0.3">
      <c r="A770" s="3" t="s">
        <v>2496</v>
      </c>
      <c r="B770" s="4">
        <v>16697</v>
      </c>
      <c r="C770" s="2" t="s">
        <v>448</v>
      </c>
      <c r="D770" s="2" t="s">
        <v>187</v>
      </c>
      <c r="E770" s="2" t="s">
        <v>3335</v>
      </c>
      <c r="F770" s="2" t="s">
        <v>56</v>
      </c>
      <c r="G770" s="2" t="s">
        <v>34</v>
      </c>
      <c r="H770" s="2" t="s">
        <v>70</v>
      </c>
      <c r="I770" s="2" t="s">
        <v>302</v>
      </c>
      <c r="J770" s="2" t="s">
        <v>140</v>
      </c>
      <c r="K770" s="2" t="s">
        <v>125</v>
      </c>
      <c r="L770" s="2" t="s">
        <v>2442</v>
      </c>
      <c r="M770" s="4">
        <v>45900</v>
      </c>
      <c r="N770" s="4">
        <v>45960</v>
      </c>
      <c r="O770" s="4">
        <v>45699</v>
      </c>
      <c r="P770" s="2" t="s">
        <v>3297</v>
      </c>
      <c r="Q770" s="2">
        <v>11196053</v>
      </c>
      <c r="R770" s="2">
        <v>0.04</v>
      </c>
      <c r="S770" s="2">
        <v>0.15</v>
      </c>
      <c r="T770" s="2">
        <v>12360442.51</v>
      </c>
      <c r="U770" s="2" t="s">
        <v>264</v>
      </c>
      <c r="V770" s="20" cm="1">
        <f t="array" ref="V770">T770 / _xlfn.SWITCH(U770, "USD", 1, "AED", 3.67, "QAR", 3.64, "SAR", 3.75, "EUR", 0.92, "Unknown", 1, 1)</f>
        <v>12360442.51</v>
      </c>
      <c r="W770" s="2">
        <v>10020738.859999999</v>
      </c>
      <c r="X770" s="2">
        <v>0.05</v>
      </c>
      <c r="Y770" s="2">
        <v>0.13</v>
      </c>
      <c r="Z770" s="2" t="s">
        <v>2443</v>
      </c>
      <c r="AA770" s="2">
        <v>2459563.0299999998</v>
      </c>
      <c r="AB770" s="2">
        <v>1501887.41</v>
      </c>
      <c r="AC770" s="2">
        <v>45</v>
      </c>
      <c r="AD770" s="2">
        <v>176</v>
      </c>
      <c r="AE770" s="2" t="s">
        <v>75</v>
      </c>
      <c r="AF770" s="2" t="s">
        <v>101</v>
      </c>
      <c r="AG770" s="2">
        <v>0.28000000000000003</v>
      </c>
      <c r="AH770" s="2">
        <v>0.05</v>
      </c>
      <c r="AI770" s="2">
        <v>0.06</v>
      </c>
      <c r="AJ770" s="2">
        <v>1</v>
      </c>
      <c r="AK770" s="2">
        <v>3020</v>
      </c>
      <c r="AL770" s="2">
        <v>1196242.78</v>
      </c>
      <c r="AM770" s="2">
        <v>3628997.18</v>
      </c>
      <c r="AN770" s="2" t="s">
        <v>165</v>
      </c>
      <c r="AO770" s="2" t="s">
        <v>3297</v>
      </c>
      <c r="AP770" s="2">
        <v>92.6</v>
      </c>
      <c r="AQ770" s="2">
        <v>48</v>
      </c>
      <c r="AR770" s="2" t="s">
        <v>26</v>
      </c>
      <c r="AS770" s="2" t="s">
        <v>112</v>
      </c>
      <c r="AT770" s="2" t="s">
        <v>149</v>
      </c>
    </row>
    <row r="771" spans="1:46" x14ac:dyDescent="0.3">
      <c r="A771" s="2" t="s">
        <v>2499</v>
      </c>
      <c r="B771" s="5">
        <v>45988</v>
      </c>
      <c r="C771" s="3" t="s">
        <v>424</v>
      </c>
      <c r="D771" s="3" t="s">
        <v>31</v>
      </c>
      <c r="E771" s="3" t="s">
        <v>220</v>
      </c>
      <c r="F771" s="3" t="s">
        <v>123</v>
      </c>
      <c r="G771" s="3" t="s">
        <v>208</v>
      </c>
      <c r="H771" s="3" t="s">
        <v>192</v>
      </c>
      <c r="I771" s="3" t="s">
        <v>58</v>
      </c>
      <c r="J771" s="3" t="s">
        <v>20</v>
      </c>
      <c r="K771" s="3" t="s">
        <v>125</v>
      </c>
      <c r="L771" s="3" t="s">
        <v>2445</v>
      </c>
      <c r="M771" s="5">
        <v>45905</v>
      </c>
      <c r="N771" s="5" t="s">
        <v>3297</v>
      </c>
      <c r="O771" s="5">
        <v>46067</v>
      </c>
      <c r="P771" s="3">
        <v>13</v>
      </c>
      <c r="Q771" s="3">
        <v>29267801</v>
      </c>
      <c r="R771" s="3">
        <v>0.1</v>
      </c>
      <c r="S771" s="3">
        <v>0.2</v>
      </c>
      <c r="T771" s="3">
        <v>31609225.079999998</v>
      </c>
      <c r="U771" s="3" t="s">
        <v>50</v>
      </c>
      <c r="V771" s="21" cm="1">
        <f t="array" ref="V771">T771 / _xlfn.SWITCH(U771, "USD", 1, "AED", 3.67, "QAR", 3.64, "SAR", 3.75, "EUR", 0.92, "Unknown", 1, 1)</f>
        <v>8683853.0439560432</v>
      </c>
      <c r="W771" s="3">
        <v>25137047.32</v>
      </c>
      <c r="X771" s="3">
        <v>0.31</v>
      </c>
      <c r="Y771" s="3">
        <v>0.05</v>
      </c>
      <c r="Z771" s="3" t="s">
        <v>2446</v>
      </c>
      <c r="AA771" s="3">
        <v>23920211.829999998</v>
      </c>
      <c r="AB771" s="3">
        <v>9105943.5899999999</v>
      </c>
      <c r="AC771" s="3">
        <v>90</v>
      </c>
      <c r="AD771" s="3">
        <v>61</v>
      </c>
      <c r="AE771" s="3" t="s">
        <v>148</v>
      </c>
      <c r="AF771" s="3" t="s">
        <v>49</v>
      </c>
      <c r="AG771" s="3">
        <v>0.38</v>
      </c>
      <c r="AH771" s="3">
        <v>0.15</v>
      </c>
      <c r="AI771" s="3">
        <v>0.09</v>
      </c>
      <c r="AJ771" s="3">
        <v>13</v>
      </c>
      <c r="AK771" s="3">
        <v>516</v>
      </c>
      <c r="AL771" s="3">
        <v>6419359.8200000003</v>
      </c>
      <c r="AM771" s="3">
        <v>7600715.8700000001</v>
      </c>
      <c r="AN771" s="3" t="s">
        <v>88</v>
      </c>
      <c r="AO771" s="3" t="s">
        <v>89</v>
      </c>
      <c r="AP771" s="3">
        <v>50.8</v>
      </c>
      <c r="AQ771" s="3">
        <v>12</v>
      </c>
      <c r="AR771" s="3" t="s">
        <v>3297</v>
      </c>
      <c r="AS771" s="3" t="s">
        <v>27</v>
      </c>
      <c r="AT771" s="3" t="s">
        <v>64</v>
      </c>
    </row>
    <row r="772" spans="1:46" x14ac:dyDescent="0.3">
      <c r="A772" s="3" t="s">
        <v>2502</v>
      </c>
      <c r="B772" s="4">
        <v>45687</v>
      </c>
      <c r="C772" s="2" t="s">
        <v>370</v>
      </c>
      <c r="D772" s="2" t="s">
        <v>169</v>
      </c>
      <c r="E772" s="2" t="s">
        <v>275</v>
      </c>
      <c r="F772" s="2" t="s">
        <v>17</v>
      </c>
      <c r="G772" s="2" t="s">
        <v>94</v>
      </c>
      <c r="H772" s="2" t="s">
        <v>109</v>
      </c>
      <c r="I772" s="2" t="s">
        <v>19</v>
      </c>
      <c r="J772" s="2" t="s">
        <v>72</v>
      </c>
      <c r="K772" s="2" t="s">
        <v>145</v>
      </c>
      <c r="L772" s="2" t="s">
        <v>2448</v>
      </c>
      <c r="M772" s="4">
        <v>45636</v>
      </c>
      <c r="N772" s="4">
        <v>45729</v>
      </c>
      <c r="O772" s="4" t="s">
        <v>3297</v>
      </c>
      <c r="P772" s="2">
        <v>37</v>
      </c>
      <c r="Q772" s="2">
        <v>43854322</v>
      </c>
      <c r="R772" s="2">
        <v>0.11</v>
      </c>
      <c r="S772" s="2">
        <v>0.18</v>
      </c>
      <c r="T772" s="2">
        <v>46055808.960000001</v>
      </c>
      <c r="U772" s="2" t="s">
        <v>177</v>
      </c>
      <c r="V772" s="20" cm="1">
        <f t="array" ref="V772">T772 / _xlfn.SWITCH(U772, "USD", 1, "AED", 3.67, "QAR", 3.64, "SAR", 3.75, "EUR", 0.92, "Unknown", 1, 1)</f>
        <v>46055808.960000001</v>
      </c>
      <c r="W772" s="2">
        <v>40643974.140000001</v>
      </c>
      <c r="X772" s="2">
        <v>0.13</v>
      </c>
      <c r="Y772" s="2">
        <v>0.19</v>
      </c>
      <c r="Z772" s="2" t="s">
        <v>2449</v>
      </c>
      <c r="AA772" s="2">
        <v>8211987.7400000002</v>
      </c>
      <c r="AB772" s="2" t="s">
        <v>3297</v>
      </c>
      <c r="AC772" s="2">
        <v>90</v>
      </c>
      <c r="AD772" s="2">
        <v>20</v>
      </c>
      <c r="AE772" s="2" t="s">
        <v>38</v>
      </c>
      <c r="AF772" s="2" t="s">
        <v>101</v>
      </c>
      <c r="AG772" s="2">
        <v>0.71</v>
      </c>
      <c r="AH772" s="2">
        <v>0.1</v>
      </c>
      <c r="AI772" s="2">
        <v>7.0000000000000007E-2</v>
      </c>
      <c r="AJ772" s="2">
        <v>11</v>
      </c>
      <c r="AK772" s="2">
        <v>4288</v>
      </c>
      <c r="AL772" s="2">
        <v>7441442.5099999998</v>
      </c>
      <c r="AM772" s="2">
        <v>22400713.379999999</v>
      </c>
      <c r="AN772" s="2" t="s">
        <v>165</v>
      </c>
      <c r="AO772" s="2" t="s">
        <v>89</v>
      </c>
      <c r="AP772" s="2">
        <v>60.2</v>
      </c>
      <c r="AQ772" s="2">
        <v>48</v>
      </c>
      <c r="AR772" s="2" t="s">
        <v>26</v>
      </c>
      <c r="AS772" s="2" t="s">
        <v>104</v>
      </c>
      <c r="AT772" s="2" t="s">
        <v>64</v>
      </c>
    </row>
    <row r="773" spans="1:46" x14ac:dyDescent="0.3">
      <c r="A773" s="2" t="s">
        <v>2505</v>
      </c>
      <c r="B773" s="5">
        <v>16649</v>
      </c>
      <c r="C773" s="3" t="s">
        <v>327</v>
      </c>
      <c r="D773" s="3" t="s">
        <v>198</v>
      </c>
      <c r="E773" s="3" t="s">
        <v>16</v>
      </c>
      <c r="F773" s="3" t="s">
        <v>56</v>
      </c>
      <c r="G773" s="3" t="s">
        <v>208</v>
      </c>
      <c r="H773" s="3" t="s">
        <v>3297</v>
      </c>
      <c r="I773" s="3" t="s">
        <v>124</v>
      </c>
      <c r="J773" s="3" t="s">
        <v>82</v>
      </c>
      <c r="K773" s="3" t="s">
        <v>97</v>
      </c>
      <c r="L773" s="3" t="s">
        <v>2450</v>
      </c>
      <c r="M773" s="5">
        <v>45677</v>
      </c>
      <c r="N773" s="5">
        <v>45740</v>
      </c>
      <c r="O773" s="5" t="s">
        <v>3297</v>
      </c>
      <c r="P773" s="3">
        <v>16</v>
      </c>
      <c r="Q773" s="3">
        <v>6530935</v>
      </c>
      <c r="R773" s="3">
        <v>0.28000000000000003</v>
      </c>
      <c r="S773" s="3">
        <v>7.0000000000000007E-2</v>
      </c>
      <c r="T773" s="3">
        <v>5031432.32</v>
      </c>
      <c r="U773" s="3" t="s">
        <v>177</v>
      </c>
      <c r="V773" s="21" cm="1">
        <f t="array" ref="V773">T773 / _xlfn.SWITCH(U773, "USD", 1, "AED", 3.67, "QAR", 3.64, "SAR", 3.75, "EUR", 0.92, "Unknown", 1, 1)</f>
        <v>5031432.32</v>
      </c>
      <c r="W773" s="3">
        <v>4319310.45</v>
      </c>
      <c r="X773" s="3">
        <v>0.23</v>
      </c>
      <c r="Y773" s="3">
        <v>7.0000000000000007E-2</v>
      </c>
      <c r="Z773" s="3" t="s">
        <v>2451</v>
      </c>
      <c r="AA773" s="3">
        <v>1492805.11</v>
      </c>
      <c r="AB773" s="3">
        <v>472431.75</v>
      </c>
      <c r="AC773" s="3">
        <v>90</v>
      </c>
      <c r="AD773" s="3">
        <v>74</v>
      </c>
      <c r="AE773" s="3" t="s">
        <v>62</v>
      </c>
      <c r="AF773" s="3" t="s">
        <v>128</v>
      </c>
      <c r="AG773" s="3">
        <v>0.52</v>
      </c>
      <c r="AH773" s="3">
        <v>0.05</v>
      </c>
      <c r="AI773" s="3">
        <v>0.06</v>
      </c>
      <c r="AJ773" s="3">
        <v>6</v>
      </c>
      <c r="AK773" s="3">
        <v>67</v>
      </c>
      <c r="AL773" s="3">
        <v>221311.31</v>
      </c>
      <c r="AM773" s="3">
        <v>2248317.56</v>
      </c>
      <c r="AN773" s="3" t="s">
        <v>165</v>
      </c>
      <c r="AO773" s="3" t="s">
        <v>3297</v>
      </c>
      <c r="AP773" s="3">
        <v>78</v>
      </c>
      <c r="AQ773" s="3">
        <v>48</v>
      </c>
      <c r="AR773" s="3" t="s">
        <v>166</v>
      </c>
      <c r="AS773" s="3" t="s">
        <v>112</v>
      </c>
      <c r="AT773" s="3" t="s">
        <v>113</v>
      </c>
    </row>
    <row r="774" spans="1:46" x14ac:dyDescent="0.3">
      <c r="A774" s="3" t="s">
        <v>2508</v>
      </c>
      <c r="B774" s="4">
        <v>45863</v>
      </c>
      <c r="C774" s="2" t="s">
        <v>313</v>
      </c>
      <c r="D774" s="2" t="s">
        <v>3297</v>
      </c>
      <c r="E774" s="2" t="s">
        <v>275</v>
      </c>
      <c r="F774" s="2" t="s">
        <v>116</v>
      </c>
      <c r="G774" s="2" t="s">
        <v>81</v>
      </c>
      <c r="H774" s="2" t="s">
        <v>3252</v>
      </c>
      <c r="I774" s="2" t="s">
        <v>124</v>
      </c>
      <c r="J774" s="2" t="s">
        <v>72</v>
      </c>
      <c r="K774" s="2" t="s">
        <v>21</v>
      </c>
      <c r="L774" s="2" t="s">
        <v>2453</v>
      </c>
      <c r="M774" s="4">
        <v>45905</v>
      </c>
      <c r="N774" s="4">
        <v>45889</v>
      </c>
      <c r="O774" s="4">
        <v>45959</v>
      </c>
      <c r="P774" s="2">
        <v>37</v>
      </c>
      <c r="Q774" s="2">
        <v>34831123</v>
      </c>
      <c r="R774" s="2">
        <v>0.28000000000000003</v>
      </c>
      <c r="S774" s="2">
        <v>0.19</v>
      </c>
      <c r="T774" s="2">
        <v>29843306.190000001</v>
      </c>
      <c r="U774" s="2" t="s">
        <v>365</v>
      </c>
      <c r="V774" s="20" cm="1">
        <f t="array" ref="V774">T774 / _xlfn.SWITCH(U774, "USD", 1, "AED", 3.67, "QAR", 3.64, "SAR", 3.75, "EUR", 0.92, "Unknown", 1, 1)</f>
        <v>8131691.0599455042</v>
      </c>
      <c r="W774" s="2">
        <v>18970881.960000001</v>
      </c>
      <c r="X774" s="2">
        <v>7.0000000000000007E-2</v>
      </c>
      <c r="Y774" s="2">
        <v>0.13</v>
      </c>
      <c r="Z774" s="2" t="s">
        <v>2454</v>
      </c>
      <c r="AA774" s="2" t="s">
        <v>224</v>
      </c>
      <c r="AB774" s="2">
        <v>3410147.95</v>
      </c>
      <c r="AC774" s="2">
        <v>30</v>
      </c>
      <c r="AD774" s="2">
        <v>123</v>
      </c>
      <c r="AE774" s="2" t="s">
        <v>75</v>
      </c>
      <c r="AF774" s="2" t="s">
        <v>128</v>
      </c>
      <c r="AG774" s="2">
        <v>0.4</v>
      </c>
      <c r="AH774" s="2">
        <v>0.1</v>
      </c>
      <c r="AI774" s="2">
        <v>0.02</v>
      </c>
      <c r="AJ774" s="2">
        <v>11</v>
      </c>
      <c r="AK774" s="2">
        <v>1054</v>
      </c>
      <c r="AL774" s="2">
        <v>3083733</v>
      </c>
      <c r="AM774" s="2">
        <v>14366243.25</v>
      </c>
      <c r="AN774" s="2" t="s">
        <v>88</v>
      </c>
      <c r="AO774" s="2" t="s">
        <v>25</v>
      </c>
      <c r="AP774" s="2">
        <v>80.3</v>
      </c>
      <c r="AQ774" s="2">
        <v>60</v>
      </c>
      <c r="AR774" s="2" t="s">
        <v>3297</v>
      </c>
      <c r="AS774" s="2" t="s">
        <v>27</v>
      </c>
      <c r="AT774" s="2" t="s">
        <v>105</v>
      </c>
    </row>
    <row r="775" spans="1:46" x14ac:dyDescent="0.3">
      <c r="A775" s="2" t="s">
        <v>2511</v>
      </c>
      <c r="B775" s="5">
        <v>16665</v>
      </c>
      <c r="C775" s="3" t="s">
        <v>940</v>
      </c>
      <c r="D775" s="3" t="s">
        <v>183</v>
      </c>
      <c r="E775" s="3" t="s">
        <v>16</v>
      </c>
      <c r="F775" s="3" t="s">
        <v>56</v>
      </c>
      <c r="G775" s="3" t="s">
        <v>81</v>
      </c>
      <c r="H775" s="3" t="s">
        <v>3297</v>
      </c>
      <c r="I775" s="3" t="s">
        <v>58</v>
      </c>
      <c r="J775" s="3" t="s">
        <v>82</v>
      </c>
      <c r="K775" s="3" t="s">
        <v>203</v>
      </c>
      <c r="L775" s="3" t="s">
        <v>2456</v>
      </c>
      <c r="M775" s="5">
        <v>45794</v>
      </c>
      <c r="N775" s="5">
        <v>45997</v>
      </c>
      <c r="O775" s="5">
        <v>45878</v>
      </c>
      <c r="P775" s="3">
        <v>27</v>
      </c>
      <c r="Q775" s="3">
        <v>7439958</v>
      </c>
      <c r="R775" s="3">
        <v>0.18</v>
      </c>
      <c r="S775" s="3">
        <v>0.13</v>
      </c>
      <c r="T775" s="3">
        <v>6893865.0800000001</v>
      </c>
      <c r="U775" s="3" t="s">
        <v>278</v>
      </c>
      <c r="V775" s="21" cm="1">
        <f t="array" ref="V775">T775 / _xlfn.SWITCH(U775, "USD", 1, "AED", 3.67, "QAR", 3.64, "SAR", 3.75, "EUR", 0.92, "Unknown", 1, 1)</f>
        <v>1838364.0213333333</v>
      </c>
      <c r="W775" s="3">
        <v>6195374.1900000004</v>
      </c>
      <c r="X775" s="3">
        <v>0.34</v>
      </c>
      <c r="Y775" s="3">
        <v>0.05</v>
      </c>
      <c r="Z775" s="3" t="s">
        <v>2457</v>
      </c>
      <c r="AA775" s="3">
        <v>2412296.7999999998</v>
      </c>
      <c r="AB775" s="3">
        <v>1509873.82</v>
      </c>
      <c r="AC775" s="3">
        <v>60</v>
      </c>
      <c r="AD775" s="3">
        <v>26</v>
      </c>
      <c r="AE775" s="3" t="s">
        <v>148</v>
      </c>
      <c r="AF775" s="3" t="s">
        <v>128</v>
      </c>
      <c r="AG775" s="3">
        <v>0.15</v>
      </c>
      <c r="AH775" s="3">
        <v>0.15</v>
      </c>
      <c r="AI775" s="3">
        <v>7.0000000000000007E-2</v>
      </c>
      <c r="AJ775" s="3">
        <v>1</v>
      </c>
      <c r="AK775" s="3">
        <v>2077</v>
      </c>
      <c r="AL775" s="3" t="s">
        <v>3297</v>
      </c>
      <c r="AM775" s="3">
        <v>2501144.83</v>
      </c>
      <c r="AN775" s="3" t="s">
        <v>102</v>
      </c>
      <c r="AO775" s="3" t="s">
        <v>77</v>
      </c>
      <c r="AP775" s="3" t="s">
        <v>3297</v>
      </c>
      <c r="AQ775" s="3" t="s">
        <v>3297</v>
      </c>
      <c r="AR775" s="3" t="s">
        <v>166</v>
      </c>
      <c r="AS775" s="3" t="s">
        <v>104</v>
      </c>
      <c r="AT775" s="3" t="s">
        <v>28</v>
      </c>
    </row>
    <row r="776" spans="1:46" x14ac:dyDescent="0.3">
      <c r="A776" s="3" t="s">
        <v>2514</v>
      </c>
      <c r="B776" s="4">
        <v>45791</v>
      </c>
      <c r="C776" s="2" t="s">
        <v>343</v>
      </c>
      <c r="D776" s="2" t="s">
        <v>198</v>
      </c>
      <c r="E776" s="2" t="s">
        <v>275</v>
      </c>
      <c r="F776" s="2" t="s">
        <v>93</v>
      </c>
      <c r="G776" s="2" t="s">
        <v>57</v>
      </c>
      <c r="H776" s="2" t="s">
        <v>192</v>
      </c>
      <c r="I776" s="2" t="s">
        <v>139</v>
      </c>
      <c r="J776" s="2" t="s">
        <v>72</v>
      </c>
      <c r="K776" s="2" t="s">
        <v>203</v>
      </c>
      <c r="L776" s="2" t="s">
        <v>2459</v>
      </c>
      <c r="M776" s="4">
        <v>45711</v>
      </c>
      <c r="N776" s="4">
        <v>45825</v>
      </c>
      <c r="O776" s="4">
        <v>45836</v>
      </c>
      <c r="P776" s="2" t="s">
        <v>3297</v>
      </c>
      <c r="Q776" s="2">
        <v>6702364</v>
      </c>
      <c r="R776" s="2">
        <v>0.22</v>
      </c>
      <c r="S776" s="2">
        <v>0.14000000000000001</v>
      </c>
      <c r="T776" s="2">
        <v>5959742.0700000003</v>
      </c>
      <c r="U776" s="2" t="s">
        <v>177</v>
      </c>
      <c r="V776" s="20" cm="1">
        <f t="array" ref="V776">T776 / _xlfn.SWITCH(U776, "USD", 1, "AED", 3.67, "QAR", 3.64, "SAR", 3.75, "EUR", 0.92, "Unknown", 1, 1)</f>
        <v>5959742.0700000003</v>
      </c>
      <c r="W776" s="2">
        <v>3576671.51</v>
      </c>
      <c r="X776" s="2">
        <v>0.21</v>
      </c>
      <c r="Y776" s="2">
        <v>7.0000000000000007E-2</v>
      </c>
      <c r="Z776" s="2" t="s">
        <v>2460</v>
      </c>
      <c r="AA776" s="2">
        <v>1948382.27</v>
      </c>
      <c r="AB776" s="2">
        <v>1751751.35</v>
      </c>
      <c r="AC776" s="2">
        <v>30</v>
      </c>
      <c r="AD776" s="2">
        <v>40</v>
      </c>
      <c r="AE776" s="2" t="s">
        <v>148</v>
      </c>
      <c r="AF776" s="2" t="s">
        <v>49</v>
      </c>
      <c r="AG776" s="2">
        <v>0.7</v>
      </c>
      <c r="AH776" s="2">
        <v>0.05</v>
      </c>
      <c r="AI776" s="2">
        <v>0.05</v>
      </c>
      <c r="AJ776" s="2">
        <v>8</v>
      </c>
      <c r="AK776" s="2">
        <v>1276</v>
      </c>
      <c r="AL776" s="2" t="s">
        <v>3297</v>
      </c>
      <c r="AM776" s="2">
        <v>1050424.1100000001</v>
      </c>
      <c r="AN776" s="2" t="s">
        <v>3297</v>
      </c>
      <c r="AO776" s="2" t="s">
        <v>39</v>
      </c>
      <c r="AP776" s="2">
        <v>86.8</v>
      </c>
      <c r="AQ776" s="2">
        <v>12</v>
      </c>
      <c r="AR776" s="2" t="s">
        <v>3297</v>
      </c>
      <c r="AS776" s="2" t="s">
        <v>27</v>
      </c>
      <c r="AT776" s="2" t="s">
        <v>64</v>
      </c>
    </row>
    <row r="777" spans="1:46" x14ac:dyDescent="0.3">
      <c r="A777" s="2" t="s">
        <v>2517</v>
      </c>
      <c r="B777" s="5">
        <v>46020</v>
      </c>
      <c r="C777" s="3" t="s">
        <v>448</v>
      </c>
      <c r="D777" s="3" t="s">
        <v>198</v>
      </c>
      <c r="E777" s="3" t="s">
        <v>16</v>
      </c>
      <c r="F777" s="3" t="s">
        <v>68</v>
      </c>
      <c r="G777" s="3" t="s">
        <v>3297</v>
      </c>
      <c r="H777" s="3" t="s">
        <v>3297</v>
      </c>
      <c r="I777" s="3" t="s">
        <v>3254</v>
      </c>
      <c r="J777" s="3" t="s">
        <v>82</v>
      </c>
      <c r="K777" s="3" t="s">
        <v>21</v>
      </c>
      <c r="L777" s="3" t="s">
        <v>2462</v>
      </c>
      <c r="M777" s="5">
        <v>45942</v>
      </c>
      <c r="N777" s="5">
        <v>46030</v>
      </c>
      <c r="O777" s="5">
        <v>46360</v>
      </c>
      <c r="P777" s="3">
        <v>20</v>
      </c>
      <c r="Q777" s="3">
        <v>39815534</v>
      </c>
      <c r="R777" s="3">
        <v>0.17</v>
      </c>
      <c r="S777" s="3">
        <v>0.19</v>
      </c>
      <c r="T777" s="3">
        <v>39325802.93</v>
      </c>
      <c r="U777" s="3" t="s">
        <v>242</v>
      </c>
      <c r="V777" s="21" cm="1">
        <f t="array" ref="V777">T777 / _xlfn.SWITCH(U777, "USD", 1, "AED", 3.67, "QAR", 3.64, "SAR", 3.75, "EUR", 0.92, "Unknown", 1, 1)</f>
        <v>42745437.967391305</v>
      </c>
      <c r="W777" s="3">
        <v>27738228.27</v>
      </c>
      <c r="X777" s="3">
        <v>0.26</v>
      </c>
      <c r="Y777" s="3">
        <v>0.17</v>
      </c>
      <c r="Z777" s="3" t="s">
        <v>2463</v>
      </c>
      <c r="AA777" s="3">
        <v>15055867.939999999</v>
      </c>
      <c r="AB777" s="3">
        <v>5875985.3600000003</v>
      </c>
      <c r="AC777" s="3">
        <v>60</v>
      </c>
      <c r="AD777" s="3">
        <v>18</v>
      </c>
      <c r="AE777" s="3" t="s">
        <v>75</v>
      </c>
      <c r="AF777" s="3" t="s">
        <v>87</v>
      </c>
      <c r="AG777" s="3">
        <v>0.38</v>
      </c>
      <c r="AH777" s="3">
        <v>0.15</v>
      </c>
      <c r="AI777" s="3">
        <v>0.02</v>
      </c>
      <c r="AJ777" s="3">
        <v>1</v>
      </c>
      <c r="AK777" s="3">
        <v>1226</v>
      </c>
      <c r="AL777" s="3">
        <v>6660829.9400000004</v>
      </c>
      <c r="AM777" s="3">
        <v>14232710.09</v>
      </c>
      <c r="AN777" s="3" t="s">
        <v>135</v>
      </c>
      <c r="AO777" s="3" t="s">
        <v>103</v>
      </c>
      <c r="AP777" s="3">
        <v>62</v>
      </c>
      <c r="AQ777" s="3">
        <v>60</v>
      </c>
      <c r="AR777" s="3" t="s">
        <v>3297</v>
      </c>
      <c r="AS777" s="3" t="s">
        <v>52</v>
      </c>
      <c r="AT777" s="3" t="s">
        <v>28</v>
      </c>
    </row>
    <row r="778" spans="1:46" x14ac:dyDescent="0.3">
      <c r="A778" s="3" t="s">
        <v>2520</v>
      </c>
      <c r="B778" s="4">
        <v>45942</v>
      </c>
      <c r="C778" s="2" t="s">
        <v>940</v>
      </c>
      <c r="D778" s="2" t="s">
        <v>198</v>
      </c>
      <c r="E778" s="2" t="s">
        <v>3335</v>
      </c>
      <c r="F778" s="2" t="s">
        <v>123</v>
      </c>
      <c r="G778" s="2" t="s">
        <v>94</v>
      </c>
      <c r="H778" s="2" t="s">
        <v>70</v>
      </c>
      <c r="I778" s="2" t="s">
        <v>71</v>
      </c>
      <c r="J778" s="2" t="s">
        <v>140</v>
      </c>
      <c r="K778" s="2" t="s">
        <v>145</v>
      </c>
      <c r="L778" s="2" t="s">
        <v>2465</v>
      </c>
      <c r="M778" s="4">
        <v>45897</v>
      </c>
      <c r="N778" s="4">
        <v>45942</v>
      </c>
      <c r="O778" s="4">
        <v>46043</v>
      </c>
      <c r="P778" s="2">
        <v>13</v>
      </c>
      <c r="Q778" s="2">
        <v>32965885</v>
      </c>
      <c r="R778" s="2">
        <v>0.13</v>
      </c>
      <c r="S778" s="2">
        <v>-0.05</v>
      </c>
      <c r="T778" s="2">
        <v>27246303.949999999</v>
      </c>
      <c r="U778" s="2" t="s">
        <v>50</v>
      </c>
      <c r="V778" s="20" cm="1">
        <f t="array" ref="V778">T778 / _xlfn.SWITCH(U778, "USD", 1, "AED", 3.67, "QAR", 3.64, "SAR", 3.75, "EUR", 0.92, "Unknown", 1, 1)</f>
        <v>7485248.3379120873</v>
      </c>
      <c r="W778" s="2">
        <v>19103912.989999998</v>
      </c>
      <c r="X778" s="2">
        <v>0.24</v>
      </c>
      <c r="Y778" s="2">
        <v>0.12</v>
      </c>
      <c r="Z778" s="2" t="s">
        <v>2466</v>
      </c>
      <c r="AA778" s="2">
        <v>16097347.33</v>
      </c>
      <c r="AB778" s="2">
        <v>12388764.33</v>
      </c>
      <c r="AC778" s="2">
        <v>30</v>
      </c>
      <c r="AD778" s="2">
        <v>70</v>
      </c>
      <c r="AE778" s="2" t="s">
        <v>75</v>
      </c>
      <c r="AF778" s="2" t="s">
        <v>87</v>
      </c>
      <c r="AG778" s="2">
        <v>0.73</v>
      </c>
      <c r="AH778" s="2">
        <v>0.15</v>
      </c>
      <c r="AI778" s="2">
        <v>7.0000000000000007E-2</v>
      </c>
      <c r="AJ778" s="2">
        <v>1</v>
      </c>
      <c r="AK778" s="2">
        <v>4243</v>
      </c>
      <c r="AL778" s="2">
        <v>2716913.75</v>
      </c>
      <c r="AM778" s="2">
        <v>2965691.63</v>
      </c>
      <c r="AN778" s="2" t="s">
        <v>165</v>
      </c>
      <c r="AO778" s="2" t="s">
        <v>77</v>
      </c>
      <c r="AP778" s="2">
        <v>92.1</v>
      </c>
      <c r="AQ778" s="2">
        <v>24</v>
      </c>
      <c r="AR778" s="2" t="s">
        <v>3297</v>
      </c>
      <c r="AS778" s="2" t="s">
        <v>104</v>
      </c>
      <c r="AT778" s="2" t="s">
        <v>64</v>
      </c>
    </row>
    <row r="779" spans="1:46" x14ac:dyDescent="0.3">
      <c r="A779" s="2" t="s">
        <v>2523</v>
      </c>
      <c r="B779" s="5">
        <v>46068</v>
      </c>
      <c r="C779" s="3" t="s">
        <v>234</v>
      </c>
      <c r="D779" s="3" t="s">
        <v>92</v>
      </c>
      <c r="E779" s="3" t="s">
        <v>275</v>
      </c>
      <c r="F779" s="3" t="s">
        <v>93</v>
      </c>
      <c r="G779" s="3" t="s">
        <v>94</v>
      </c>
      <c r="H779" s="3" t="s">
        <v>3297</v>
      </c>
      <c r="I779" s="3" t="s">
        <v>96</v>
      </c>
      <c r="J779" s="2" t="s">
        <v>59</v>
      </c>
      <c r="K779" s="3" t="s">
        <v>145</v>
      </c>
      <c r="L779" s="3" t="s">
        <v>2468</v>
      </c>
      <c r="M779" s="5">
        <v>46042</v>
      </c>
      <c r="N779" s="5">
        <v>46077</v>
      </c>
      <c r="O779" s="5">
        <v>46135</v>
      </c>
      <c r="P779" s="3">
        <v>46</v>
      </c>
      <c r="Q779" s="3">
        <v>1586675</v>
      </c>
      <c r="R779" s="3">
        <v>0.04</v>
      </c>
      <c r="S779" s="3">
        <v>0.18</v>
      </c>
      <c r="T779" s="3">
        <v>1797385.44</v>
      </c>
      <c r="U779" s="3" t="s">
        <v>365</v>
      </c>
      <c r="V779" s="21" cm="1">
        <f t="array" ref="V779">T779 / _xlfn.SWITCH(U779, "USD", 1, "AED", 3.67, "QAR", 3.64, "SAR", 3.75, "EUR", 0.92, "Unknown", 1, 1)</f>
        <v>489750.80108991824</v>
      </c>
      <c r="W779" s="3" t="s">
        <v>3297</v>
      </c>
      <c r="X779" s="3">
        <v>0.37</v>
      </c>
      <c r="Y779" s="3">
        <v>7.0000000000000007E-2</v>
      </c>
      <c r="Z779" s="3" t="s">
        <v>2469</v>
      </c>
      <c r="AA779" s="3">
        <v>525629.03</v>
      </c>
      <c r="AB779" s="3" t="s">
        <v>3297</v>
      </c>
      <c r="AC779" s="3">
        <v>60</v>
      </c>
      <c r="AD779" s="3">
        <v>115</v>
      </c>
      <c r="AE779" s="3" t="s">
        <v>38</v>
      </c>
      <c r="AF779" s="3" t="s">
        <v>101</v>
      </c>
      <c r="AG779" s="3">
        <v>0.35</v>
      </c>
      <c r="AH779" s="3">
        <v>0.05</v>
      </c>
      <c r="AI779" s="3">
        <v>7.0000000000000007E-2</v>
      </c>
      <c r="AJ779" s="3">
        <v>4</v>
      </c>
      <c r="AK779" s="3">
        <v>2216</v>
      </c>
      <c r="AL779" s="3">
        <v>56872.85</v>
      </c>
      <c r="AM779" s="3">
        <v>761242.16</v>
      </c>
      <c r="AN779" s="3" t="s">
        <v>63</v>
      </c>
      <c r="AO779" s="3" t="s">
        <v>103</v>
      </c>
      <c r="AP779" s="3" t="s">
        <v>3297</v>
      </c>
      <c r="AQ779" s="3">
        <v>48</v>
      </c>
      <c r="AR779" s="3" t="s">
        <v>160</v>
      </c>
      <c r="AS779" s="3" t="s">
        <v>104</v>
      </c>
      <c r="AT779" s="3" t="s">
        <v>149</v>
      </c>
    </row>
    <row r="780" spans="1:46" x14ac:dyDescent="0.3">
      <c r="A780" s="3" t="s">
        <v>2525</v>
      </c>
      <c r="B780" s="4">
        <v>45782</v>
      </c>
      <c r="C780" s="2" t="s">
        <v>569</v>
      </c>
      <c r="D780" s="2" t="s">
        <v>43</v>
      </c>
      <c r="E780" s="2" t="s">
        <v>16</v>
      </c>
      <c r="F780" s="2" t="s">
        <v>56</v>
      </c>
      <c r="G780" s="2" t="s">
        <v>94</v>
      </c>
      <c r="H780" s="2" t="s">
        <v>157</v>
      </c>
      <c r="I780" s="2" t="s">
        <v>19</v>
      </c>
      <c r="J780" s="2" t="s">
        <v>82</v>
      </c>
      <c r="K780" s="2" t="s">
        <v>125</v>
      </c>
      <c r="L780" s="2" t="s">
        <v>2471</v>
      </c>
      <c r="M780" s="4">
        <v>45771</v>
      </c>
      <c r="N780" s="4">
        <v>45936</v>
      </c>
      <c r="O780" s="4">
        <v>45870</v>
      </c>
      <c r="P780" s="2">
        <v>52</v>
      </c>
      <c r="Q780" s="2" t="s">
        <v>3297</v>
      </c>
      <c r="R780" s="2">
        <v>0.33</v>
      </c>
      <c r="S780" s="2">
        <v>0.08</v>
      </c>
      <c r="T780" s="2">
        <v>2784458.39</v>
      </c>
      <c r="U780" s="2" t="s">
        <v>50</v>
      </c>
      <c r="V780" s="20" cm="1">
        <f t="array" ref="V780">T780 / _xlfn.SWITCH(U780, "USD", 1, "AED", 3.67, "QAR", 3.64, "SAR", 3.75, "EUR", 0.92, "Unknown", 1, 1)</f>
        <v>764961.09615384613</v>
      </c>
      <c r="W780" s="2">
        <v>2499877.69</v>
      </c>
      <c r="X780" s="2">
        <v>0.31</v>
      </c>
      <c r="Y780" s="2">
        <v>0.19</v>
      </c>
      <c r="Z780" s="2" t="s">
        <v>2472</v>
      </c>
      <c r="AA780" s="2">
        <v>928075.27</v>
      </c>
      <c r="AB780" s="2">
        <v>376450.47</v>
      </c>
      <c r="AC780" s="2">
        <v>120</v>
      </c>
      <c r="AD780" s="2">
        <v>155</v>
      </c>
      <c r="AE780" s="2" t="s">
        <v>3297</v>
      </c>
      <c r="AF780" s="2" t="s">
        <v>24</v>
      </c>
      <c r="AG780" s="2">
        <v>0.08</v>
      </c>
      <c r="AH780" s="2">
        <v>0.15</v>
      </c>
      <c r="AI780" s="2">
        <v>0.02</v>
      </c>
      <c r="AJ780" s="2">
        <v>1</v>
      </c>
      <c r="AK780" s="2">
        <v>1146</v>
      </c>
      <c r="AL780" s="2">
        <v>320582.84000000003</v>
      </c>
      <c r="AM780" s="2">
        <v>706332.26</v>
      </c>
      <c r="AN780" s="2" t="s">
        <v>88</v>
      </c>
      <c r="AO780" s="2" t="s">
        <v>3297</v>
      </c>
      <c r="AP780" s="2">
        <v>67.2</v>
      </c>
      <c r="AQ780" s="2">
        <v>12</v>
      </c>
      <c r="AR780" s="2" t="s">
        <v>51</v>
      </c>
      <c r="AS780" s="2" t="s">
        <v>27</v>
      </c>
      <c r="AT780" s="2" t="s">
        <v>28</v>
      </c>
    </row>
    <row r="781" spans="1:46" x14ac:dyDescent="0.3">
      <c r="A781" s="2" t="s">
        <v>2528</v>
      </c>
      <c r="B781" s="5">
        <v>45994</v>
      </c>
      <c r="C781" s="3" t="s">
        <v>173</v>
      </c>
      <c r="D781" s="3" t="s">
        <v>183</v>
      </c>
      <c r="E781" s="3" t="s">
        <v>275</v>
      </c>
      <c r="F781" s="3" t="s">
        <v>93</v>
      </c>
      <c r="G781" s="3" t="s">
        <v>208</v>
      </c>
      <c r="H781" s="3" t="s">
        <v>70</v>
      </c>
      <c r="I781" s="3" t="s">
        <v>58</v>
      </c>
      <c r="J781" s="3" t="s">
        <v>59</v>
      </c>
      <c r="K781" s="3" t="s">
        <v>203</v>
      </c>
      <c r="L781" s="3" t="s">
        <v>2474</v>
      </c>
      <c r="M781" s="5">
        <v>45942</v>
      </c>
      <c r="N781" s="5" t="s">
        <v>3297</v>
      </c>
      <c r="O781" s="5" t="s">
        <v>3297</v>
      </c>
      <c r="P781" s="3" t="s">
        <v>3297</v>
      </c>
      <c r="Q781" s="3">
        <v>27101014</v>
      </c>
      <c r="R781" s="3">
        <v>0.12</v>
      </c>
      <c r="S781" s="3">
        <v>0.19</v>
      </c>
      <c r="T781" s="3">
        <v>28380181.859999999</v>
      </c>
      <c r="U781" s="3" t="s">
        <v>365</v>
      </c>
      <c r="V781" s="21" cm="1">
        <f t="array" ref="V781">T781 / _xlfn.SWITCH(U781, "USD", 1, "AED", 3.67, "QAR", 3.64, "SAR", 3.75, "EUR", 0.92, "Unknown", 1, 1)</f>
        <v>7733019.5803814717</v>
      </c>
      <c r="W781" s="3">
        <v>19879153.350000001</v>
      </c>
      <c r="X781" s="3">
        <v>7.0000000000000007E-2</v>
      </c>
      <c r="Y781" s="3">
        <v>7.0000000000000007E-2</v>
      </c>
      <c r="Z781" s="3" t="s">
        <v>2475</v>
      </c>
      <c r="AA781" s="3" t="s">
        <v>224</v>
      </c>
      <c r="AB781" s="3">
        <v>6149175.0800000001</v>
      </c>
      <c r="AC781" s="3">
        <v>30</v>
      </c>
      <c r="AD781" s="3">
        <v>14</v>
      </c>
      <c r="AE781" s="3" t="s">
        <v>38</v>
      </c>
      <c r="AF781" s="3" t="s">
        <v>24</v>
      </c>
      <c r="AG781" s="3">
        <v>0.22</v>
      </c>
      <c r="AH781" s="3">
        <v>0.1</v>
      </c>
      <c r="AI781" s="3">
        <v>0.03</v>
      </c>
      <c r="AJ781" s="3">
        <v>8</v>
      </c>
      <c r="AK781" s="3">
        <v>2862</v>
      </c>
      <c r="AL781" s="3">
        <v>2391429.2400000002</v>
      </c>
      <c r="AM781" s="3">
        <v>8792077.9700000007</v>
      </c>
      <c r="AN781" s="3" t="s">
        <v>3297</v>
      </c>
      <c r="AO781" s="3" t="s">
        <v>39</v>
      </c>
      <c r="AP781" s="3">
        <v>59.9</v>
      </c>
      <c r="AQ781" s="3">
        <v>24</v>
      </c>
      <c r="AR781" s="3" t="s">
        <v>166</v>
      </c>
      <c r="AS781" s="3" t="s">
        <v>112</v>
      </c>
      <c r="AT781" s="3" t="s">
        <v>113</v>
      </c>
    </row>
    <row r="782" spans="1:46" x14ac:dyDescent="0.3">
      <c r="A782" s="3" t="s">
        <v>2531</v>
      </c>
      <c r="B782" s="4">
        <v>45893</v>
      </c>
      <c r="C782" s="2" t="s">
        <v>121</v>
      </c>
      <c r="D782" s="2" t="s">
        <v>79</v>
      </c>
      <c r="E782" s="2" t="s">
        <v>275</v>
      </c>
      <c r="F782" s="2" t="s">
        <v>116</v>
      </c>
      <c r="G782" s="2" t="s">
        <v>144</v>
      </c>
      <c r="H782" s="2" t="s">
        <v>3252</v>
      </c>
      <c r="I782" s="2" t="s">
        <v>71</v>
      </c>
      <c r="J782" s="2" t="s">
        <v>59</v>
      </c>
      <c r="K782" s="2" t="s">
        <v>97</v>
      </c>
      <c r="L782" s="2" t="s">
        <v>2477</v>
      </c>
      <c r="M782" s="4">
        <v>45822</v>
      </c>
      <c r="N782" s="4">
        <v>45926</v>
      </c>
      <c r="O782" s="4">
        <v>45976</v>
      </c>
      <c r="P782" s="2">
        <v>50</v>
      </c>
      <c r="Q782" s="2">
        <v>31205511</v>
      </c>
      <c r="R782" s="2">
        <v>0.25</v>
      </c>
      <c r="S782" s="2">
        <v>-0.03</v>
      </c>
      <c r="T782" s="2">
        <v>22702009.25</v>
      </c>
      <c r="U782" s="2" t="s">
        <v>365</v>
      </c>
      <c r="V782" s="20" cm="1">
        <f t="array" ref="V782">T782 / _xlfn.SWITCH(U782, "USD", 1, "AED", 3.67, "QAR", 3.64, "SAR", 3.75, "EUR", 0.92, "Unknown", 1, 1)</f>
        <v>6185833.5831062673</v>
      </c>
      <c r="W782" s="2">
        <v>19904101.510000002</v>
      </c>
      <c r="X782" s="2">
        <v>0.33</v>
      </c>
      <c r="Y782" s="2">
        <v>0.11</v>
      </c>
      <c r="Z782" s="2" t="s">
        <v>3297</v>
      </c>
      <c r="AA782" s="2">
        <v>1247189.01</v>
      </c>
      <c r="AB782" s="2">
        <v>481858.52</v>
      </c>
      <c r="AC782" s="2">
        <v>90</v>
      </c>
      <c r="AD782" s="2">
        <v>114</v>
      </c>
      <c r="AE782" s="2" t="s">
        <v>3297</v>
      </c>
      <c r="AF782" s="2" t="s">
        <v>49</v>
      </c>
      <c r="AG782" s="2">
        <v>0.71</v>
      </c>
      <c r="AH782" s="2">
        <v>0.1</v>
      </c>
      <c r="AI782" s="2">
        <v>0.04</v>
      </c>
      <c r="AJ782" s="2">
        <v>6</v>
      </c>
      <c r="AK782" s="2">
        <v>3403</v>
      </c>
      <c r="AL782" s="2">
        <v>1302861.72</v>
      </c>
      <c r="AM782" s="2" t="s">
        <v>3297</v>
      </c>
      <c r="AN782" s="2" t="s">
        <v>63</v>
      </c>
      <c r="AO782" s="2" t="s">
        <v>103</v>
      </c>
      <c r="AP782" s="2">
        <v>83.7</v>
      </c>
      <c r="AQ782" s="2">
        <v>60</v>
      </c>
      <c r="AR782" s="2" t="s">
        <v>26</v>
      </c>
      <c r="AS782" s="2" t="s">
        <v>40</v>
      </c>
      <c r="AT782" s="2" t="s">
        <v>3297</v>
      </c>
    </row>
    <row r="783" spans="1:46" x14ac:dyDescent="0.3">
      <c r="A783" s="2" t="s">
        <v>2534</v>
      </c>
      <c r="B783" s="5">
        <v>45726</v>
      </c>
      <c r="C783" s="3" t="s">
        <v>313</v>
      </c>
      <c r="D783" s="3" t="s">
        <v>55</v>
      </c>
      <c r="E783" s="3" t="s">
        <v>207</v>
      </c>
      <c r="F783" s="3" t="s">
        <v>3297</v>
      </c>
      <c r="G783" s="3" t="s">
        <v>156</v>
      </c>
      <c r="H783" s="3" t="s">
        <v>3297</v>
      </c>
      <c r="I783" s="3" t="s">
        <v>58</v>
      </c>
      <c r="J783" s="3" t="s">
        <v>45</v>
      </c>
      <c r="K783" s="3" t="s">
        <v>125</v>
      </c>
      <c r="L783" s="3" t="s">
        <v>2479</v>
      </c>
      <c r="M783" s="5">
        <v>45703</v>
      </c>
      <c r="N783" s="5">
        <v>45843</v>
      </c>
      <c r="O783" s="5" t="s">
        <v>3297</v>
      </c>
      <c r="P783" s="3">
        <v>51</v>
      </c>
      <c r="Q783" s="3">
        <v>28380423</v>
      </c>
      <c r="R783" s="3">
        <v>0.02</v>
      </c>
      <c r="S783" s="3">
        <v>0.03</v>
      </c>
      <c r="T783" s="3">
        <v>28647198.98</v>
      </c>
      <c r="U783" s="3" t="s">
        <v>76</v>
      </c>
      <c r="V783" s="21" cm="1">
        <f t="array" ref="V783">T783 / _xlfn.SWITCH(U783, "USD", 1, "AED", 3.67, "QAR", 3.64, "SAR", 3.75, "EUR", 0.92, "Unknown", 1, 1)</f>
        <v>28647198.98</v>
      </c>
      <c r="W783" s="3">
        <v>19437079.100000001</v>
      </c>
      <c r="X783" s="3">
        <v>0.11</v>
      </c>
      <c r="Y783" s="3">
        <v>0.08</v>
      </c>
      <c r="Z783" s="3" t="s">
        <v>2480</v>
      </c>
      <c r="AA783" s="3">
        <v>22030012.579999998</v>
      </c>
      <c r="AB783" s="3">
        <v>11881962.470000001</v>
      </c>
      <c r="AC783" s="3">
        <v>45</v>
      </c>
      <c r="AD783" s="3">
        <v>161</v>
      </c>
      <c r="AE783" s="3" t="s">
        <v>100</v>
      </c>
      <c r="AF783" s="3" t="s">
        <v>24</v>
      </c>
      <c r="AG783" s="3">
        <v>0.99</v>
      </c>
      <c r="AH783" s="3">
        <v>0.15</v>
      </c>
      <c r="AI783" s="3">
        <v>0.08</v>
      </c>
      <c r="AJ783" s="3">
        <v>9</v>
      </c>
      <c r="AK783" s="3">
        <v>4105</v>
      </c>
      <c r="AL783" s="3" t="s">
        <v>3297</v>
      </c>
      <c r="AM783" s="3">
        <v>7255874.0300000003</v>
      </c>
      <c r="AN783" s="3" t="s">
        <v>102</v>
      </c>
      <c r="AO783" s="3" t="s">
        <v>89</v>
      </c>
      <c r="AP783" s="3">
        <v>52.8</v>
      </c>
      <c r="AQ783" s="3">
        <v>48</v>
      </c>
      <c r="AR783" s="3" t="s">
        <v>26</v>
      </c>
      <c r="AS783" s="3" t="s">
        <v>27</v>
      </c>
      <c r="AT783" s="3" t="s">
        <v>3297</v>
      </c>
    </row>
    <row r="784" spans="1:46" x14ac:dyDescent="0.3">
      <c r="A784" s="3" t="s">
        <v>2536</v>
      </c>
      <c r="B784" s="4">
        <v>45921</v>
      </c>
      <c r="C784" s="2" t="s">
        <v>298</v>
      </c>
      <c r="D784" s="2" t="s">
        <v>230</v>
      </c>
      <c r="E784" s="2" t="s">
        <v>67</v>
      </c>
      <c r="F784" s="2" t="s">
        <v>3297</v>
      </c>
      <c r="G784" s="2" t="s">
        <v>18</v>
      </c>
      <c r="H784" s="2" t="s">
        <v>3297</v>
      </c>
      <c r="I784" s="2" t="s">
        <v>3254</v>
      </c>
      <c r="J784" s="2" t="s">
        <v>140</v>
      </c>
      <c r="K784" s="2" t="s">
        <v>35</v>
      </c>
      <c r="L784" s="2" t="s">
        <v>2482</v>
      </c>
      <c r="M784" s="4">
        <v>45885</v>
      </c>
      <c r="N784" s="4">
        <v>45946</v>
      </c>
      <c r="O784" s="4" t="s">
        <v>3297</v>
      </c>
      <c r="P784" s="2">
        <v>14</v>
      </c>
      <c r="Q784" s="2">
        <v>27825669</v>
      </c>
      <c r="R784" s="2">
        <v>0.08</v>
      </c>
      <c r="S784" s="2">
        <v>7.0000000000000007E-2</v>
      </c>
      <c r="T784" s="2">
        <v>27391588.559999999</v>
      </c>
      <c r="U784" s="2" t="s">
        <v>242</v>
      </c>
      <c r="V784" s="20" cm="1">
        <f t="array" ref="V784">T784 / _xlfn.SWITCH(U784, "USD", 1, "AED", 3.67, "QAR", 3.64, "SAR", 3.75, "EUR", 0.92, "Unknown", 1, 1)</f>
        <v>29773465.826086953</v>
      </c>
      <c r="W784" s="2">
        <v>20932236.09</v>
      </c>
      <c r="X784" s="2">
        <v>0.06</v>
      </c>
      <c r="Y784" s="2">
        <v>0.08</v>
      </c>
      <c r="Z784" s="2" t="s">
        <v>2483</v>
      </c>
      <c r="AA784" s="2">
        <v>2643387.16</v>
      </c>
      <c r="AB784" s="2">
        <v>1227661.43</v>
      </c>
      <c r="AC784" s="2">
        <v>90</v>
      </c>
      <c r="AD784" s="2">
        <v>66</v>
      </c>
      <c r="AE784" s="2" t="s">
        <v>148</v>
      </c>
      <c r="AF784" s="2" t="s">
        <v>24</v>
      </c>
      <c r="AG784" s="2">
        <v>0.65</v>
      </c>
      <c r="AH784" s="2">
        <v>0.05</v>
      </c>
      <c r="AI784" s="2">
        <v>0.02</v>
      </c>
      <c r="AJ784" s="2">
        <v>2</v>
      </c>
      <c r="AK784" s="2">
        <v>1875</v>
      </c>
      <c r="AL784" s="2">
        <v>5931004.3099999996</v>
      </c>
      <c r="AM784" s="2">
        <v>4171261.69</v>
      </c>
      <c r="AN784" s="2" t="s">
        <v>102</v>
      </c>
      <c r="AO784" s="2" t="s">
        <v>25</v>
      </c>
      <c r="AP784" s="2" t="s">
        <v>3297</v>
      </c>
      <c r="AQ784" s="2">
        <v>48</v>
      </c>
      <c r="AR784" s="2" t="s">
        <v>3297</v>
      </c>
      <c r="AS784" s="2" t="s">
        <v>52</v>
      </c>
      <c r="AT784" s="2" t="s">
        <v>64</v>
      </c>
    </row>
    <row r="785" spans="1:46" x14ac:dyDescent="0.3">
      <c r="A785" s="2" t="s">
        <v>2539</v>
      </c>
      <c r="B785" s="5">
        <v>45744</v>
      </c>
      <c r="C785" s="3" t="s">
        <v>191</v>
      </c>
      <c r="D785" s="3" t="s">
        <v>43</v>
      </c>
      <c r="E785" s="3" t="s">
        <v>275</v>
      </c>
      <c r="F785" s="3" t="s">
        <v>17</v>
      </c>
      <c r="G785" s="3" t="s">
        <v>3297</v>
      </c>
      <c r="H785" s="3" t="s">
        <v>44</v>
      </c>
      <c r="I785" s="3" t="s">
        <v>19</v>
      </c>
      <c r="J785" s="2" t="s">
        <v>72</v>
      </c>
      <c r="K785" s="3" t="s">
        <v>83</v>
      </c>
      <c r="L785" s="3" t="s">
        <v>2485</v>
      </c>
      <c r="M785" s="5">
        <v>45674</v>
      </c>
      <c r="N785" s="5">
        <v>45754</v>
      </c>
      <c r="O785" s="5">
        <v>45838</v>
      </c>
      <c r="P785" s="3" t="s">
        <v>3297</v>
      </c>
      <c r="Q785" s="3">
        <v>26269107</v>
      </c>
      <c r="R785" s="3">
        <v>0.03</v>
      </c>
      <c r="S785" s="3">
        <v>0.17</v>
      </c>
      <c r="T785" s="3">
        <v>29812809.530000001</v>
      </c>
      <c r="U785" s="3" t="s">
        <v>365</v>
      </c>
      <c r="V785" s="21" cm="1">
        <f t="array" ref="V785">T785 / _xlfn.SWITCH(U785, "USD", 1, "AED", 3.67, "QAR", 3.64, "SAR", 3.75, "EUR", 0.92, "Unknown", 1, 1)</f>
        <v>8123381.3433242515</v>
      </c>
      <c r="W785" s="3">
        <v>22917782.010000002</v>
      </c>
      <c r="X785" s="3">
        <v>0.4</v>
      </c>
      <c r="Y785" s="3">
        <v>0.08</v>
      </c>
      <c r="Z785" s="3" t="s">
        <v>2486</v>
      </c>
      <c r="AA785" s="3">
        <v>5081738.8099999996</v>
      </c>
      <c r="AB785" s="3" t="s">
        <v>3297</v>
      </c>
      <c r="AC785" s="3">
        <v>45</v>
      </c>
      <c r="AD785" s="3">
        <v>86</v>
      </c>
      <c r="AE785" s="3" t="s">
        <v>100</v>
      </c>
      <c r="AF785" s="3" t="s">
        <v>263</v>
      </c>
      <c r="AG785" s="3">
        <v>0.32</v>
      </c>
      <c r="AH785" s="3">
        <v>0.1</v>
      </c>
      <c r="AI785" s="3">
        <v>0.02</v>
      </c>
      <c r="AJ785" s="3">
        <v>5</v>
      </c>
      <c r="AK785" s="3">
        <v>528</v>
      </c>
      <c r="AL785" s="3">
        <v>1651131.97</v>
      </c>
      <c r="AM785" s="3">
        <v>5484312.2400000002</v>
      </c>
      <c r="AN785" s="3" t="s">
        <v>102</v>
      </c>
      <c r="AO785" s="3" t="s">
        <v>89</v>
      </c>
      <c r="AP785" s="3">
        <v>67.900000000000006</v>
      </c>
      <c r="AQ785" s="3">
        <v>48</v>
      </c>
      <c r="AR785" s="3" t="s">
        <v>3297</v>
      </c>
      <c r="AS785" s="3" t="s">
        <v>52</v>
      </c>
      <c r="AT785" s="3" t="s">
        <v>28</v>
      </c>
    </row>
    <row r="786" spans="1:46" x14ac:dyDescent="0.3">
      <c r="A786" s="3" t="s">
        <v>2542</v>
      </c>
      <c r="B786" s="4">
        <v>46024</v>
      </c>
      <c r="C786" s="2" t="s">
        <v>290</v>
      </c>
      <c r="D786" s="2" t="s">
        <v>122</v>
      </c>
      <c r="E786" s="2" t="s">
        <v>207</v>
      </c>
      <c r="F786" s="2" t="s">
        <v>80</v>
      </c>
      <c r="G786" s="2" t="s">
        <v>162</v>
      </c>
      <c r="H786" s="2" t="s">
        <v>192</v>
      </c>
      <c r="I786" s="2" t="s">
        <v>124</v>
      </c>
      <c r="J786" s="3" t="s">
        <v>45</v>
      </c>
      <c r="K786" s="2" t="s">
        <v>21</v>
      </c>
      <c r="L786" s="2" t="s">
        <v>2488</v>
      </c>
      <c r="M786" s="4">
        <v>46002</v>
      </c>
      <c r="N786" s="4">
        <v>46044</v>
      </c>
      <c r="O786" s="4">
        <v>46146</v>
      </c>
      <c r="P786" s="2">
        <v>13</v>
      </c>
      <c r="Q786" s="2">
        <v>24330510</v>
      </c>
      <c r="R786" s="2">
        <v>0.18</v>
      </c>
      <c r="S786" s="2">
        <v>0.19</v>
      </c>
      <c r="T786" s="2">
        <v>23741711.66</v>
      </c>
      <c r="U786" s="2" t="s">
        <v>365</v>
      </c>
      <c r="V786" s="20" cm="1">
        <f t="array" ref="V786">T786 / _xlfn.SWITCH(U786, "USD", 1, "AED", 3.67, "QAR", 3.64, "SAR", 3.75, "EUR", 0.92, "Unknown", 1, 1)</f>
        <v>6469131.2425068123</v>
      </c>
      <c r="W786" s="2">
        <v>14545104.67</v>
      </c>
      <c r="X786" s="2">
        <v>7.0000000000000007E-2</v>
      </c>
      <c r="Y786" s="2">
        <v>0.09</v>
      </c>
      <c r="Z786" s="2" t="s">
        <v>2489</v>
      </c>
      <c r="AA786" s="2">
        <v>17848370.57</v>
      </c>
      <c r="AB786" s="2" t="s">
        <v>3297</v>
      </c>
      <c r="AC786" s="2">
        <v>120</v>
      </c>
      <c r="AD786" s="2">
        <v>1</v>
      </c>
      <c r="AE786" s="2" t="s">
        <v>3297</v>
      </c>
      <c r="AF786" s="2" t="s">
        <v>128</v>
      </c>
      <c r="AG786" s="2">
        <v>0.48</v>
      </c>
      <c r="AH786" s="2">
        <v>0.15</v>
      </c>
      <c r="AI786" s="2">
        <v>0.1</v>
      </c>
      <c r="AJ786" s="2">
        <v>12</v>
      </c>
      <c r="AK786" s="2">
        <v>835</v>
      </c>
      <c r="AL786" s="2">
        <v>1819500.62</v>
      </c>
      <c r="AM786" s="2">
        <v>5601915.9699999997</v>
      </c>
      <c r="AN786" s="2" t="s">
        <v>165</v>
      </c>
      <c r="AO786" s="2" t="s">
        <v>3297</v>
      </c>
      <c r="AP786" s="2">
        <v>93.4</v>
      </c>
      <c r="AQ786" s="2" t="s">
        <v>3297</v>
      </c>
      <c r="AR786" s="2" t="s">
        <v>51</v>
      </c>
      <c r="AS786" s="2" t="s">
        <v>40</v>
      </c>
      <c r="AT786" s="2" t="s">
        <v>64</v>
      </c>
    </row>
    <row r="787" spans="1:46" x14ac:dyDescent="0.3">
      <c r="A787" s="2" t="s">
        <v>2545</v>
      </c>
      <c r="B787" s="5">
        <v>45736</v>
      </c>
      <c r="C787" s="3" t="s">
        <v>343</v>
      </c>
      <c r="D787" s="3" t="s">
        <v>320</v>
      </c>
      <c r="E787" s="3" t="s">
        <v>220</v>
      </c>
      <c r="F787" s="3" t="s">
        <v>123</v>
      </c>
      <c r="G787" s="3" t="s">
        <v>235</v>
      </c>
      <c r="H787" s="3" t="s">
        <v>70</v>
      </c>
      <c r="I787" s="3" t="s">
        <v>71</v>
      </c>
      <c r="J787" s="3" t="s">
        <v>20</v>
      </c>
      <c r="K787" s="3" t="s">
        <v>145</v>
      </c>
      <c r="L787" s="3" t="s">
        <v>2491</v>
      </c>
      <c r="M787" s="5">
        <v>45702</v>
      </c>
      <c r="N787" s="5">
        <v>45796</v>
      </c>
      <c r="O787" s="5">
        <v>45852</v>
      </c>
      <c r="P787" s="3">
        <v>18</v>
      </c>
      <c r="Q787" s="3">
        <v>36947944</v>
      </c>
      <c r="R787" s="3">
        <v>0.15</v>
      </c>
      <c r="S787" s="3">
        <v>-0.02</v>
      </c>
      <c r="T787" s="3">
        <v>30777637.350000001</v>
      </c>
      <c r="U787" s="3" t="s">
        <v>242</v>
      </c>
      <c r="V787" s="21" cm="1">
        <f t="array" ref="V787">T787 / _xlfn.SWITCH(U787, "USD", 1, "AED", 3.67, "QAR", 3.64, "SAR", 3.75, "EUR", 0.92, "Unknown", 1, 1)</f>
        <v>33453953.641304348</v>
      </c>
      <c r="W787" s="3">
        <v>24382293.829999998</v>
      </c>
      <c r="X787" s="3">
        <v>0.25</v>
      </c>
      <c r="Y787" s="3">
        <v>0.16</v>
      </c>
      <c r="Z787" s="3" t="s">
        <v>2492</v>
      </c>
      <c r="AA787" s="3">
        <v>5316896.16</v>
      </c>
      <c r="AB787" s="3">
        <v>2265913.0499999998</v>
      </c>
      <c r="AC787" s="3">
        <v>90</v>
      </c>
      <c r="AD787" s="3">
        <v>174</v>
      </c>
      <c r="AE787" s="3" t="s">
        <v>3297</v>
      </c>
      <c r="AF787" s="3" t="s">
        <v>128</v>
      </c>
      <c r="AG787" s="3">
        <v>0.85</v>
      </c>
      <c r="AH787" s="3">
        <v>0.05</v>
      </c>
      <c r="AI787" s="3">
        <v>0.03</v>
      </c>
      <c r="AJ787" s="3">
        <v>4</v>
      </c>
      <c r="AK787" s="3">
        <v>3980</v>
      </c>
      <c r="AL787" s="3">
        <v>1916599.87</v>
      </c>
      <c r="AM787" s="3">
        <v>12145034.1</v>
      </c>
      <c r="AN787" s="3" t="s">
        <v>165</v>
      </c>
      <c r="AO787" s="3" t="s">
        <v>25</v>
      </c>
      <c r="AP787" s="3">
        <v>87.9</v>
      </c>
      <c r="AQ787" s="3">
        <v>48</v>
      </c>
      <c r="AR787" s="3" t="s">
        <v>51</v>
      </c>
      <c r="AS787" s="3" t="s">
        <v>112</v>
      </c>
      <c r="AT787" s="3" t="s">
        <v>3297</v>
      </c>
    </row>
    <row r="788" spans="1:46" x14ac:dyDescent="0.3">
      <c r="A788" s="3" t="s">
        <v>2548</v>
      </c>
      <c r="B788" s="4">
        <v>45890</v>
      </c>
      <c r="C788" s="2" t="s">
        <v>137</v>
      </c>
      <c r="D788" s="2" t="s">
        <v>55</v>
      </c>
      <c r="E788" s="2" t="s">
        <v>32</v>
      </c>
      <c r="F788" s="2" t="s">
        <v>417</v>
      </c>
      <c r="G788" s="2" t="s">
        <v>34</v>
      </c>
      <c r="H788" s="2" t="s">
        <v>109</v>
      </c>
      <c r="I788" s="2" t="s">
        <v>193</v>
      </c>
      <c r="J788" s="2" t="s">
        <v>215</v>
      </c>
      <c r="K788" s="2" t="s">
        <v>125</v>
      </c>
      <c r="L788" s="2" t="s">
        <v>2494</v>
      </c>
      <c r="M788" s="4">
        <v>45826</v>
      </c>
      <c r="N788" s="4">
        <v>45908</v>
      </c>
      <c r="O788" s="4">
        <v>46005</v>
      </c>
      <c r="P788" s="2">
        <v>58</v>
      </c>
      <c r="Q788" s="2">
        <v>30960824</v>
      </c>
      <c r="R788" s="2">
        <v>0.21</v>
      </c>
      <c r="S788" s="2">
        <v>0.04</v>
      </c>
      <c r="T788" s="2">
        <v>25437413</v>
      </c>
      <c r="U788" s="2" t="s">
        <v>365</v>
      </c>
      <c r="V788" s="20" cm="1">
        <f t="array" ref="V788">T788 / _xlfn.SWITCH(U788, "USD", 1, "AED", 3.67, "QAR", 3.64, "SAR", 3.75, "EUR", 0.92, "Unknown", 1, 1)</f>
        <v>6931175.204359673</v>
      </c>
      <c r="W788" s="2">
        <v>19413004.670000002</v>
      </c>
      <c r="X788" s="2">
        <v>0.28999999999999998</v>
      </c>
      <c r="Y788" s="2">
        <v>0.08</v>
      </c>
      <c r="Z788" s="2" t="s">
        <v>2495</v>
      </c>
      <c r="AA788" s="2">
        <v>9400888.3599999994</v>
      </c>
      <c r="AB788" s="2">
        <v>9627299.7200000007</v>
      </c>
      <c r="AC788" s="2">
        <v>30</v>
      </c>
      <c r="AD788" s="2">
        <v>142</v>
      </c>
      <c r="AE788" s="2" t="s">
        <v>148</v>
      </c>
      <c r="AF788" s="2" t="s">
        <v>49</v>
      </c>
      <c r="AG788" s="2">
        <v>0.23</v>
      </c>
      <c r="AH788" s="2">
        <v>0.15</v>
      </c>
      <c r="AI788" s="2">
        <v>0.05</v>
      </c>
      <c r="AJ788" s="2">
        <v>1</v>
      </c>
      <c r="AK788" s="2">
        <v>1325</v>
      </c>
      <c r="AL788" s="2">
        <v>5506010.1200000001</v>
      </c>
      <c r="AM788" s="2">
        <v>9877047.0600000005</v>
      </c>
      <c r="AN788" s="2" t="s">
        <v>63</v>
      </c>
      <c r="AO788" s="2" t="s">
        <v>77</v>
      </c>
      <c r="AP788" s="2">
        <v>64</v>
      </c>
      <c r="AQ788" s="2" t="s">
        <v>3297</v>
      </c>
      <c r="AR788" s="2" t="s">
        <v>166</v>
      </c>
      <c r="AS788" s="2" t="s">
        <v>52</v>
      </c>
      <c r="AT788" s="2" t="s">
        <v>64</v>
      </c>
    </row>
    <row r="789" spans="1:46" x14ac:dyDescent="0.3">
      <c r="A789" s="2" t="s">
        <v>2551</v>
      </c>
      <c r="B789" s="5">
        <v>45965</v>
      </c>
      <c r="C789" s="3" t="s">
        <v>370</v>
      </c>
      <c r="D789" s="3" t="s">
        <v>31</v>
      </c>
      <c r="E789" s="3" t="s">
        <v>16</v>
      </c>
      <c r="F789" s="3" t="s">
        <v>56</v>
      </c>
      <c r="G789" s="3" t="s">
        <v>144</v>
      </c>
      <c r="H789" s="3" t="s">
        <v>44</v>
      </c>
      <c r="I789" s="3" t="s">
        <v>71</v>
      </c>
      <c r="J789" s="3" t="s">
        <v>82</v>
      </c>
      <c r="K789" s="3" t="s">
        <v>21</v>
      </c>
      <c r="L789" s="3" t="s">
        <v>2497</v>
      </c>
      <c r="M789" s="5">
        <v>45951</v>
      </c>
      <c r="N789" s="5">
        <v>45975</v>
      </c>
      <c r="O789" s="5" t="s">
        <v>3297</v>
      </c>
      <c r="P789" s="3">
        <v>20</v>
      </c>
      <c r="Q789" s="3">
        <v>2075555</v>
      </c>
      <c r="R789" s="3">
        <v>0.14000000000000001</v>
      </c>
      <c r="S789" s="3">
        <v>7.0000000000000007E-2</v>
      </c>
      <c r="T789" s="3">
        <v>1909925.71</v>
      </c>
      <c r="U789" s="3" t="s">
        <v>242</v>
      </c>
      <c r="V789" s="21" cm="1">
        <f t="array" ref="V789">T789 / _xlfn.SWITCH(U789, "USD", 1, "AED", 3.67, "QAR", 3.64, "SAR", 3.75, "EUR", 0.92, "Unknown", 1, 1)</f>
        <v>2076006.206521739</v>
      </c>
      <c r="W789" s="3">
        <v>1674896.82</v>
      </c>
      <c r="X789" s="3">
        <v>0.24</v>
      </c>
      <c r="Y789" s="3">
        <v>0.17</v>
      </c>
      <c r="Z789" s="3" t="s">
        <v>2498</v>
      </c>
      <c r="AA789" s="3">
        <v>139988.97</v>
      </c>
      <c r="AB789" s="3">
        <v>107052.67</v>
      </c>
      <c r="AC789" s="3">
        <v>60</v>
      </c>
      <c r="AD789" s="3">
        <v>11</v>
      </c>
      <c r="AE789" s="3" t="s">
        <v>38</v>
      </c>
      <c r="AF789" s="3" t="s">
        <v>87</v>
      </c>
      <c r="AG789" s="3">
        <v>0.87</v>
      </c>
      <c r="AH789" s="3">
        <v>0.15</v>
      </c>
      <c r="AI789" s="3">
        <v>0.02</v>
      </c>
      <c r="AJ789" s="3">
        <v>8</v>
      </c>
      <c r="AK789" s="3">
        <v>3001</v>
      </c>
      <c r="AL789" s="3">
        <v>73203.44</v>
      </c>
      <c r="AM789" s="3">
        <v>898601.39</v>
      </c>
      <c r="AN789" s="3" t="s">
        <v>88</v>
      </c>
      <c r="AO789" s="3" t="s">
        <v>3297</v>
      </c>
      <c r="AP789" s="3">
        <v>85.8</v>
      </c>
      <c r="AQ789" s="3" t="s">
        <v>3297</v>
      </c>
      <c r="AR789" s="3" t="s">
        <v>3297</v>
      </c>
      <c r="AS789" s="3" t="s">
        <v>112</v>
      </c>
      <c r="AT789" s="3" t="s">
        <v>64</v>
      </c>
    </row>
    <row r="790" spans="1:46" x14ac:dyDescent="0.3">
      <c r="A790" s="3" t="s">
        <v>2554</v>
      </c>
      <c r="B790" s="4">
        <v>16684</v>
      </c>
      <c r="C790" s="2" t="s">
        <v>569</v>
      </c>
      <c r="D790" s="2" t="s">
        <v>320</v>
      </c>
      <c r="E790" s="2" t="s">
        <v>32</v>
      </c>
      <c r="F790" s="2" t="s">
        <v>138</v>
      </c>
      <c r="G790" s="2" t="s">
        <v>3297</v>
      </c>
      <c r="H790" s="2" t="s">
        <v>157</v>
      </c>
      <c r="I790" s="2" t="s">
        <v>302</v>
      </c>
      <c r="J790" s="2" t="s">
        <v>215</v>
      </c>
      <c r="K790" s="2" t="s">
        <v>21</v>
      </c>
      <c r="L790" s="2" t="s">
        <v>2500</v>
      </c>
      <c r="M790" s="4">
        <v>45755</v>
      </c>
      <c r="N790" s="4" t="s">
        <v>3297</v>
      </c>
      <c r="O790" s="4">
        <v>45980</v>
      </c>
      <c r="P790" s="2">
        <v>5</v>
      </c>
      <c r="Q790" s="2">
        <v>24453712</v>
      </c>
      <c r="R790" s="2">
        <v>0.2</v>
      </c>
      <c r="S790" s="2">
        <v>-0.04</v>
      </c>
      <c r="T790" s="2">
        <v>18780450.82</v>
      </c>
      <c r="U790" s="2" t="s">
        <v>76</v>
      </c>
      <c r="V790" s="20" cm="1">
        <f t="array" ref="V790">T790 / _xlfn.SWITCH(U790, "USD", 1, "AED", 3.67, "QAR", 3.64, "SAR", 3.75, "EUR", 0.92, "Unknown", 1, 1)</f>
        <v>18780450.82</v>
      </c>
      <c r="W790" s="2">
        <v>15612794.380000001</v>
      </c>
      <c r="X790" s="2">
        <v>0.28000000000000003</v>
      </c>
      <c r="Y790" s="2">
        <v>7.0000000000000007E-2</v>
      </c>
      <c r="Z790" s="2" t="s">
        <v>2501</v>
      </c>
      <c r="AA790" s="2">
        <v>12102437.970000001</v>
      </c>
      <c r="AB790" s="2">
        <v>5423494.4000000004</v>
      </c>
      <c r="AC790" s="2">
        <v>90</v>
      </c>
      <c r="AD790" s="2">
        <v>34</v>
      </c>
      <c r="AE790" s="2" t="s">
        <v>3297</v>
      </c>
      <c r="AF790" s="2" t="s">
        <v>49</v>
      </c>
      <c r="AG790" s="2">
        <v>0.26</v>
      </c>
      <c r="AH790" s="2">
        <v>0.15</v>
      </c>
      <c r="AI790" s="2">
        <v>7.0000000000000007E-2</v>
      </c>
      <c r="AJ790" s="2">
        <v>6</v>
      </c>
      <c r="AK790" s="2">
        <v>3032</v>
      </c>
      <c r="AL790" s="2">
        <v>3119098.65</v>
      </c>
      <c r="AM790" s="2">
        <v>8581243.1199999992</v>
      </c>
      <c r="AN790" s="2" t="s">
        <v>102</v>
      </c>
      <c r="AO790" s="2" t="s">
        <v>3297</v>
      </c>
      <c r="AP790" s="2">
        <v>96.8</v>
      </c>
      <c r="AQ790" s="2">
        <v>12</v>
      </c>
      <c r="AR790" s="2" t="s">
        <v>51</v>
      </c>
      <c r="AS790" s="2" t="s">
        <v>52</v>
      </c>
      <c r="AT790" s="2" t="s">
        <v>64</v>
      </c>
    </row>
    <row r="791" spans="1:46" x14ac:dyDescent="0.3">
      <c r="A791" s="2" t="s">
        <v>2557</v>
      </c>
      <c r="B791" s="5">
        <v>45694</v>
      </c>
      <c r="C791" s="3" t="s">
        <v>309</v>
      </c>
      <c r="D791" s="3" t="s">
        <v>320</v>
      </c>
      <c r="E791" s="3" t="s">
        <v>207</v>
      </c>
      <c r="F791" s="3" t="s">
        <v>80</v>
      </c>
      <c r="G791" s="3" t="s">
        <v>131</v>
      </c>
      <c r="H791" s="3" t="s">
        <v>157</v>
      </c>
      <c r="I791" s="3" t="s">
        <v>19</v>
      </c>
      <c r="J791" s="3" t="s">
        <v>132</v>
      </c>
      <c r="K791" s="3" t="s">
        <v>125</v>
      </c>
      <c r="L791" s="3" t="s">
        <v>2503</v>
      </c>
      <c r="M791" s="5">
        <v>45667</v>
      </c>
      <c r="N791" s="5">
        <v>45712</v>
      </c>
      <c r="O791" s="5">
        <v>45731</v>
      </c>
      <c r="P791" s="3">
        <v>25</v>
      </c>
      <c r="Q791" s="3">
        <v>9785474</v>
      </c>
      <c r="R791" s="3">
        <v>0.15</v>
      </c>
      <c r="S791" s="3">
        <v>0.05</v>
      </c>
      <c r="T791" s="3">
        <v>8733535.5399999991</v>
      </c>
      <c r="U791" s="3" t="s">
        <v>278</v>
      </c>
      <c r="V791" s="21" cm="1">
        <f t="array" ref="V791">T791 / _xlfn.SWITCH(U791, "USD", 1, "AED", 3.67, "QAR", 3.64, "SAR", 3.75, "EUR", 0.92, "Unknown", 1, 1)</f>
        <v>2328942.8106666664</v>
      </c>
      <c r="W791" s="3">
        <v>7445897.8499999996</v>
      </c>
      <c r="X791" s="3">
        <v>0.33</v>
      </c>
      <c r="Y791" s="3">
        <v>0.06</v>
      </c>
      <c r="Z791" s="3" t="s">
        <v>2504</v>
      </c>
      <c r="AA791" s="3">
        <v>3561088.32</v>
      </c>
      <c r="AB791" s="3">
        <v>2905429.35</v>
      </c>
      <c r="AC791" s="3">
        <v>30</v>
      </c>
      <c r="AD791" s="3">
        <v>166</v>
      </c>
      <c r="AE791" s="3" t="s">
        <v>38</v>
      </c>
      <c r="AF791" s="3" t="s">
        <v>87</v>
      </c>
      <c r="AG791" s="3">
        <v>0.93</v>
      </c>
      <c r="AH791" s="3">
        <v>0.1</v>
      </c>
      <c r="AI791" s="3">
        <v>0.1</v>
      </c>
      <c r="AJ791" s="3">
        <v>10</v>
      </c>
      <c r="AK791" s="3">
        <v>257</v>
      </c>
      <c r="AL791" s="3">
        <v>1968961.66</v>
      </c>
      <c r="AM791" s="3">
        <v>3411691.09</v>
      </c>
      <c r="AN791" s="3" t="s">
        <v>63</v>
      </c>
      <c r="AO791" s="3" t="s">
        <v>3297</v>
      </c>
      <c r="AP791" s="3">
        <v>92.2</v>
      </c>
      <c r="AQ791" s="3">
        <v>24</v>
      </c>
      <c r="AR791" s="3" t="s">
        <v>3297</v>
      </c>
      <c r="AS791" s="3" t="s">
        <v>112</v>
      </c>
      <c r="AT791" s="3" t="s">
        <v>3297</v>
      </c>
    </row>
    <row r="792" spans="1:46" x14ac:dyDescent="0.3">
      <c r="A792" s="3" t="s">
        <v>2560</v>
      </c>
      <c r="B792" s="4">
        <v>45885</v>
      </c>
      <c r="C792" s="2" t="s">
        <v>179</v>
      </c>
      <c r="D792" s="2" t="s">
        <v>3250</v>
      </c>
      <c r="E792" s="2" t="s">
        <v>16</v>
      </c>
      <c r="F792" s="2" t="s">
        <v>56</v>
      </c>
      <c r="G792" s="2" t="s">
        <v>81</v>
      </c>
      <c r="H792" s="2" t="s">
        <v>3297</v>
      </c>
      <c r="I792" s="2" t="s">
        <v>302</v>
      </c>
      <c r="J792" s="2" t="s">
        <v>82</v>
      </c>
      <c r="K792" s="2" t="s">
        <v>35</v>
      </c>
      <c r="L792" s="2" t="s">
        <v>2506</v>
      </c>
      <c r="M792" s="4">
        <v>45798</v>
      </c>
      <c r="N792" s="4">
        <v>45891</v>
      </c>
      <c r="O792" s="4">
        <v>45976</v>
      </c>
      <c r="P792" s="2">
        <v>44</v>
      </c>
      <c r="Q792" s="2">
        <v>19106264</v>
      </c>
      <c r="R792" s="2">
        <v>0.16</v>
      </c>
      <c r="S792" s="2">
        <v>7.0000000000000007E-2</v>
      </c>
      <c r="T792" s="2">
        <v>17172710.079999998</v>
      </c>
      <c r="U792" s="2" t="s">
        <v>242</v>
      </c>
      <c r="V792" s="20" cm="1">
        <f t="array" ref="V792">T792 / _xlfn.SWITCH(U792, "USD", 1, "AED", 3.67, "QAR", 3.64, "SAR", 3.75, "EUR", 0.92, "Unknown", 1, 1)</f>
        <v>18665989.217391301</v>
      </c>
      <c r="W792" s="2" t="s">
        <v>3297</v>
      </c>
      <c r="X792" s="2">
        <v>0.25</v>
      </c>
      <c r="Y792" s="2">
        <v>0.17</v>
      </c>
      <c r="Z792" s="2" t="s">
        <v>2507</v>
      </c>
      <c r="AA792" s="2">
        <v>7206286.5800000001</v>
      </c>
      <c r="AB792" s="2">
        <v>5912185.7199999997</v>
      </c>
      <c r="AC792" s="2">
        <v>90</v>
      </c>
      <c r="AD792" s="2">
        <v>75</v>
      </c>
      <c r="AE792" s="2" t="s">
        <v>148</v>
      </c>
      <c r="AF792" s="2" t="s">
        <v>263</v>
      </c>
      <c r="AG792" s="2" t="s">
        <v>471</v>
      </c>
      <c r="AH792" s="2">
        <v>0.15</v>
      </c>
      <c r="AI792" s="2">
        <v>0.05</v>
      </c>
      <c r="AJ792" s="2">
        <v>7</v>
      </c>
      <c r="AK792" s="2">
        <v>594</v>
      </c>
      <c r="AL792" s="2">
        <v>3525360.77</v>
      </c>
      <c r="AM792" s="2">
        <v>2905541.94</v>
      </c>
      <c r="AN792" s="2" t="s">
        <v>88</v>
      </c>
      <c r="AO792" s="2" t="s">
        <v>103</v>
      </c>
      <c r="AP792" s="2">
        <v>86.2</v>
      </c>
      <c r="AQ792" s="2" t="s">
        <v>3297</v>
      </c>
      <c r="AR792" s="2" t="s">
        <v>3297</v>
      </c>
      <c r="AS792" s="2" t="s">
        <v>52</v>
      </c>
      <c r="AT792" s="2" t="s">
        <v>149</v>
      </c>
    </row>
    <row r="793" spans="1:46" x14ac:dyDescent="0.3">
      <c r="A793" s="2" t="s">
        <v>2563</v>
      </c>
      <c r="B793" s="5">
        <v>45701</v>
      </c>
      <c r="C793" s="3" t="s">
        <v>212</v>
      </c>
      <c r="D793" s="3" t="s">
        <v>187</v>
      </c>
      <c r="E793" s="3" t="s">
        <v>32</v>
      </c>
      <c r="F793" s="3" t="s">
        <v>108</v>
      </c>
      <c r="G793" s="3" t="s">
        <v>117</v>
      </c>
      <c r="H793" s="3" t="s">
        <v>3252</v>
      </c>
      <c r="I793" s="3" t="s">
        <v>302</v>
      </c>
      <c r="J793" s="3" t="s">
        <v>215</v>
      </c>
      <c r="K793" s="3" t="s">
        <v>21</v>
      </c>
      <c r="L793" s="3" t="s">
        <v>2509</v>
      </c>
      <c r="M793" s="5">
        <v>45682</v>
      </c>
      <c r="N793" s="5">
        <v>45737</v>
      </c>
      <c r="O793" s="5" t="s">
        <v>3297</v>
      </c>
      <c r="P793" s="3">
        <v>32</v>
      </c>
      <c r="Q793" s="3">
        <v>8930310</v>
      </c>
      <c r="R793" s="3">
        <v>0.03</v>
      </c>
      <c r="S793" s="3">
        <v>0.06</v>
      </c>
      <c r="T793" s="3">
        <v>9182144.7400000002</v>
      </c>
      <c r="U793" s="3" t="s">
        <v>242</v>
      </c>
      <c r="V793" s="21" cm="1">
        <f t="array" ref="V793">T793 / _xlfn.SWITCH(U793, "USD", 1, "AED", 3.67, "QAR", 3.64, "SAR", 3.75, "EUR", 0.92, "Unknown", 1, 1)</f>
        <v>9980592.1086956523</v>
      </c>
      <c r="W793" s="3">
        <v>7397042.4500000002</v>
      </c>
      <c r="X793" s="3">
        <v>0.32</v>
      </c>
      <c r="Y793" s="3">
        <v>0.13</v>
      </c>
      <c r="Z793" s="3" t="s">
        <v>2510</v>
      </c>
      <c r="AA793" s="3">
        <v>5698056.3700000001</v>
      </c>
      <c r="AB793" s="3">
        <v>2960697.23</v>
      </c>
      <c r="AC793" s="3">
        <v>45</v>
      </c>
      <c r="AD793" s="3">
        <v>20</v>
      </c>
      <c r="AE793" s="3" t="s">
        <v>62</v>
      </c>
      <c r="AF793" s="3" t="s">
        <v>153</v>
      </c>
      <c r="AG793" s="3">
        <v>0.08</v>
      </c>
      <c r="AH793" s="3">
        <v>0.1</v>
      </c>
      <c r="AI793" s="3">
        <v>0.04</v>
      </c>
      <c r="AJ793" s="3">
        <v>0</v>
      </c>
      <c r="AK793" s="3">
        <v>3867</v>
      </c>
      <c r="AL793" s="3">
        <v>724402.88</v>
      </c>
      <c r="AM793" s="3">
        <v>3181932.04</v>
      </c>
      <c r="AN793" s="3" t="s">
        <v>88</v>
      </c>
      <c r="AO793" s="3" t="s">
        <v>3297</v>
      </c>
      <c r="AP793" s="3">
        <v>66.7</v>
      </c>
      <c r="AQ793" s="3">
        <v>12</v>
      </c>
      <c r="AR793" s="3" t="s">
        <v>51</v>
      </c>
      <c r="AS793" s="3" t="s">
        <v>104</v>
      </c>
      <c r="AT793" s="3" t="s">
        <v>3297</v>
      </c>
    </row>
    <row r="794" spans="1:46" x14ac:dyDescent="0.3">
      <c r="A794" s="3" t="s">
        <v>2566</v>
      </c>
      <c r="B794" s="4">
        <v>45753</v>
      </c>
      <c r="C794" s="2" t="s">
        <v>249</v>
      </c>
      <c r="D794" s="2" t="s">
        <v>3297</v>
      </c>
      <c r="E794" s="2" t="s">
        <v>220</v>
      </c>
      <c r="F794" s="2" t="s">
        <v>123</v>
      </c>
      <c r="G794" s="2" t="s">
        <v>3297</v>
      </c>
      <c r="H794" s="2" t="s">
        <v>192</v>
      </c>
      <c r="I794" s="2" t="s">
        <v>124</v>
      </c>
      <c r="J794" s="2" t="s">
        <v>20</v>
      </c>
      <c r="K794" s="2" t="s">
        <v>21</v>
      </c>
      <c r="L794" s="2" t="s">
        <v>2512</v>
      </c>
      <c r="M794" s="4">
        <v>45714</v>
      </c>
      <c r="N794" s="4">
        <v>45995</v>
      </c>
      <c r="O794" s="4">
        <v>45857</v>
      </c>
      <c r="P794" s="2">
        <v>56</v>
      </c>
      <c r="Q794" s="2">
        <v>21513571</v>
      </c>
      <c r="R794" s="2">
        <v>0.13</v>
      </c>
      <c r="S794" s="2">
        <v>-0.02</v>
      </c>
      <c r="T794" s="2">
        <v>18342470.629999999</v>
      </c>
      <c r="U794" s="2" t="s">
        <v>365</v>
      </c>
      <c r="V794" s="20" cm="1">
        <f t="array" ref="V794">T794 / _xlfn.SWITCH(U794, "USD", 1, "AED", 3.67, "QAR", 3.64, "SAR", 3.75, "EUR", 0.92, "Unknown", 1, 1)</f>
        <v>4997948.4005449591</v>
      </c>
      <c r="W794" s="2">
        <v>16415234.08</v>
      </c>
      <c r="X794" s="2">
        <v>0.3</v>
      </c>
      <c r="Y794" s="2">
        <v>0.09</v>
      </c>
      <c r="Z794" s="2" t="s">
        <v>2513</v>
      </c>
      <c r="AA794" s="2">
        <v>11811646.140000001</v>
      </c>
      <c r="AB794" s="2">
        <v>8237704.3300000001</v>
      </c>
      <c r="AC794" s="2">
        <v>90</v>
      </c>
      <c r="AD794" s="2">
        <v>20</v>
      </c>
      <c r="AE794" s="2" t="s">
        <v>38</v>
      </c>
      <c r="AF794" s="2" t="s">
        <v>101</v>
      </c>
      <c r="AG794" s="2">
        <v>0.23</v>
      </c>
      <c r="AH794" s="2">
        <v>0.05</v>
      </c>
      <c r="AI794" s="2">
        <v>0.05</v>
      </c>
      <c r="AJ794" s="2">
        <v>10</v>
      </c>
      <c r="AK794" s="2">
        <v>1359</v>
      </c>
      <c r="AL794" s="2">
        <v>4001029.05</v>
      </c>
      <c r="AM794" s="2">
        <v>7023642.8799999999</v>
      </c>
      <c r="AN794" s="2" t="s">
        <v>88</v>
      </c>
      <c r="AO794" s="2" t="s">
        <v>3297</v>
      </c>
      <c r="AP794" s="2" t="s">
        <v>3297</v>
      </c>
      <c r="AQ794" s="2">
        <v>60</v>
      </c>
      <c r="AR794" s="2" t="s">
        <v>166</v>
      </c>
      <c r="AS794" s="2" t="s">
        <v>52</v>
      </c>
      <c r="AT794" s="2" t="s">
        <v>28</v>
      </c>
    </row>
    <row r="795" spans="1:46" x14ac:dyDescent="0.3">
      <c r="A795" s="2" t="s">
        <v>2568</v>
      </c>
      <c r="B795" s="5">
        <v>16888</v>
      </c>
      <c r="C795" s="3" t="s">
        <v>603</v>
      </c>
      <c r="D795" s="3" t="s">
        <v>107</v>
      </c>
      <c r="E795" s="3" t="s">
        <v>32</v>
      </c>
      <c r="F795" s="3" t="s">
        <v>138</v>
      </c>
      <c r="G795" s="3" t="s">
        <v>144</v>
      </c>
      <c r="H795" s="3" t="s">
        <v>192</v>
      </c>
      <c r="I795" s="3" t="s">
        <v>71</v>
      </c>
      <c r="J795" s="3" t="s">
        <v>215</v>
      </c>
      <c r="K795" s="3" t="s">
        <v>145</v>
      </c>
      <c r="L795" s="3" t="s">
        <v>2515</v>
      </c>
      <c r="M795" s="5">
        <v>45973</v>
      </c>
      <c r="N795" s="5">
        <v>46267</v>
      </c>
      <c r="O795" s="5">
        <v>46176</v>
      </c>
      <c r="P795" s="3">
        <v>34</v>
      </c>
      <c r="Q795" s="3">
        <v>5358929</v>
      </c>
      <c r="R795" s="3">
        <v>0.12</v>
      </c>
      <c r="S795" s="3">
        <v>0.1</v>
      </c>
      <c r="T795" s="3">
        <v>5187443.2699999996</v>
      </c>
      <c r="U795" s="3" t="s">
        <v>242</v>
      </c>
      <c r="V795" s="21" cm="1">
        <f t="array" ref="V795">T795 / _xlfn.SWITCH(U795, "USD", 1, "AED", 3.67, "QAR", 3.64, "SAR", 3.75, "EUR", 0.92, "Unknown", 1, 1)</f>
        <v>5638525.2934782598</v>
      </c>
      <c r="W795" s="3">
        <v>4073487.43</v>
      </c>
      <c r="X795" s="3">
        <v>0.18</v>
      </c>
      <c r="Y795" s="3">
        <v>0.12</v>
      </c>
      <c r="Z795" s="3" t="s">
        <v>2516</v>
      </c>
      <c r="AA795" s="3">
        <v>4244759.55</v>
      </c>
      <c r="AB795" s="3">
        <v>3387733.77</v>
      </c>
      <c r="AC795" s="3">
        <v>60</v>
      </c>
      <c r="AD795" s="3">
        <v>68</v>
      </c>
      <c r="AE795" s="3" t="s">
        <v>3297</v>
      </c>
      <c r="AF795" s="3" t="s">
        <v>87</v>
      </c>
      <c r="AG795" s="3">
        <v>0.65</v>
      </c>
      <c r="AH795" s="3">
        <v>0.1</v>
      </c>
      <c r="AI795" s="3">
        <v>7.0000000000000007E-2</v>
      </c>
      <c r="AJ795" s="3">
        <v>1</v>
      </c>
      <c r="AK795" s="3">
        <v>2069</v>
      </c>
      <c r="AL795" s="3">
        <v>704262.4</v>
      </c>
      <c r="AM795" s="3">
        <v>1832316.13</v>
      </c>
      <c r="AN795" s="3" t="s">
        <v>88</v>
      </c>
      <c r="AO795" s="3" t="s">
        <v>3297</v>
      </c>
      <c r="AP795" s="3" t="s">
        <v>3297</v>
      </c>
      <c r="AQ795" s="3" t="s">
        <v>3297</v>
      </c>
      <c r="AR795" s="3" t="s">
        <v>166</v>
      </c>
      <c r="AS795" s="3" t="s">
        <v>104</v>
      </c>
      <c r="AT795" s="3" t="s">
        <v>64</v>
      </c>
    </row>
    <row r="796" spans="1:46" x14ac:dyDescent="0.3">
      <c r="A796" s="3" t="s">
        <v>2571</v>
      </c>
      <c r="B796" s="4">
        <v>45953</v>
      </c>
      <c r="C796" s="2" t="s">
        <v>54</v>
      </c>
      <c r="D796" s="2" t="s">
        <v>219</v>
      </c>
      <c r="E796" s="2" t="s">
        <v>275</v>
      </c>
      <c r="F796" s="2" t="s">
        <v>17</v>
      </c>
      <c r="G796" s="2" t="s">
        <v>235</v>
      </c>
      <c r="H796" s="2" t="s">
        <v>3297</v>
      </c>
      <c r="I796" s="2" t="s">
        <v>199</v>
      </c>
      <c r="J796" s="2" t="s">
        <v>72</v>
      </c>
      <c r="K796" s="2" t="s">
        <v>145</v>
      </c>
      <c r="L796" s="2" t="s">
        <v>2518</v>
      </c>
      <c r="M796" s="4">
        <v>45698</v>
      </c>
      <c r="N796" s="4">
        <v>45953</v>
      </c>
      <c r="O796" s="4">
        <v>46055</v>
      </c>
      <c r="P796" s="2">
        <v>45</v>
      </c>
      <c r="Q796" s="2">
        <v>12173212</v>
      </c>
      <c r="R796" s="2">
        <v>0.03</v>
      </c>
      <c r="S796" s="2">
        <v>0</v>
      </c>
      <c r="T796" s="2">
        <v>11808015.640000001</v>
      </c>
      <c r="U796" s="2" t="s">
        <v>264</v>
      </c>
      <c r="V796" s="20" cm="1">
        <f t="array" ref="V796">T796 / _xlfn.SWITCH(U796, "USD", 1, "AED", 3.67, "QAR", 3.64, "SAR", 3.75, "EUR", 0.92, "Unknown", 1, 1)</f>
        <v>11808015.640000001</v>
      </c>
      <c r="W796" s="2">
        <v>8776438.2200000007</v>
      </c>
      <c r="X796" s="2">
        <v>0.13</v>
      </c>
      <c r="Y796" s="2">
        <v>0.11</v>
      </c>
      <c r="Z796" s="2" t="s">
        <v>2519</v>
      </c>
      <c r="AA796" s="2">
        <v>3089038.64</v>
      </c>
      <c r="AB796" s="2">
        <v>1994956.82</v>
      </c>
      <c r="AC796" s="2">
        <v>30</v>
      </c>
      <c r="AD796" s="2">
        <v>100</v>
      </c>
      <c r="AE796" s="2" t="s">
        <v>75</v>
      </c>
      <c r="AF796" s="2" t="s">
        <v>153</v>
      </c>
      <c r="AG796" s="2">
        <v>0.65</v>
      </c>
      <c r="AH796" s="2">
        <v>0.05</v>
      </c>
      <c r="AI796" s="2">
        <v>0.02</v>
      </c>
      <c r="AJ796" s="2">
        <v>4</v>
      </c>
      <c r="AK796" s="2">
        <v>2848</v>
      </c>
      <c r="AL796" s="2" t="s">
        <v>3297</v>
      </c>
      <c r="AM796" s="2">
        <v>3090878.82</v>
      </c>
      <c r="AN796" s="2" t="s">
        <v>3297</v>
      </c>
      <c r="AO796" s="2" t="s">
        <v>3297</v>
      </c>
      <c r="AP796" s="2">
        <v>61.4</v>
      </c>
      <c r="AQ796" s="2">
        <v>48</v>
      </c>
      <c r="AR796" s="2" t="s">
        <v>51</v>
      </c>
      <c r="AS796" s="2" t="s">
        <v>40</v>
      </c>
      <c r="AT796" s="2" t="s">
        <v>3297</v>
      </c>
    </row>
    <row r="797" spans="1:46" x14ac:dyDescent="0.3">
      <c r="A797" s="2" t="s">
        <v>2574</v>
      </c>
      <c r="B797" s="5">
        <v>45990</v>
      </c>
      <c r="C797" s="3" t="s">
        <v>173</v>
      </c>
      <c r="D797" s="3" t="s">
        <v>187</v>
      </c>
      <c r="E797" s="3" t="s">
        <v>32</v>
      </c>
      <c r="F797" s="3" t="s">
        <v>108</v>
      </c>
      <c r="G797" s="3" t="s">
        <v>135</v>
      </c>
      <c r="H797" s="3" t="s">
        <v>3252</v>
      </c>
      <c r="I797" s="3" t="s">
        <v>3297</v>
      </c>
      <c r="J797" s="3" t="s">
        <v>215</v>
      </c>
      <c r="K797" s="3" t="s">
        <v>83</v>
      </c>
      <c r="L797" s="3" t="s">
        <v>2521</v>
      </c>
      <c r="M797" s="5">
        <v>45947</v>
      </c>
      <c r="N797" s="5">
        <v>46015</v>
      </c>
      <c r="O797" s="5">
        <v>46109</v>
      </c>
      <c r="P797" s="3">
        <v>51</v>
      </c>
      <c r="Q797" s="3">
        <v>2677524</v>
      </c>
      <c r="R797" s="3">
        <v>0.13</v>
      </c>
      <c r="S797" s="3">
        <v>0.18</v>
      </c>
      <c r="T797" s="3">
        <v>2748746.14</v>
      </c>
      <c r="U797" s="3" t="s">
        <v>365</v>
      </c>
      <c r="V797" s="21" cm="1">
        <f t="array" ref="V797">T797 / _xlfn.SWITCH(U797, "USD", 1, "AED", 3.67, "QAR", 3.64, "SAR", 3.75, "EUR", 0.92, "Unknown", 1, 1)</f>
        <v>748977.14986376022</v>
      </c>
      <c r="W797" s="3">
        <v>2152285.06</v>
      </c>
      <c r="X797" s="3" t="s">
        <v>287</v>
      </c>
      <c r="Y797" s="3">
        <v>0.11</v>
      </c>
      <c r="Z797" s="3" t="s">
        <v>2522</v>
      </c>
      <c r="AA797" s="3">
        <v>1723354.42</v>
      </c>
      <c r="AB797" s="3">
        <v>590544.03</v>
      </c>
      <c r="AC797" s="3">
        <v>45</v>
      </c>
      <c r="AD797" s="3">
        <v>12</v>
      </c>
      <c r="AE797" s="3" t="s">
        <v>62</v>
      </c>
      <c r="AF797" s="3" t="s">
        <v>128</v>
      </c>
      <c r="AG797" s="3">
        <v>0.44</v>
      </c>
      <c r="AH797" s="3">
        <v>0.15</v>
      </c>
      <c r="AI797" s="3">
        <v>0.03</v>
      </c>
      <c r="AJ797" s="3">
        <v>1</v>
      </c>
      <c r="AK797" s="3">
        <v>1734</v>
      </c>
      <c r="AL797" s="3">
        <v>384911.53</v>
      </c>
      <c r="AM797" s="3">
        <v>535466.98</v>
      </c>
      <c r="AN797" s="3" t="s">
        <v>135</v>
      </c>
      <c r="AO797" s="3" t="s">
        <v>77</v>
      </c>
      <c r="AP797" s="3">
        <v>81.5</v>
      </c>
      <c r="AQ797" s="3">
        <v>12</v>
      </c>
      <c r="AR797" s="3" t="s">
        <v>3297</v>
      </c>
      <c r="AS797" s="3" t="s">
        <v>104</v>
      </c>
      <c r="AT797" s="3" t="s">
        <v>3297</v>
      </c>
    </row>
    <row r="798" spans="1:46" x14ac:dyDescent="0.3">
      <c r="A798" s="3" t="s">
        <v>2577</v>
      </c>
      <c r="B798" s="4">
        <v>45880</v>
      </c>
      <c r="C798" s="2" t="s">
        <v>244</v>
      </c>
      <c r="D798" s="2" t="s">
        <v>3250</v>
      </c>
      <c r="E798" s="2" t="s">
        <v>16</v>
      </c>
      <c r="F798" s="2" t="s">
        <v>56</v>
      </c>
      <c r="G798" s="2" t="s">
        <v>235</v>
      </c>
      <c r="H798" s="2" t="s">
        <v>70</v>
      </c>
      <c r="I798" s="2" t="s">
        <v>58</v>
      </c>
      <c r="J798" s="2" t="s">
        <v>82</v>
      </c>
      <c r="K798" s="2" t="s">
        <v>203</v>
      </c>
      <c r="L798" s="2" t="s">
        <v>2524</v>
      </c>
      <c r="M798" s="4">
        <v>45843</v>
      </c>
      <c r="N798" s="4">
        <v>45915</v>
      </c>
      <c r="O798" s="4">
        <v>45956</v>
      </c>
      <c r="P798" s="2">
        <v>26</v>
      </c>
      <c r="Q798" s="2">
        <v>29653156</v>
      </c>
      <c r="R798" s="2">
        <v>0.12</v>
      </c>
      <c r="S798" s="2">
        <v>-0.04</v>
      </c>
      <c r="T798" s="2">
        <v>25050986.190000001</v>
      </c>
      <c r="U798" s="2" t="s">
        <v>365</v>
      </c>
      <c r="V798" s="20" cm="1">
        <f t="array" ref="V798">T798 / _xlfn.SWITCH(U798, "USD", 1, "AED", 3.67, "QAR", 3.64, "SAR", 3.75, "EUR", 0.92, "Unknown", 1, 1)</f>
        <v>6825881.795640327</v>
      </c>
      <c r="W798" s="2">
        <v>20832562.989999998</v>
      </c>
      <c r="X798" s="2">
        <v>0.08</v>
      </c>
      <c r="Y798" s="2">
        <v>0.1</v>
      </c>
      <c r="Z798" s="2" t="s">
        <v>3297</v>
      </c>
      <c r="AA798" s="2">
        <v>16010962.49</v>
      </c>
      <c r="AB798" s="2">
        <v>13358032.630000001</v>
      </c>
      <c r="AC798" s="2">
        <v>30</v>
      </c>
      <c r="AD798" s="2">
        <v>72</v>
      </c>
      <c r="AE798" s="2" t="s">
        <v>3297</v>
      </c>
      <c r="AF798" s="2" t="s">
        <v>128</v>
      </c>
      <c r="AG798" s="2">
        <v>0.23</v>
      </c>
      <c r="AH798" s="2">
        <v>0.1</v>
      </c>
      <c r="AI798" s="2">
        <v>0.04</v>
      </c>
      <c r="AJ798" s="2">
        <v>6</v>
      </c>
      <c r="AK798" s="2">
        <v>1129</v>
      </c>
      <c r="AL798" s="2">
        <v>3486288.02</v>
      </c>
      <c r="AM798" s="2">
        <v>7096381.5199999996</v>
      </c>
      <c r="AN798" s="2" t="s">
        <v>63</v>
      </c>
      <c r="AO798" s="2" t="s">
        <v>89</v>
      </c>
      <c r="AP798" s="2">
        <v>99</v>
      </c>
      <c r="AQ798" s="2" t="s">
        <v>3297</v>
      </c>
      <c r="AR798" s="2" t="s">
        <v>160</v>
      </c>
      <c r="AS798" s="2" t="s">
        <v>40</v>
      </c>
      <c r="AT798" s="2" t="s">
        <v>28</v>
      </c>
    </row>
    <row r="799" spans="1:46" x14ac:dyDescent="0.3">
      <c r="A799" s="2" t="s">
        <v>2580</v>
      </c>
      <c r="B799" s="5">
        <v>45717</v>
      </c>
      <c r="C799" s="3" t="s">
        <v>66</v>
      </c>
      <c r="D799" s="3" t="s">
        <v>43</v>
      </c>
      <c r="E799" s="3" t="s">
        <v>32</v>
      </c>
      <c r="F799" s="3" t="s">
        <v>138</v>
      </c>
      <c r="G799" s="3" t="s">
        <v>131</v>
      </c>
      <c r="H799" s="3" t="s">
        <v>3297</v>
      </c>
      <c r="I799" s="3" t="s">
        <v>302</v>
      </c>
      <c r="J799" s="3" t="s">
        <v>215</v>
      </c>
      <c r="K799" s="3" t="s">
        <v>97</v>
      </c>
      <c r="L799" s="3" t="s">
        <v>2526</v>
      </c>
      <c r="M799" s="5">
        <v>45679</v>
      </c>
      <c r="N799" s="5">
        <v>45762</v>
      </c>
      <c r="O799" s="5">
        <v>45802</v>
      </c>
      <c r="P799" s="3">
        <v>13</v>
      </c>
      <c r="Q799" s="3" t="s">
        <v>3297</v>
      </c>
      <c r="R799" s="3">
        <v>0.09</v>
      </c>
      <c r="S799" s="3">
        <v>-0.01</v>
      </c>
      <c r="T799" s="3">
        <v>365135.67</v>
      </c>
      <c r="U799" s="3" t="s">
        <v>177</v>
      </c>
      <c r="V799" s="21" cm="1">
        <f t="array" ref="V799">T799 / _xlfn.SWITCH(U799, "USD", 1, "AED", 3.67, "QAR", 3.64, "SAR", 3.75, "EUR", 0.92, "Unknown", 1, 1)</f>
        <v>365135.67</v>
      </c>
      <c r="W799" s="3">
        <v>294644.53000000003</v>
      </c>
      <c r="X799" s="3">
        <v>0.1</v>
      </c>
      <c r="Y799" s="3">
        <v>7.0000000000000007E-2</v>
      </c>
      <c r="Z799" s="3" t="s">
        <v>2527</v>
      </c>
      <c r="AA799" s="3">
        <v>286858.40999999997</v>
      </c>
      <c r="AB799" s="3">
        <v>201438.41</v>
      </c>
      <c r="AC799" s="3">
        <v>45</v>
      </c>
      <c r="AD799" s="3">
        <v>66</v>
      </c>
      <c r="AE799" s="3" t="s">
        <v>75</v>
      </c>
      <c r="AF799" s="3" t="s">
        <v>24</v>
      </c>
      <c r="AG799" s="3">
        <v>0.9</v>
      </c>
      <c r="AH799" s="3">
        <v>0.1</v>
      </c>
      <c r="AI799" s="3">
        <v>0.01</v>
      </c>
      <c r="AJ799" s="3">
        <v>0</v>
      </c>
      <c r="AK799" s="3">
        <v>1485</v>
      </c>
      <c r="AL799" s="3">
        <v>32688.05</v>
      </c>
      <c r="AM799" s="3">
        <v>88465.16</v>
      </c>
      <c r="AN799" s="3" t="s">
        <v>88</v>
      </c>
      <c r="AO799" s="3" t="s">
        <v>89</v>
      </c>
      <c r="AP799" s="3">
        <v>82.4</v>
      </c>
      <c r="AQ799" s="3">
        <v>24</v>
      </c>
      <c r="AR799" s="3" t="s">
        <v>51</v>
      </c>
      <c r="AS799" s="3" t="s">
        <v>104</v>
      </c>
      <c r="AT799" s="3" t="s">
        <v>149</v>
      </c>
    </row>
    <row r="800" spans="1:46" x14ac:dyDescent="0.3">
      <c r="A800" s="3" t="s">
        <v>2583</v>
      </c>
      <c r="B800" s="4">
        <v>45786</v>
      </c>
      <c r="C800" s="2" t="s">
        <v>121</v>
      </c>
      <c r="D800" s="2" t="s">
        <v>79</v>
      </c>
      <c r="E800" s="2" t="s">
        <v>220</v>
      </c>
      <c r="F800" s="2" t="s">
        <v>33</v>
      </c>
      <c r="G800" s="2" t="s">
        <v>144</v>
      </c>
      <c r="H800" s="2" t="s">
        <v>3252</v>
      </c>
      <c r="I800" s="2" t="s">
        <v>58</v>
      </c>
      <c r="J800" s="2" t="s">
        <v>118</v>
      </c>
      <c r="K800" s="2" t="s">
        <v>35</v>
      </c>
      <c r="L800" s="2" t="s">
        <v>2529</v>
      </c>
      <c r="M800" s="4">
        <v>45772</v>
      </c>
      <c r="N800" s="4">
        <v>45814</v>
      </c>
      <c r="O800" s="4">
        <v>45816</v>
      </c>
      <c r="P800" s="2">
        <v>51</v>
      </c>
      <c r="Q800" s="2">
        <v>42127015</v>
      </c>
      <c r="R800" s="2">
        <v>0.21</v>
      </c>
      <c r="S800" s="2">
        <v>0</v>
      </c>
      <c r="T800" s="2">
        <v>33280341.850000001</v>
      </c>
      <c r="U800" s="2" t="s">
        <v>76</v>
      </c>
      <c r="V800" s="20" cm="1">
        <f t="array" ref="V800">T800 / _xlfn.SWITCH(U800, "USD", 1, "AED", 3.67, "QAR", 3.64, "SAR", 3.75, "EUR", 0.92, "Unknown", 1, 1)</f>
        <v>33280341.850000001</v>
      </c>
      <c r="W800" s="2">
        <v>25246075.440000001</v>
      </c>
      <c r="X800" s="2">
        <v>0.14000000000000001</v>
      </c>
      <c r="Y800" s="2">
        <v>0.16</v>
      </c>
      <c r="Z800" s="2" t="s">
        <v>2530</v>
      </c>
      <c r="AA800" s="2">
        <v>7094669.9699999997</v>
      </c>
      <c r="AB800" s="2">
        <v>5448654.46</v>
      </c>
      <c r="AC800" s="2">
        <v>60</v>
      </c>
      <c r="AD800" s="2">
        <v>91</v>
      </c>
      <c r="AE800" s="2" t="s">
        <v>100</v>
      </c>
      <c r="AF800" s="2" t="s">
        <v>101</v>
      </c>
      <c r="AG800" s="2">
        <v>0.23</v>
      </c>
      <c r="AH800" s="2">
        <v>0.15</v>
      </c>
      <c r="AI800" s="2">
        <v>0.1</v>
      </c>
      <c r="AJ800" s="2">
        <v>1</v>
      </c>
      <c r="AK800" s="2">
        <v>4410</v>
      </c>
      <c r="AL800" s="2">
        <v>3282614.11</v>
      </c>
      <c r="AM800" s="2">
        <v>7260476.8200000003</v>
      </c>
      <c r="AN800" s="2" t="s">
        <v>63</v>
      </c>
      <c r="AO800" s="2" t="s">
        <v>3297</v>
      </c>
      <c r="AP800" s="2" t="s">
        <v>3297</v>
      </c>
      <c r="AQ800" s="2">
        <v>12</v>
      </c>
      <c r="AR800" s="2" t="s">
        <v>26</v>
      </c>
      <c r="AS800" s="2" t="s">
        <v>104</v>
      </c>
      <c r="AT800" s="2" t="s">
        <v>3297</v>
      </c>
    </row>
    <row r="801" spans="1:46" x14ac:dyDescent="0.3">
      <c r="A801" s="2" t="s">
        <v>2586</v>
      </c>
      <c r="B801" s="5">
        <v>46034</v>
      </c>
      <c r="C801" s="3" t="s">
        <v>15</v>
      </c>
      <c r="D801" s="3" t="s">
        <v>115</v>
      </c>
      <c r="E801" s="3" t="s">
        <v>32</v>
      </c>
      <c r="F801" s="3" t="s">
        <v>108</v>
      </c>
      <c r="G801" s="3" t="s">
        <v>117</v>
      </c>
      <c r="H801" s="3" t="s">
        <v>70</v>
      </c>
      <c r="I801" s="3" t="s">
        <v>71</v>
      </c>
      <c r="J801" s="3" t="s">
        <v>215</v>
      </c>
      <c r="K801" s="3" t="s">
        <v>97</v>
      </c>
      <c r="L801" s="3" t="s">
        <v>2532</v>
      </c>
      <c r="M801" s="5">
        <v>45987</v>
      </c>
      <c r="N801" s="5" t="s">
        <v>3297</v>
      </c>
      <c r="O801" s="5">
        <v>46137</v>
      </c>
      <c r="P801" s="3">
        <v>59</v>
      </c>
      <c r="Q801" s="3">
        <v>503954</v>
      </c>
      <c r="R801" s="3">
        <v>0.28999999999999998</v>
      </c>
      <c r="S801" s="3">
        <v>0.18</v>
      </c>
      <c r="T801" s="3">
        <v>422212.66</v>
      </c>
      <c r="U801" s="3" t="s">
        <v>3297</v>
      </c>
      <c r="V801" s="21" cm="1">
        <f t="array" ref="V801">T801 / _xlfn.SWITCH(U801, "USD", 1, "AED", 3.67, "QAR", 3.64, "SAR", 3.75, "EUR", 0.92, "Unknown", 1, 1)</f>
        <v>422212.66</v>
      </c>
      <c r="W801" s="3">
        <v>347882.52</v>
      </c>
      <c r="X801" s="3">
        <v>0.38</v>
      </c>
      <c r="Y801" s="3">
        <v>0.11</v>
      </c>
      <c r="Z801" s="3" t="s">
        <v>2533</v>
      </c>
      <c r="AA801" s="3">
        <v>167856.36</v>
      </c>
      <c r="AB801" s="3">
        <v>62257.86</v>
      </c>
      <c r="AC801" s="3">
        <v>90</v>
      </c>
      <c r="AD801" s="3">
        <v>110</v>
      </c>
      <c r="AE801" s="3" t="s">
        <v>3297</v>
      </c>
      <c r="AF801" s="3" t="s">
        <v>263</v>
      </c>
      <c r="AG801" s="3">
        <v>0.87</v>
      </c>
      <c r="AH801" s="3">
        <v>0.15</v>
      </c>
      <c r="AI801" s="3">
        <v>0.09</v>
      </c>
      <c r="AJ801" s="3">
        <v>14</v>
      </c>
      <c r="AK801" s="3">
        <v>3215</v>
      </c>
      <c r="AL801" s="3">
        <v>21791.48</v>
      </c>
      <c r="AM801" s="3">
        <v>176257.87</v>
      </c>
      <c r="AN801" s="3" t="s">
        <v>102</v>
      </c>
      <c r="AO801" s="3" t="s">
        <v>3297</v>
      </c>
      <c r="AP801" s="3" t="s">
        <v>3297</v>
      </c>
      <c r="AQ801" s="3">
        <v>24</v>
      </c>
      <c r="AR801" s="3" t="s">
        <v>26</v>
      </c>
      <c r="AS801" s="3" t="s">
        <v>104</v>
      </c>
      <c r="AT801" s="3" t="s">
        <v>113</v>
      </c>
    </row>
    <row r="802" spans="1:46" x14ac:dyDescent="0.3">
      <c r="A802" s="2" t="s">
        <v>2591</v>
      </c>
      <c r="B802" s="4">
        <v>16681</v>
      </c>
      <c r="C802" s="2" t="s">
        <v>226</v>
      </c>
      <c r="D802" s="2" t="s">
        <v>79</v>
      </c>
      <c r="E802" s="2" t="s">
        <v>32</v>
      </c>
      <c r="F802" s="2" t="s">
        <v>138</v>
      </c>
      <c r="G802" s="2" t="s">
        <v>156</v>
      </c>
      <c r="H802" s="2" t="s">
        <v>3297</v>
      </c>
      <c r="I802" s="2" t="s">
        <v>96</v>
      </c>
      <c r="J802" s="2" t="s">
        <v>215</v>
      </c>
      <c r="K802" s="2" t="s">
        <v>21</v>
      </c>
      <c r="L802" s="2" t="s">
        <v>2535</v>
      </c>
      <c r="M802" s="4">
        <v>45622</v>
      </c>
      <c r="N802" s="4">
        <v>45678</v>
      </c>
      <c r="O802" s="4">
        <v>45709</v>
      </c>
      <c r="P802" s="2">
        <v>51</v>
      </c>
      <c r="Q802" s="2">
        <v>31492568</v>
      </c>
      <c r="R802" s="2">
        <v>0.31</v>
      </c>
      <c r="S802" s="2">
        <v>0.15</v>
      </c>
      <c r="T802" s="2">
        <v>24989352.710000001</v>
      </c>
      <c r="U802" s="2" t="s">
        <v>264</v>
      </c>
      <c r="V802" s="20" cm="1">
        <f t="array" ref="V802">T802 / _xlfn.SWITCH(U802, "USD", 1, "AED", 3.67, "QAR", 3.64, "SAR", 3.75, "EUR", 0.92, "Unknown", 1, 1)</f>
        <v>24989352.710000001</v>
      </c>
      <c r="W802" s="2">
        <v>17299373.109999999</v>
      </c>
      <c r="X802" s="2">
        <v>0.06</v>
      </c>
      <c r="Y802" s="2">
        <v>0.17</v>
      </c>
      <c r="Z802" s="2" t="s">
        <v>3297</v>
      </c>
      <c r="AA802" s="2">
        <v>3467121.2</v>
      </c>
      <c r="AB802" s="2">
        <v>1157872.6499999999</v>
      </c>
      <c r="AC802" s="2">
        <v>60</v>
      </c>
      <c r="AD802" s="2">
        <v>135</v>
      </c>
      <c r="AE802" s="2" t="s">
        <v>100</v>
      </c>
      <c r="AF802" s="2" t="s">
        <v>101</v>
      </c>
      <c r="AG802" s="2">
        <v>0.7</v>
      </c>
      <c r="AH802" s="2">
        <v>0.15</v>
      </c>
      <c r="AI802" s="2">
        <v>0.05</v>
      </c>
      <c r="AJ802" s="2">
        <v>0</v>
      </c>
      <c r="AK802" s="2">
        <v>497</v>
      </c>
      <c r="AL802" s="2">
        <v>5112374.3</v>
      </c>
      <c r="AM802" s="2">
        <v>6775144.0899999999</v>
      </c>
      <c r="AN802" s="2" t="s">
        <v>135</v>
      </c>
      <c r="AO802" s="2" t="s">
        <v>89</v>
      </c>
      <c r="AP802" s="2">
        <v>92.2</v>
      </c>
      <c r="AQ802" s="2">
        <v>36</v>
      </c>
      <c r="AR802" s="2" t="s">
        <v>51</v>
      </c>
      <c r="AS802" s="2" t="s">
        <v>104</v>
      </c>
      <c r="AT802" s="2" t="s">
        <v>105</v>
      </c>
    </row>
    <row r="803" spans="1:46" x14ac:dyDescent="0.3">
      <c r="A803" s="3" t="s">
        <v>2594</v>
      </c>
      <c r="B803" s="5">
        <v>46023</v>
      </c>
      <c r="C803" s="3" t="s">
        <v>244</v>
      </c>
      <c r="D803" s="3" t="s">
        <v>187</v>
      </c>
      <c r="E803" s="3" t="s">
        <v>16</v>
      </c>
      <c r="F803" s="3" t="s">
        <v>56</v>
      </c>
      <c r="G803" s="3" t="s">
        <v>69</v>
      </c>
      <c r="H803" s="3" t="s">
        <v>70</v>
      </c>
      <c r="I803" s="3" t="s">
        <v>193</v>
      </c>
      <c r="J803" s="3" t="s">
        <v>82</v>
      </c>
      <c r="K803" s="3" t="s">
        <v>97</v>
      </c>
      <c r="L803" s="3" t="s">
        <v>2537</v>
      </c>
      <c r="M803" s="5">
        <v>45983</v>
      </c>
      <c r="N803" s="5">
        <v>46044</v>
      </c>
      <c r="O803" s="5">
        <v>46073</v>
      </c>
      <c r="P803" s="3">
        <v>50</v>
      </c>
      <c r="Q803" s="3">
        <v>4202983</v>
      </c>
      <c r="R803" s="3">
        <v>0.23</v>
      </c>
      <c r="S803" s="3">
        <v>0.05</v>
      </c>
      <c r="T803" s="3">
        <v>3398111.76</v>
      </c>
      <c r="U803" s="3" t="s">
        <v>3297</v>
      </c>
      <c r="V803" s="21" cm="1">
        <f t="array" ref="V803">T803 / _xlfn.SWITCH(U803, "USD", 1, "AED", 3.67, "QAR", 3.64, "SAR", 3.75, "EUR", 0.92, "Unknown", 1, 1)</f>
        <v>3398111.76</v>
      </c>
      <c r="W803" s="3">
        <v>2245777.48</v>
      </c>
      <c r="X803" s="3">
        <v>7.0000000000000007E-2</v>
      </c>
      <c r="Y803" s="3">
        <v>0.18</v>
      </c>
      <c r="Z803" s="3" t="s">
        <v>2538</v>
      </c>
      <c r="AA803" s="3">
        <v>1476445.28</v>
      </c>
      <c r="AB803" s="3">
        <v>699571.58</v>
      </c>
      <c r="AC803" s="3">
        <v>90</v>
      </c>
      <c r="AD803" s="3">
        <v>18</v>
      </c>
      <c r="AE803" s="3" t="s">
        <v>100</v>
      </c>
      <c r="AF803" s="3" t="s">
        <v>24</v>
      </c>
      <c r="AG803" s="3">
        <v>0.3</v>
      </c>
      <c r="AH803" s="3">
        <v>0.1</v>
      </c>
      <c r="AI803" s="3">
        <v>0.05</v>
      </c>
      <c r="AJ803" s="3">
        <v>2</v>
      </c>
      <c r="AK803" s="3">
        <v>4888</v>
      </c>
      <c r="AL803" s="3">
        <v>88010.15</v>
      </c>
      <c r="AM803" s="3">
        <v>423271.65</v>
      </c>
      <c r="AN803" s="3" t="s">
        <v>102</v>
      </c>
      <c r="AO803" s="3" t="s">
        <v>39</v>
      </c>
      <c r="AP803" s="3" t="s">
        <v>3297</v>
      </c>
      <c r="AQ803" s="3">
        <v>24</v>
      </c>
      <c r="AR803" s="3" t="s">
        <v>166</v>
      </c>
      <c r="AS803" s="3" t="s">
        <v>104</v>
      </c>
      <c r="AT803" s="3" t="s">
        <v>3297</v>
      </c>
    </row>
    <row r="804" spans="1:46" x14ac:dyDescent="0.3">
      <c r="A804" s="2" t="s">
        <v>2597</v>
      </c>
      <c r="B804" s="4">
        <v>16640</v>
      </c>
      <c r="C804" s="2" t="s">
        <v>655</v>
      </c>
      <c r="D804" s="2" t="s">
        <v>115</v>
      </c>
      <c r="E804" s="2" t="s">
        <v>220</v>
      </c>
      <c r="F804" s="2" t="s">
        <v>123</v>
      </c>
      <c r="G804" s="2" t="s">
        <v>144</v>
      </c>
      <c r="H804" s="2" t="s">
        <v>44</v>
      </c>
      <c r="I804" s="2" t="s">
        <v>199</v>
      </c>
      <c r="J804" s="2" t="s">
        <v>20</v>
      </c>
      <c r="K804" s="2" t="s">
        <v>35</v>
      </c>
      <c r="L804" s="2" t="s">
        <v>2540</v>
      </c>
      <c r="M804" s="4">
        <v>45992</v>
      </c>
      <c r="N804" s="4">
        <v>45780</v>
      </c>
      <c r="O804" s="4">
        <v>45801</v>
      </c>
      <c r="P804" s="2">
        <v>51</v>
      </c>
      <c r="Q804" s="2">
        <v>30137876</v>
      </c>
      <c r="R804" s="2">
        <v>0.19</v>
      </c>
      <c r="S804" s="2">
        <v>0.11</v>
      </c>
      <c r="T804" s="2">
        <v>27096964.309999999</v>
      </c>
      <c r="U804" s="2" t="s">
        <v>278</v>
      </c>
      <c r="V804" s="20" cm="1">
        <f t="array" ref="V804">T804 / _xlfn.SWITCH(U804, "USD", 1, "AED", 3.67, "QAR", 3.64, "SAR", 3.75, "EUR", 0.92, "Unknown", 1, 1)</f>
        <v>7225857.1493333327</v>
      </c>
      <c r="W804" s="2">
        <v>21738888.75</v>
      </c>
      <c r="X804" s="2">
        <v>0.13</v>
      </c>
      <c r="Y804" s="2">
        <v>0.1</v>
      </c>
      <c r="Z804" s="2" t="s">
        <v>2541</v>
      </c>
      <c r="AA804" s="2">
        <v>23563257.460000001</v>
      </c>
      <c r="AB804" s="2">
        <v>16001676.35</v>
      </c>
      <c r="AC804" s="2">
        <v>90</v>
      </c>
      <c r="AD804" s="2">
        <v>98</v>
      </c>
      <c r="AE804" s="2" t="s">
        <v>148</v>
      </c>
      <c r="AF804" s="2" t="s">
        <v>101</v>
      </c>
      <c r="AG804" s="2">
        <v>0.36</v>
      </c>
      <c r="AH804" s="2">
        <v>0.05</v>
      </c>
      <c r="AI804" s="2">
        <v>0.02</v>
      </c>
      <c r="AJ804" s="2">
        <v>9</v>
      </c>
      <c r="AK804" s="2">
        <v>2942</v>
      </c>
      <c r="AL804" s="2">
        <v>3030561.28</v>
      </c>
      <c r="AM804" s="2">
        <v>12888421.970000001</v>
      </c>
      <c r="AN804" s="2" t="s">
        <v>135</v>
      </c>
      <c r="AO804" s="2" t="s">
        <v>103</v>
      </c>
      <c r="AP804" s="2">
        <v>87.8</v>
      </c>
      <c r="AQ804" s="2">
        <v>12</v>
      </c>
      <c r="AR804" s="2" t="s">
        <v>51</v>
      </c>
      <c r="AS804" s="2" t="s">
        <v>104</v>
      </c>
      <c r="AT804" s="2" t="s">
        <v>113</v>
      </c>
    </row>
    <row r="805" spans="1:46" x14ac:dyDescent="0.3">
      <c r="A805" s="3" t="s">
        <v>2600</v>
      </c>
      <c r="B805" s="5">
        <v>45841</v>
      </c>
      <c r="C805" s="3" t="s">
        <v>91</v>
      </c>
      <c r="D805" s="3" t="s">
        <v>92</v>
      </c>
      <c r="E805" s="3" t="s">
        <v>3335</v>
      </c>
      <c r="F805" s="3" t="s">
        <v>417</v>
      </c>
      <c r="G805" s="3" t="s">
        <v>162</v>
      </c>
      <c r="H805" s="3" t="s">
        <v>245</v>
      </c>
      <c r="I805" s="3" t="s">
        <v>3297</v>
      </c>
      <c r="J805" s="3" t="s">
        <v>140</v>
      </c>
      <c r="K805" s="3" t="s">
        <v>21</v>
      </c>
      <c r="L805" s="3" t="s">
        <v>2543</v>
      </c>
      <c r="M805" s="5">
        <v>45765</v>
      </c>
      <c r="N805" s="5" t="s">
        <v>3297</v>
      </c>
      <c r="O805" s="5">
        <v>45905</v>
      </c>
      <c r="P805" s="3" t="s">
        <v>3297</v>
      </c>
      <c r="Q805" s="3">
        <v>34044824</v>
      </c>
      <c r="R805" s="3">
        <v>0.31</v>
      </c>
      <c r="S805" s="3">
        <v>0.12</v>
      </c>
      <c r="T805" s="3">
        <v>26309839.989999998</v>
      </c>
      <c r="U805" s="3" t="s">
        <v>242</v>
      </c>
      <c r="V805" s="21" cm="1">
        <f t="array" ref="V805">T805 / _xlfn.SWITCH(U805, "USD", 1, "AED", 3.67, "QAR", 3.64, "SAR", 3.75, "EUR", 0.92, "Unknown", 1, 1)</f>
        <v>28597652.163043477</v>
      </c>
      <c r="W805" s="3">
        <v>20678547.82</v>
      </c>
      <c r="X805" s="3">
        <v>0.36</v>
      </c>
      <c r="Y805" s="3">
        <v>0.09</v>
      </c>
      <c r="Z805" s="3" t="s">
        <v>2544</v>
      </c>
      <c r="AA805" s="3">
        <v>14964613.039999999</v>
      </c>
      <c r="AB805" s="3">
        <v>16202906.630000001</v>
      </c>
      <c r="AC805" s="3">
        <v>30</v>
      </c>
      <c r="AD805" s="3">
        <v>18</v>
      </c>
      <c r="AE805" s="3" t="s">
        <v>148</v>
      </c>
      <c r="AF805" s="3" t="s">
        <v>153</v>
      </c>
      <c r="AG805" s="3">
        <v>0.94</v>
      </c>
      <c r="AH805" s="3">
        <v>0.15</v>
      </c>
      <c r="AI805" s="3">
        <v>7.0000000000000007E-2</v>
      </c>
      <c r="AJ805" s="3">
        <v>12</v>
      </c>
      <c r="AK805" s="3">
        <v>2136</v>
      </c>
      <c r="AL805" s="3">
        <v>3767360.52</v>
      </c>
      <c r="AM805" s="3" t="s">
        <v>3297</v>
      </c>
      <c r="AN805" s="3" t="s">
        <v>3297</v>
      </c>
      <c r="AO805" s="3" t="s">
        <v>89</v>
      </c>
      <c r="AP805" s="3">
        <v>93.6</v>
      </c>
      <c r="AQ805" s="3">
        <v>60</v>
      </c>
      <c r="AR805" s="3" t="s">
        <v>3297</v>
      </c>
      <c r="AS805" s="3" t="s">
        <v>112</v>
      </c>
      <c r="AT805" s="3" t="s">
        <v>64</v>
      </c>
    </row>
    <row r="806" spans="1:46" x14ac:dyDescent="0.3">
      <c r="A806" s="2" t="s">
        <v>2603</v>
      </c>
      <c r="B806" s="4">
        <v>45681</v>
      </c>
      <c r="C806" s="2" t="s">
        <v>78</v>
      </c>
      <c r="D806" s="2" t="s">
        <v>219</v>
      </c>
      <c r="E806" s="2" t="s">
        <v>220</v>
      </c>
      <c r="F806" s="2" t="s">
        <v>123</v>
      </c>
      <c r="G806" s="2" t="s">
        <v>156</v>
      </c>
      <c r="H806" s="2" t="s">
        <v>157</v>
      </c>
      <c r="I806" s="2" t="s">
        <v>19</v>
      </c>
      <c r="J806" s="2" t="s">
        <v>20</v>
      </c>
      <c r="K806" s="2" t="s">
        <v>46</v>
      </c>
      <c r="L806" s="2" t="s">
        <v>2546</v>
      </c>
      <c r="M806" s="4">
        <v>45646</v>
      </c>
      <c r="N806" s="4" t="s">
        <v>3297</v>
      </c>
      <c r="O806" s="4">
        <v>45738</v>
      </c>
      <c r="P806" s="2">
        <v>56</v>
      </c>
      <c r="Q806" s="2">
        <v>36389312</v>
      </c>
      <c r="R806" s="2">
        <v>0.25</v>
      </c>
      <c r="S806" s="2">
        <v>0.05</v>
      </c>
      <c r="T806" s="2">
        <v>28656583.199999999</v>
      </c>
      <c r="U806" s="2" t="s">
        <v>242</v>
      </c>
      <c r="V806" s="20" cm="1">
        <f t="array" ref="V806">T806 / _xlfn.SWITCH(U806, "USD", 1, "AED", 3.67, "QAR", 3.64, "SAR", 3.75, "EUR", 0.92, "Unknown", 1, 1)</f>
        <v>31148459.999999996</v>
      </c>
      <c r="W806" s="2">
        <v>20849056.91</v>
      </c>
      <c r="X806" s="2">
        <v>0.3</v>
      </c>
      <c r="Y806" s="2">
        <v>0.11</v>
      </c>
      <c r="Z806" s="2" t="s">
        <v>2547</v>
      </c>
      <c r="AA806" s="2">
        <v>23072030.989999998</v>
      </c>
      <c r="AB806" s="2">
        <v>22439019.629999999</v>
      </c>
      <c r="AC806" s="2">
        <v>45</v>
      </c>
      <c r="AD806" s="2">
        <v>125</v>
      </c>
      <c r="AE806" s="2" t="s">
        <v>100</v>
      </c>
      <c r="AF806" s="2" t="s">
        <v>87</v>
      </c>
      <c r="AG806" s="2">
        <v>0.21</v>
      </c>
      <c r="AH806" s="2">
        <v>0.1</v>
      </c>
      <c r="AI806" s="2">
        <v>0.08</v>
      </c>
      <c r="AJ806" s="2">
        <v>3</v>
      </c>
      <c r="AK806" s="2">
        <v>3545</v>
      </c>
      <c r="AL806" s="2">
        <v>6653563.9400000004</v>
      </c>
      <c r="AM806" s="2">
        <v>11308467.23</v>
      </c>
      <c r="AN806" s="2" t="s">
        <v>135</v>
      </c>
      <c r="AO806" s="2" t="s">
        <v>89</v>
      </c>
      <c r="AP806" s="2">
        <v>83.1</v>
      </c>
      <c r="AQ806" s="2">
        <v>24</v>
      </c>
      <c r="AR806" s="2" t="s">
        <v>3297</v>
      </c>
      <c r="AS806" s="2" t="s">
        <v>104</v>
      </c>
      <c r="AT806" s="2" t="s">
        <v>105</v>
      </c>
    </row>
    <row r="807" spans="1:46" x14ac:dyDescent="0.3">
      <c r="A807" s="3" t="s">
        <v>2606</v>
      </c>
      <c r="B807" s="5">
        <v>45865</v>
      </c>
      <c r="C807" s="3" t="s">
        <v>347</v>
      </c>
      <c r="D807" s="3" t="s">
        <v>198</v>
      </c>
      <c r="E807" s="3" t="s">
        <v>32</v>
      </c>
      <c r="F807" s="3" t="s">
        <v>417</v>
      </c>
      <c r="G807" s="3" t="s">
        <v>235</v>
      </c>
      <c r="H807" s="3" t="s">
        <v>157</v>
      </c>
      <c r="I807" s="3" t="s">
        <v>71</v>
      </c>
      <c r="J807" s="3" t="s">
        <v>215</v>
      </c>
      <c r="K807" s="3" t="s">
        <v>125</v>
      </c>
      <c r="L807" s="3" t="s">
        <v>2549</v>
      </c>
      <c r="M807" s="5">
        <v>45936</v>
      </c>
      <c r="N807" s="5" t="s">
        <v>3297</v>
      </c>
      <c r="O807" s="5">
        <v>45927</v>
      </c>
      <c r="P807" s="3">
        <v>21</v>
      </c>
      <c r="Q807" s="3">
        <v>43971989</v>
      </c>
      <c r="R807" s="3">
        <v>0.34</v>
      </c>
      <c r="S807" s="3">
        <v>0.18</v>
      </c>
      <c r="T807" s="3">
        <v>34245385.030000001</v>
      </c>
      <c r="U807" s="3" t="s">
        <v>242</v>
      </c>
      <c r="V807" s="21" cm="1">
        <f t="array" ref="V807">T807 / _xlfn.SWITCH(U807, "USD", 1, "AED", 3.67, "QAR", 3.64, "SAR", 3.75, "EUR", 0.92, "Unknown", 1, 1)</f>
        <v>37223244.597826086</v>
      </c>
      <c r="W807" s="3">
        <v>29505545.27</v>
      </c>
      <c r="X807" s="3">
        <v>0.39</v>
      </c>
      <c r="Y807" s="3">
        <v>0.1</v>
      </c>
      <c r="Z807" s="3" t="s">
        <v>2550</v>
      </c>
      <c r="AA807" s="3">
        <v>14042890.27</v>
      </c>
      <c r="AB807" s="3">
        <v>4689373.03</v>
      </c>
      <c r="AC807" s="3">
        <v>90</v>
      </c>
      <c r="AD807" s="3">
        <v>27</v>
      </c>
      <c r="AE807" s="3" t="s">
        <v>62</v>
      </c>
      <c r="AF807" s="3" t="s">
        <v>49</v>
      </c>
      <c r="AG807" s="3">
        <v>0.42</v>
      </c>
      <c r="AH807" s="3">
        <v>0.1</v>
      </c>
      <c r="AI807" s="3">
        <v>0.02</v>
      </c>
      <c r="AJ807" s="3">
        <v>8</v>
      </c>
      <c r="AK807" s="3">
        <v>4644</v>
      </c>
      <c r="AL807" s="3">
        <v>4186895.36</v>
      </c>
      <c r="AM807" s="3">
        <v>16683651.390000001</v>
      </c>
      <c r="AN807" s="3" t="s">
        <v>135</v>
      </c>
      <c r="AO807" s="3" t="s">
        <v>89</v>
      </c>
      <c r="AP807" s="3">
        <v>59.3</v>
      </c>
      <c r="AQ807" s="3">
        <v>12</v>
      </c>
      <c r="AR807" s="3" t="s">
        <v>160</v>
      </c>
      <c r="AS807" s="3" t="s">
        <v>40</v>
      </c>
      <c r="AT807" s="3" t="s">
        <v>64</v>
      </c>
    </row>
    <row r="808" spans="1:46" x14ac:dyDescent="0.3">
      <c r="A808" s="2" t="s">
        <v>2609</v>
      </c>
      <c r="B808" s="4">
        <v>45765</v>
      </c>
      <c r="C808" s="2" t="s">
        <v>78</v>
      </c>
      <c r="D808" s="2" t="s">
        <v>55</v>
      </c>
      <c r="E808" s="2" t="s">
        <v>220</v>
      </c>
      <c r="F808" s="2" t="s">
        <v>33</v>
      </c>
      <c r="G808" s="2" t="s">
        <v>235</v>
      </c>
      <c r="H808" s="2" t="s">
        <v>109</v>
      </c>
      <c r="I808" s="2" t="s">
        <v>19</v>
      </c>
      <c r="J808" s="2" t="s">
        <v>118</v>
      </c>
      <c r="K808" s="2" t="s">
        <v>145</v>
      </c>
      <c r="L808" s="2" t="s">
        <v>2552</v>
      </c>
      <c r="M808" s="4">
        <v>45718</v>
      </c>
      <c r="N808" s="4">
        <v>45783</v>
      </c>
      <c r="O808" s="4">
        <v>45824</v>
      </c>
      <c r="P808" s="2">
        <v>33</v>
      </c>
      <c r="Q808" s="2">
        <v>6722391</v>
      </c>
      <c r="R808" s="2">
        <v>0.28000000000000003</v>
      </c>
      <c r="S808" s="2">
        <v>0.05</v>
      </c>
      <c r="T808" s="2">
        <v>5082127.5999999996</v>
      </c>
      <c r="U808" s="2" t="s">
        <v>3297</v>
      </c>
      <c r="V808" s="20" cm="1">
        <f t="array" ref="V808">T808 / _xlfn.SWITCH(U808, "USD", 1, "AED", 3.67, "QAR", 3.64, "SAR", 3.75, "EUR", 0.92, "Unknown", 1, 1)</f>
        <v>5082127.5999999996</v>
      </c>
      <c r="W808" s="2" t="s">
        <v>3297</v>
      </c>
      <c r="X808" s="2">
        <v>0.28000000000000003</v>
      </c>
      <c r="Y808" s="2">
        <v>7.0000000000000007E-2</v>
      </c>
      <c r="Z808" s="2" t="s">
        <v>2553</v>
      </c>
      <c r="AA808" s="2">
        <v>3984716.63</v>
      </c>
      <c r="AB808" s="2">
        <v>2192276.27</v>
      </c>
      <c r="AC808" s="2">
        <v>120</v>
      </c>
      <c r="AD808" s="2">
        <v>51</v>
      </c>
      <c r="AE808" s="2" t="s">
        <v>3297</v>
      </c>
      <c r="AF808" s="2" t="s">
        <v>49</v>
      </c>
      <c r="AG808" s="2">
        <v>0.23</v>
      </c>
      <c r="AH808" s="2">
        <v>0.1</v>
      </c>
      <c r="AI808" s="2">
        <v>0.02</v>
      </c>
      <c r="AJ808" s="2">
        <v>10</v>
      </c>
      <c r="AK808" s="2">
        <v>3191</v>
      </c>
      <c r="AL808" s="2">
        <v>1111834.69</v>
      </c>
      <c r="AM808" s="2">
        <v>2286531.96</v>
      </c>
      <c r="AN808" s="2" t="s">
        <v>102</v>
      </c>
      <c r="AO808" s="2" t="s">
        <v>77</v>
      </c>
      <c r="AP808" s="2">
        <v>52.1</v>
      </c>
      <c r="AQ808" s="2">
        <v>60</v>
      </c>
      <c r="AR808" s="2" t="s">
        <v>160</v>
      </c>
      <c r="AS808" s="2" t="s">
        <v>104</v>
      </c>
      <c r="AT808" s="2" t="s">
        <v>28</v>
      </c>
    </row>
    <row r="809" spans="1:46" x14ac:dyDescent="0.3">
      <c r="A809" s="3" t="s">
        <v>2612</v>
      </c>
      <c r="B809" s="5">
        <v>45981</v>
      </c>
      <c r="C809" s="3" t="s">
        <v>234</v>
      </c>
      <c r="D809" s="3" t="s">
        <v>3249</v>
      </c>
      <c r="E809" s="3" t="s">
        <v>3335</v>
      </c>
      <c r="F809" s="3" t="s">
        <v>108</v>
      </c>
      <c r="G809" s="3" t="s">
        <v>208</v>
      </c>
      <c r="H809" s="3" t="s">
        <v>95</v>
      </c>
      <c r="I809" s="3" t="s">
        <v>71</v>
      </c>
      <c r="J809" s="3" t="s">
        <v>140</v>
      </c>
      <c r="K809" s="3" t="s">
        <v>145</v>
      </c>
      <c r="L809" s="3" t="s">
        <v>2555</v>
      </c>
      <c r="M809" s="5">
        <v>45960</v>
      </c>
      <c r="N809" s="5" t="s">
        <v>3297</v>
      </c>
      <c r="O809" s="5">
        <v>46038</v>
      </c>
      <c r="P809" s="3" t="s">
        <v>3297</v>
      </c>
      <c r="Q809" s="3">
        <v>20352787</v>
      </c>
      <c r="R809" s="3">
        <v>0.34</v>
      </c>
      <c r="S809" s="3">
        <v>0.03</v>
      </c>
      <c r="T809" s="3">
        <v>13835824.6</v>
      </c>
      <c r="U809" s="3" t="s">
        <v>264</v>
      </c>
      <c r="V809" s="21" cm="1">
        <f t="array" ref="V809">T809 / _xlfn.SWITCH(U809, "USD", 1, "AED", 3.67, "QAR", 3.64, "SAR", 3.75, "EUR", 0.92, "Unknown", 1, 1)</f>
        <v>13835824.6</v>
      </c>
      <c r="W809" s="3">
        <v>10307612.16</v>
      </c>
      <c r="X809" s="3">
        <v>7.0000000000000007E-2</v>
      </c>
      <c r="Y809" s="3">
        <v>0.14000000000000001</v>
      </c>
      <c r="Z809" s="3" t="s">
        <v>2556</v>
      </c>
      <c r="AA809" s="3">
        <v>4330801.91</v>
      </c>
      <c r="AB809" s="3">
        <v>3307167.3</v>
      </c>
      <c r="AC809" s="3">
        <v>30</v>
      </c>
      <c r="AD809" s="3">
        <v>8</v>
      </c>
      <c r="AE809" s="3" t="s">
        <v>75</v>
      </c>
      <c r="AF809" s="3" t="s">
        <v>24</v>
      </c>
      <c r="AG809" s="3">
        <v>0.67</v>
      </c>
      <c r="AH809" s="3">
        <v>0.05</v>
      </c>
      <c r="AI809" s="3">
        <v>0.08</v>
      </c>
      <c r="AJ809" s="3">
        <v>13</v>
      </c>
      <c r="AK809" s="3">
        <v>1775</v>
      </c>
      <c r="AL809" s="3">
        <v>2578416.23</v>
      </c>
      <c r="AM809" s="3">
        <v>2446005.84</v>
      </c>
      <c r="AN809" s="3" t="s">
        <v>63</v>
      </c>
      <c r="AO809" s="3" t="s">
        <v>25</v>
      </c>
      <c r="AP809" s="3">
        <v>56.7</v>
      </c>
      <c r="AQ809" s="3">
        <v>60</v>
      </c>
      <c r="AR809" s="3" t="s">
        <v>3297</v>
      </c>
      <c r="AS809" s="3" t="s">
        <v>52</v>
      </c>
      <c r="AT809" s="3" t="s">
        <v>3297</v>
      </c>
    </row>
    <row r="810" spans="1:46" x14ac:dyDescent="0.3">
      <c r="A810" s="2" t="s">
        <v>2615</v>
      </c>
      <c r="B810" s="4">
        <v>45810</v>
      </c>
      <c r="C810" s="2" t="s">
        <v>191</v>
      </c>
      <c r="D810" s="2" t="s">
        <v>230</v>
      </c>
      <c r="E810" s="2" t="s">
        <v>275</v>
      </c>
      <c r="F810" s="2" t="s">
        <v>93</v>
      </c>
      <c r="G810" s="2" t="s">
        <v>235</v>
      </c>
      <c r="H810" s="2" t="s">
        <v>192</v>
      </c>
      <c r="I810" s="2" t="s">
        <v>19</v>
      </c>
      <c r="J810" s="2" t="s">
        <v>72</v>
      </c>
      <c r="K810" s="2" t="s">
        <v>21</v>
      </c>
      <c r="L810" s="2" t="s">
        <v>2558</v>
      </c>
      <c r="M810" s="4">
        <v>45737</v>
      </c>
      <c r="N810" s="4" t="s">
        <v>3297</v>
      </c>
      <c r="O810" s="4" t="s">
        <v>3297</v>
      </c>
      <c r="P810" s="2">
        <v>10</v>
      </c>
      <c r="Q810" s="2">
        <v>33088120</v>
      </c>
      <c r="R810" s="2">
        <v>0.34</v>
      </c>
      <c r="S810" s="2">
        <v>-0.03</v>
      </c>
      <c r="T810" s="2">
        <v>21183014.420000002</v>
      </c>
      <c r="U810" s="2" t="s">
        <v>50</v>
      </c>
      <c r="V810" s="20" cm="1">
        <f t="array" ref="V810">T810 / _xlfn.SWITCH(U810, "USD", 1, "AED", 3.67, "QAR", 3.64, "SAR", 3.75, "EUR", 0.92, "Unknown", 1, 1)</f>
        <v>5819509.4560439568</v>
      </c>
      <c r="W810" s="2">
        <v>14896102.93</v>
      </c>
      <c r="X810" s="2">
        <v>0.27</v>
      </c>
      <c r="Y810" s="2">
        <v>0.16</v>
      </c>
      <c r="Z810" s="2" t="s">
        <v>2559</v>
      </c>
      <c r="AA810" s="2">
        <v>11120859.01</v>
      </c>
      <c r="AB810" s="2">
        <v>10026396.699999999</v>
      </c>
      <c r="AC810" s="2">
        <v>90</v>
      </c>
      <c r="AD810" s="2">
        <v>132</v>
      </c>
      <c r="AE810" s="2" t="s">
        <v>75</v>
      </c>
      <c r="AF810" s="2" t="s">
        <v>87</v>
      </c>
      <c r="AG810" s="2" t="s">
        <v>471</v>
      </c>
      <c r="AH810" s="2">
        <v>0.05</v>
      </c>
      <c r="AI810" s="2">
        <v>0.01</v>
      </c>
      <c r="AJ810" s="2">
        <v>0</v>
      </c>
      <c r="AK810" s="2">
        <v>892</v>
      </c>
      <c r="AL810" s="2">
        <v>4528158.46</v>
      </c>
      <c r="AM810" s="2">
        <v>7384858.9699999997</v>
      </c>
      <c r="AN810" s="2" t="s">
        <v>135</v>
      </c>
      <c r="AO810" s="2" t="s">
        <v>103</v>
      </c>
      <c r="AP810" s="2">
        <v>78.900000000000006</v>
      </c>
      <c r="AQ810" s="2">
        <v>60</v>
      </c>
      <c r="AR810" s="2" t="s">
        <v>26</v>
      </c>
      <c r="AS810" s="2" t="s">
        <v>112</v>
      </c>
      <c r="AT810" s="2" t="s">
        <v>149</v>
      </c>
    </row>
    <row r="811" spans="1:46" x14ac:dyDescent="0.3">
      <c r="A811" s="3" t="s">
        <v>2618</v>
      </c>
      <c r="B811" s="5">
        <v>45723</v>
      </c>
      <c r="C811" s="3" t="s">
        <v>473</v>
      </c>
      <c r="D811" s="3" t="s">
        <v>230</v>
      </c>
      <c r="E811" s="3" t="s">
        <v>16</v>
      </c>
      <c r="F811" s="3" t="s">
        <v>68</v>
      </c>
      <c r="G811" s="3" t="s">
        <v>18</v>
      </c>
      <c r="H811" s="3" t="s">
        <v>95</v>
      </c>
      <c r="I811" s="3" t="s">
        <v>96</v>
      </c>
      <c r="J811" s="3" t="s">
        <v>82</v>
      </c>
      <c r="K811" s="3" t="s">
        <v>125</v>
      </c>
      <c r="L811" s="3" t="s">
        <v>2561</v>
      </c>
      <c r="M811" s="5">
        <v>45679</v>
      </c>
      <c r="N811" s="5" t="s">
        <v>3297</v>
      </c>
      <c r="O811" s="5" t="s">
        <v>3297</v>
      </c>
      <c r="P811" s="3">
        <v>29</v>
      </c>
      <c r="Q811" s="3">
        <v>1412574</v>
      </c>
      <c r="R811" s="3">
        <v>0.32</v>
      </c>
      <c r="S811" s="3">
        <v>0.16</v>
      </c>
      <c r="T811" s="3">
        <v>1114238.3700000001</v>
      </c>
      <c r="U811" s="3" t="s">
        <v>76</v>
      </c>
      <c r="V811" s="21" cm="1">
        <f t="array" ref="V811">T811 / _xlfn.SWITCH(U811, "USD", 1, "AED", 3.67, "QAR", 3.64, "SAR", 3.75, "EUR", 0.92, "Unknown", 1, 1)</f>
        <v>1114238.3700000001</v>
      </c>
      <c r="W811" s="3" t="s">
        <v>3297</v>
      </c>
      <c r="X811" s="3">
        <v>0.12</v>
      </c>
      <c r="Y811" s="3">
        <v>0.08</v>
      </c>
      <c r="Z811" s="3" t="s">
        <v>2562</v>
      </c>
      <c r="AA811" s="3">
        <v>982234.18</v>
      </c>
      <c r="AB811" s="3">
        <v>532472.31000000006</v>
      </c>
      <c r="AC811" s="3">
        <v>45</v>
      </c>
      <c r="AD811" s="3">
        <v>102</v>
      </c>
      <c r="AE811" s="3" t="s">
        <v>3297</v>
      </c>
      <c r="AF811" s="3" t="s">
        <v>263</v>
      </c>
      <c r="AG811" s="3">
        <v>7.0000000000000007E-2</v>
      </c>
      <c r="AH811" s="3">
        <v>0.15</v>
      </c>
      <c r="AI811" s="3">
        <v>0.1</v>
      </c>
      <c r="AJ811" s="3">
        <v>2</v>
      </c>
      <c r="AK811" s="3">
        <v>2827</v>
      </c>
      <c r="AL811" s="3">
        <v>213214.34</v>
      </c>
      <c r="AM811" s="3">
        <v>413230.44</v>
      </c>
      <c r="AN811" s="3" t="s">
        <v>63</v>
      </c>
      <c r="AO811" s="3" t="s">
        <v>103</v>
      </c>
      <c r="AP811" s="3">
        <v>89.6</v>
      </c>
      <c r="AQ811" s="3">
        <v>60</v>
      </c>
      <c r="AR811" s="3" t="s">
        <v>3297</v>
      </c>
      <c r="AS811" s="3" t="s">
        <v>52</v>
      </c>
      <c r="AT811" s="3" t="s">
        <v>3297</v>
      </c>
    </row>
    <row r="812" spans="1:46" x14ac:dyDescent="0.3">
      <c r="A812" s="2" t="s">
        <v>2621</v>
      </c>
      <c r="B812" s="4">
        <v>45963</v>
      </c>
      <c r="C812" s="2" t="s">
        <v>179</v>
      </c>
      <c r="D812" s="2" t="s">
        <v>320</v>
      </c>
      <c r="E812" s="2" t="s">
        <v>220</v>
      </c>
      <c r="F812" s="2" t="s">
        <v>3297</v>
      </c>
      <c r="G812" s="2" t="s">
        <v>18</v>
      </c>
      <c r="H812" s="2" t="s">
        <v>70</v>
      </c>
      <c r="I812" s="2" t="s">
        <v>139</v>
      </c>
      <c r="J812" s="2" t="s">
        <v>20</v>
      </c>
      <c r="K812" s="2" t="s">
        <v>203</v>
      </c>
      <c r="L812" s="2" t="s">
        <v>2564</v>
      </c>
      <c r="M812" s="4">
        <v>45923</v>
      </c>
      <c r="N812" s="4">
        <v>46015</v>
      </c>
      <c r="O812" s="4">
        <v>46080</v>
      </c>
      <c r="P812" s="2">
        <v>46</v>
      </c>
      <c r="Q812" s="2">
        <v>33449458</v>
      </c>
      <c r="R812" s="2">
        <v>0.02</v>
      </c>
      <c r="S812" s="2">
        <v>0.05</v>
      </c>
      <c r="T812" s="2">
        <v>34419492.280000001</v>
      </c>
      <c r="U812" s="2" t="s">
        <v>264</v>
      </c>
      <c r="V812" s="20" cm="1">
        <f t="array" ref="V812">T812 / _xlfn.SWITCH(U812, "USD", 1, "AED", 3.67, "QAR", 3.64, "SAR", 3.75, "EUR", 0.92, "Unknown", 1, 1)</f>
        <v>34419492.280000001</v>
      </c>
      <c r="W812" s="2">
        <v>22253993.940000001</v>
      </c>
      <c r="X812" s="2">
        <v>0.37</v>
      </c>
      <c r="Y812" s="2">
        <v>0.1</v>
      </c>
      <c r="Z812" s="2" t="s">
        <v>2565</v>
      </c>
      <c r="AA812" s="2">
        <v>17852104.93</v>
      </c>
      <c r="AB812" s="2">
        <v>15366885.92</v>
      </c>
      <c r="AC812" s="2">
        <v>60</v>
      </c>
      <c r="AD812" s="2">
        <v>92</v>
      </c>
      <c r="AE812" s="2" t="s">
        <v>3297</v>
      </c>
      <c r="AF812" s="2" t="s">
        <v>128</v>
      </c>
      <c r="AG812" s="2">
        <v>0.97</v>
      </c>
      <c r="AH812" s="2">
        <v>0.05</v>
      </c>
      <c r="AI812" s="2">
        <v>7.0000000000000007E-2</v>
      </c>
      <c r="AJ812" s="2">
        <v>6</v>
      </c>
      <c r="AK812" s="2">
        <v>1559</v>
      </c>
      <c r="AL812" s="2">
        <v>1831560.73</v>
      </c>
      <c r="AM812" s="2" t="s">
        <v>3297</v>
      </c>
      <c r="AN812" s="2" t="s">
        <v>102</v>
      </c>
      <c r="AO812" s="2" t="s">
        <v>77</v>
      </c>
      <c r="AP812" s="2">
        <v>68.900000000000006</v>
      </c>
      <c r="AQ812" s="2">
        <v>60</v>
      </c>
      <c r="AR812" s="2" t="s">
        <v>166</v>
      </c>
      <c r="AS812" s="2" t="s">
        <v>52</v>
      </c>
      <c r="AT812" s="2" t="s">
        <v>113</v>
      </c>
    </row>
    <row r="813" spans="1:46" x14ac:dyDescent="0.3">
      <c r="A813" s="3" t="s">
        <v>2624</v>
      </c>
      <c r="B813" s="5">
        <v>16685</v>
      </c>
      <c r="C813" s="3" t="s">
        <v>155</v>
      </c>
      <c r="D813" s="3" t="s">
        <v>3250</v>
      </c>
      <c r="E813" s="3" t="s">
        <v>220</v>
      </c>
      <c r="F813" s="3" t="s">
        <v>33</v>
      </c>
      <c r="G813" s="3" t="s">
        <v>156</v>
      </c>
      <c r="H813" s="3" t="s">
        <v>3297</v>
      </c>
      <c r="I813" s="3" t="s">
        <v>302</v>
      </c>
      <c r="J813" s="3" t="s">
        <v>118</v>
      </c>
      <c r="K813" s="3" t="s">
        <v>203</v>
      </c>
      <c r="L813" s="3" t="s">
        <v>2567</v>
      </c>
      <c r="M813" s="5">
        <v>45820</v>
      </c>
      <c r="N813" s="5">
        <v>46000</v>
      </c>
      <c r="O813" s="5" t="s">
        <v>3297</v>
      </c>
      <c r="P813" s="3" t="s">
        <v>3297</v>
      </c>
      <c r="Q813" s="3">
        <v>34688705</v>
      </c>
      <c r="R813" s="3">
        <v>0.28000000000000003</v>
      </c>
      <c r="S813" s="3">
        <v>0.1</v>
      </c>
      <c r="T813" s="3">
        <v>27473454.359999999</v>
      </c>
      <c r="U813" s="3" t="s">
        <v>76</v>
      </c>
      <c r="V813" s="21" cm="1">
        <f t="array" ref="V813">T813 / _xlfn.SWITCH(U813, "USD", 1, "AED", 3.67, "QAR", 3.64, "SAR", 3.75, "EUR", 0.92, "Unknown", 1, 1)</f>
        <v>27473454.359999999</v>
      </c>
      <c r="W813" s="3">
        <v>17316329.800000001</v>
      </c>
      <c r="X813" s="3">
        <v>0.3</v>
      </c>
      <c r="Y813" s="3">
        <v>0.06</v>
      </c>
      <c r="Z813" s="3" t="s">
        <v>3297</v>
      </c>
      <c r="AA813" s="3">
        <v>20496817.699999999</v>
      </c>
      <c r="AB813" s="3">
        <v>15074679.619999999</v>
      </c>
      <c r="AC813" s="3">
        <v>45</v>
      </c>
      <c r="AD813" s="3">
        <v>123</v>
      </c>
      <c r="AE813" s="3" t="s">
        <v>75</v>
      </c>
      <c r="AF813" s="3" t="s">
        <v>153</v>
      </c>
      <c r="AG813" s="3">
        <v>7.0000000000000007E-2</v>
      </c>
      <c r="AH813" s="3">
        <v>0.1</v>
      </c>
      <c r="AI813" s="3">
        <v>0.05</v>
      </c>
      <c r="AJ813" s="3">
        <v>2</v>
      </c>
      <c r="AK813" s="3">
        <v>904</v>
      </c>
      <c r="AL813" s="3">
        <v>5421081.6600000001</v>
      </c>
      <c r="AM813" s="3">
        <v>10242308.130000001</v>
      </c>
      <c r="AN813" s="3" t="s">
        <v>3297</v>
      </c>
      <c r="AO813" s="3" t="s">
        <v>3297</v>
      </c>
      <c r="AP813" s="3" t="s">
        <v>3297</v>
      </c>
      <c r="AQ813" s="3">
        <v>60</v>
      </c>
      <c r="AR813" s="3" t="s">
        <v>3297</v>
      </c>
      <c r="AS813" s="3" t="s">
        <v>52</v>
      </c>
      <c r="AT813" s="3" t="s">
        <v>28</v>
      </c>
    </row>
    <row r="814" spans="1:46" x14ac:dyDescent="0.3">
      <c r="A814" s="2" t="s">
        <v>2627</v>
      </c>
      <c r="B814" s="4">
        <v>45742</v>
      </c>
      <c r="C814" s="2" t="s">
        <v>130</v>
      </c>
      <c r="D814" s="2" t="s">
        <v>3250</v>
      </c>
      <c r="E814" s="2" t="s">
        <v>32</v>
      </c>
      <c r="F814" s="2" t="s">
        <v>108</v>
      </c>
      <c r="G814" s="2" t="s">
        <v>135</v>
      </c>
      <c r="H814" s="2" t="s">
        <v>3297</v>
      </c>
      <c r="I814" s="2" t="s">
        <v>96</v>
      </c>
      <c r="J814" s="2" t="s">
        <v>215</v>
      </c>
      <c r="K814" s="2" t="s">
        <v>35</v>
      </c>
      <c r="L814" s="2" t="s">
        <v>2569</v>
      </c>
      <c r="M814" s="4">
        <v>45691</v>
      </c>
      <c r="N814" s="4" t="s">
        <v>3297</v>
      </c>
      <c r="O814" s="4">
        <v>45837</v>
      </c>
      <c r="P814" s="2">
        <v>51</v>
      </c>
      <c r="Q814" s="2">
        <v>21562524</v>
      </c>
      <c r="R814" s="2">
        <v>0.12</v>
      </c>
      <c r="S814" s="2">
        <v>0.01</v>
      </c>
      <c r="T814" s="2">
        <v>19164771.329999998</v>
      </c>
      <c r="U814" s="2" t="s">
        <v>3297</v>
      </c>
      <c r="V814" s="20" cm="1">
        <f t="array" ref="V814">T814 / _xlfn.SWITCH(U814, "USD", 1, "AED", 3.67, "QAR", 3.64, "SAR", 3.75, "EUR", 0.92, "Unknown", 1, 1)</f>
        <v>19164771.329999998</v>
      </c>
      <c r="W814" s="2">
        <v>14942264.01</v>
      </c>
      <c r="X814" s="2">
        <v>0.37</v>
      </c>
      <c r="Y814" s="2">
        <v>7.0000000000000007E-2</v>
      </c>
      <c r="Z814" s="2" t="s">
        <v>2570</v>
      </c>
      <c r="AA814" s="2">
        <v>10279165.1</v>
      </c>
      <c r="AB814" s="2">
        <v>4285243</v>
      </c>
      <c r="AC814" s="2">
        <v>60</v>
      </c>
      <c r="AD814" s="2">
        <v>111</v>
      </c>
      <c r="AE814" s="2" t="s">
        <v>75</v>
      </c>
      <c r="AF814" s="2" t="s">
        <v>263</v>
      </c>
      <c r="AG814" s="2">
        <v>0.12</v>
      </c>
      <c r="AH814" s="2">
        <v>0.1</v>
      </c>
      <c r="AI814" s="2">
        <v>0.02</v>
      </c>
      <c r="AJ814" s="2">
        <v>4</v>
      </c>
      <c r="AK814" s="2">
        <v>4626</v>
      </c>
      <c r="AL814" s="2">
        <v>771375.59</v>
      </c>
      <c r="AM814" s="2">
        <v>6800522.0700000003</v>
      </c>
      <c r="AN814" s="2" t="s">
        <v>3297</v>
      </c>
      <c r="AO814" s="2" t="s">
        <v>103</v>
      </c>
      <c r="AP814" s="2">
        <v>53.8</v>
      </c>
      <c r="AQ814" s="2" t="s">
        <v>3297</v>
      </c>
      <c r="AR814" s="2" t="s">
        <v>166</v>
      </c>
      <c r="AS814" s="2" t="s">
        <v>104</v>
      </c>
      <c r="AT814" s="2" t="s">
        <v>64</v>
      </c>
    </row>
    <row r="815" spans="1:46" x14ac:dyDescent="0.3">
      <c r="A815" s="3" t="s">
        <v>2630</v>
      </c>
      <c r="B815" s="5">
        <v>45890</v>
      </c>
      <c r="C815" s="3" t="s">
        <v>290</v>
      </c>
      <c r="D815" s="3" t="s">
        <v>183</v>
      </c>
      <c r="E815" s="3" t="s">
        <v>275</v>
      </c>
      <c r="F815" s="3" t="s">
        <v>116</v>
      </c>
      <c r="G815" s="3" t="s">
        <v>69</v>
      </c>
      <c r="H815" s="3" t="s">
        <v>70</v>
      </c>
      <c r="I815" s="3" t="s">
        <v>19</v>
      </c>
      <c r="J815" s="3" t="s">
        <v>59</v>
      </c>
      <c r="K815" s="3" t="s">
        <v>203</v>
      </c>
      <c r="L815" s="3" t="s">
        <v>2572</v>
      </c>
      <c r="M815" s="5">
        <v>45837</v>
      </c>
      <c r="N815" s="5" t="s">
        <v>3297</v>
      </c>
      <c r="O815" s="5">
        <v>45954</v>
      </c>
      <c r="P815" s="3">
        <v>7</v>
      </c>
      <c r="Q815" s="3">
        <v>39103258</v>
      </c>
      <c r="R815" s="3">
        <v>0.28999999999999998</v>
      </c>
      <c r="S815" s="3">
        <v>0.03</v>
      </c>
      <c r="T815" s="3">
        <v>28596212.579999998</v>
      </c>
      <c r="U815" s="3" t="s">
        <v>50</v>
      </c>
      <c r="V815" s="21" cm="1">
        <f t="array" ref="V815">T815 / _xlfn.SWITCH(U815, "USD", 1, "AED", 3.67, "QAR", 3.64, "SAR", 3.75, "EUR", 0.92, "Unknown", 1, 1)</f>
        <v>7856102.3571428563</v>
      </c>
      <c r="W815" s="3">
        <v>19143162.280000001</v>
      </c>
      <c r="X815" s="3">
        <v>0.38</v>
      </c>
      <c r="Y815" s="3">
        <v>0.12</v>
      </c>
      <c r="Z815" s="3" t="s">
        <v>2573</v>
      </c>
      <c r="AA815" s="3">
        <v>10391204.41</v>
      </c>
      <c r="AB815" s="3">
        <v>11321823.880000001</v>
      </c>
      <c r="AC815" s="3">
        <v>90</v>
      </c>
      <c r="AD815" s="3">
        <v>63</v>
      </c>
      <c r="AE815" s="3" t="s">
        <v>3297</v>
      </c>
      <c r="AF815" s="3" t="s">
        <v>87</v>
      </c>
      <c r="AG815" s="3">
        <v>0.23</v>
      </c>
      <c r="AH815" s="3">
        <v>0.15</v>
      </c>
      <c r="AI815" s="3">
        <v>0.08</v>
      </c>
      <c r="AJ815" s="3">
        <v>6</v>
      </c>
      <c r="AK815" s="3">
        <v>1011</v>
      </c>
      <c r="AL815" s="3">
        <v>6048556.4800000004</v>
      </c>
      <c r="AM815" s="3">
        <v>3769756.06</v>
      </c>
      <c r="AN815" s="3" t="s">
        <v>63</v>
      </c>
      <c r="AO815" s="3" t="s">
        <v>3297</v>
      </c>
      <c r="AP815" s="3" t="s">
        <v>3297</v>
      </c>
      <c r="AQ815" s="3">
        <v>36</v>
      </c>
      <c r="AR815" s="3" t="s">
        <v>3297</v>
      </c>
      <c r="AS815" s="3" t="s">
        <v>52</v>
      </c>
      <c r="AT815" s="3" t="s">
        <v>64</v>
      </c>
    </row>
    <row r="816" spans="1:46" x14ac:dyDescent="0.3">
      <c r="A816" s="2" t="s">
        <v>2633</v>
      </c>
      <c r="B816" s="4">
        <v>16679</v>
      </c>
      <c r="C816" s="2" t="s">
        <v>66</v>
      </c>
      <c r="D816" s="2" t="s">
        <v>198</v>
      </c>
      <c r="E816" s="2" t="s">
        <v>32</v>
      </c>
      <c r="F816" s="2" t="s">
        <v>417</v>
      </c>
      <c r="G816" s="2" t="s">
        <v>208</v>
      </c>
      <c r="H816" s="2" t="s">
        <v>245</v>
      </c>
      <c r="I816" s="2" t="s">
        <v>302</v>
      </c>
      <c r="J816" s="2" t="s">
        <v>215</v>
      </c>
      <c r="K816" s="2" t="s">
        <v>46</v>
      </c>
      <c r="L816" s="2" t="s">
        <v>2575</v>
      </c>
      <c r="M816" s="4">
        <v>45798</v>
      </c>
      <c r="N816" s="4">
        <v>45836</v>
      </c>
      <c r="O816" s="4">
        <v>45908</v>
      </c>
      <c r="P816" s="2">
        <v>24</v>
      </c>
      <c r="Q816" s="2">
        <v>6311995</v>
      </c>
      <c r="R816" s="2">
        <v>0.2</v>
      </c>
      <c r="S816" s="2">
        <v>0.1</v>
      </c>
      <c r="T816" s="2">
        <v>5554555.5999999996</v>
      </c>
      <c r="U816" s="2" t="s">
        <v>50</v>
      </c>
      <c r="V816" s="20" cm="1">
        <f t="array" ref="V816">T816 / _xlfn.SWITCH(U816, "USD", 1, "AED", 3.67, "QAR", 3.64, "SAR", 3.75, "EUR", 0.92, "Unknown", 1, 1)</f>
        <v>1525976.8131868131</v>
      </c>
      <c r="W816" s="2">
        <v>4192068.74</v>
      </c>
      <c r="X816" s="2">
        <v>0.4</v>
      </c>
      <c r="Y816" s="2">
        <v>7.0000000000000007E-2</v>
      </c>
      <c r="Z816" s="2" t="s">
        <v>2576</v>
      </c>
      <c r="AA816" s="2">
        <v>3668536.95</v>
      </c>
      <c r="AB816" s="2">
        <v>3419238.49</v>
      </c>
      <c r="AC816" s="2">
        <v>45</v>
      </c>
      <c r="AD816" s="2">
        <v>160</v>
      </c>
      <c r="AE816" s="2" t="s">
        <v>75</v>
      </c>
      <c r="AF816" s="2" t="s">
        <v>128</v>
      </c>
      <c r="AG816" s="2">
        <v>0.45</v>
      </c>
      <c r="AH816" s="2">
        <v>0.05</v>
      </c>
      <c r="AI816" s="2">
        <v>7.0000000000000007E-2</v>
      </c>
      <c r="AJ816" s="2">
        <v>4</v>
      </c>
      <c r="AK816" s="2">
        <v>505</v>
      </c>
      <c r="AL816" s="2">
        <v>469606.25</v>
      </c>
      <c r="AM816" s="2" t="s">
        <v>3297</v>
      </c>
      <c r="AN816" s="2" t="s">
        <v>63</v>
      </c>
      <c r="AO816" s="2" t="s">
        <v>89</v>
      </c>
      <c r="AP816" s="2">
        <v>93.2</v>
      </c>
      <c r="AQ816" s="2" t="s">
        <v>3297</v>
      </c>
      <c r="AR816" s="2" t="s">
        <v>51</v>
      </c>
      <c r="AS816" s="2" t="s">
        <v>52</v>
      </c>
      <c r="AT816" s="2" t="s">
        <v>149</v>
      </c>
    </row>
    <row r="817" spans="1:46" x14ac:dyDescent="0.3">
      <c r="A817" s="3" t="s">
        <v>2636</v>
      </c>
      <c r="B817" s="5">
        <v>45752</v>
      </c>
      <c r="C817" s="3" t="s">
        <v>130</v>
      </c>
      <c r="D817" s="3" t="s">
        <v>219</v>
      </c>
      <c r="E817" s="3" t="s">
        <v>275</v>
      </c>
      <c r="F817" s="3" t="s">
        <v>17</v>
      </c>
      <c r="G817" s="3" t="s">
        <v>18</v>
      </c>
      <c r="H817" s="3" t="s">
        <v>192</v>
      </c>
      <c r="I817" s="3" t="s">
        <v>71</v>
      </c>
      <c r="J817" s="2" t="s">
        <v>72</v>
      </c>
      <c r="K817" s="3" t="s">
        <v>83</v>
      </c>
      <c r="L817" s="3" t="s">
        <v>2578</v>
      </c>
      <c r="M817" s="5">
        <v>45698</v>
      </c>
      <c r="N817" s="5">
        <v>45693</v>
      </c>
      <c r="O817" s="5" t="s">
        <v>3297</v>
      </c>
      <c r="P817" s="3">
        <v>3</v>
      </c>
      <c r="Q817" s="3">
        <v>5813626</v>
      </c>
      <c r="R817" s="3">
        <v>0.11</v>
      </c>
      <c r="S817" s="3">
        <v>7.0000000000000007E-2</v>
      </c>
      <c r="T817" s="3">
        <v>5536316.04</v>
      </c>
      <c r="U817" s="3" t="s">
        <v>76</v>
      </c>
      <c r="V817" s="21" cm="1">
        <f t="array" ref="V817">T817 / _xlfn.SWITCH(U817, "USD", 1, "AED", 3.67, "QAR", 3.64, "SAR", 3.75, "EUR", 0.92, "Unknown", 1, 1)</f>
        <v>5536316.04</v>
      </c>
      <c r="W817" s="3">
        <v>4469458.2699999996</v>
      </c>
      <c r="X817" s="3">
        <v>0.27</v>
      </c>
      <c r="Y817" s="3">
        <v>0.11</v>
      </c>
      <c r="Z817" s="3" t="s">
        <v>2579</v>
      </c>
      <c r="AA817" s="3">
        <v>2526828.33</v>
      </c>
      <c r="AB817" s="3">
        <v>2128374.7999999998</v>
      </c>
      <c r="AC817" s="3">
        <v>30</v>
      </c>
      <c r="AD817" s="3">
        <v>96</v>
      </c>
      <c r="AE817" s="3" t="s">
        <v>75</v>
      </c>
      <c r="AF817" s="3" t="s">
        <v>263</v>
      </c>
      <c r="AG817" s="3">
        <v>0.37</v>
      </c>
      <c r="AH817" s="3">
        <v>0.15</v>
      </c>
      <c r="AI817" s="3">
        <v>0.02</v>
      </c>
      <c r="AJ817" s="3">
        <v>4</v>
      </c>
      <c r="AK817" s="3">
        <v>225</v>
      </c>
      <c r="AL817" s="3">
        <v>674684.9</v>
      </c>
      <c r="AM817" s="3">
        <v>1917682.68</v>
      </c>
      <c r="AN817" s="3" t="s">
        <v>135</v>
      </c>
      <c r="AO817" s="3" t="s">
        <v>25</v>
      </c>
      <c r="AP817" s="3">
        <v>85.3</v>
      </c>
      <c r="AQ817" s="3">
        <v>36</v>
      </c>
      <c r="AR817" s="3" t="s">
        <v>3297</v>
      </c>
      <c r="AS817" s="3" t="s">
        <v>40</v>
      </c>
      <c r="AT817" s="3" t="s">
        <v>105</v>
      </c>
    </row>
    <row r="818" spans="1:46" x14ac:dyDescent="0.3">
      <c r="A818" s="2" t="s">
        <v>2643</v>
      </c>
      <c r="B818" s="4">
        <v>45691</v>
      </c>
      <c r="C818" s="2" t="s">
        <v>239</v>
      </c>
      <c r="D818" s="2" t="s">
        <v>55</v>
      </c>
      <c r="E818" s="2" t="s">
        <v>16</v>
      </c>
      <c r="F818" s="2" t="s">
        <v>56</v>
      </c>
      <c r="G818" s="2" t="s">
        <v>34</v>
      </c>
      <c r="H818" s="2" t="s">
        <v>245</v>
      </c>
      <c r="I818" s="2" t="s">
        <v>19</v>
      </c>
      <c r="J818" s="2" t="s">
        <v>82</v>
      </c>
      <c r="K818" s="2" t="s">
        <v>46</v>
      </c>
      <c r="L818" s="2" t="s">
        <v>2581</v>
      </c>
      <c r="M818" s="4">
        <v>45642</v>
      </c>
      <c r="N818" s="4">
        <v>45660</v>
      </c>
      <c r="O818" s="4" t="s">
        <v>3297</v>
      </c>
      <c r="P818" s="2">
        <v>41</v>
      </c>
      <c r="Q818" s="2">
        <v>9865924</v>
      </c>
      <c r="R818" s="2">
        <v>0.31</v>
      </c>
      <c r="S818" s="2">
        <v>0.15</v>
      </c>
      <c r="T818" s="2">
        <v>7828610.6900000004</v>
      </c>
      <c r="U818" s="2" t="s">
        <v>177</v>
      </c>
      <c r="V818" s="20" cm="1">
        <f t="array" ref="V818">T818 / _xlfn.SWITCH(U818, "USD", 1, "AED", 3.67, "QAR", 3.64, "SAR", 3.75, "EUR", 0.92, "Unknown", 1, 1)</f>
        <v>7828610.6900000004</v>
      </c>
      <c r="W818" s="2">
        <v>6592686.4199999999</v>
      </c>
      <c r="X818" s="2">
        <v>0.36</v>
      </c>
      <c r="Y818" s="2">
        <v>0.17</v>
      </c>
      <c r="Z818" s="2" t="s">
        <v>2582</v>
      </c>
      <c r="AA818" s="2">
        <v>3609358.48</v>
      </c>
      <c r="AB818" s="2">
        <v>3423838.7</v>
      </c>
      <c r="AC818" s="2">
        <v>30</v>
      </c>
      <c r="AD818" s="2">
        <v>73</v>
      </c>
      <c r="AE818" s="2" t="s">
        <v>62</v>
      </c>
      <c r="AF818" s="2" t="s">
        <v>153</v>
      </c>
      <c r="AG818" s="2">
        <v>0.18</v>
      </c>
      <c r="AH818" s="2">
        <v>0.15</v>
      </c>
      <c r="AI818" s="2">
        <v>0.04</v>
      </c>
      <c r="AJ818" s="2">
        <v>7</v>
      </c>
      <c r="AK818" s="2">
        <v>1625</v>
      </c>
      <c r="AL818" s="2">
        <v>736298.33</v>
      </c>
      <c r="AM818" s="2">
        <v>3671139.06</v>
      </c>
      <c r="AN818" s="2" t="s">
        <v>63</v>
      </c>
      <c r="AO818" s="2" t="s">
        <v>3297</v>
      </c>
      <c r="AP818" s="2">
        <v>77.3</v>
      </c>
      <c r="AQ818" s="2">
        <v>24</v>
      </c>
      <c r="AR818" s="2" t="s">
        <v>160</v>
      </c>
      <c r="AS818" s="2" t="s">
        <v>52</v>
      </c>
      <c r="AT818" s="2" t="s">
        <v>3297</v>
      </c>
    </row>
    <row r="819" spans="1:46" x14ac:dyDescent="0.3">
      <c r="A819" s="3" t="s">
        <v>2646</v>
      </c>
      <c r="B819" s="5">
        <v>16680</v>
      </c>
      <c r="C819" s="3" t="s">
        <v>249</v>
      </c>
      <c r="D819" s="3" t="s">
        <v>174</v>
      </c>
      <c r="E819" s="3" t="s">
        <v>32</v>
      </c>
      <c r="F819" s="3" t="s">
        <v>108</v>
      </c>
      <c r="G819" s="3" t="s">
        <v>156</v>
      </c>
      <c r="H819" s="3" t="s">
        <v>192</v>
      </c>
      <c r="I819" s="3" t="s">
        <v>302</v>
      </c>
      <c r="J819" s="3" t="s">
        <v>215</v>
      </c>
      <c r="K819" s="3" t="s">
        <v>97</v>
      </c>
      <c r="L819" s="3" t="s">
        <v>2584</v>
      </c>
      <c r="M819" s="5">
        <v>45904</v>
      </c>
      <c r="N819" s="5" t="s">
        <v>3297</v>
      </c>
      <c r="O819" s="5">
        <v>45890</v>
      </c>
      <c r="P819" s="3">
        <v>16</v>
      </c>
      <c r="Q819" s="3">
        <v>34390777</v>
      </c>
      <c r="R819" s="3">
        <v>0.19</v>
      </c>
      <c r="S819" s="3">
        <v>0.2</v>
      </c>
      <c r="T819" s="3">
        <v>33427835.239999998</v>
      </c>
      <c r="U819" s="3" t="s">
        <v>365</v>
      </c>
      <c r="V819" s="21" cm="1">
        <f t="array" ref="V819">T819 / _xlfn.SWITCH(U819, "USD", 1, "AED", 3.67, "QAR", 3.64, "SAR", 3.75, "EUR", 0.92, "Unknown", 1, 1)</f>
        <v>9108401.972752044</v>
      </c>
      <c r="W819" s="3">
        <v>24346480.66</v>
      </c>
      <c r="X819" s="3">
        <v>0.16</v>
      </c>
      <c r="Y819" s="3">
        <v>0.16</v>
      </c>
      <c r="Z819" s="3" t="s">
        <v>2585</v>
      </c>
      <c r="AA819" s="3">
        <v>21880914.649999999</v>
      </c>
      <c r="AB819" s="3">
        <v>19531210.59</v>
      </c>
      <c r="AC819" s="3">
        <v>45</v>
      </c>
      <c r="AD819" s="3">
        <v>115</v>
      </c>
      <c r="AE819" s="3" t="s">
        <v>62</v>
      </c>
      <c r="AF819" s="3" t="s">
        <v>87</v>
      </c>
      <c r="AG819" s="3">
        <v>0.12</v>
      </c>
      <c r="AH819" s="3">
        <v>0.1</v>
      </c>
      <c r="AI819" s="3">
        <v>0.05</v>
      </c>
      <c r="AJ819" s="3">
        <v>15</v>
      </c>
      <c r="AK819" s="3">
        <v>565</v>
      </c>
      <c r="AL819" s="3">
        <v>6356642.5899999999</v>
      </c>
      <c r="AM819" s="3">
        <v>11962036.6</v>
      </c>
      <c r="AN819" s="3" t="s">
        <v>135</v>
      </c>
      <c r="AO819" s="3" t="s">
        <v>3297</v>
      </c>
      <c r="AP819" s="3">
        <v>72.900000000000006</v>
      </c>
      <c r="AQ819" s="3">
        <v>48</v>
      </c>
      <c r="AR819" s="3" t="s">
        <v>160</v>
      </c>
      <c r="AS819" s="3" t="s">
        <v>27</v>
      </c>
      <c r="AT819" s="3" t="s">
        <v>28</v>
      </c>
    </row>
    <row r="820" spans="1:46" x14ac:dyDescent="0.3">
      <c r="A820" s="2" t="s">
        <v>2649</v>
      </c>
      <c r="B820" s="4">
        <v>45894</v>
      </c>
      <c r="C820" s="2" t="s">
        <v>313</v>
      </c>
      <c r="D820" s="2" t="s">
        <v>31</v>
      </c>
      <c r="E820" s="2" t="s">
        <v>32</v>
      </c>
      <c r="F820" s="2" t="s">
        <v>417</v>
      </c>
      <c r="G820" s="2" t="s">
        <v>135</v>
      </c>
      <c r="H820" s="2" t="s">
        <v>44</v>
      </c>
      <c r="I820" s="2" t="s">
        <v>124</v>
      </c>
      <c r="J820" s="2" t="s">
        <v>215</v>
      </c>
      <c r="K820" s="2" t="s">
        <v>46</v>
      </c>
      <c r="L820" s="2" t="s">
        <v>2587</v>
      </c>
      <c r="M820" s="4">
        <v>45877</v>
      </c>
      <c r="N820" s="4">
        <v>45917</v>
      </c>
      <c r="O820" s="4">
        <v>45927</v>
      </c>
      <c r="P820" s="2" t="s">
        <v>3297</v>
      </c>
      <c r="Q820" s="2">
        <v>15974398</v>
      </c>
      <c r="R820" s="2">
        <v>0.25</v>
      </c>
      <c r="S820" s="2">
        <v>0.01</v>
      </c>
      <c r="T820" s="2">
        <v>12100606.48</v>
      </c>
      <c r="U820" s="2" t="s">
        <v>264</v>
      </c>
      <c r="V820" s="20" cm="1">
        <f t="array" ref="V820">T820 / _xlfn.SWITCH(U820, "USD", 1, "AED", 3.67, "QAR", 3.64, "SAR", 3.75, "EUR", 0.92, "Unknown", 1, 1)</f>
        <v>12100606.48</v>
      </c>
      <c r="W820" s="2">
        <v>10078195.210000001</v>
      </c>
      <c r="X820" s="2">
        <v>0.1</v>
      </c>
      <c r="Y820" s="2">
        <v>0.08</v>
      </c>
      <c r="Z820" s="2" t="s">
        <v>2588</v>
      </c>
      <c r="AA820" s="2">
        <v>7126147.3200000003</v>
      </c>
      <c r="AB820" s="2">
        <v>2721304.52</v>
      </c>
      <c r="AC820" s="2">
        <v>120</v>
      </c>
      <c r="AD820" s="2">
        <v>134</v>
      </c>
      <c r="AE820" s="2" t="s">
        <v>100</v>
      </c>
      <c r="AF820" s="2" t="s">
        <v>153</v>
      </c>
      <c r="AG820" s="2">
        <v>0.15</v>
      </c>
      <c r="AH820" s="2">
        <v>0.1</v>
      </c>
      <c r="AI820" s="2">
        <v>0.05</v>
      </c>
      <c r="AJ820" s="2">
        <v>9</v>
      </c>
      <c r="AK820" s="2">
        <v>3138</v>
      </c>
      <c r="AL820" s="2">
        <v>595966.51</v>
      </c>
      <c r="AM820" s="2" t="s">
        <v>3297</v>
      </c>
      <c r="AN820" s="2" t="s">
        <v>88</v>
      </c>
      <c r="AO820" s="2" t="s">
        <v>89</v>
      </c>
      <c r="AP820" s="2">
        <v>55.4</v>
      </c>
      <c r="AQ820" s="2">
        <v>24</v>
      </c>
      <c r="AR820" s="2" t="s">
        <v>160</v>
      </c>
      <c r="AS820" s="2" t="s">
        <v>112</v>
      </c>
      <c r="AT820" s="2" t="s">
        <v>149</v>
      </c>
    </row>
    <row r="821" spans="1:46" x14ac:dyDescent="0.3">
      <c r="A821" s="3" t="s">
        <v>2651</v>
      </c>
      <c r="B821" s="5">
        <v>45839</v>
      </c>
      <c r="C821" s="3" t="s">
        <v>266</v>
      </c>
      <c r="D821" s="3" t="s">
        <v>219</v>
      </c>
      <c r="E821" s="3" t="s">
        <v>3335</v>
      </c>
      <c r="F821" s="3" t="s">
        <v>17</v>
      </c>
      <c r="G821" s="3" t="s">
        <v>214</v>
      </c>
      <c r="H821" s="3" t="s">
        <v>245</v>
      </c>
      <c r="I821" s="3" t="s">
        <v>302</v>
      </c>
      <c r="J821" s="3" t="s">
        <v>140</v>
      </c>
      <c r="K821" s="3" t="s">
        <v>145</v>
      </c>
      <c r="L821" s="3" t="s">
        <v>2589</v>
      </c>
      <c r="M821" s="5">
        <v>45794</v>
      </c>
      <c r="N821" s="5">
        <v>45878</v>
      </c>
      <c r="O821" s="5">
        <v>45898</v>
      </c>
      <c r="P821" s="3">
        <v>5</v>
      </c>
      <c r="Q821" s="3">
        <v>29128623</v>
      </c>
      <c r="R821" s="3">
        <v>0.12</v>
      </c>
      <c r="S821" s="3">
        <v>0.18</v>
      </c>
      <c r="T821" s="3">
        <v>30247162.120000001</v>
      </c>
      <c r="U821" s="3" t="s">
        <v>50</v>
      </c>
      <c r="V821" s="21" cm="1">
        <f t="array" ref="V821">T821 / _xlfn.SWITCH(U821, "USD", 1, "AED", 3.67, "QAR", 3.64, "SAR", 3.75, "EUR", 0.92, "Unknown", 1, 1)</f>
        <v>8309659.923076923</v>
      </c>
      <c r="W821" s="3">
        <v>20313599.809999999</v>
      </c>
      <c r="X821" s="3">
        <v>0.09</v>
      </c>
      <c r="Y821" s="3">
        <v>0.14000000000000001</v>
      </c>
      <c r="Z821" s="3" t="s">
        <v>2590</v>
      </c>
      <c r="AA821" s="3">
        <v>11887777.279999999</v>
      </c>
      <c r="AB821" s="3">
        <v>12244741.74</v>
      </c>
      <c r="AC821" s="3">
        <v>60</v>
      </c>
      <c r="AD821" s="3">
        <v>56</v>
      </c>
      <c r="AE821" s="3" t="s">
        <v>3297</v>
      </c>
      <c r="AF821" s="3" t="s">
        <v>87</v>
      </c>
      <c r="AG821" s="3">
        <v>0.46</v>
      </c>
      <c r="AH821" s="3">
        <v>0.05</v>
      </c>
      <c r="AI821" s="3">
        <v>0.06</v>
      </c>
      <c r="AJ821" s="3">
        <v>4</v>
      </c>
      <c r="AK821" s="3">
        <v>18</v>
      </c>
      <c r="AL821" s="3">
        <v>3021573.76</v>
      </c>
      <c r="AM821" s="3">
        <v>9900822.5199999996</v>
      </c>
      <c r="AN821" s="3" t="s">
        <v>3297</v>
      </c>
      <c r="AO821" s="3" t="s">
        <v>39</v>
      </c>
      <c r="AP821" s="3">
        <v>99.5</v>
      </c>
      <c r="AQ821" s="3">
        <v>12</v>
      </c>
      <c r="AR821" s="3" t="s">
        <v>3297</v>
      </c>
      <c r="AS821" s="3" t="s">
        <v>52</v>
      </c>
      <c r="AT821" s="3" t="s">
        <v>28</v>
      </c>
    </row>
    <row r="822" spans="1:46" x14ac:dyDescent="0.3">
      <c r="A822" s="2" t="s">
        <v>2654</v>
      </c>
      <c r="B822" s="4">
        <v>16640</v>
      </c>
      <c r="C822" s="2" t="s">
        <v>191</v>
      </c>
      <c r="D822" s="2" t="s">
        <v>122</v>
      </c>
      <c r="E822" s="2" t="s">
        <v>220</v>
      </c>
      <c r="F822" s="2" t="s">
        <v>33</v>
      </c>
      <c r="G822" s="2" t="s">
        <v>18</v>
      </c>
      <c r="H822" s="2" t="s">
        <v>70</v>
      </c>
      <c r="I822" s="2" t="s">
        <v>302</v>
      </c>
      <c r="J822" s="2" t="s">
        <v>118</v>
      </c>
      <c r="K822" s="2" t="s">
        <v>83</v>
      </c>
      <c r="L822" s="2" t="s">
        <v>2592</v>
      </c>
      <c r="M822" s="4">
        <v>45639</v>
      </c>
      <c r="N822" s="4" t="s">
        <v>3297</v>
      </c>
      <c r="O822" s="4">
        <v>45797</v>
      </c>
      <c r="P822" s="2" t="s">
        <v>3297</v>
      </c>
      <c r="Q822" s="2">
        <v>14790863</v>
      </c>
      <c r="R822" s="2">
        <v>0.14000000000000001</v>
      </c>
      <c r="S822" s="2">
        <v>0.1</v>
      </c>
      <c r="T822" s="2">
        <v>13992156.4</v>
      </c>
      <c r="U822" s="2" t="s">
        <v>76</v>
      </c>
      <c r="V822" s="20" cm="1">
        <f t="array" ref="V822">T822 / _xlfn.SWITCH(U822, "USD", 1, "AED", 3.67, "QAR", 3.64, "SAR", 3.75, "EUR", 0.92, "Unknown", 1, 1)</f>
        <v>13992156.4</v>
      </c>
      <c r="W822" s="2">
        <v>11739043.43</v>
      </c>
      <c r="X822" s="2">
        <v>0.11</v>
      </c>
      <c r="Y822" s="2">
        <v>0.05</v>
      </c>
      <c r="Z822" s="2" t="s">
        <v>2593</v>
      </c>
      <c r="AA822" s="2">
        <v>3844051.38</v>
      </c>
      <c r="AB822" s="2">
        <v>1471452.1</v>
      </c>
      <c r="AC822" s="2">
        <v>30</v>
      </c>
      <c r="AD822" s="2">
        <v>9</v>
      </c>
      <c r="AE822" s="2" t="s">
        <v>100</v>
      </c>
      <c r="AF822" s="2" t="s">
        <v>101</v>
      </c>
      <c r="AG822" s="2">
        <v>0.8</v>
      </c>
      <c r="AH822" s="2">
        <v>0.15</v>
      </c>
      <c r="AI822" s="2">
        <v>0.03</v>
      </c>
      <c r="AJ822" s="2">
        <v>12</v>
      </c>
      <c r="AK822" s="2">
        <v>380</v>
      </c>
      <c r="AL822" s="2">
        <v>1751887.98</v>
      </c>
      <c r="AM822" s="2">
        <v>4541059.22</v>
      </c>
      <c r="AN822" s="2" t="s">
        <v>3297</v>
      </c>
      <c r="AO822" s="2" t="s">
        <v>3297</v>
      </c>
      <c r="AP822" s="2" t="s">
        <v>3297</v>
      </c>
      <c r="AQ822" s="2">
        <v>60</v>
      </c>
      <c r="AR822" s="2" t="s">
        <v>166</v>
      </c>
      <c r="AS822" s="2" t="s">
        <v>52</v>
      </c>
      <c r="AT822" s="2" t="s">
        <v>64</v>
      </c>
    </row>
    <row r="823" spans="1:46" x14ac:dyDescent="0.3">
      <c r="A823" s="3" t="s">
        <v>2657</v>
      </c>
      <c r="B823" s="5">
        <v>45742</v>
      </c>
      <c r="C823" s="3" t="s">
        <v>298</v>
      </c>
      <c r="D823" s="3" t="s">
        <v>115</v>
      </c>
      <c r="E823" s="3" t="s">
        <v>275</v>
      </c>
      <c r="F823" s="3" t="s">
        <v>3297</v>
      </c>
      <c r="G823" s="3" t="s">
        <v>135</v>
      </c>
      <c r="H823" s="3" t="s">
        <v>109</v>
      </c>
      <c r="I823" s="3" t="s">
        <v>302</v>
      </c>
      <c r="J823" s="2" t="s">
        <v>59</v>
      </c>
      <c r="K823" s="3" t="s">
        <v>21</v>
      </c>
      <c r="L823" s="3" t="s">
        <v>2595</v>
      </c>
      <c r="M823" s="5">
        <v>45964</v>
      </c>
      <c r="N823" s="5" t="s">
        <v>3297</v>
      </c>
      <c r="O823" s="5">
        <v>45775</v>
      </c>
      <c r="P823" s="3">
        <v>43</v>
      </c>
      <c r="Q823" s="3">
        <v>36488254</v>
      </c>
      <c r="R823" s="3">
        <v>0.26</v>
      </c>
      <c r="S823" s="3">
        <v>-0.04</v>
      </c>
      <c r="T823" s="3">
        <v>25921255.640000001</v>
      </c>
      <c r="U823" s="3" t="s">
        <v>264</v>
      </c>
      <c r="V823" s="21" cm="1">
        <f t="array" ref="V823">T823 / _xlfn.SWITCH(U823, "USD", 1, "AED", 3.67, "QAR", 3.64, "SAR", 3.75, "EUR", 0.92, "Unknown", 1, 1)</f>
        <v>25921255.640000001</v>
      </c>
      <c r="W823" s="3">
        <v>17719695.48</v>
      </c>
      <c r="X823" s="3">
        <v>0.19</v>
      </c>
      <c r="Y823" s="3">
        <v>0.09</v>
      </c>
      <c r="Z823" s="3" t="s">
        <v>2596</v>
      </c>
      <c r="AA823" s="3">
        <v>12007346.9</v>
      </c>
      <c r="AB823" s="3">
        <v>7366561.0599999996</v>
      </c>
      <c r="AC823" s="3">
        <v>90</v>
      </c>
      <c r="AD823" s="3">
        <v>171</v>
      </c>
      <c r="AE823" s="3" t="s">
        <v>62</v>
      </c>
      <c r="AF823" s="3" t="s">
        <v>263</v>
      </c>
      <c r="AG823" s="3">
        <v>0.86</v>
      </c>
      <c r="AH823" s="3">
        <v>0.1</v>
      </c>
      <c r="AI823" s="3">
        <v>0.1</v>
      </c>
      <c r="AJ823" s="3">
        <v>1</v>
      </c>
      <c r="AK823" s="3">
        <v>3011</v>
      </c>
      <c r="AL823" s="3">
        <v>2372531.83</v>
      </c>
      <c r="AM823" s="3">
        <v>5159695.79</v>
      </c>
      <c r="AN823" s="3" t="s">
        <v>165</v>
      </c>
      <c r="AO823" s="3" t="s">
        <v>3297</v>
      </c>
      <c r="AP823" s="3">
        <v>55.5</v>
      </c>
      <c r="AQ823" s="3">
        <v>60</v>
      </c>
      <c r="AR823" s="3" t="s">
        <v>51</v>
      </c>
      <c r="AS823" s="3" t="s">
        <v>104</v>
      </c>
      <c r="AT823" s="3" t="s">
        <v>64</v>
      </c>
    </row>
    <row r="824" spans="1:46" x14ac:dyDescent="0.3">
      <c r="A824" s="2" t="s">
        <v>2660</v>
      </c>
      <c r="B824" s="4">
        <v>45941</v>
      </c>
      <c r="C824" s="2" t="s">
        <v>130</v>
      </c>
      <c r="D824" s="2" t="s">
        <v>198</v>
      </c>
      <c r="E824" s="2" t="s">
        <v>220</v>
      </c>
      <c r="F824" s="2" t="s">
        <v>123</v>
      </c>
      <c r="G824" s="2" t="s">
        <v>162</v>
      </c>
      <c r="H824" s="2" t="s">
        <v>3297</v>
      </c>
      <c r="I824" s="2" t="s">
        <v>302</v>
      </c>
      <c r="J824" s="2" t="s">
        <v>20</v>
      </c>
      <c r="K824" s="2" t="s">
        <v>35</v>
      </c>
      <c r="L824" s="2" t="s">
        <v>2598</v>
      </c>
      <c r="M824" s="4">
        <v>45940</v>
      </c>
      <c r="N824" s="4">
        <v>46023</v>
      </c>
      <c r="O824" s="4">
        <v>46036</v>
      </c>
      <c r="P824" s="2">
        <v>52</v>
      </c>
      <c r="Q824" s="2">
        <v>2534936</v>
      </c>
      <c r="R824" s="2">
        <v>0.12</v>
      </c>
      <c r="S824" s="2">
        <v>0.12</v>
      </c>
      <c r="T824" s="2">
        <v>2498432.92</v>
      </c>
      <c r="U824" s="2" t="s">
        <v>50</v>
      </c>
      <c r="V824" s="20" cm="1">
        <f t="array" ref="V824">T824 / _xlfn.SWITCH(U824, "USD", 1, "AED", 3.67, "QAR", 3.64, "SAR", 3.75, "EUR", 0.92, "Unknown", 1, 1)</f>
        <v>686382.67032967031</v>
      </c>
      <c r="W824" s="2">
        <v>2241680.8199999998</v>
      </c>
      <c r="X824" s="2">
        <v>0.15</v>
      </c>
      <c r="Y824" s="2">
        <v>0.16</v>
      </c>
      <c r="Z824" s="2" t="s">
        <v>2599</v>
      </c>
      <c r="AA824" s="2">
        <v>279653</v>
      </c>
      <c r="AB824" s="2">
        <v>117189.37</v>
      </c>
      <c r="AC824" s="2">
        <v>120</v>
      </c>
      <c r="AD824" s="2">
        <v>110</v>
      </c>
      <c r="AE824" s="2" t="s">
        <v>75</v>
      </c>
      <c r="AF824" s="2" t="s">
        <v>87</v>
      </c>
      <c r="AG824" s="2">
        <v>0.67</v>
      </c>
      <c r="AH824" s="2">
        <v>0.15</v>
      </c>
      <c r="AI824" s="2">
        <v>7.0000000000000007E-2</v>
      </c>
      <c r="AJ824" s="2">
        <v>11</v>
      </c>
      <c r="AK824" s="2">
        <v>3228</v>
      </c>
      <c r="AL824" s="2">
        <v>151071.64000000001</v>
      </c>
      <c r="AM824" s="2">
        <v>653849.18999999994</v>
      </c>
      <c r="AN824" s="2" t="s">
        <v>165</v>
      </c>
      <c r="AO824" s="2" t="s">
        <v>89</v>
      </c>
      <c r="AP824" s="2">
        <v>54.3</v>
      </c>
      <c r="AQ824" s="2">
        <v>12</v>
      </c>
      <c r="AR824" s="2" t="s">
        <v>51</v>
      </c>
      <c r="AS824" s="2" t="s">
        <v>112</v>
      </c>
      <c r="AT824" s="2" t="s">
        <v>3297</v>
      </c>
    </row>
    <row r="825" spans="1:46" x14ac:dyDescent="0.3">
      <c r="A825" s="3" t="s">
        <v>2663</v>
      </c>
      <c r="B825" s="5">
        <v>46022</v>
      </c>
      <c r="C825" s="3" t="s">
        <v>42</v>
      </c>
      <c r="D825" s="3" t="s">
        <v>219</v>
      </c>
      <c r="E825" s="3" t="s">
        <v>32</v>
      </c>
      <c r="F825" s="3" t="s">
        <v>108</v>
      </c>
      <c r="G825" s="3" t="s">
        <v>144</v>
      </c>
      <c r="H825" s="3" t="s">
        <v>95</v>
      </c>
      <c r="I825" s="3" t="s">
        <v>302</v>
      </c>
      <c r="J825" s="3" t="s">
        <v>215</v>
      </c>
      <c r="K825" s="3" t="s">
        <v>21</v>
      </c>
      <c r="L825" s="3" t="s">
        <v>2601</v>
      </c>
      <c r="M825" s="5">
        <v>45946</v>
      </c>
      <c r="N825" s="5">
        <v>46022</v>
      </c>
      <c r="O825" s="5">
        <v>46079</v>
      </c>
      <c r="P825" s="3">
        <v>21</v>
      </c>
      <c r="Q825" s="3">
        <v>11700128</v>
      </c>
      <c r="R825" s="3">
        <v>0.24</v>
      </c>
      <c r="S825" s="3">
        <v>-0.01</v>
      </c>
      <c r="T825" s="3">
        <v>8803176.3100000005</v>
      </c>
      <c r="U825" s="3" t="s">
        <v>242</v>
      </c>
      <c r="V825" s="21" cm="1">
        <f t="array" ref="V825">T825 / _xlfn.SWITCH(U825, "USD", 1, "AED", 3.67, "QAR", 3.64, "SAR", 3.75, "EUR", 0.92, "Unknown", 1, 1)</f>
        <v>9568669.902173914</v>
      </c>
      <c r="W825" s="3" t="s">
        <v>3297</v>
      </c>
      <c r="X825" s="3">
        <v>0.33</v>
      </c>
      <c r="Y825" s="3">
        <v>0.08</v>
      </c>
      <c r="Z825" s="3" t="s">
        <v>2602</v>
      </c>
      <c r="AA825" s="3">
        <v>7679956.4699999997</v>
      </c>
      <c r="AB825" s="3">
        <v>2778167.24</v>
      </c>
      <c r="AC825" s="3">
        <v>120</v>
      </c>
      <c r="AD825" s="3">
        <v>75</v>
      </c>
      <c r="AE825" s="3" t="s">
        <v>75</v>
      </c>
      <c r="AF825" s="3" t="s">
        <v>263</v>
      </c>
      <c r="AG825" s="3">
        <v>0.94</v>
      </c>
      <c r="AH825" s="3">
        <v>0.05</v>
      </c>
      <c r="AI825" s="3">
        <v>0.02</v>
      </c>
      <c r="AJ825" s="3">
        <v>4</v>
      </c>
      <c r="AK825" s="3">
        <v>1505</v>
      </c>
      <c r="AL825" s="3">
        <v>1015614.06</v>
      </c>
      <c r="AM825" s="3">
        <v>3149598.52</v>
      </c>
      <c r="AN825" s="3" t="s">
        <v>3297</v>
      </c>
      <c r="AO825" s="3" t="s">
        <v>77</v>
      </c>
      <c r="AP825" s="3">
        <v>92.5</v>
      </c>
      <c r="AQ825" s="3" t="s">
        <v>3297</v>
      </c>
      <c r="AR825" s="3" t="s">
        <v>160</v>
      </c>
      <c r="AS825" s="3" t="s">
        <v>40</v>
      </c>
      <c r="AT825" s="3" t="s">
        <v>113</v>
      </c>
    </row>
    <row r="826" spans="1:46" x14ac:dyDescent="0.3">
      <c r="A826" s="2" t="s">
        <v>2665</v>
      </c>
      <c r="B826" s="4">
        <v>45683</v>
      </c>
      <c r="C826" s="2" t="s">
        <v>384</v>
      </c>
      <c r="D826" s="2" t="s">
        <v>230</v>
      </c>
      <c r="E826" s="2" t="s">
        <v>275</v>
      </c>
      <c r="F826" s="2" t="s">
        <v>17</v>
      </c>
      <c r="G826" s="2" t="s">
        <v>18</v>
      </c>
      <c r="H826" s="2" t="s">
        <v>109</v>
      </c>
      <c r="I826" s="2" t="s">
        <v>19</v>
      </c>
      <c r="J826" s="2" t="s">
        <v>59</v>
      </c>
      <c r="K826" s="2" t="s">
        <v>83</v>
      </c>
      <c r="L826" s="2" t="s">
        <v>2604</v>
      </c>
      <c r="M826" s="4">
        <v>45621</v>
      </c>
      <c r="N826" s="4">
        <v>45703</v>
      </c>
      <c r="O826" s="4" t="s">
        <v>3297</v>
      </c>
      <c r="P826" s="2">
        <v>50</v>
      </c>
      <c r="Q826" s="2">
        <v>12710147</v>
      </c>
      <c r="R826" s="2">
        <v>0.28999999999999998</v>
      </c>
      <c r="S826" s="2">
        <v>7.0000000000000007E-2</v>
      </c>
      <c r="T826" s="2">
        <v>9655898.6799999997</v>
      </c>
      <c r="U826" s="2" t="s">
        <v>242</v>
      </c>
      <c r="V826" s="20" cm="1">
        <f t="array" ref="V826">T826 / _xlfn.SWITCH(U826, "USD", 1, "AED", 3.67, "QAR", 3.64, "SAR", 3.75, "EUR", 0.92, "Unknown", 1, 1)</f>
        <v>10495542.04347826</v>
      </c>
      <c r="W826" s="2">
        <v>7562723.8499999996</v>
      </c>
      <c r="X826" s="2">
        <v>0.32</v>
      </c>
      <c r="Y826" s="2">
        <v>0.19</v>
      </c>
      <c r="Z826" s="2" t="s">
        <v>2605</v>
      </c>
      <c r="AA826" s="2">
        <v>3475219.17</v>
      </c>
      <c r="AB826" s="2">
        <v>2754912.04</v>
      </c>
      <c r="AC826" s="2">
        <v>90</v>
      </c>
      <c r="AD826" s="2">
        <v>169</v>
      </c>
      <c r="AE826" s="2" t="s">
        <v>148</v>
      </c>
      <c r="AF826" s="2" t="s">
        <v>263</v>
      </c>
      <c r="AG826" s="2">
        <v>0.82</v>
      </c>
      <c r="AH826" s="2">
        <v>0.1</v>
      </c>
      <c r="AI826" s="2">
        <v>0.05</v>
      </c>
      <c r="AJ826" s="2">
        <v>0</v>
      </c>
      <c r="AK826" s="2">
        <v>3871</v>
      </c>
      <c r="AL826" s="2">
        <v>2228656.5</v>
      </c>
      <c r="AM826" s="2">
        <v>4797570.99</v>
      </c>
      <c r="AN826" s="2" t="s">
        <v>3297</v>
      </c>
      <c r="AO826" s="2" t="s">
        <v>103</v>
      </c>
      <c r="AP826" s="2">
        <v>98.3</v>
      </c>
      <c r="AQ826" s="2">
        <v>60</v>
      </c>
      <c r="AR826" s="2" t="s">
        <v>160</v>
      </c>
      <c r="AS826" s="2" t="s">
        <v>112</v>
      </c>
      <c r="AT826" s="2" t="s">
        <v>3297</v>
      </c>
    </row>
    <row r="827" spans="1:46" x14ac:dyDescent="0.3">
      <c r="A827" s="3" t="s">
        <v>2668</v>
      </c>
      <c r="B827" s="5">
        <v>46067</v>
      </c>
      <c r="C827" s="3" t="s">
        <v>257</v>
      </c>
      <c r="D827" s="3" t="s">
        <v>79</v>
      </c>
      <c r="E827" s="3" t="s">
        <v>16</v>
      </c>
      <c r="F827" s="3" t="s">
        <v>68</v>
      </c>
      <c r="G827" s="3" t="s">
        <v>144</v>
      </c>
      <c r="H827" s="3" t="s">
        <v>3297</v>
      </c>
      <c r="I827" s="3" t="s">
        <v>124</v>
      </c>
      <c r="J827" s="3" t="s">
        <v>82</v>
      </c>
      <c r="K827" s="3" t="s">
        <v>83</v>
      </c>
      <c r="L827" s="3" t="s">
        <v>2607</v>
      </c>
      <c r="M827" s="5">
        <v>46357</v>
      </c>
      <c r="N827" s="5" t="s">
        <v>3297</v>
      </c>
      <c r="O827" s="5">
        <v>46141</v>
      </c>
      <c r="P827" s="3">
        <v>6</v>
      </c>
      <c r="Q827" s="3">
        <v>34168309</v>
      </c>
      <c r="R827" s="3">
        <v>0.28999999999999998</v>
      </c>
      <c r="S827" s="3">
        <v>-0.04</v>
      </c>
      <c r="T827" s="3">
        <v>23289119.41</v>
      </c>
      <c r="U827" s="3" t="s">
        <v>365</v>
      </c>
      <c r="V827" s="21" cm="1">
        <f t="array" ref="V827">T827 / _xlfn.SWITCH(U827, "USD", 1, "AED", 3.67, "QAR", 3.64, "SAR", 3.75, "EUR", 0.92, "Unknown", 1, 1)</f>
        <v>6345809.1035422347</v>
      </c>
      <c r="W827" s="3">
        <v>16714728.07</v>
      </c>
      <c r="X827" s="3">
        <v>0.12</v>
      </c>
      <c r="Y827" s="3">
        <v>0.18</v>
      </c>
      <c r="Z827" s="3" t="s">
        <v>2608</v>
      </c>
      <c r="AA827" s="3">
        <v>11740530.359999999</v>
      </c>
      <c r="AB827" s="3">
        <v>10320686.890000001</v>
      </c>
      <c r="AC827" s="3">
        <v>60</v>
      </c>
      <c r="AD827" s="3">
        <v>5</v>
      </c>
      <c r="AE827" s="3" t="s">
        <v>62</v>
      </c>
      <c r="AF827" s="3" t="s">
        <v>263</v>
      </c>
      <c r="AG827" s="3">
        <v>0.64</v>
      </c>
      <c r="AH827" s="3">
        <v>0.05</v>
      </c>
      <c r="AI827" s="3">
        <v>0.05</v>
      </c>
      <c r="AJ827" s="3">
        <v>5</v>
      </c>
      <c r="AK827" s="3">
        <v>3242</v>
      </c>
      <c r="AL827" s="3">
        <v>4227708.25</v>
      </c>
      <c r="AM827" s="3">
        <v>2966998.77</v>
      </c>
      <c r="AN827" s="3" t="s">
        <v>3297</v>
      </c>
      <c r="AO827" s="3" t="s">
        <v>77</v>
      </c>
      <c r="AP827" s="3">
        <v>72.099999999999994</v>
      </c>
      <c r="AQ827" s="3" t="s">
        <v>3297</v>
      </c>
      <c r="AR827" s="3" t="s">
        <v>3297</v>
      </c>
      <c r="AS827" s="3" t="s">
        <v>27</v>
      </c>
      <c r="AT827" s="3" t="s">
        <v>3297</v>
      </c>
    </row>
    <row r="828" spans="1:46" x14ac:dyDescent="0.3">
      <c r="A828" s="2" t="s">
        <v>2671</v>
      </c>
      <c r="B828" s="4">
        <v>45760</v>
      </c>
      <c r="C828" s="2" t="s">
        <v>374</v>
      </c>
      <c r="D828" s="2" t="s">
        <v>115</v>
      </c>
      <c r="E828" s="2" t="s">
        <v>16</v>
      </c>
      <c r="F828" s="2" t="s">
        <v>68</v>
      </c>
      <c r="G828" s="2" t="s">
        <v>34</v>
      </c>
      <c r="H828" s="2" t="s">
        <v>157</v>
      </c>
      <c r="I828" s="2" t="s">
        <v>199</v>
      </c>
      <c r="J828" s="2" t="s">
        <v>82</v>
      </c>
      <c r="K828" s="2" t="s">
        <v>97</v>
      </c>
      <c r="L828" s="2" t="s">
        <v>2610</v>
      </c>
      <c r="M828" s="4">
        <v>45699</v>
      </c>
      <c r="N828" s="4">
        <v>45844</v>
      </c>
      <c r="O828" s="4">
        <v>45817</v>
      </c>
      <c r="P828" s="2">
        <v>45</v>
      </c>
      <c r="Q828" s="2" t="s">
        <v>3297</v>
      </c>
      <c r="R828" s="2">
        <v>0.15</v>
      </c>
      <c r="S828" s="2">
        <v>0.15</v>
      </c>
      <c r="T828" s="2">
        <v>38312508.399999999</v>
      </c>
      <c r="U828" s="2" t="s">
        <v>264</v>
      </c>
      <c r="V828" s="20" cm="1">
        <f t="array" ref="V828">T828 / _xlfn.SWITCH(U828, "USD", 1, "AED", 3.67, "QAR", 3.64, "SAR", 3.75, "EUR", 0.92, "Unknown", 1, 1)</f>
        <v>38312508.399999999</v>
      </c>
      <c r="W828" s="2">
        <v>26897905.199999999</v>
      </c>
      <c r="X828" s="2">
        <v>7.0000000000000007E-2</v>
      </c>
      <c r="Y828" s="2">
        <v>0.11</v>
      </c>
      <c r="Z828" s="2" t="s">
        <v>2611</v>
      </c>
      <c r="AA828" s="2">
        <v>2067158.61</v>
      </c>
      <c r="AB828" s="2">
        <v>1836375.55</v>
      </c>
      <c r="AC828" s="2">
        <v>60</v>
      </c>
      <c r="AD828" s="2">
        <v>119</v>
      </c>
      <c r="AE828" s="2" t="s">
        <v>62</v>
      </c>
      <c r="AF828" s="2" t="s">
        <v>87</v>
      </c>
      <c r="AG828" s="2">
        <v>0.35</v>
      </c>
      <c r="AH828" s="2">
        <v>0.05</v>
      </c>
      <c r="AI828" s="2">
        <v>7.0000000000000007E-2</v>
      </c>
      <c r="AJ828" s="2">
        <v>12</v>
      </c>
      <c r="AK828" s="2">
        <v>4765</v>
      </c>
      <c r="AL828" s="2" t="s">
        <v>3297</v>
      </c>
      <c r="AM828" s="2">
        <v>9640843.8699999992</v>
      </c>
      <c r="AN828" s="2" t="s">
        <v>135</v>
      </c>
      <c r="AO828" s="2" t="s">
        <v>103</v>
      </c>
      <c r="AP828" s="2">
        <v>82.4</v>
      </c>
      <c r="AQ828" s="2">
        <v>60</v>
      </c>
      <c r="AR828" s="2" t="s">
        <v>166</v>
      </c>
      <c r="AS828" s="2" t="s">
        <v>52</v>
      </c>
      <c r="AT828" s="2" t="s">
        <v>105</v>
      </c>
    </row>
    <row r="829" spans="1:46" x14ac:dyDescent="0.3">
      <c r="A829" s="3" t="s">
        <v>2674</v>
      </c>
      <c r="B829" s="5">
        <v>45950</v>
      </c>
      <c r="C829" s="3" t="s">
        <v>15</v>
      </c>
      <c r="D829" s="3" t="s">
        <v>174</v>
      </c>
      <c r="E829" s="3" t="s">
        <v>32</v>
      </c>
      <c r="F829" s="3" t="s">
        <v>138</v>
      </c>
      <c r="G829" s="3" t="s">
        <v>69</v>
      </c>
      <c r="H829" s="3" t="s">
        <v>70</v>
      </c>
      <c r="I829" s="3" t="s">
        <v>193</v>
      </c>
      <c r="J829" s="3" t="s">
        <v>215</v>
      </c>
      <c r="K829" s="3" t="s">
        <v>97</v>
      </c>
      <c r="L829" s="3" t="s">
        <v>2613</v>
      </c>
      <c r="M829" s="5">
        <v>45924</v>
      </c>
      <c r="N829" s="5">
        <v>45912</v>
      </c>
      <c r="O829" s="5" t="s">
        <v>3297</v>
      </c>
      <c r="P829" s="3">
        <v>45</v>
      </c>
      <c r="Q829" s="3">
        <v>47796347</v>
      </c>
      <c r="R829" s="3">
        <v>0.2</v>
      </c>
      <c r="S829" s="3">
        <v>0.15</v>
      </c>
      <c r="T829" s="3">
        <v>43972639.240000002</v>
      </c>
      <c r="U829" s="3" t="s">
        <v>242</v>
      </c>
      <c r="V829" s="21" cm="1">
        <f t="array" ref="V829">T829 / _xlfn.SWITCH(U829, "USD", 1, "AED", 3.67, "QAR", 3.64, "SAR", 3.75, "EUR", 0.92, "Unknown", 1, 1)</f>
        <v>47796347</v>
      </c>
      <c r="W829" s="3">
        <v>36966305.090000004</v>
      </c>
      <c r="X829" s="3">
        <v>0.37</v>
      </c>
      <c r="Y829" s="3">
        <v>0.09</v>
      </c>
      <c r="Z829" s="3" t="s">
        <v>2614</v>
      </c>
      <c r="AA829" s="3">
        <v>27849631.039999999</v>
      </c>
      <c r="AB829" s="3">
        <v>27237970.300000001</v>
      </c>
      <c r="AC829" s="3">
        <v>45</v>
      </c>
      <c r="AD829" s="3">
        <v>116</v>
      </c>
      <c r="AE829" s="3" t="s">
        <v>62</v>
      </c>
      <c r="AF829" s="3" t="s">
        <v>263</v>
      </c>
      <c r="AG829" s="3">
        <v>0.68</v>
      </c>
      <c r="AH829" s="3">
        <v>0.15</v>
      </c>
      <c r="AI829" s="3">
        <v>0.03</v>
      </c>
      <c r="AJ829" s="3">
        <v>8</v>
      </c>
      <c r="AK829" s="3">
        <v>3002</v>
      </c>
      <c r="AL829" s="3">
        <v>8249732.0999999996</v>
      </c>
      <c r="AM829" s="3">
        <v>13299379.029999999</v>
      </c>
      <c r="AN829" s="3" t="s">
        <v>63</v>
      </c>
      <c r="AO829" s="3" t="s">
        <v>25</v>
      </c>
      <c r="AP829" s="3">
        <v>66.3</v>
      </c>
      <c r="AQ829" s="3">
        <v>24</v>
      </c>
      <c r="AR829" s="3" t="s">
        <v>51</v>
      </c>
      <c r="AS829" s="3" t="s">
        <v>27</v>
      </c>
      <c r="AT829" s="3" t="s">
        <v>105</v>
      </c>
    </row>
    <row r="830" spans="1:46" x14ac:dyDescent="0.3">
      <c r="A830" s="2" t="s">
        <v>2676</v>
      </c>
      <c r="B830" s="4">
        <v>16669</v>
      </c>
      <c r="C830" s="2" t="s">
        <v>431</v>
      </c>
      <c r="D830" s="2" t="s">
        <v>122</v>
      </c>
      <c r="E830" s="2" t="s">
        <v>275</v>
      </c>
      <c r="F830" s="2" t="s">
        <v>116</v>
      </c>
      <c r="G830" s="2" t="s">
        <v>135</v>
      </c>
      <c r="H830" s="2" t="s">
        <v>109</v>
      </c>
      <c r="I830" s="2" t="s">
        <v>96</v>
      </c>
      <c r="J830" s="2" t="s">
        <v>59</v>
      </c>
      <c r="K830" s="2" t="s">
        <v>83</v>
      </c>
      <c r="L830" s="2" t="s">
        <v>2616</v>
      </c>
      <c r="M830" s="4">
        <v>45769</v>
      </c>
      <c r="N830" s="4" t="s">
        <v>3297</v>
      </c>
      <c r="O830" s="4">
        <v>45919</v>
      </c>
      <c r="P830" s="2">
        <v>12</v>
      </c>
      <c r="Q830" s="2">
        <v>43833407</v>
      </c>
      <c r="R830" s="2">
        <v>0.16</v>
      </c>
      <c r="S830" s="2">
        <v>0</v>
      </c>
      <c r="T830" s="2">
        <v>36820061.880000003</v>
      </c>
      <c r="U830" s="2" t="s">
        <v>365</v>
      </c>
      <c r="V830" s="20" cm="1">
        <f t="array" ref="V830">T830 / _xlfn.SWITCH(U830, "USD", 1, "AED", 3.67, "QAR", 3.64, "SAR", 3.75, "EUR", 0.92, "Unknown", 1, 1)</f>
        <v>10032714.408719348</v>
      </c>
      <c r="W830" s="2" t="s">
        <v>3297</v>
      </c>
      <c r="X830" s="2">
        <v>0.1</v>
      </c>
      <c r="Y830" s="2">
        <v>0.19</v>
      </c>
      <c r="Z830" s="2" t="s">
        <v>2617</v>
      </c>
      <c r="AA830" s="2">
        <v>22875064.199999999</v>
      </c>
      <c r="AB830" s="2">
        <v>12256585.609999999</v>
      </c>
      <c r="AC830" s="2">
        <v>45</v>
      </c>
      <c r="AD830" s="2">
        <v>17</v>
      </c>
      <c r="AE830" s="2" t="s">
        <v>148</v>
      </c>
      <c r="AF830" s="2" t="s">
        <v>87</v>
      </c>
      <c r="AG830" s="2">
        <v>0.7</v>
      </c>
      <c r="AH830" s="2">
        <v>0.05</v>
      </c>
      <c r="AI830" s="2">
        <v>0.06</v>
      </c>
      <c r="AJ830" s="2">
        <v>2</v>
      </c>
      <c r="AK830" s="2">
        <v>2497</v>
      </c>
      <c r="AL830" s="2">
        <v>1739901.92</v>
      </c>
      <c r="AM830" s="2">
        <v>12119745.84</v>
      </c>
      <c r="AN830" s="2" t="s">
        <v>63</v>
      </c>
      <c r="AO830" s="2" t="s">
        <v>77</v>
      </c>
      <c r="AP830" s="2">
        <v>62.7</v>
      </c>
      <c r="AQ830" s="2">
        <v>12</v>
      </c>
      <c r="AR830" s="2" t="s">
        <v>26</v>
      </c>
      <c r="AS830" s="2" t="s">
        <v>52</v>
      </c>
      <c r="AT830" s="2" t="s">
        <v>149</v>
      </c>
    </row>
    <row r="831" spans="1:46" x14ac:dyDescent="0.3">
      <c r="A831" s="3" t="s">
        <v>2679</v>
      </c>
      <c r="B831" s="5">
        <v>45963</v>
      </c>
      <c r="C831" s="3" t="s">
        <v>226</v>
      </c>
      <c r="D831" s="3" t="s">
        <v>3249</v>
      </c>
      <c r="E831" s="3" t="s">
        <v>3335</v>
      </c>
      <c r="F831" s="3" t="s">
        <v>123</v>
      </c>
      <c r="G831" s="3" t="s">
        <v>131</v>
      </c>
      <c r="H831" s="3" t="s">
        <v>3297</v>
      </c>
      <c r="I831" s="3" t="s">
        <v>124</v>
      </c>
      <c r="J831" s="3" t="s">
        <v>140</v>
      </c>
      <c r="K831" s="3" t="s">
        <v>125</v>
      </c>
      <c r="L831" s="3" t="s">
        <v>2619</v>
      </c>
      <c r="M831" s="5">
        <v>45786</v>
      </c>
      <c r="N831" s="5" t="s">
        <v>3297</v>
      </c>
      <c r="O831" s="5">
        <v>46113</v>
      </c>
      <c r="P831" s="3" t="s">
        <v>3297</v>
      </c>
      <c r="Q831" s="3">
        <v>40804005</v>
      </c>
      <c r="R831" s="3">
        <v>0.08</v>
      </c>
      <c r="S831" s="3">
        <v>0.18</v>
      </c>
      <c r="T831" s="3">
        <v>44296827.829999998</v>
      </c>
      <c r="U831" s="3" t="s">
        <v>76</v>
      </c>
      <c r="V831" s="21" cm="1">
        <f t="array" ref="V831">T831 / _xlfn.SWITCH(U831, "USD", 1, "AED", 3.67, "QAR", 3.64, "SAR", 3.75, "EUR", 0.92, "Unknown", 1, 1)</f>
        <v>44296827.829999998</v>
      </c>
      <c r="W831" s="3">
        <v>38729811.159999996</v>
      </c>
      <c r="X831" s="3">
        <v>0.13</v>
      </c>
      <c r="Y831" s="3">
        <v>0.06</v>
      </c>
      <c r="Z831" s="3" t="s">
        <v>2620</v>
      </c>
      <c r="AA831" s="3">
        <v>14348034.619999999</v>
      </c>
      <c r="AB831" s="3">
        <v>12679656.029999999</v>
      </c>
      <c r="AC831" s="3">
        <v>60</v>
      </c>
      <c r="AD831" s="3">
        <v>26</v>
      </c>
      <c r="AE831" s="3" t="s">
        <v>75</v>
      </c>
      <c r="AF831" s="3" t="s">
        <v>49</v>
      </c>
      <c r="AG831" s="3">
        <v>0.24</v>
      </c>
      <c r="AH831" s="3">
        <v>0.15</v>
      </c>
      <c r="AI831" s="3">
        <v>0.1</v>
      </c>
      <c r="AJ831" s="3">
        <v>3</v>
      </c>
      <c r="AK831" s="3" t="s">
        <v>3297</v>
      </c>
      <c r="AL831" s="3">
        <v>7220934.1299999999</v>
      </c>
      <c r="AM831" s="3">
        <v>21922964.870000001</v>
      </c>
      <c r="AN831" s="3" t="s">
        <v>3297</v>
      </c>
      <c r="AO831" s="3" t="s">
        <v>3297</v>
      </c>
      <c r="AP831" s="3">
        <v>76.400000000000006</v>
      </c>
      <c r="AQ831" s="3">
        <v>24</v>
      </c>
      <c r="AR831" s="3" t="s">
        <v>160</v>
      </c>
      <c r="AS831" s="3" t="s">
        <v>40</v>
      </c>
      <c r="AT831" s="3" t="s">
        <v>105</v>
      </c>
    </row>
    <row r="832" spans="1:46" x14ac:dyDescent="0.3">
      <c r="A832" s="2" t="s">
        <v>2682</v>
      </c>
      <c r="B832" s="4">
        <v>45973</v>
      </c>
      <c r="C832" s="2" t="s">
        <v>212</v>
      </c>
      <c r="D832" s="2" t="s">
        <v>55</v>
      </c>
      <c r="E832" s="2" t="s">
        <v>32</v>
      </c>
      <c r="F832" s="2" t="s">
        <v>108</v>
      </c>
      <c r="G832" s="2" t="s">
        <v>18</v>
      </c>
      <c r="H832" s="2" t="s">
        <v>3297</v>
      </c>
      <c r="I832" s="2" t="s">
        <v>199</v>
      </c>
      <c r="J832" s="2" t="s">
        <v>215</v>
      </c>
      <c r="K832" s="2" t="s">
        <v>145</v>
      </c>
      <c r="L832" s="2" t="s">
        <v>2622</v>
      </c>
      <c r="M832" s="4">
        <v>45926</v>
      </c>
      <c r="N832" s="4">
        <v>46019</v>
      </c>
      <c r="O832" s="4" t="s">
        <v>3297</v>
      </c>
      <c r="P832" s="2">
        <v>32</v>
      </c>
      <c r="Q832" s="2">
        <v>7294341</v>
      </c>
      <c r="R832" s="2">
        <v>0.23</v>
      </c>
      <c r="S832" s="2">
        <v>0.17</v>
      </c>
      <c r="T832" s="2">
        <v>6571471.8099999996</v>
      </c>
      <c r="U832" s="2" t="s">
        <v>365</v>
      </c>
      <c r="V832" s="20" cm="1">
        <f t="array" ref="V832">T832 / _xlfn.SWITCH(U832, "USD", 1, "AED", 3.67, "QAR", 3.64, "SAR", 3.75, "EUR", 0.92, "Unknown", 1, 1)</f>
        <v>1790591.7738419618</v>
      </c>
      <c r="W832" s="2">
        <v>4689343.1500000004</v>
      </c>
      <c r="X832" s="2">
        <v>0.17</v>
      </c>
      <c r="Y832" s="2">
        <v>0.11</v>
      </c>
      <c r="Z832" s="2" t="s">
        <v>2623</v>
      </c>
      <c r="AA832" s="2">
        <v>3411650.97</v>
      </c>
      <c r="AB832" s="2" t="s">
        <v>3297</v>
      </c>
      <c r="AC832" s="2">
        <v>90</v>
      </c>
      <c r="AD832" s="2">
        <v>81</v>
      </c>
      <c r="AE832" s="2" t="s">
        <v>3297</v>
      </c>
      <c r="AF832" s="2" t="s">
        <v>263</v>
      </c>
      <c r="AG832" s="2">
        <v>0.75</v>
      </c>
      <c r="AH832" s="2">
        <v>0.15</v>
      </c>
      <c r="AI832" s="2">
        <v>0.04</v>
      </c>
      <c r="AJ832" s="2">
        <v>8</v>
      </c>
      <c r="AK832" s="2">
        <v>516</v>
      </c>
      <c r="AL832" s="2">
        <v>724392.57</v>
      </c>
      <c r="AM832" s="2">
        <v>2579282.17</v>
      </c>
      <c r="AN832" s="2" t="s">
        <v>63</v>
      </c>
      <c r="AO832" s="2" t="s">
        <v>77</v>
      </c>
      <c r="AP832" s="2">
        <v>79.099999999999994</v>
      </c>
      <c r="AQ832" s="2">
        <v>36</v>
      </c>
      <c r="AR832" s="2" t="s">
        <v>3297</v>
      </c>
      <c r="AS832" s="2" t="s">
        <v>27</v>
      </c>
      <c r="AT832" s="2" t="s">
        <v>105</v>
      </c>
    </row>
    <row r="833" spans="1:46" x14ac:dyDescent="0.3">
      <c r="A833" s="3" t="s">
        <v>2685</v>
      </c>
      <c r="B833" s="5">
        <v>45734</v>
      </c>
      <c r="C833" s="3" t="s">
        <v>244</v>
      </c>
      <c r="D833" s="3" t="s">
        <v>219</v>
      </c>
      <c r="E833" s="3" t="s">
        <v>16</v>
      </c>
      <c r="F833" s="3" t="s">
        <v>68</v>
      </c>
      <c r="G833" s="3" t="s">
        <v>94</v>
      </c>
      <c r="H833" s="3" t="s">
        <v>95</v>
      </c>
      <c r="I833" s="3" t="s">
        <v>58</v>
      </c>
      <c r="J833" s="3" t="s">
        <v>82</v>
      </c>
      <c r="K833" s="3" t="s">
        <v>97</v>
      </c>
      <c r="L833" s="3" t="s">
        <v>2625</v>
      </c>
      <c r="M833" s="5">
        <v>45840</v>
      </c>
      <c r="N833" s="5">
        <v>45746</v>
      </c>
      <c r="O833" s="5">
        <v>45828</v>
      </c>
      <c r="P833" s="3" t="s">
        <v>3297</v>
      </c>
      <c r="Q833" s="3">
        <v>41655972</v>
      </c>
      <c r="R833" s="3">
        <v>0.22</v>
      </c>
      <c r="S833" s="3">
        <v>0.06</v>
      </c>
      <c r="T833" s="3">
        <v>34441157.649999999</v>
      </c>
      <c r="U833" s="3" t="s">
        <v>242</v>
      </c>
      <c r="V833" s="21" cm="1">
        <f t="array" ref="V833">T833 / _xlfn.SWITCH(U833, "USD", 1, "AED", 3.67, "QAR", 3.64, "SAR", 3.75, "EUR", 0.92, "Unknown", 1, 1)</f>
        <v>37436040.923913039</v>
      </c>
      <c r="W833" s="3">
        <v>21861951.690000001</v>
      </c>
      <c r="X833" s="3">
        <v>0.18</v>
      </c>
      <c r="Y833" s="3">
        <v>0.08</v>
      </c>
      <c r="Z833" s="3" t="s">
        <v>2626</v>
      </c>
      <c r="AA833" s="3">
        <v>16703309.539999999</v>
      </c>
      <c r="AB833" s="3">
        <v>16957738.16</v>
      </c>
      <c r="AC833" s="3">
        <v>60</v>
      </c>
      <c r="AD833" s="3">
        <v>52</v>
      </c>
      <c r="AE833" s="3" t="s">
        <v>148</v>
      </c>
      <c r="AF833" s="3" t="s">
        <v>24</v>
      </c>
      <c r="AG833" s="3">
        <v>0.93</v>
      </c>
      <c r="AH833" s="3">
        <v>0.15</v>
      </c>
      <c r="AI833" s="3">
        <v>7.0000000000000007E-2</v>
      </c>
      <c r="AJ833" s="3">
        <v>11</v>
      </c>
      <c r="AK833" s="3">
        <v>3035</v>
      </c>
      <c r="AL833" s="3">
        <v>4055376.92</v>
      </c>
      <c r="AM833" s="3">
        <v>11921262.710000001</v>
      </c>
      <c r="AN833" s="3" t="s">
        <v>135</v>
      </c>
      <c r="AO833" s="3" t="s">
        <v>103</v>
      </c>
      <c r="AP833" s="3">
        <v>87.9</v>
      </c>
      <c r="AQ833" s="3">
        <v>24</v>
      </c>
      <c r="AR833" s="3" t="s">
        <v>166</v>
      </c>
      <c r="AS833" s="3" t="s">
        <v>112</v>
      </c>
      <c r="AT833" s="3" t="s">
        <v>3297</v>
      </c>
    </row>
    <row r="834" spans="1:46" x14ac:dyDescent="0.3">
      <c r="A834" s="2" t="s">
        <v>2688</v>
      </c>
      <c r="B834" s="4">
        <v>46032</v>
      </c>
      <c r="C834" s="2" t="s">
        <v>168</v>
      </c>
      <c r="D834" s="2" t="s">
        <v>79</v>
      </c>
      <c r="E834" s="2" t="s">
        <v>16</v>
      </c>
      <c r="F834" s="2" t="s">
        <v>68</v>
      </c>
      <c r="G834" s="2" t="s">
        <v>34</v>
      </c>
      <c r="H834" s="2" t="s">
        <v>95</v>
      </c>
      <c r="I834" s="2" t="s">
        <v>19</v>
      </c>
      <c r="J834" s="2" t="s">
        <v>82</v>
      </c>
      <c r="K834" s="2" t="s">
        <v>83</v>
      </c>
      <c r="L834" s="2" t="s">
        <v>2628</v>
      </c>
      <c r="M834" s="4">
        <v>45983</v>
      </c>
      <c r="N834" s="4">
        <v>46092</v>
      </c>
      <c r="O834" s="4">
        <v>46066</v>
      </c>
      <c r="P834" s="2" t="s">
        <v>3297</v>
      </c>
      <c r="Q834" s="2">
        <v>31185336</v>
      </c>
      <c r="R834" s="2">
        <v>0.25</v>
      </c>
      <c r="S834" s="2">
        <v>0.08</v>
      </c>
      <c r="T834" s="2">
        <v>25260122.16</v>
      </c>
      <c r="U834" s="2" t="s">
        <v>76</v>
      </c>
      <c r="V834" s="20" cm="1">
        <f t="array" ref="V834">T834 / _xlfn.SWITCH(U834, "USD", 1, "AED", 3.67, "QAR", 3.64, "SAR", 3.75, "EUR", 0.92, "Unknown", 1, 1)</f>
        <v>25260122.16</v>
      </c>
      <c r="W834" s="2">
        <v>16360104.630000001</v>
      </c>
      <c r="X834" s="2">
        <v>0.22</v>
      </c>
      <c r="Y834" s="2">
        <v>0.15</v>
      </c>
      <c r="Z834" s="2" t="s">
        <v>2629</v>
      </c>
      <c r="AA834" s="2">
        <v>8246932.5800000001</v>
      </c>
      <c r="AB834" s="2">
        <v>6616495.8899999997</v>
      </c>
      <c r="AC834" s="2">
        <v>30</v>
      </c>
      <c r="AD834" s="2">
        <v>115</v>
      </c>
      <c r="AE834" s="2" t="s">
        <v>148</v>
      </c>
      <c r="AF834" s="2" t="s">
        <v>24</v>
      </c>
      <c r="AG834" s="2">
        <v>0.6</v>
      </c>
      <c r="AH834" s="2">
        <v>0.15</v>
      </c>
      <c r="AI834" s="2">
        <v>0.08</v>
      </c>
      <c r="AJ834" s="2">
        <v>9</v>
      </c>
      <c r="AK834" s="2">
        <v>1906</v>
      </c>
      <c r="AL834" s="2" t="s">
        <v>3297</v>
      </c>
      <c r="AM834" s="2">
        <v>12272241.130000001</v>
      </c>
      <c r="AN834" s="2" t="s">
        <v>165</v>
      </c>
      <c r="AO834" s="2" t="s">
        <v>3297</v>
      </c>
      <c r="AP834" s="2" t="s">
        <v>3297</v>
      </c>
      <c r="AQ834" s="2">
        <v>60</v>
      </c>
      <c r="AR834" s="2" t="s">
        <v>3297</v>
      </c>
      <c r="AS834" s="2" t="s">
        <v>40</v>
      </c>
      <c r="AT834" s="2" t="s">
        <v>64</v>
      </c>
    </row>
    <row r="835" spans="1:46" x14ac:dyDescent="0.3">
      <c r="A835" s="2" t="s">
        <v>2692</v>
      </c>
      <c r="B835" s="5">
        <v>45860</v>
      </c>
      <c r="C835" s="3" t="s">
        <v>30</v>
      </c>
      <c r="D835" s="3" t="s">
        <v>169</v>
      </c>
      <c r="E835" s="3" t="s">
        <v>16</v>
      </c>
      <c r="F835" s="3" t="s">
        <v>68</v>
      </c>
      <c r="G835" s="3" t="s">
        <v>18</v>
      </c>
      <c r="H835" s="3" t="s">
        <v>70</v>
      </c>
      <c r="I835" s="3" t="s">
        <v>199</v>
      </c>
      <c r="J835" s="3" t="s">
        <v>82</v>
      </c>
      <c r="K835" s="3" t="s">
        <v>203</v>
      </c>
      <c r="L835" s="3" t="s">
        <v>2631</v>
      </c>
      <c r="M835" s="5">
        <v>45998</v>
      </c>
      <c r="N835" s="5">
        <v>45882</v>
      </c>
      <c r="O835" s="5" t="s">
        <v>3297</v>
      </c>
      <c r="P835" s="3">
        <v>22</v>
      </c>
      <c r="Q835" s="3">
        <v>47444174</v>
      </c>
      <c r="R835" s="3">
        <v>0.23</v>
      </c>
      <c r="S835" s="3">
        <v>0.14000000000000001</v>
      </c>
      <c r="T835" s="3">
        <v>41646495.939999998</v>
      </c>
      <c r="U835" s="3" t="s">
        <v>3297</v>
      </c>
      <c r="V835" s="21" cm="1">
        <f t="array" ref="V835">T835 / _xlfn.SWITCH(U835, "USD", 1, "AED", 3.67, "QAR", 3.64, "SAR", 3.75, "EUR", 0.92, "Unknown", 1, 1)</f>
        <v>41646495.939999998</v>
      </c>
      <c r="W835" s="3">
        <v>36268392</v>
      </c>
      <c r="X835" s="3">
        <v>0.21</v>
      </c>
      <c r="Y835" s="3">
        <v>0.14000000000000001</v>
      </c>
      <c r="Z835" s="3" t="s">
        <v>2632</v>
      </c>
      <c r="AA835" s="3">
        <v>36285598.380000003</v>
      </c>
      <c r="AB835" s="3">
        <v>13743754.99</v>
      </c>
      <c r="AC835" s="3">
        <v>60</v>
      </c>
      <c r="AD835" s="3">
        <v>6</v>
      </c>
      <c r="AE835" s="3" t="s">
        <v>100</v>
      </c>
      <c r="AF835" s="3" t="s">
        <v>128</v>
      </c>
      <c r="AG835" s="3">
        <v>0.51</v>
      </c>
      <c r="AH835" s="3">
        <v>0.05</v>
      </c>
      <c r="AI835" s="3">
        <v>0.04</v>
      </c>
      <c r="AJ835" s="3">
        <v>13</v>
      </c>
      <c r="AK835" s="3">
        <v>1548</v>
      </c>
      <c r="AL835" s="3">
        <v>1100313.77</v>
      </c>
      <c r="AM835" s="3">
        <v>19411548.670000002</v>
      </c>
      <c r="AN835" s="3" t="s">
        <v>63</v>
      </c>
      <c r="AO835" s="3" t="s">
        <v>3297</v>
      </c>
      <c r="AP835" s="3">
        <v>100</v>
      </c>
      <c r="AQ835" s="3">
        <v>36</v>
      </c>
      <c r="AR835" s="3" t="s">
        <v>51</v>
      </c>
      <c r="AS835" s="3" t="s">
        <v>104</v>
      </c>
      <c r="AT835" s="3" t="s">
        <v>113</v>
      </c>
    </row>
    <row r="836" spans="1:46" x14ac:dyDescent="0.3">
      <c r="A836" s="3" t="s">
        <v>2695</v>
      </c>
      <c r="B836" s="4">
        <v>45776</v>
      </c>
      <c r="C836" s="2" t="s">
        <v>42</v>
      </c>
      <c r="D836" s="2" t="s">
        <v>320</v>
      </c>
      <c r="E836" s="2" t="s">
        <v>275</v>
      </c>
      <c r="F836" s="2" t="s">
        <v>93</v>
      </c>
      <c r="G836" s="2" t="s">
        <v>18</v>
      </c>
      <c r="H836" s="2" t="s">
        <v>109</v>
      </c>
      <c r="I836" s="2" t="s">
        <v>19</v>
      </c>
      <c r="J836" s="2" t="s">
        <v>59</v>
      </c>
      <c r="K836" s="2" t="s">
        <v>97</v>
      </c>
      <c r="L836" s="2" t="s">
        <v>2634</v>
      </c>
      <c r="M836" s="4">
        <v>45733</v>
      </c>
      <c r="N836" s="4" t="s">
        <v>3297</v>
      </c>
      <c r="O836" s="4">
        <v>45878</v>
      </c>
      <c r="P836" s="2">
        <v>21</v>
      </c>
      <c r="Q836" s="2">
        <v>13325168</v>
      </c>
      <c r="R836" s="2">
        <v>0.08</v>
      </c>
      <c r="S836" s="2">
        <v>0.19</v>
      </c>
      <c r="T836" s="2">
        <v>14588393.93</v>
      </c>
      <c r="U836" s="2" t="s">
        <v>50</v>
      </c>
      <c r="V836" s="20" cm="1">
        <f t="array" ref="V836">T836 / _xlfn.SWITCH(U836, "USD", 1, "AED", 3.67, "QAR", 3.64, "SAR", 3.75, "EUR", 0.92, "Unknown", 1, 1)</f>
        <v>4007800.5302197798</v>
      </c>
      <c r="W836" s="2">
        <v>9272786.7799999993</v>
      </c>
      <c r="X836" s="2">
        <v>0.22</v>
      </c>
      <c r="Y836" s="2">
        <v>0.18</v>
      </c>
      <c r="Z836" s="2" t="s">
        <v>2635</v>
      </c>
      <c r="AA836" s="2">
        <v>10362344.890000001</v>
      </c>
      <c r="AB836" s="2">
        <v>10162368.699999999</v>
      </c>
      <c r="AC836" s="2">
        <v>120</v>
      </c>
      <c r="AD836" s="2">
        <v>140</v>
      </c>
      <c r="AE836" s="2" t="s">
        <v>75</v>
      </c>
      <c r="AF836" s="2" t="s">
        <v>153</v>
      </c>
      <c r="AG836" s="2">
        <v>0.89</v>
      </c>
      <c r="AH836" s="2">
        <v>0.15</v>
      </c>
      <c r="AI836" s="2">
        <v>0.09</v>
      </c>
      <c r="AJ836" s="2">
        <v>10</v>
      </c>
      <c r="AK836" s="2">
        <v>357</v>
      </c>
      <c r="AL836" s="2">
        <v>2652384.56</v>
      </c>
      <c r="AM836" s="2">
        <v>4107416.91</v>
      </c>
      <c r="AN836" s="2" t="s">
        <v>3297</v>
      </c>
      <c r="AO836" s="2" t="s">
        <v>25</v>
      </c>
      <c r="AP836" s="2">
        <v>85.9</v>
      </c>
      <c r="AQ836" s="2">
        <v>24</v>
      </c>
      <c r="AR836" s="2" t="s">
        <v>166</v>
      </c>
      <c r="AS836" s="2" t="s">
        <v>40</v>
      </c>
      <c r="AT836" s="2" t="s">
        <v>3297</v>
      </c>
    </row>
    <row r="837" spans="1:46" x14ac:dyDescent="0.3">
      <c r="A837" s="2" t="s">
        <v>2698</v>
      </c>
      <c r="B837" s="5">
        <v>45880</v>
      </c>
      <c r="C837" s="3" t="s">
        <v>253</v>
      </c>
      <c r="D837" s="3" t="s">
        <v>92</v>
      </c>
      <c r="E837" s="3" t="s">
        <v>275</v>
      </c>
      <c r="F837" s="3" t="s">
        <v>17</v>
      </c>
      <c r="G837" s="3" t="s">
        <v>18</v>
      </c>
      <c r="H837" s="3" t="s">
        <v>3252</v>
      </c>
      <c r="I837" s="3" t="s">
        <v>96</v>
      </c>
      <c r="J837" s="2" t="s">
        <v>59</v>
      </c>
      <c r="K837" s="3" t="s">
        <v>83</v>
      </c>
      <c r="L837" s="3" t="s">
        <v>2637</v>
      </c>
      <c r="M837" s="5">
        <v>45825</v>
      </c>
      <c r="N837" s="5">
        <v>45900</v>
      </c>
      <c r="O837" s="5">
        <v>45727</v>
      </c>
      <c r="P837" s="3">
        <v>7</v>
      </c>
      <c r="Q837" s="3">
        <v>44837557</v>
      </c>
      <c r="R837" s="3">
        <v>7.0000000000000007E-2</v>
      </c>
      <c r="S837" s="3">
        <v>-0.01</v>
      </c>
      <c r="T837" s="3">
        <v>41281938.729999997</v>
      </c>
      <c r="U837" s="3" t="s">
        <v>365</v>
      </c>
      <c r="V837" s="21" cm="1">
        <f t="array" ref="V837">T837 / _xlfn.SWITCH(U837, "USD", 1, "AED", 3.67, "QAR", 3.64, "SAR", 3.75, "EUR", 0.92, "Unknown", 1, 1)</f>
        <v>11248484.667574931</v>
      </c>
      <c r="W837" s="3">
        <v>32270802.530000001</v>
      </c>
      <c r="X837" s="3">
        <v>0.17</v>
      </c>
      <c r="Y837" s="3">
        <v>0.19</v>
      </c>
      <c r="Z837" s="3" t="s">
        <v>2638</v>
      </c>
      <c r="AA837" s="3">
        <v>9774754.0800000001</v>
      </c>
      <c r="AB837" s="3">
        <v>7061942.5999999996</v>
      </c>
      <c r="AC837" s="3">
        <v>90</v>
      </c>
      <c r="AD837" s="3">
        <v>119</v>
      </c>
      <c r="AE837" s="3" t="s">
        <v>38</v>
      </c>
      <c r="AF837" s="3" t="s">
        <v>24</v>
      </c>
      <c r="AG837" s="3" t="s">
        <v>471</v>
      </c>
      <c r="AH837" s="3">
        <v>0.15</v>
      </c>
      <c r="AI837" s="3">
        <v>0.06</v>
      </c>
      <c r="AJ837" s="3">
        <v>2</v>
      </c>
      <c r="AK837" s="3">
        <v>1341</v>
      </c>
      <c r="AL837" s="3">
        <v>983829.01</v>
      </c>
      <c r="AM837" s="3">
        <v>12420894.92</v>
      </c>
      <c r="AN837" s="3" t="s">
        <v>135</v>
      </c>
      <c r="AO837" s="3" t="s">
        <v>39</v>
      </c>
      <c r="AP837" s="3">
        <v>76.2</v>
      </c>
      <c r="AQ837" s="3">
        <v>60</v>
      </c>
      <c r="AR837" s="3" t="s">
        <v>160</v>
      </c>
      <c r="AS837" s="3" t="s">
        <v>40</v>
      </c>
      <c r="AT837" s="3" t="s">
        <v>64</v>
      </c>
    </row>
    <row r="838" spans="1:46" x14ac:dyDescent="0.3">
      <c r="A838" s="3" t="s">
        <v>2701</v>
      </c>
      <c r="B838" s="4">
        <v>45791</v>
      </c>
      <c r="C838" s="2" t="s">
        <v>298</v>
      </c>
      <c r="D838" s="2" t="s">
        <v>213</v>
      </c>
      <c r="E838" s="2" t="s">
        <v>32</v>
      </c>
      <c r="F838" s="2" t="s">
        <v>3297</v>
      </c>
      <c r="G838" s="2" t="s">
        <v>235</v>
      </c>
      <c r="H838" s="2" t="s">
        <v>109</v>
      </c>
      <c r="I838" s="2" t="s">
        <v>71</v>
      </c>
      <c r="J838" s="2" t="s">
        <v>215</v>
      </c>
      <c r="K838" s="2" t="s">
        <v>97</v>
      </c>
      <c r="L838" s="2" t="s">
        <v>2639</v>
      </c>
      <c r="M838" s="4">
        <v>45712</v>
      </c>
      <c r="N838" s="4">
        <v>45835</v>
      </c>
      <c r="O838" s="4">
        <v>45696</v>
      </c>
      <c r="P838" s="2">
        <v>38</v>
      </c>
      <c r="Q838" s="2">
        <v>21726965</v>
      </c>
      <c r="R838" s="2">
        <v>0.01</v>
      </c>
      <c r="S838" s="2">
        <v>-0.04</v>
      </c>
      <c r="T838" s="2">
        <v>20649307.539999999</v>
      </c>
      <c r="U838" s="2" t="s">
        <v>264</v>
      </c>
      <c r="V838" s="20" cm="1">
        <f t="array" ref="V838">T838 / _xlfn.SWITCH(U838, "USD", 1, "AED", 3.67, "QAR", 3.64, "SAR", 3.75, "EUR", 0.92, "Unknown", 1, 1)</f>
        <v>20649307.539999999</v>
      </c>
      <c r="W838" s="2">
        <v>14527342.43</v>
      </c>
      <c r="X838" s="2">
        <v>0.11</v>
      </c>
      <c r="Y838" s="2">
        <v>0.06</v>
      </c>
      <c r="Z838" s="2" t="s">
        <v>2640</v>
      </c>
      <c r="AA838" s="2">
        <v>12313113.66</v>
      </c>
      <c r="AB838" s="2">
        <v>10144985.17</v>
      </c>
      <c r="AC838" s="2">
        <v>120</v>
      </c>
      <c r="AD838" s="2">
        <v>173</v>
      </c>
      <c r="AE838" s="2" t="s">
        <v>100</v>
      </c>
      <c r="AF838" s="2" t="s">
        <v>128</v>
      </c>
      <c r="AG838" s="2">
        <v>0.39</v>
      </c>
      <c r="AH838" s="2">
        <v>0.1</v>
      </c>
      <c r="AI838" s="2">
        <v>0.02</v>
      </c>
      <c r="AJ838" s="2">
        <v>12</v>
      </c>
      <c r="AK838" s="2">
        <v>2490</v>
      </c>
      <c r="AL838" s="2">
        <v>3027822.98</v>
      </c>
      <c r="AM838" s="2">
        <v>6976440.8399999999</v>
      </c>
      <c r="AN838" s="2" t="s">
        <v>102</v>
      </c>
      <c r="AO838" s="2" t="s">
        <v>103</v>
      </c>
      <c r="AP838" s="2">
        <v>99.1</v>
      </c>
      <c r="AQ838" s="2" t="s">
        <v>3297</v>
      </c>
      <c r="AR838" s="2" t="s">
        <v>3297</v>
      </c>
      <c r="AS838" s="2" t="s">
        <v>104</v>
      </c>
      <c r="AT838" s="2" t="s">
        <v>3297</v>
      </c>
    </row>
    <row r="839" spans="1:46" x14ac:dyDescent="0.3">
      <c r="A839" s="2" t="s">
        <v>2703</v>
      </c>
      <c r="B839" s="5">
        <v>45665</v>
      </c>
      <c r="C839" s="3" t="s">
        <v>179</v>
      </c>
      <c r="D839" s="3" t="s">
        <v>79</v>
      </c>
      <c r="E839" s="3" t="s">
        <v>275</v>
      </c>
      <c r="F839" s="3" t="s">
        <v>93</v>
      </c>
      <c r="G839" s="3" t="s">
        <v>162</v>
      </c>
      <c r="H839" s="3" t="s">
        <v>3252</v>
      </c>
      <c r="I839" s="3" t="s">
        <v>19</v>
      </c>
      <c r="J839" s="2" t="s">
        <v>59</v>
      </c>
      <c r="K839" s="3" t="s">
        <v>83</v>
      </c>
      <c r="L839" s="3" t="s">
        <v>2641</v>
      </c>
      <c r="M839" s="5">
        <v>45579</v>
      </c>
      <c r="N839" s="5" t="s">
        <v>3297</v>
      </c>
      <c r="O839" s="5">
        <v>45752</v>
      </c>
      <c r="P839" s="3">
        <v>59</v>
      </c>
      <c r="Q839" s="3">
        <v>12868803</v>
      </c>
      <c r="R839" s="3">
        <v>0.24</v>
      </c>
      <c r="S839" s="3">
        <v>-0.01</v>
      </c>
      <c r="T839" s="3">
        <v>9682487.3800000008</v>
      </c>
      <c r="U839" s="3" t="s">
        <v>365</v>
      </c>
      <c r="V839" s="21" cm="1">
        <f t="array" ref="V839">T839 / _xlfn.SWITCH(U839, "USD", 1, "AED", 3.67, "QAR", 3.64, "SAR", 3.75, "EUR", 0.92, "Unknown", 1, 1)</f>
        <v>2638279.9400544963</v>
      </c>
      <c r="W839" s="3">
        <v>6261940.29</v>
      </c>
      <c r="X839" s="3">
        <v>7.0000000000000007E-2</v>
      </c>
      <c r="Y839" s="3">
        <v>0.06</v>
      </c>
      <c r="Z839" s="3" t="s">
        <v>2642</v>
      </c>
      <c r="AA839" s="3">
        <v>6430995.3799999999</v>
      </c>
      <c r="AB839" s="3">
        <v>4255076.9000000004</v>
      </c>
      <c r="AC839" s="3">
        <v>60</v>
      </c>
      <c r="AD839" s="3">
        <v>158</v>
      </c>
      <c r="AE839" s="3" t="s">
        <v>38</v>
      </c>
      <c r="AF839" s="3" t="s">
        <v>49</v>
      </c>
      <c r="AG839" s="3">
        <v>0.63</v>
      </c>
      <c r="AH839" s="3">
        <v>0.05</v>
      </c>
      <c r="AI839" s="3">
        <v>0.04</v>
      </c>
      <c r="AJ839" s="3">
        <v>8</v>
      </c>
      <c r="AK839" s="3">
        <v>1490</v>
      </c>
      <c r="AL839" s="3">
        <v>424086.2</v>
      </c>
      <c r="AM839" s="3">
        <v>2660379.7799999998</v>
      </c>
      <c r="AN839" s="3" t="s">
        <v>63</v>
      </c>
      <c r="AO839" s="3" t="s">
        <v>3297</v>
      </c>
      <c r="AP839" s="3">
        <v>88.5</v>
      </c>
      <c r="AQ839" s="3">
        <v>60</v>
      </c>
      <c r="AR839" s="3" t="s">
        <v>160</v>
      </c>
      <c r="AS839" s="3" t="s">
        <v>40</v>
      </c>
      <c r="AT839" s="3" t="s">
        <v>113</v>
      </c>
    </row>
    <row r="840" spans="1:46" x14ac:dyDescent="0.3">
      <c r="A840" s="3" t="s">
        <v>2706</v>
      </c>
      <c r="B840" s="4">
        <v>45764</v>
      </c>
      <c r="C840" s="2" t="s">
        <v>168</v>
      </c>
      <c r="D840" s="2" t="s">
        <v>320</v>
      </c>
      <c r="E840" s="2" t="s">
        <v>32</v>
      </c>
      <c r="F840" s="2" t="s">
        <v>108</v>
      </c>
      <c r="G840" s="2" t="s">
        <v>162</v>
      </c>
      <c r="H840" s="2" t="s">
        <v>3297</v>
      </c>
      <c r="I840" s="2" t="s">
        <v>139</v>
      </c>
      <c r="J840" s="2" t="s">
        <v>215</v>
      </c>
      <c r="K840" s="2" t="s">
        <v>125</v>
      </c>
      <c r="L840" s="2" t="s">
        <v>2644</v>
      </c>
      <c r="M840" s="4">
        <v>45902</v>
      </c>
      <c r="N840" s="4">
        <v>45790</v>
      </c>
      <c r="O840" s="4">
        <v>45839</v>
      </c>
      <c r="P840" s="2">
        <v>34</v>
      </c>
      <c r="Q840" s="2">
        <v>14566937</v>
      </c>
      <c r="R840" s="2">
        <v>0.11</v>
      </c>
      <c r="S840" s="2">
        <v>0.09</v>
      </c>
      <c r="T840" s="2">
        <v>14131385.58</v>
      </c>
      <c r="U840" s="2" t="s">
        <v>365</v>
      </c>
      <c r="V840" s="20" cm="1">
        <f t="array" ref="V840">T840 / _xlfn.SWITCH(U840, "USD", 1, "AED", 3.67, "QAR", 3.64, "SAR", 3.75, "EUR", 0.92, "Unknown", 1, 1)</f>
        <v>3850513.782016349</v>
      </c>
      <c r="W840" s="2">
        <v>10952772</v>
      </c>
      <c r="X840" s="2">
        <v>0.16</v>
      </c>
      <c r="Y840" s="2">
        <v>0.12</v>
      </c>
      <c r="Z840" s="2" t="s">
        <v>2645</v>
      </c>
      <c r="AA840" s="2">
        <v>9319362.0700000003</v>
      </c>
      <c r="AB840" s="2">
        <v>6983685.8799999999</v>
      </c>
      <c r="AC840" s="2">
        <v>120</v>
      </c>
      <c r="AD840" s="2">
        <v>95</v>
      </c>
      <c r="AE840" s="2" t="s">
        <v>75</v>
      </c>
      <c r="AF840" s="2" t="s">
        <v>24</v>
      </c>
      <c r="AG840" s="2">
        <v>0.95</v>
      </c>
      <c r="AH840" s="2">
        <v>0.1</v>
      </c>
      <c r="AI840" s="2">
        <v>0.05</v>
      </c>
      <c r="AJ840" s="2">
        <v>2</v>
      </c>
      <c r="AK840" s="2">
        <v>438</v>
      </c>
      <c r="AL840" s="2">
        <v>2229757.64</v>
      </c>
      <c r="AM840" s="2">
        <v>3750798.5</v>
      </c>
      <c r="AN840" s="2" t="s">
        <v>165</v>
      </c>
      <c r="AO840" s="2" t="s">
        <v>103</v>
      </c>
      <c r="AP840" s="2" t="s">
        <v>3297</v>
      </c>
      <c r="AQ840" s="2">
        <v>36</v>
      </c>
      <c r="AR840" s="2" t="s">
        <v>3297</v>
      </c>
      <c r="AS840" s="2" t="s">
        <v>27</v>
      </c>
      <c r="AT840" s="2" t="s">
        <v>3297</v>
      </c>
    </row>
    <row r="841" spans="1:46" x14ac:dyDescent="0.3">
      <c r="A841" s="2" t="s">
        <v>2709</v>
      </c>
      <c r="B841" s="5">
        <v>45827</v>
      </c>
      <c r="C841" s="3" t="s">
        <v>569</v>
      </c>
      <c r="D841" s="3" t="s">
        <v>198</v>
      </c>
      <c r="E841" s="3" t="s">
        <v>3335</v>
      </c>
      <c r="F841" s="3" t="s">
        <v>80</v>
      </c>
      <c r="G841" s="3" t="s">
        <v>117</v>
      </c>
      <c r="H841" s="3" t="s">
        <v>157</v>
      </c>
      <c r="I841" s="3" t="s">
        <v>193</v>
      </c>
      <c r="J841" s="3" t="s">
        <v>140</v>
      </c>
      <c r="K841" s="3" t="s">
        <v>203</v>
      </c>
      <c r="L841" s="3" t="s">
        <v>2647</v>
      </c>
      <c r="M841" s="5">
        <v>45737</v>
      </c>
      <c r="N841" s="5" t="s">
        <v>3297</v>
      </c>
      <c r="O841" s="5">
        <v>45880</v>
      </c>
      <c r="P841" s="3">
        <v>14</v>
      </c>
      <c r="Q841" s="3">
        <v>27904564</v>
      </c>
      <c r="R841" s="3">
        <v>0.18</v>
      </c>
      <c r="S841" s="3">
        <v>-0.05</v>
      </c>
      <c r="T841" s="3">
        <v>21737655.359999999</v>
      </c>
      <c r="U841" s="3" t="s">
        <v>365</v>
      </c>
      <c r="V841" s="21" cm="1">
        <f t="array" ref="V841">T841 / _xlfn.SWITCH(U841, "USD", 1, "AED", 3.67, "QAR", 3.64, "SAR", 3.75, "EUR", 0.92, "Unknown", 1, 1)</f>
        <v>5923066.8555858312</v>
      </c>
      <c r="W841" s="3">
        <v>18347399.629999999</v>
      </c>
      <c r="X841" s="3">
        <v>0.11</v>
      </c>
      <c r="Y841" s="3">
        <v>0.17</v>
      </c>
      <c r="Z841" s="3" t="s">
        <v>2648</v>
      </c>
      <c r="AA841" s="3">
        <v>17209590.48</v>
      </c>
      <c r="AB841" s="3">
        <v>11010712.33</v>
      </c>
      <c r="AC841" s="3">
        <v>90</v>
      </c>
      <c r="AD841" s="3">
        <v>157</v>
      </c>
      <c r="AE841" s="3" t="s">
        <v>3297</v>
      </c>
      <c r="AF841" s="3" t="s">
        <v>87</v>
      </c>
      <c r="AG841" s="3">
        <v>0.52</v>
      </c>
      <c r="AH841" s="3">
        <v>0.1</v>
      </c>
      <c r="AI841" s="3">
        <v>0.01</v>
      </c>
      <c r="AJ841" s="3">
        <v>1</v>
      </c>
      <c r="AK841" s="3">
        <v>2665</v>
      </c>
      <c r="AL841" s="3">
        <v>914340.55</v>
      </c>
      <c r="AM841" s="3">
        <v>6621245.6799999997</v>
      </c>
      <c r="AN841" s="3" t="s">
        <v>165</v>
      </c>
      <c r="AO841" s="3" t="s">
        <v>103</v>
      </c>
      <c r="AP841" s="3">
        <v>85</v>
      </c>
      <c r="AQ841" s="3">
        <v>48</v>
      </c>
      <c r="AR841" s="3" t="s">
        <v>26</v>
      </c>
      <c r="AS841" s="3" t="s">
        <v>52</v>
      </c>
      <c r="AT841" s="3" t="s">
        <v>105</v>
      </c>
    </row>
    <row r="842" spans="1:46" x14ac:dyDescent="0.3">
      <c r="A842" s="3" t="s">
        <v>2712</v>
      </c>
      <c r="B842" s="4">
        <v>45847</v>
      </c>
      <c r="C842" s="2" t="s">
        <v>940</v>
      </c>
      <c r="D842" s="2" t="s">
        <v>174</v>
      </c>
      <c r="E842" s="2" t="s">
        <v>275</v>
      </c>
      <c r="F842" s="2" t="s">
        <v>93</v>
      </c>
      <c r="G842" s="2" t="s">
        <v>208</v>
      </c>
      <c r="H842" s="2" t="s">
        <v>44</v>
      </c>
      <c r="I842" s="2" t="s">
        <v>96</v>
      </c>
      <c r="J842" s="2" t="s">
        <v>72</v>
      </c>
      <c r="K842" s="2" t="s">
        <v>145</v>
      </c>
      <c r="L842" s="2" t="s">
        <v>2650</v>
      </c>
      <c r="M842" s="4">
        <v>45774</v>
      </c>
      <c r="N842" s="4">
        <v>45876</v>
      </c>
      <c r="O842" s="4">
        <v>45892</v>
      </c>
      <c r="P842" s="2">
        <v>41</v>
      </c>
      <c r="Q842" s="2">
        <v>37801468</v>
      </c>
      <c r="R842" s="2">
        <v>0.21</v>
      </c>
      <c r="S842" s="2">
        <v>0.13</v>
      </c>
      <c r="T842" s="2">
        <v>33745370.479999997</v>
      </c>
      <c r="U842" s="2" t="s">
        <v>264</v>
      </c>
      <c r="V842" s="20" cm="1">
        <f t="array" ref="V842">T842 / _xlfn.SWITCH(U842, "USD", 1, "AED", 3.67, "QAR", 3.64, "SAR", 3.75, "EUR", 0.92, "Unknown", 1, 1)</f>
        <v>33745370.479999997</v>
      </c>
      <c r="W842" s="2">
        <v>22372677.350000001</v>
      </c>
      <c r="X842" s="2">
        <v>0.25</v>
      </c>
      <c r="Y842" s="2">
        <v>0.14000000000000001</v>
      </c>
      <c r="Z842" s="2" t="s">
        <v>3297</v>
      </c>
      <c r="AA842" s="2">
        <v>17353855.390000001</v>
      </c>
      <c r="AB842" s="2">
        <v>8310470.2199999997</v>
      </c>
      <c r="AC842" s="2">
        <v>45</v>
      </c>
      <c r="AD842" s="2">
        <v>85</v>
      </c>
      <c r="AE842" s="2" t="s">
        <v>75</v>
      </c>
      <c r="AF842" s="2" t="s">
        <v>101</v>
      </c>
      <c r="AG842" s="2">
        <v>0.52</v>
      </c>
      <c r="AH842" s="2">
        <v>0.15</v>
      </c>
      <c r="AI842" s="2">
        <v>0.04</v>
      </c>
      <c r="AJ842" s="2">
        <v>2</v>
      </c>
      <c r="AK842" s="2">
        <v>2649</v>
      </c>
      <c r="AL842" s="2">
        <v>3698052.26</v>
      </c>
      <c r="AM842" s="2">
        <v>11722486.18</v>
      </c>
      <c r="AN842" s="2" t="s">
        <v>102</v>
      </c>
      <c r="AO842" s="2" t="s">
        <v>3297</v>
      </c>
      <c r="AP842" s="2">
        <v>52.7</v>
      </c>
      <c r="AQ842" s="2">
        <v>36</v>
      </c>
      <c r="AR842" s="2" t="s">
        <v>3297</v>
      </c>
      <c r="AS842" s="2" t="s">
        <v>52</v>
      </c>
      <c r="AT842" s="2" t="s">
        <v>113</v>
      </c>
    </row>
    <row r="843" spans="1:46" x14ac:dyDescent="0.3">
      <c r="A843" s="2" t="s">
        <v>2715</v>
      </c>
      <c r="B843" s="5">
        <v>46055</v>
      </c>
      <c r="C843" s="3" t="s">
        <v>226</v>
      </c>
      <c r="D843" s="3" t="s">
        <v>187</v>
      </c>
      <c r="E843" s="3" t="s">
        <v>207</v>
      </c>
      <c r="F843" s="3" t="s">
        <v>80</v>
      </c>
      <c r="G843" s="3" t="s">
        <v>144</v>
      </c>
      <c r="H843" s="3" t="s">
        <v>70</v>
      </c>
      <c r="I843" s="3" t="s">
        <v>199</v>
      </c>
      <c r="J843" s="3" t="s">
        <v>132</v>
      </c>
      <c r="K843" s="3" t="s">
        <v>203</v>
      </c>
      <c r="L843" s="3" t="s">
        <v>2652</v>
      </c>
      <c r="M843" s="5">
        <v>45850</v>
      </c>
      <c r="N843" s="5" t="s">
        <v>3297</v>
      </c>
      <c r="O843" s="5">
        <v>46100</v>
      </c>
      <c r="P843" s="3">
        <v>32</v>
      </c>
      <c r="Q843" s="3">
        <v>35084697</v>
      </c>
      <c r="R843" s="3">
        <v>0.08</v>
      </c>
      <c r="S843" s="3">
        <v>0.18</v>
      </c>
      <c r="T843" s="3">
        <v>38087947.060000002</v>
      </c>
      <c r="U843" s="3" t="s">
        <v>177</v>
      </c>
      <c r="V843" s="21" cm="1">
        <f t="array" ref="V843">T843 / _xlfn.SWITCH(U843, "USD", 1, "AED", 3.67, "QAR", 3.64, "SAR", 3.75, "EUR", 0.92, "Unknown", 1, 1)</f>
        <v>38087947.060000002</v>
      </c>
      <c r="W843" s="3">
        <v>27968844.719999999</v>
      </c>
      <c r="X843" s="3">
        <v>0.05</v>
      </c>
      <c r="Y843" s="3">
        <v>0.18</v>
      </c>
      <c r="Z843" s="3" t="s">
        <v>2653</v>
      </c>
      <c r="AA843" s="3">
        <v>34022461.759999998</v>
      </c>
      <c r="AB843" s="3">
        <v>19940187.370000001</v>
      </c>
      <c r="AC843" s="3">
        <v>60</v>
      </c>
      <c r="AD843" s="3">
        <v>44</v>
      </c>
      <c r="AE843" s="3" t="s">
        <v>38</v>
      </c>
      <c r="AF843" s="3" t="s">
        <v>128</v>
      </c>
      <c r="AG843" s="3">
        <v>0.13</v>
      </c>
      <c r="AH843" s="3">
        <v>0.15</v>
      </c>
      <c r="AI843" s="3">
        <v>0.04</v>
      </c>
      <c r="AJ843" s="3">
        <v>0</v>
      </c>
      <c r="AK843" s="3">
        <v>3302</v>
      </c>
      <c r="AL843" s="3">
        <v>6634809.4299999997</v>
      </c>
      <c r="AM843" s="3">
        <v>5526489.2000000002</v>
      </c>
      <c r="AN843" s="3" t="s">
        <v>3297</v>
      </c>
      <c r="AO843" s="3" t="s">
        <v>39</v>
      </c>
      <c r="AP843" s="3">
        <v>79</v>
      </c>
      <c r="AQ843" s="3">
        <v>12</v>
      </c>
      <c r="AR843" s="3" t="s">
        <v>3297</v>
      </c>
      <c r="AS843" s="3" t="s">
        <v>112</v>
      </c>
      <c r="AT843" s="3" t="s">
        <v>105</v>
      </c>
    </row>
    <row r="844" spans="1:46" x14ac:dyDescent="0.3">
      <c r="A844" s="3" t="s">
        <v>2718</v>
      </c>
      <c r="B844" s="4">
        <v>45818</v>
      </c>
      <c r="C844" s="2" t="s">
        <v>668</v>
      </c>
      <c r="D844" s="2" t="s">
        <v>79</v>
      </c>
      <c r="E844" s="2" t="s">
        <v>16</v>
      </c>
      <c r="F844" s="2" t="s">
        <v>56</v>
      </c>
      <c r="G844" s="2" t="s">
        <v>81</v>
      </c>
      <c r="H844" s="2" t="s">
        <v>95</v>
      </c>
      <c r="I844" s="2" t="s">
        <v>3297</v>
      </c>
      <c r="J844" s="2" t="s">
        <v>82</v>
      </c>
      <c r="K844" s="2" t="s">
        <v>145</v>
      </c>
      <c r="L844" s="2" t="s">
        <v>2655</v>
      </c>
      <c r="M844" s="4">
        <v>45806</v>
      </c>
      <c r="N844" s="4" t="s">
        <v>3297</v>
      </c>
      <c r="O844" s="4">
        <v>45857</v>
      </c>
      <c r="P844" s="2" t="s">
        <v>3297</v>
      </c>
      <c r="Q844" s="2">
        <v>24361213</v>
      </c>
      <c r="R844" s="2">
        <v>0.21</v>
      </c>
      <c r="S844" s="2">
        <v>0.04</v>
      </c>
      <c r="T844" s="2">
        <v>20015172.600000001</v>
      </c>
      <c r="U844" s="2" t="s">
        <v>365</v>
      </c>
      <c r="V844" s="20" cm="1">
        <f t="array" ref="V844">T844 / _xlfn.SWITCH(U844, "USD", 1, "AED", 3.67, "QAR", 3.64, "SAR", 3.75, "EUR", 0.92, "Unknown", 1, 1)</f>
        <v>5453725.5040871939</v>
      </c>
      <c r="W844" s="2">
        <v>17221010.59</v>
      </c>
      <c r="X844" s="2">
        <v>0.26</v>
      </c>
      <c r="Y844" s="2">
        <v>0.17</v>
      </c>
      <c r="Z844" s="2" t="s">
        <v>2656</v>
      </c>
      <c r="AA844" s="2">
        <v>17493080.940000001</v>
      </c>
      <c r="AB844" s="2">
        <v>12026535.939999999</v>
      </c>
      <c r="AC844" s="2">
        <v>30</v>
      </c>
      <c r="AD844" s="2">
        <v>178</v>
      </c>
      <c r="AE844" s="2" t="s">
        <v>100</v>
      </c>
      <c r="AF844" s="2" t="s">
        <v>24</v>
      </c>
      <c r="AG844" s="2">
        <v>0.43</v>
      </c>
      <c r="AH844" s="2">
        <v>0.15</v>
      </c>
      <c r="AI844" s="2">
        <v>0.09</v>
      </c>
      <c r="AJ844" s="2">
        <v>4</v>
      </c>
      <c r="AK844" s="2">
        <v>2151</v>
      </c>
      <c r="AL844" s="2">
        <v>2989624.53</v>
      </c>
      <c r="AM844" s="2">
        <v>7289097.7599999998</v>
      </c>
      <c r="AN844" s="2" t="s">
        <v>88</v>
      </c>
      <c r="AO844" s="2" t="s">
        <v>77</v>
      </c>
      <c r="AP844" s="2">
        <v>97.6</v>
      </c>
      <c r="AQ844" s="2">
        <v>48</v>
      </c>
      <c r="AR844" s="2" t="s">
        <v>3297</v>
      </c>
      <c r="AS844" s="2" t="s">
        <v>40</v>
      </c>
      <c r="AT844" s="2" t="s">
        <v>64</v>
      </c>
    </row>
    <row r="845" spans="1:46" x14ac:dyDescent="0.3">
      <c r="A845" s="2" t="s">
        <v>2721</v>
      </c>
      <c r="B845" s="5">
        <v>45782</v>
      </c>
      <c r="C845" s="3" t="s">
        <v>347</v>
      </c>
      <c r="D845" s="3" t="s">
        <v>230</v>
      </c>
      <c r="E845" s="3" t="s">
        <v>32</v>
      </c>
      <c r="F845" s="3" t="s">
        <v>417</v>
      </c>
      <c r="G845" s="3" t="s">
        <v>208</v>
      </c>
      <c r="H845" s="3" t="s">
        <v>3297</v>
      </c>
      <c r="I845" s="3" t="s">
        <v>58</v>
      </c>
      <c r="J845" s="3" t="s">
        <v>215</v>
      </c>
      <c r="K845" s="3" t="s">
        <v>46</v>
      </c>
      <c r="L845" s="3" t="s">
        <v>2658</v>
      </c>
      <c r="M845" s="5">
        <v>45760</v>
      </c>
      <c r="N845" s="5">
        <v>45813</v>
      </c>
      <c r="O845" s="5">
        <v>45877</v>
      </c>
      <c r="P845" s="3">
        <v>42</v>
      </c>
      <c r="Q845" s="3">
        <v>49349543</v>
      </c>
      <c r="R845" s="3">
        <v>0.19</v>
      </c>
      <c r="S845" s="3">
        <v>7.0000000000000007E-2</v>
      </c>
      <c r="T845" s="3">
        <v>42771248.920000002</v>
      </c>
      <c r="U845" s="3" t="s">
        <v>365</v>
      </c>
      <c r="V845" s="21" cm="1">
        <f t="array" ref="V845">T845 / _xlfn.SWITCH(U845, "USD", 1, "AED", 3.67, "QAR", 3.64, "SAR", 3.75, "EUR", 0.92, "Unknown", 1, 1)</f>
        <v>11654291.258855587</v>
      </c>
      <c r="W845" s="3">
        <v>36462654.789999999</v>
      </c>
      <c r="X845" s="3">
        <v>0.12</v>
      </c>
      <c r="Y845" s="3">
        <v>0.19</v>
      </c>
      <c r="Z845" s="3" t="s">
        <v>2659</v>
      </c>
      <c r="AA845" s="3">
        <v>27832285.210000001</v>
      </c>
      <c r="AB845" s="3">
        <v>19438342.100000001</v>
      </c>
      <c r="AC845" s="3">
        <v>30</v>
      </c>
      <c r="AD845" s="3">
        <v>29</v>
      </c>
      <c r="AE845" s="3" t="s">
        <v>148</v>
      </c>
      <c r="AF845" s="3" t="s">
        <v>263</v>
      </c>
      <c r="AG845" s="3">
        <v>0.57999999999999996</v>
      </c>
      <c r="AH845" s="3">
        <v>0.05</v>
      </c>
      <c r="AI845" s="3">
        <v>7.0000000000000007E-2</v>
      </c>
      <c r="AJ845" s="3">
        <v>2</v>
      </c>
      <c r="AK845" s="3">
        <v>4262</v>
      </c>
      <c r="AL845" s="3">
        <v>8864244.4800000004</v>
      </c>
      <c r="AM845" s="3">
        <v>9718605.1300000008</v>
      </c>
      <c r="AN845" s="3" t="s">
        <v>3297</v>
      </c>
      <c r="AO845" s="3" t="s">
        <v>25</v>
      </c>
      <c r="AP845" s="3">
        <v>91.5</v>
      </c>
      <c r="AQ845" s="3">
        <v>60</v>
      </c>
      <c r="AR845" s="3" t="s">
        <v>3297</v>
      </c>
      <c r="AS845" s="3" t="s">
        <v>40</v>
      </c>
      <c r="AT845" s="3" t="s">
        <v>113</v>
      </c>
    </row>
    <row r="846" spans="1:46" x14ac:dyDescent="0.3">
      <c r="A846" s="3" t="s">
        <v>2724</v>
      </c>
      <c r="B846" s="4">
        <v>46068</v>
      </c>
      <c r="C846" s="2" t="s">
        <v>313</v>
      </c>
      <c r="D846" s="2" t="s">
        <v>213</v>
      </c>
      <c r="E846" s="2" t="s">
        <v>275</v>
      </c>
      <c r="F846" s="2" t="s">
        <v>93</v>
      </c>
      <c r="G846" s="2" t="s">
        <v>135</v>
      </c>
      <c r="H846" s="2" t="s">
        <v>95</v>
      </c>
      <c r="I846" s="2" t="s">
        <v>58</v>
      </c>
      <c r="J846" s="2" t="s">
        <v>72</v>
      </c>
      <c r="K846" s="2" t="s">
        <v>125</v>
      </c>
      <c r="L846" s="2" t="s">
        <v>2661</v>
      </c>
      <c r="M846" s="4">
        <v>46051</v>
      </c>
      <c r="N846" s="4">
        <v>46098</v>
      </c>
      <c r="O846" s="4">
        <v>46179</v>
      </c>
      <c r="P846" s="2">
        <v>17</v>
      </c>
      <c r="Q846" s="2">
        <v>19722717</v>
      </c>
      <c r="R846" s="2">
        <v>0.34</v>
      </c>
      <c r="S846" s="2">
        <v>0.12</v>
      </c>
      <c r="T846" s="2">
        <v>14579032.41</v>
      </c>
      <c r="U846" s="2" t="s">
        <v>365</v>
      </c>
      <c r="V846" s="20" cm="1">
        <f t="array" ref="V846">T846 / _xlfn.SWITCH(U846, "USD", 1, "AED", 3.67, "QAR", 3.64, "SAR", 3.75, "EUR", 0.92, "Unknown", 1, 1)</f>
        <v>3972488.3950953679</v>
      </c>
      <c r="W846" s="2">
        <v>10266951.09</v>
      </c>
      <c r="X846" s="2">
        <v>0.19</v>
      </c>
      <c r="Y846" s="2">
        <v>7.0000000000000007E-2</v>
      </c>
      <c r="Z846" s="2" t="s">
        <v>2662</v>
      </c>
      <c r="AA846" s="2">
        <v>4951086.7300000004</v>
      </c>
      <c r="AB846" s="2">
        <v>3949609.65</v>
      </c>
      <c r="AC846" s="2">
        <v>30</v>
      </c>
      <c r="AD846" s="2">
        <v>4</v>
      </c>
      <c r="AE846" s="2" t="s">
        <v>62</v>
      </c>
      <c r="AF846" s="2" t="s">
        <v>49</v>
      </c>
      <c r="AG846" s="2">
        <v>0.71</v>
      </c>
      <c r="AH846" s="2">
        <v>0.15</v>
      </c>
      <c r="AI846" s="2">
        <v>0.03</v>
      </c>
      <c r="AJ846" s="2">
        <v>9</v>
      </c>
      <c r="AK846" s="2">
        <v>3995</v>
      </c>
      <c r="AL846" s="2">
        <v>2146006.94</v>
      </c>
      <c r="AM846" s="2">
        <v>3814135.53</v>
      </c>
      <c r="AN846" s="2" t="s">
        <v>3297</v>
      </c>
      <c r="AO846" s="2" t="s">
        <v>25</v>
      </c>
      <c r="AP846" s="2" t="s">
        <v>3297</v>
      </c>
      <c r="AQ846" s="2" t="s">
        <v>3297</v>
      </c>
      <c r="AR846" s="2" t="s">
        <v>3297</v>
      </c>
      <c r="AS846" s="2" t="s">
        <v>40</v>
      </c>
      <c r="AT846" s="2" t="s">
        <v>3297</v>
      </c>
    </row>
    <row r="847" spans="1:46" x14ac:dyDescent="0.3">
      <c r="A847" s="2" t="s">
        <v>2727</v>
      </c>
      <c r="B847" s="5">
        <v>45921</v>
      </c>
      <c r="C847" s="3" t="s">
        <v>179</v>
      </c>
      <c r="D847" s="3" t="s">
        <v>55</v>
      </c>
      <c r="E847" s="3" t="s">
        <v>32</v>
      </c>
      <c r="F847" s="3" t="s">
        <v>138</v>
      </c>
      <c r="G847" s="3" t="s">
        <v>162</v>
      </c>
      <c r="H847" s="3" t="s">
        <v>245</v>
      </c>
      <c r="I847" s="3" t="s">
        <v>199</v>
      </c>
      <c r="J847" s="3" t="s">
        <v>215</v>
      </c>
      <c r="K847" s="3" t="s">
        <v>21</v>
      </c>
      <c r="L847" s="3" t="s">
        <v>2664</v>
      </c>
      <c r="M847" s="5">
        <v>45878</v>
      </c>
      <c r="N847" s="5">
        <v>45926</v>
      </c>
      <c r="O847" s="5">
        <v>46082</v>
      </c>
      <c r="P847" s="3">
        <v>45</v>
      </c>
      <c r="Q847" s="3">
        <v>9387446</v>
      </c>
      <c r="R847" s="3">
        <v>0.33</v>
      </c>
      <c r="S847" s="3">
        <v>0.16</v>
      </c>
      <c r="T847" s="3">
        <v>7295923.0300000003</v>
      </c>
      <c r="U847" s="3" t="s">
        <v>3297</v>
      </c>
      <c r="V847" s="21" cm="1">
        <f t="array" ref="V847">T847 / _xlfn.SWITCH(U847, "USD", 1, "AED", 3.67, "QAR", 3.64, "SAR", 3.75, "EUR", 0.92, "Unknown", 1, 1)</f>
        <v>7295923.0300000003</v>
      </c>
      <c r="W847" s="3">
        <v>5655689.3899999997</v>
      </c>
      <c r="X847" s="3">
        <v>0.2</v>
      </c>
      <c r="Y847" s="3">
        <v>0.1</v>
      </c>
      <c r="Z847" s="3" t="s">
        <v>3297</v>
      </c>
      <c r="AA847" s="3">
        <v>2025741.37</v>
      </c>
      <c r="AB847" s="3">
        <v>1348432.82</v>
      </c>
      <c r="AC847" s="3">
        <v>90</v>
      </c>
      <c r="AD847" s="3">
        <v>111</v>
      </c>
      <c r="AE847" s="3" t="s">
        <v>148</v>
      </c>
      <c r="AF847" s="3" t="s">
        <v>87</v>
      </c>
      <c r="AG847" s="3">
        <v>0.32</v>
      </c>
      <c r="AH847" s="3">
        <v>0.15</v>
      </c>
      <c r="AI847" s="3">
        <v>7.0000000000000007E-2</v>
      </c>
      <c r="AJ847" s="3">
        <v>6</v>
      </c>
      <c r="AK847" s="3">
        <v>2521</v>
      </c>
      <c r="AL847" s="3">
        <v>1285134.51</v>
      </c>
      <c r="AM847" s="3">
        <v>1782306.76</v>
      </c>
      <c r="AN847" s="3" t="s">
        <v>165</v>
      </c>
      <c r="AO847" s="3" t="s">
        <v>39</v>
      </c>
      <c r="AP847" s="3">
        <v>82.9</v>
      </c>
      <c r="AQ847" s="3">
        <v>36</v>
      </c>
      <c r="AR847" s="3" t="s">
        <v>51</v>
      </c>
      <c r="AS847" s="3" t="s">
        <v>40</v>
      </c>
      <c r="AT847" s="3" t="s">
        <v>3297</v>
      </c>
    </row>
    <row r="848" spans="1:46" x14ac:dyDescent="0.3">
      <c r="A848" s="3" t="s">
        <v>2730</v>
      </c>
      <c r="B848" s="4">
        <v>45803</v>
      </c>
      <c r="C848" s="2" t="s">
        <v>253</v>
      </c>
      <c r="D848" s="2" t="s">
        <v>3249</v>
      </c>
      <c r="E848" s="2" t="s">
        <v>16</v>
      </c>
      <c r="F848" s="2" t="s">
        <v>56</v>
      </c>
      <c r="G848" s="2" t="s">
        <v>156</v>
      </c>
      <c r="H848" s="2" t="s">
        <v>3297</v>
      </c>
      <c r="I848" s="2" t="s">
        <v>302</v>
      </c>
      <c r="J848" s="2" t="s">
        <v>82</v>
      </c>
      <c r="K848" s="2" t="s">
        <v>97</v>
      </c>
      <c r="L848" s="2" t="s">
        <v>2666</v>
      </c>
      <c r="M848" s="4">
        <v>45774</v>
      </c>
      <c r="N848" s="4" t="s">
        <v>3297</v>
      </c>
      <c r="O848" s="4">
        <v>45861</v>
      </c>
      <c r="P848" s="2">
        <v>42</v>
      </c>
      <c r="Q848" s="2">
        <v>20403572</v>
      </c>
      <c r="R848" s="2">
        <v>0.1</v>
      </c>
      <c r="S848" s="2">
        <v>0.06</v>
      </c>
      <c r="T848" s="2">
        <v>19465007.690000001</v>
      </c>
      <c r="U848" s="2" t="s">
        <v>177</v>
      </c>
      <c r="V848" s="20" cm="1">
        <f t="array" ref="V848">T848 / _xlfn.SWITCH(U848, "USD", 1, "AED", 3.67, "QAR", 3.64, "SAR", 3.75, "EUR", 0.92, "Unknown", 1, 1)</f>
        <v>19465007.690000001</v>
      </c>
      <c r="W848" s="2">
        <v>13665795.439999999</v>
      </c>
      <c r="X848" s="2">
        <v>0.27</v>
      </c>
      <c r="Y848" s="2">
        <v>0.12</v>
      </c>
      <c r="Z848" s="2" t="s">
        <v>2667</v>
      </c>
      <c r="AA848" s="2">
        <v>14225398.35</v>
      </c>
      <c r="AB848" s="2">
        <v>9786968.0099999998</v>
      </c>
      <c r="AC848" s="2">
        <v>120</v>
      </c>
      <c r="AD848" s="2">
        <v>18</v>
      </c>
      <c r="AE848" s="2" t="s">
        <v>3297</v>
      </c>
      <c r="AF848" s="2" t="s">
        <v>128</v>
      </c>
      <c r="AG848" s="2">
        <v>0.8</v>
      </c>
      <c r="AH848" s="2">
        <v>0.15</v>
      </c>
      <c r="AI848" s="2">
        <v>0.04</v>
      </c>
      <c r="AJ848" s="2">
        <v>10</v>
      </c>
      <c r="AK848" s="2">
        <v>1251</v>
      </c>
      <c r="AL848" s="2">
        <v>906771.39</v>
      </c>
      <c r="AM848" s="2">
        <v>9504293.9700000007</v>
      </c>
      <c r="AN848" s="2" t="s">
        <v>102</v>
      </c>
      <c r="AO848" s="2" t="s">
        <v>39</v>
      </c>
      <c r="AP848" s="2">
        <v>56.6</v>
      </c>
      <c r="AQ848" s="2">
        <v>12</v>
      </c>
      <c r="AR848" s="2" t="s">
        <v>3297</v>
      </c>
      <c r="AS848" s="2" t="s">
        <v>40</v>
      </c>
      <c r="AT848" s="2" t="s">
        <v>105</v>
      </c>
    </row>
    <row r="849" spans="1:46" x14ac:dyDescent="0.3">
      <c r="A849" s="2" t="s">
        <v>2733</v>
      </c>
      <c r="B849" s="5">
        <v>16661</v>
      </c>
      <c r="C849" s="3" t="s">
        <v>253</v>
      </c>
      <c r="D849" s="3" t="s">
        <v>107</v>
      </c>
      <c r="E849" s="3" t="s">
        <v>220</v>
      </c>
      <c r="F849" s="3" t="s">
        <v>33</v>
      </c>
      <c r="G849" s="3" t="s">
        <v>18</v>
      </c>
      <c r="H849" s="3" t="s">
        <v>192</v>
      </c>
      <c r="I849" s="3" t="s">
        <v>302</v>
      </c>
      <c r="J849" s="3" t="s">
        <v>20</v>
      </c>
      <c r="K849" s="3" t="s">
        <v>21</v>
      </c>
      <c r="L849" s="3" t="s">
        <v>2669</v>
      </c>
      <c r="M849" s="5">
        <v>45841</v>
      </c>
      <c r="N849" s="5">
        <v>45786</v>
      </c>
      <c r="O849" s="5">
        <v>45807</v>
      </c>
      <c r="P849" s="3">
        <v>46</v>
      </c>
      <c r="Q849" s="3">
        <v>19525468</v>
      </c>
      <c r="R849" s="3">
        <v>0.17</v>
      </c>
      <c r="S849" s="3">
        <v>0</v>
      </c>
      <c r="T849" s="3">
        <v>16206138.439999999</v>
      </c>
      <c r="U849" s="3" t="s">
        <v>76</v>
      </c>
      <c r="V849" s="21" cm="1">
        <f t="array" ref="V849">T849 / _xlfn.SWITCH(U849, "USD", 1, "AED", 3.67, "QAR", 3.64, "SAR", 3.75, "EUR", 0.92, "Unknown", 1, 1)</f>
        <v>16206138.439999999</v>
      </c>
      <c r="W849" s="3">
        <v>14063094.279999999</v>
      </c>
      <c r="X849" s="3">
        <v>0.39</v>
      </c>
      <c r="Y849" s="3">
        <v>0.19</v>
      </c>
      <c r="Z849" s="3" t="s">
        <v>2670</v>
      </c>
      <c r="AA849" s="3">
        <v>14236416.15</v>
      </c>
      <c r="AB849" s="3">
        <v>14014064</v>
      </c>
      <c r="AC849" s="3">
        <v>45</v>
      </c>
      <c r="AD849" s="3">
        <v>12</v>
      </c>
      <c r="AE849" s="3" t="s">
        <v>148</v>
      </c>
      <c r="AF849" s="3" t="s">
        <v>49</v>
      </c>
      <c r="AG849" s="3">
        <v>0.47</v>
      </c>
      <c r="AH849" s="3">
        <v>0.05</v>
      </c>
      <c r="AI849" s="3">
        <v>0.06</v>
      </c>
      <c r="AJ849" s="3">
        <v>11</v>
      </c>
      <c r="AK849" s="3">
        <v>4571</v>
      </c>
      <c r="AL849" s="3">
        <v>3176415.1</v>
      </c>
      <c r="AM849" s="3">
        <v>6087492.6399999997</v>
      </c>
      <c r="AN849" s="3" t="s">
        <v>3297</v>
      </c>
      <c r="AO849" s="3" t="s">
        <v>25</v>
      </c>
      <c r="AP849" s="3">
        <v>76.400000000000006</v>
      </c>
      <c r="AQ849" s="3">
        <v>12</v>
      </c>
      <c r="AR849" s="3" t="s">
        <v>3297</v>
      </c>
      <c r="AS849" s="3" t="s">
        <v>112</v>
      </c>
      <c r="AT849" s="3" t="s">
        <v>28</v>
      </c>
    </row>
    <row r="850" spans="1:46" x14ac:dyDescent="0.3">
      <c r="A850" s="3" t="s">
        <v>2736</v>
      </c>
      <c r="B850" s="4">
        <v>16637</v>
      </c>
      <c r="C850" s="2" t="s">
        <v>257</v>
      </c>
      <c r="D850" s="2" t="s">
        <v>31</v>
      </c>
      <c r="E850" s="2" t="s">
        <v>275</v>
      </c>
      <c r="F850" s="2" t="s">
        <v>17</v>
      </c>
      <c r="G850" s="2" t="s">
        <v>144</v>
      </c>
      <c r="H850" s="2" t="s">
        <v>109</v>
      </c>
      <c r="I850" s="2" t="s">
        <v>19</v>
      </c>
      <c r="J850" s="2" t="s">
        <v>59</v>
      </c>
      <c r="K850" s="2" t="s">
        <v>125</v>
      </c>
      <c r="L850" s="2" t="s">
        <v>2672</v>
      </c>
      <c r="M850" s="4">
        <v>45686</v>
      </c>
      <c r="N850" s="4" t="s">
        <v>3297</v>
      </c>
      <c r="O850" s="4">
        <v>45829</v>
      </c>
      <c r="P850" s="2">
        <v>42</v>
      </c>
      <c r="Q850" s="2">
        <v>33547480</v>
      </c>
      <c r="R850" s="2">
        <v>0.28999999999999998</v>
      </c>
      <c r="S850" s="2">
        <v>0.13</v>
      </c>
      <c r="T850" s="2">
        <v>26915143.199999999</v>
      </c>
      <c r="U850" s="2" t="s">
        <v>50</v>
      </c>
      <c r="V850" s="20" cm="1">
        <f t="array" ref="V850">T850 / _xlfn.SWITCH(U850, "USD", 1, "AED", 3.67, "QAR", 3.64, "SAR", 3.75, "EUR", 0.92, "Unknown", 1, 1)</f>
        <v>7394270.1098901099</v>
      </c>
      <c r="W850" s="2">
        <v>21645335.710000001</v>
      </c>
      <c r="X850" s="2">
        <v>0.21</v>
      </c>
      <c r="Y850" s="2">
        <v>7.0000000000000007E-2</v>
      </c>
      <c r="Z850" s="2" t="s">
        <v>2673</v>
      </c>
      <c r="AA850" s="2">
        <v>6725448.3899999997</v>
      </c>
      <c r="AB850" s="2">
        <v>2743461.47</v>
      </c>
      <c r="AC850" s="2">
        <v>30</v>
      </c>
      <c r="AD850" s="2">
        <v>106</v>
      </c>
      <c r="AE850" s="2" t="s">
        <v>62</v>
      </c>
      <c r="AF850" s="2" t="s">
        <v>101</v>
      </c>
      <c r="AG850" s="2">
        <v>0.28999999999999998</v>
      </c>
      <c r="AH850" s="2">
        <v>0.05</v>
      </c>
      <c r="AI850" s="2">
        <v>7.0000000000000007E-2</v>
      </c>
      <c r="AJ850" s="2">
        <v>10</v>
      </c>
      <c r="AK850" s="2">
        <v>4089</v>
      </c>
      <c r="AL850" s="2">
        <v>1595061.76</v>
      </c>
      <c r="AM850" s="2">
        <v>8103897.2300000004</v>
      </c>
      <c r="AN850" s="2" t="s">
        <v>88</v>
      </c>
      <c r="AO850" s="2" t="s">
        <v>25</v>
      </c>
      <c r="AP850" s="2">
        <v>64.7</v>
      </c>
      <c r="AQ850" s="2">
        <v>12</v>
      </c>
      <c r="AR850" s="2" t="s">
        <v>26</v>
      </c>
      <c r="AS850" s="2" t="s">
        <v>112</v>
      </c>
      <c r="AT850" s="2" t="s">
        <v>105</v>
      </c>
    </row>
    <row r="851" spans="1:46" x14ac:dyDescent="0.3">
      <c r="A851" s="2" t="s">
        <v>2739</v>
      </c>
      <c r="B851" s="5">
        <v>46073</v>
      </c>
      <c r="C851" s="3" t="s">
        <v>424</v>
      </c>
      <c r="D851" s="3" t="s">
        <v>3297</v>
      </c>
      <c r="E851" s="3" t="s">
        <v>32</v>
      </c>
      <c r="F851" s="3" t="s">
        <v>417</v>
      </c>
      <c r="G851" s="3" t="s">
        <v>144</v>
      </c>
      <c r="H851" s="3" t="s">
        <v>70</v>
      </c>
      <c r="I851" s="3" t="s">
        <v>3254</v>
      </c>
      <c r="J851" s="3" t="s">
        <v>215</v>
      </c>
      <c r="K851" s="3" t="s">
        <v>125</v>
      </c>
      <c r="L851" s="3" t="s">
        <v>2675</v>
      </c>
      <c r="M851" s="5">
        <v>46053</v>
      </c>
      <c r="N851" s="5">
        <v>46109</v>
      </c>
      <c r="O851" s="5">
        <v>46176</v>
      </c>
      <c r="P851" s="3">
        <v>28</v>
      </c>
      <c r="Q851" s="3">
        <v>36418027</v>
      </c>
      <c r="R851" s="3">
        <v>0.33</v>
      </c>
      <c r="S851" s="3">
        <v>0.06</v>
      </c>
      <c r="T851" s="3">
        <v>25864082.780000001</v>
      </c>
      <c r="U851" s="3" t="s">
        <v>365</v>
      </c>
      <c r="V851" s="21" cm="1">
        <f t="array" ref="V851">T851 / _xlfn.SWITCH(U851, "USD", 1, "AED", 3.67, "QAR", 3.64, "SAR", 3.75, "EUR", 0.92, "Unknown", 1, 1)</f>
        <v>7047434</v>
      </c>
      <c r="W851" s="3">
        <v>22611428.559999999</v>
      </c>
      <c r="X851" s="3">
        <v>0.36</v>
      </c>
      <c r="Y851" s="3">
        <v>0.06</v>
      </c>
      <c r="Z851" s="3" t="s">
        <v>3297</v>
      </c>
      <c r="AA851" s="3">
        <v>14486842.27</v>
      </c>
      <c r="AB851" s="3">
        <v>5251314.45</v>
      </c>
      <c r="AC851" s="3">
        <v>45</v>
      </c>
      <c r="AD851" s="3">
        <v>78</v>
      </c>
      <c r="AE851" s="3" t="s">
        <v>75</v>
      </c>
      <c r="AF851" s="3" t="s">
        <v>101</v>
      </c>
      <c r="AG851" s="3">
        <v>0.85</v>
      </c>
      <c r="AH851" s="3">
        <v>0.15</v>
      </c>
      <c r="AI851" s="3">
        <v>0.1</v>
      </c>
      <c r="AJ851" s="3">
        <v>5</v>
      </c>
      <c r="AK851" s="3">
        <v>969</v>
      </c>
      <c r="AL851" s="3">
        <v>1269535.19</v>
      </c>
      <c r="AM851" s="3">
        <v>4010130.03</v>
      </c>
      <c r="AN851" s="3" t="s">
        <v>165</v>
      </c>
      <c r="AO851" s="3" t="s">
        <v>89</v>
      </c>
      <c r="AP851" s="3">
        <v>98.7</v>
      </c>
      <c r="AQ851" s="3">
        <v>36</v>
      </c>
      <c r="AR851" s="3" t="s">
        <v>26</v>
      </c>
      <c r="AS851" s="3" t="s">
        <v>104</v>
      </c>
      <c r="AT851" s="3" t="s">
        <v>3297</v>
      </c>
    </row>
    <row r="852" spans="1:46" x14ac:dyDescent="0.3">
      <c r="A852" s="3" t="s">
        <v>2742</v>
      </c>
      <c r="B852" s="4">
        <v>46042</v>
      </c>
      <c r="C852" s="2" t="s">
        <v>424</v>
      </c>
      <c r="D852" s="2" t="s">
        <v>43</v>
      </c>
      <c r="E852" s="2" t="s">
        <v>207</v>
      </c>
      <c r="F852" s="2" t="s">
        <v>80</v>
      </c>
      <c r="G852" s="2" t="s">
        <v>69</v>
      </c>
      <c r="H852" s="2" t="s">
        <v>3297</v>
      </c>
      <c r="I852" s="2" t="s">
        <v>19</v>
      </c>
      <c r="J852" s="3" t="s">
        <v>132</v>
      </c>
      <c r="K852" s="2" t="s">
        <v>83</v>
      </c>
      <c r="L852" s="2" t="s">
        <v>2677</v>
      </c>
      <c r="M852" s="4">
        <v>46008</v>
      </c>
      <c r="N852" s="4" t="s">
        <v>3297</v>
      </c>
      <c r="O852" s="4">
        <v>46089</v>
      </c>
      <c r="P852" s="2">
        <v>8</v>
      </c>
      <c r="Q852" s="2">
        <v>36267226</v>
      </c>
      <c r="R852" s="2">
        <v>0.13</v>
      </c>
      <c r="S852" s="2">
        <v>0.17</v>
      </c>
      <c r="T852" s="2">
        <v>36916409.350000001</v>
      </c>
      <c r="U852" s="2" t="s">
        <v>177</v>
      </c>
      <c r="V852" s="20" cm="1">
        <f t="array" ref="V852">T852 / _xlfn.SWITCH(U852, "USD", 1, "AED", 3.67, "QAR", 3.64, "SAR", 3.75, "EUR", 0.92, "Unknown", 1, 1)</f>
        <v>36916409.350000001</v>
      </c>
      <c r="W852" s="2">
        <v>29501006.539999999</v>
      </c>
      <c r="X852" s="2">
        <v>0.31</v>
      </c>
      <c r="Y852" s="2">
        <v>0.08</v>
      </c>
      <c r="Z852" s="2" t="s">
        <v>2678</v>
      </c>
      <c r="AA852" s="2">
        <v>9350256.4700000007</v>
      </c>
      <c r="AB852" s="2">
        <v>8630119.7599999998</v>
      </c>
      <c r="AC852" s="2">
        <v>90</v>
      </c>
      <c r="AD852" s="2">
        <v>165</v>
      </c>
      <c r="AE852" s="2" t="s">
        <v>3297</v>
      </c>
      <c r="AF852" s="2" t="s">
        <v>87</v>
      </c>
      <c r="AG852" s="2">
        <v>0.27</v>
      </c>
      <c r="AH852" s="2">
        <v>0.1</v>
      </c>
      <c r="AI852" s="2">
        <v>0.09</v>
      </c>
      <c r="AJ852" s="2">
        <v>14</v>
      </c>
      <c r="AK852" s="2">
        <v>2983</v>
      </c>
      <c r="AL852" s="2" t="s">
        <v>3297</v>
      </c>
      <c r="AM852" s="2">
        <v>13635399.439999999</v>
      </c>
      <c r="AN852" s="2" t="s">
        <v>63</v>
      </c>
      <c r="AO852" s="2" t="s">
        <v>3297</v>
      </c>
      <c r="AP852" s="2">
        <v>52.6</v>
      </c>
      <c r="AQ852" s="2">
        <v>24</v>
      </c>
      <c r="AR852" s="2" t="s">
        <v>3297</v>
      </c>
      <c r="AS852" s="2" t="s">
        <v>104</v>
      </c>
      <c r="AT852" s="2" t="s">
        <v>105</v>
      </c>
    </row>
    <row r="853" spans="1:46" x14ac:dyDescent="0.3">
      <c r="A853" s="2" t="s">
        <v>2745</v>
      </c>
      <c r="B853" s="5">
        <v>16679</v>
      </c>
      <c r="C853" s="3" t="s">
        <v>431</v>
      </c>
      <c r="D853" s="3" t="s">
        <v>198</v>
      </c>
      <c r="E853" s="3" t="s">
        <v>32</v>
      </c>
      <c r="F853" s="3" t="s">
        <v>417</v>
      </c>
      <c r="G853" s="3" t="s">
        <v>208</v>
      </c>
      <c r="H853" s="3" t="s">
        <v>44</v>
      </c>
      <c r="I853" s="3" t="s">
        <v>19</v>
      </c>
      <c r="J853" s="3" t="s">
        <v>215</v>
      </c>
      <c r="K853" s="3" t="s">
        <v>46</v>
      </c>
      <c r="L853" s="3" t="s">
        <v>2680</v>
      </c>
      <c r="M853" s="5">
        <v>45771</v>
      </c>
      <c r="N853" s="5">
        <v>45696</v>
      </c>
      <c r="O853" s="5">
        <v>45895</v>
      </c>
      <c r="P853" s="3">
        <v>24</v>
      </c>
      <c r="Q853" s="3">
        <v>47435571</v>
      </c>
      <c r="R853" s="3">
        <v>0.24</v>
      </c>
      <c r="S853" s="3">
        <v>7.0000000000000007E-2</v>
      </c>
      <c r="T853" s="3">
        <v>38574606.340000004</v>
      </c>
      <c r="U853" s="3" t="s">
        <v>50</v>
      </c>
      <c r="V853" s="21" cm="1">
        <f t="array" ref="V853">T853 / _xlfn.SWITCH(U853, "USD", 1, "AED", 3.67, "QAR", 3.64, "SAR", 3.75, "EUR", 0.92, "Unknown", 1, 1)</f>
        <v>10597419.324175825</v>
      </c>
      <c r="W853" s="3">
        <v>31894971.640000001</v>
      </c>
      <c r="X853" s="3">
        <v>0.31</v>
      </c>
      <c r="Y853" s="3">
        <v>0.15</v>
      </c>
      <c r="Z853" s="3" t="s">
        <v>2681</v>
      </c>
      <c r="AA853" s="3">
        <v>9225441.7100000009</v>
      </c>
      <c r="AB853" s="3">
        <v>3334974.12</v>
      </c>
      <c r="AC853" s="3">
        <v>120</v>
      </c>
      <c r="AD853" s="3">
        <v>24</v>
      </c>
      <c r="AE853" s="3" t="s">
        <v>75</v>
      </c>
      <c r="AF853" s="3" t="s">
        <v>24</v>
      </c>
      <c r="AG853" s="3">
        <v>0.33</v>
      </c>
      <c r="AH853" s="3">
        <v>0.1</v>
      </c>
      <c r="AI853" s="3">
        <v>0.09</v>
      </c>
      <c r="AJ853" s="3">
        <v>1</v>
      </c>
      <c r="AK853" s="3">
        <v>4371</v>
      </c>
      <c r="AL853" s="3" t="s">
        <v>3297</v>
      </c>
      <c r="AM853" s="3">
        <v>11299066.050000001</v>
      </c>
      <c r="AN853" s="3" t="s">
        <v>102</v>
      </c>
      <c r="AO853" s="3" t="s">
        <v>89</v>
      </c>
      <c r="AP853" s="3">
        <v>71.3</v>
      </c>
      <c r="AQ853" s="3">
        <v>48</v>
      </c>
      <c r="AR853" s="3" t="s">
        <v>51</v>
      </c>
      <c r="AS853" s="3" t="s">
        <v>104</v>
      </c>
      <c r="AT853" s="3" t="s">
        <v>3297</v>
      </c>
    </row>
    <row r="854" spans="1:46" x14ac:dyDescent="0.3">
      <c r="A854" s="3" t="s">
        <v>2748</v>
      </c>
      <c r="B854" s="4">
        <v>45771</v>
      </c>
      <c r="C854" s="2" t="s">
        <v>370</v>
      </c>
      <c r="D854" s="2" t="s">
        <v>3249</v>
      </c>
      <c r="E854" s="2" t="s">
        <v>3335</v>
      </c>
      <c r="F854" s="2" t="s">
        <v>123</v>
      </c>
      <c r="G854" s="2" t="s">
        <v>117</v>
      </c>
      <c r="H854" s="2" t="s">
        <v>192</v>
      </c>
      <c r="I854" s="2" t="s">
        <v>139</v>
      </c>
      <c r="J854" s="2" t="s">
        <v>140</v>
      </c>
      <c r="K854" s="2" t="s">
        <v>35</v>
      </c>
      <c r="L854" s="2" t="s">
        <v>2683</v>
      </c>
      <c r="M854" s="4">
        <v>45718</v>
      </c>
      <c r="N854" s="4">
        <v>45803</v>
      </c>
      <c r="O854" s="4">
        <v>45848</v>
      </c>
      <c r="P854" s="2">
        <v>44</v>
      </c>
      <c r="Q854" s="2">
        <v>4836872</v>
      </c>
      <c r="R854" s="2">
        <v>0.05</v>
      </c>
      <c r="S854" s="2">
        <v>-0.04</v>
      </c>
      <c r="T854" s="2">
        <v>4411227.26</v>
      </c>
      <c r="U854" s="2" t="s">
        <v>50</v>
      </c>
      <c r="V854" s="20" cm="1">
        <f t="array" ref="V854">T854 / _xlfn.SWITCH(U854, "USD", 1, "AED", 3.67, "QAR", 3.64, "SAR", 3.75, "EUR", 0.92, "Unknown", 1, 1)</f>
        <v>1211875.6208791209</v>
      </c>
      <c r="W854" s="2">
        <v>2943706.33</v>
      </c>
      <c r="X854" s="2">
        <v>0.14000000000000001</v>
      </c>
      <c r="Y854" s="2">
        <v>0.13</v>
      </c>
      <c r="Z854" s="2" t="s">
        <v>2684</v>
      </c>
      <c r="AA854" s="2">
        <v>1525317.18</v>
      </c>
      <c r="AB854" s="2">
        <v>1489772.38</v>
      </c>
      <c r="AC854" s="2">
        <v>45</v>
      </c>
      <c r="AD854" s="2">
        <v>145</v>
      </c>
      <c r="AE854" s="2" t="s">
        <v>38</v>
      </c>
      <c r="AF854" s="2" t="s">
        <v>24</v>
      </c>
      <c r="AG854" s="2">
        <v>0.62</v>
      </c>
      <c r="AH854" s="2">
        <v>0.05</v>
      </c>
      <c r="AI854" s="2">
        <v>0.09</v>
      </c>
      <c r="AJ854" s="2">
        <v>3</v>
      </c>
      <c r="AK854" s="2">
        <v>2405</v>
      </c>
      <c r="AL854" s="2">
        <v>729488.21</v>
      </c>
      <c r="AM854" s="2">
        <v>543156.71</v>
      </c>
      <c r="AN854" s="2" t="s">
        <v>102</v>
      </c>
      <c r="AO854" s="2" t="s">
        <v>89</v>
      </c>
      <c r="AP854" s="2">
        <v>72.400000000000006</v>
      </c>
      <c r="AQ854" s="2">
        <v>36</v>
      </c>
      <c r="AR854" s="2" t="s">
        <v>160</v>
      </c>
      <c r="AS854" s="2" t="s">
        <v>52</v>
      </c>
      <c r="AT854" s="2" t="s">
        <v>113</v>
      </c>
    </row>
    <row r="855" spans="1:46" x14ac:dyDescent="0.3">
      <c r="A855" s="2" t="s">
        <v>2750</v>
      </c>
      <c r="B855" s="5">
        <v>45957</v>
      </c>
      <c r="C855" s="3" t="s">
        <v>603</v>
      </c>
      <c r="D855" s="3" t="s">
        <v>3297</v>
      </c>
      <c r="E855" s="3" t="s">
        <v>32</v>
      </c>
      <c r="F855" s="3" t="s">
        <v>138</v>
      </c>
      <c r="G855" s="3" t="s">
        <v>208</v>
      </c>
      <c r="H855" s="3" t="s">
        <v>157</v>
      </c>
      <c r="I855" s="3" t="s">
        <v>96</v>
      </c>
      <c r="J855" s="3" t="s">
        <v>215</v>
      </c>
      <c r="K855" s="3" t="s">
        <v>145</v>
      </c>
      <c r="L855" s="3" t="s">
        <v>2686</v>
      </c>
      <c r="M855" s="5">
        <v>45934</v>
      </c>
      <c r="N855" s="5">
        <v>46011</v>
      </c>
      <c r="O855" s="5">
        <v>46039</v>
      </c>
      <c r="P855" s="3" t="s">
        <v>3297</v>
      </c>
      <c r="Q855" s="3">
        <v>33401850</v>
      </c>
      <c r="R855" s="3">
        <v>0.31</v>
      </c>
      <c r="S855" s="3">
        <v>0.08</v>
      </c>
      <c r="T855" s="3">
        <v>24891058.620000001</v>
      </c>
      <c r="U855" s="3" t="s">
        <v>177</v>
      </c>
      <c r="V855" s="21" cm="1">
        <f t="array" ref="V855">T855 / _xlfn.SWITCH(U855, "USD", 1, "AED", 3.67, "QAR", 3.64, "SAR", 3.75, "EUR", 0.92, "Unknown", 1, 1)</f>
        <v>24891058.620000001</v>
      </c>
      <c r="W855" s="3">
        <v>19136379.949999999</v>
      </c>
      <c r="X855" s="3">
        <v>0.21</v>
      </c>
      <c r="Y855" s="3">
        <v>0.08</v>
      </c>
      <c r="Z855" s="3" t="s">
        <v>2687</v>
      </c>
      <c r="AA855" s="3">
        <v>2550616</v>
      </c>
      <c r="AB855" s="3">
        <v>2178801.94</v>
      </c>
      <c r="AC855" s="3">
        <v>90</v>
      </c>
      <c r="AD855" s="3">
        <v>134</v>
      </c>
      <c r="AE855" s="3" t="s">
        <v>100</v>
      </c>
      <c r="AF855" s="3" t="s">
        <v>263</v>
      </c>
      <c r="AG855" s="3">
        <v>0.86</v>
      </c>
      <c r="AH855" s="3">
        <v>0.1</v>
      </c>
      <c r="AI855" s="3">
        <v>0.09</v>
      </c>
      <c r="AJ855" s="3">
        <v>15</v>
      </c>
      <c r="AK855" s="3">
        <v>3025</v>
      </c>
      <c r="AL855" s="3">
        <v>4165390.24</v>
      </c>
      <c r="AM855" s="3">
        <v>3223282.4</v>
      </c>
      <c r="AN855" s="3" t="s">
        <v>88</v>
      </c>
      <c r="AO855" s="3" t="s">
        <v>39</v>
      </c>
      <c r="AP855" s="3">
        <v>51</v>
      </c>
      <c r="AQ855" s="3">
        <v>48</v>
      </c>
      <c r="AR855" s="3" t="s">
        <v>166</v>
      </c>
      <c r="AS855" s="3" t="s">
        <v>112</v>
      </c>
      <c r="AT855" s="3" t="s">
        <v>3297</v>
      </c>
    </row>
    <row r="856" spans="1:46" x14ac:dyDescent="0.3">
      <c r="A856" s="3" t="s">
        <v>2753</v>
      </c>
      <c r="B856" s="4">
        <v>46025</v>
      </c>
      <c r="C856" s="2" t="s">
        <v>907</v>
      </c>
      <c r="D856" s="2" t="s">
        <v>183</v>
      </c>
      <c r="E856" s="2" t="s">
        <v>16</v>
      </c>
      <c r="F856" s="2" t="s">
        <v>56</v>
      </c>
      <c r="G856" s="2" t="s">
        <v>94</v>
      </c>
      <c r="H856" s="2" t="s">
        <v>192</v>
      </c>
      <c r="I856" s="2" t="s">
        <v>124</v>
      </c>
      <c r="J856" s="2" t="s">
        <v>82</v>
      </c>
      <c r="K856" s="2" t="s">
        <v>97</v>
      </c>
      <c r="L856" s="2" t="s">
        <v>2689</v>
      </c>
      <c r="M856" s="4">
        <v>46010</v>
      </c>
      <c r="N856" s="4">
        <v>46024</v>
      </c>
      <c r="O856" s="4">
        <v>46059</v>
      </c>
      <c r="P856" s="2">
        <v>34</v>
      </c>
      <c r="Q856" s="2">
        <v>16687656</v>
      </c>
      <c r="R856" s="2">
        <v>0.14000000000000001</v>
      </c>
      <c r="S856" s="2">
        <v>0.01</v>
      </c>
      <c r="T856" s="2">
        <v>14494898</v>
      </c>
      <c r="U856" s="2" t="s">
        <v>76</v>
      </c>
      <c r="V856" s="20" cm="1">
        <f t="array" ref="V856">T856 / _xlfn.SWITCH(U856, "USD", 1, "AED", 3.67, "QAR", 3.64, "SAR", 3.75, "EUR", 0.92, "Unknown", 1, 1)</f>
        <v>14494898</v>
      </c>
      <c r="W856" s="2" t="s">
        <v>3297</v>
      </c>
      <c r="X856" s="2">
        <v>0.24</v>
      </c>
      <c r="Y856" s="2">
        <v>0.11</v>
      </c>
      <c r="Z856" s="2" t="s">
        <v>2690</v>
      </c>
      <c r="AA856" s="2">
        <v>8501646.5399999991</v>
      </c>
      <c r="AB856" s="2">
        <v>2993269.4</v>
      </c>
      <c r="AC856" s="2">
        <v>60</v>
      </c>
      <c r="AD856" s="2">
        <v>105</v>
      </c>
      <c r="AE856" s="2" t="s">
        <v>100</v>
      </c>
      <c r="AF856" s="2" t="s">
        <v>101</v>
      </c>
      <c r="AG856" s="2">
        <v>0.31</v>
      </c>
      <c r="AH856" s="2">
        <v>0.05</v>
      </c>
      <c r="AI856" s="2">
        <v>7.0000000000000007E-2</v>
      </c>
      <c r="AJ856" s="2">
        <v>15</v>
      </c>
      <c r="AK856" s="2">
        <v>874</v>
      </c>
      <c r="AL856" s="2">
        <v>2963494.92</v>
      </c>
      <c r="AM856" s="2">
        <v>4043678.43</v>
      </c>
      <c r="AN856" s="2" t="s">
        <v>165</v>
      </c>
      <c r="AO856" s="2" t="s">
        <v>39</v>
      </c>
      <c r="AP856" s="2">
        <v>77.599999999999994</v>
      </c>
      <c r="AQ856" s="2">
        <v>48</v>
      </c>
      <c r="AR856" s="2" t="s">
        <v>26</v>
      </c>
      <c r="AS856" s="2" t="s">
        <v>112</v>
      </c>
      <c r="AT856" s="2" t="s">
        <v>3297</v>
      </c>
    </row>
    <row r="857" spans="1:46" x14ac:dyDescent="0.3">
      <c r="A857" s="2" t="s">
        <v>2756</v>
      </c>
      <c r="B857" s="5">
        <v>45991</v>
      </c>
      <c r="C857" s="3" t="s">
        <v>266</v>
      </c>
      <c r="D857" s="3" t="s">
        <v>31</v>
      </c>
      <c r="E857" s="3" t="s">
        <v>220</v>
      </c>
      <c r="F857" s="3" t="s">
        <v>123</v>
      </c>
      <c r="G857" s="3" t="s">
        <v>69</v>
      </c>
      <c r="H857" s="3" t="s">
        <v>3252</v>
      </c>
      <c r="I857" s="3" t="s">
        <v>302</v>
      </c>
      <c r="J857" s="3" t="s">
        <v>118</v>
      </c>
      <c r="K857" s="3" t="s">
        <v>83</v>
      </c>
      <c r="L857" s="3" t="s">
        <v>2691</v>
      </c>
      <c r="M857" s="5">
        <v>45758</v>
      </c>
      <c r="N857" s="5" t="s">
        <v>3297</v>
      </c>
      <c r="O857" s="5">
        <v>46048</v>
      </c>
      <c r="P857" s="3">
        <v>57</v>
      </c>
      <c r="Q857" s="3" t="s">
        <v>3297</v>
      </c>
      <c r="R857" s="3" t="s">
        <v>85</v>
      </c>
      <c r="S857" s="3">
        <v>-0.04</v>
      </c>
      <c r="T857" s="3">
        <v>23821995.73</v>
      </c>
      <c r="U857" s="3" t="s">
        <v>76</v>
      </c>
      <c r="V857" s="21" cm="1">
        <f t="array" ref="V857">T857 / _xlfn.SWITCH(U857, "USD", 1, "AED", 3.67, "QAR", 3.64, "SAR", 3.75, "EUR", 0.92, "Unknown", 1, 1)</f>
        <v>23821995.73</v>
      </c>
      <c r="W857" s="3">
        <v>15164329.74</v>
      </c>
      <c r="X857" s="3">
        <v>0.08</v>
      </c>
      <c r="Y857" s="3">
        <v>0.19</v>
      </c>
      <c r="Z857" s="3" t="s">
        <v>3297</v>
      </c>
      <c r="AA857" s="3">
        <v>13227004.140000001</v>
      </c>
      <c r="AB857" s="3">
        <v>8856267.5800000001</v>
      </c>
      <c r="AC857" s="3">
        <v>30</v>
      </c>
      <c r="AD857" s="3">
        <v>132</v>
      </c>
      <c r="AE857" s="3" t="s">
        <v>75</v>
      </c>
      <c r="AF857" s="3" t="s">
        <v>87</v>
      </c>
      <c r="AG857" s="3">
        <v>0.25</v>
      </c>
      <c r="AH857" s="3">
        <v>0.1</v>
      </c>
      <c r="AI857" s="3">
        <v>7.0000000000000007E-2</v>
      </c>
      <c r="AJ857" s="3">
        <v>12</v>
      </c>
      <c r="AK857" s="3">
        <v>4827</v>
      </c>
      <c r="AL857" s="3">
        <v>4765988.8600000003</v>
      </c>
      <c r="AM857" s="3">
        <v>6540282.8200000003</v>
      </c>
      <c r="AN857" s="3" t="s">
        <v>3297</v>
      </c>
      <c r="AO857" s="3" t="s">
        <v>77</v>
      </c>
      <c r="AP857" s="3">
        <v>86.7</v>
      </c>
      <c r="AQ857" s="3">
        <v>48</v>
      </c>
      <c r="AR857" s="3" t="s">
        <v>26</v>
      </c>
      <c r="AS857" s="3" t="s">
        <v>40</v>
      </c>
      <c r="AT857" s="3" t="s">
        <v>113</v>
      </c>
    </row>
    <row r="858" spans="1:46" x14ac:dyDescent="0.3">
      <c r="A858" s="3" t="s">
        <v>2759</v>
      </c>
      <c r="B858" s="4">
        <v>45699</v>
      </c>
      <c r="C858" s="2" t="s">
        <v>438</v>
      </c>
      <c r="D858" s="2" t="s">
        <v>3249</v>
      </c>
      <c r="E858" s="2" t="s">
        <v>16</v>
      </c>
      <c r="F858" s="2" t="s">
        <v>68</v>
      </c>
      <c r="G858" s="2" t="s">
        <v>69</v>
      </c>
      <c r="H858" s="2" t="s">
        <v>157</v>
      </c>
      <c r="I858" s="2" t="s">
        <v>58</v>
      </c>
      <c r="J858" s="2" t="s">
        <v>82</v>
      </c>
      <c r="K858" s="2" t="s">
        <v>21</v>
      </c>
      <c r="L858" s="2" t="s">
        <v>2693</v>
      </c>
      <c r="M858" s="4">
        <v>45648</v>
      </c>
      <c r="N858" s="4">
        <v>45744</v>
      </c>
      <c r="O858" s="4">
        <v>45692</v>
      </c>
      <c r="P858" s="2">
        <v>45</v>
      </c>
      <c r="Q858" s="2">
        <v>28757901</v>
      </c>
      <c r="R858" s="2">
        <v>0.09</v>
      </c>
      <c r="S858" s="2">
        <v>-0.01</v>
      </c>
      <c r="T858" s="2">
        <v>25907993.010000002</v>
      </c>
      <c r="U858" s="2" t="s">
        <v>242</v>
      </c>
      <c r="V858" s="20" cm="1">
        <f t="array" ref="V858">T858 / _xlfn.SWITCH(U858, "USD", 1, "AED", 3.67, "QAR", 3.64, "SAR", 3.75, "EUR", 0.92, "Unknown", 1, 1)</f>
        <v>28160861.967391305</v>
      </c>
      <c r="W858" s="2">
        <v>16647870.550000001</v>
      </c>
      <c r="X858" s="2">
        <v>0.33</v>
      </c>
      <c r="Y858" s="2">
        <v>0.15</v>
      </c>
      <c r="Z858" s="2" t="s">
        <v>2694</v>
      </c>
      <c r="AA858" s="2">
        <v>4594691.5</v>
      </c>
      <c r="AB858" s="2">
        <v>1936419.03</v>
      </c>
      <c r="AC858" s="2">
        <v>30</v>
      </c>
      <c r="AD858" s="2">
        <v>146</v>
      </c>
      <c r="AE858" s="2" t="s">
        <v>38</v>
      </c>
      <c r="AF858" s="2" t="s">
        <v>153</v>
      </c>
      <c r="AG858" s="2">
        <v>0.41</v>
      </c>
      <c r="AH858" s="2">
        <v>0.05</v>
      </c>
      <c r="AI858" s="2">
        <v>0.09</v>
      </c>
      <c r="AJ858" s="2">
        <v>10</v>
      </c>
      <c r="AK858" s="2">
        <v>26</v>
      </c>
      <c r="AL858" s="2">
        <v>1534912.43</v>
      </c>
      <c r="AM858" s="2">
        <v>5200580.18</v>
      </c>
      <c r="AN858" s="2" t="s">
        <v>3297</v>
      </c>
      <c r="AO858" s="2" t="s">
        <v>3297</v>
      </c>
      <c r="AP858" s="2">
        <v>73.3</v>
      </c>
      <c r="AQ858" s="2">
        <v>48</v>
      </c>
      <c r="AR858" s="2" t="s">
        <v>166</v>
      </c>
      <c r="AS858" s="2" t="s">
        <v>104</v>
      </c>
      <c r="AT858" s="2" t="s">
        <v>105</v>
      </c>
    </row>
    <row r="859" spans="1:46" x14ac:dyDescent="0.3">
      <c r="A859" s="2" t="s">
        <v>2762</v>
      </c>
      <c r="B859" s="5">
        <v>45980</v>
      </c>
      <c r="C859" s="3" t="s">
        <v>234</v>
      </c>
      <c r="D859" s="3" t="s">
        <v>31</v>
      </c>
      <c r="E859" s="3" t="s">
        <v>32</v>
      </c>
      <c r="F859" s="3" t="s">
        <v>417</v>
      </c>
      <c r="G859" s="3" t="s">
        <v>214</v>
      </c>
      <c r="H859" s="3" t="s">
        <v>157</v>
      </c>
      <c r="I859" s="3" t="s">
        <v>19</v>
      </c>
      <c r="J859" s="3" t="s">
        <v>215</v>
      </c>
      <c r="K859" s="3" t="s">
        <v>46</v>
      </c>
      <c r="L859" s="3" t="s">
        <v>2696</v>
      </c>
      <c r="M859" s="5">
        <v>45946</v>
      </c>
      <c r="N859" s="5" t="s">
        <v>3297</v>
      </c>
      <c r="O859" s="5">
        <v>46048</v>
      </c>
      <c r="P859" s="3">
        <v>47</v>
      </c>
      <c r="Q859" s="3">
        <v>21697970</v>
      </c>
      <c r="R859" s="3">
        <v>0.11</v>
      </c>
      <c r="S859" s="3">
        <v>0.06</v>
      </c>
      <c r="T859" s="3">
        <v>20469864.899999999</v>
      </c>
      <c r="U859" s="3" t="s">
        <v>76</v>
      </c>
      <c r="V859" s="21" cm="1">
        <f t="array" ref="V859">T859 / _xlfn.SWITCH(U859, "USD", 1, "AED", 3.67, "QAR", 3.64, "SAR", 3.75, "EUR", 0.92, "Unknown", 1, 1)</f>
        <v>20469864.899999999</v>
      </c>
      <c r="W859" s="3">
        <v>14656586.33</v>
      </c>
      <c r="X859" s="3">
        <v>0.21</v>
      </c>
      <c r="Y859" s="3">
        <v>0.18</v>
      </c>
      <c r="Z859" s="3" t="s">
        <v>2697</v>
      </c>
      <c r="AA859" s="3">
        <v>17431528.760000002</v>
      </c>
      <c r="AB859" s="3">
        <v>16997333.300000001</v>
      </c>
      <c r="AC859" s="3">
        <v>45</v>
      </c>
      <c r="AD859" s="3">
        <v>40</v>
      </c>
      <c r="AE859" s="3" t="s">
        <v>75</v>
      </c>
      <c r="AF859" s="3" t="s">
        <v>128</v>
      </c>
      <c r="AG859" s="3">
        <v>0.05</v>
      </c>
      <c r="AH859" s="3">
        <v>0.05</v>
      </c>
      <c r="AI859" s="3">
        <v>0.05</v>
      </c>
      <c r="AJ859" s="3">
        <v>6</v>
      </c>
      <c r="AK859" s="3">
        <v>2564</v>
      </c>
      <c r="AL859" s="3">
        <v>3225848.81</v>
      </c>
      <c r="AM859" s="3">
        <v>7266282.9100000001</v>
      </c>
      <c r="AN859" s="3" t="s">
        <v>3297</v>
      </c>
      <c r="AO859" s="3" t="s">
        <v>25</v>
      </c>
      <c r="AP859" s="3">
        <v>51.6</v>
      </c>
      <c r="AQ859" s="3">
        <v>48</v>
      </c>
      <c r="AR859" s="3" t="s">
        <v>3297</v>
      </c>
      <c r="AS859" s="3" t="s">
        <v>52</v>
      </c>
      <c r="AT859" s="3" t="s">
        <v>113</v>
      </c>
    </row>
    <row r="860" spans="1:46" x14ac:dyDescent="0.3">
      <c r="A860" s="3" t="s">
        <v>2765</v>
      </c>
      <c r="B860" s="4">
        <v>45984</v>
      </c>
      <c r="C860" s="2" t="s">
        <v>309</v>
      </c>
      <c r="D860" s="2" t="s">
        <v>31</v>
      </c>
      <c r="E860" s="2" t="s">
        <v>16</v>
      </c>
      <c r="F860" s="2" t="s">
        <v>3297</v>
      </c>
      <c r="G860" s="2" t="s">
        <v>131</v>
      </c>
      <c r="H860" s="2" t="s">
        <v>3252</v>
      </c>
      <c r="I860" s="2" t="s">
        <v>19</v>
      </c>
      <c r="J860" s="2" t="s">
        <v>82</v>
      </c>
      <c r="K860" s="2" t="s">
        <v>35</v>
      </c>
      <c r="L860" s="2" t="s">
        <v>2699</v>
      </c>
      <c r="M860" s="4">
        <v>45726</v>
      </c>
      <c r="N860" s="4">
        <v>46018</v>
      </c>
      <c r="O860" s="4" t="s">
        <v>3297</v>
      </c>
      <c r="P860" s="2">
        <v>52</v>
      </c>
      <c r="Q860" s="2">
        <v>33897344</v>
      </c>
      <c r="R860" s="2">
        <v>0.3</v>
      </c>
      <c r="S860" s="2">
        <v>0.13</v>
      </c>
      <c r="T860" s="2">
        <v>26812799.100000001</v>
      </c>
      <c r="U860" s="2" t="s">
        <v>365</v>
      </c>
      <c r="V860" s="20" cm="1">
        <f t="array" ref="V860">T860 / _xlfn.SWITCH(U860, "USD", 1, "AED", 3.67, "QAR", 3.64, "SAR", 3.75, "EUR", 0.92, "Unknown", 1, 1)</f>
        <v>7305939.809264306</v>
      </c>
      <c r="W860" s="2">
        <v>22514689.940000001</v>
      </c>
      <c r="X860" s="2">
        <v>0.28999999999999998</v>
      </c>
      <c r="Y860" s="2">
        <v>0.1</v>
      </c>
      <c r="Z860" s="2" t="s">
        <v>2700</v>
      </c>
      <c r="AA860" s="2">
        <v>22064083.399999999</v>
      </c>
      <c r="AB860" s="2">
        <v>12694304.23</v>
      </c>
      <c r="AC860" s="2">
        <v>90</v>
      </c>
      <c r="AD860" s="2">
        <v>31</v>
      </c>
      <c r="AE860" s="2" t="s">
        <v>100</v>
      </c>
      <c r="AF860" s="2" t="s">
        <v>49</v>
      </c>
      <c r="AG860" s="2">
        <v>0.28000000000000003</v>
      </c>
      <c r="AH860" s="2">
        <v>0.15</v>
      </c>
      <c r="AI860" s="2">
        <v>0.05</v>
      </c>
      <c r="AJ860" s="2">
        <v>11</v>
      </c>
      <c r="AK860" s="2" t="s">
        <v>3297</v>
      </c>
      <c r="AL860" s="2">
        <v>5776862.3300000001</v>
      </c>
      <c r="AM860" s="2">
        <v>7139892.2400000002</v>
      </c>
      <c r="AN860" s="2" t="s">
        <v>88</v>
      </c>
      <c r="AO860" s="2" t="s">
        <v>89</v>
      </c>
      <c r="AP860" s="2">
        <v>59.5</v>
      </c>
      <c r="AQ860" s="2">
        <v>60</v>
      </c>
      <c r="AR860" s="2" t="s">
        <v>3297</v>
      </c>
      <c r="AS860" s="2" t="s">
        <v>27</v>
      </c>
      <c r="AT860" s="2" t="s">
        <v>28</v>
      </c>
    </row>
    <row r="861" spans="1:46" x14ac:dyDescent="0.3">
      <c r="A861" s="2" t="s">
        <v>2768</v>
      </c>
      <c r="B861" s="5">
        <v>45785</v>
      </c>
      <c r="C861" s="3" t="s">
        <v>448</v>
      </c>
      <c r="D861" s="3" t="s">
        <v>213</v>
      </c>
      <c r="E861" s="3" t="s">
        <v>3335</v>
      </c>
      <c r="F861" s="3" t="s">
        <v>68</v>
      </c>
      <c r="G861" s="3" t="s">
        <v>131</v>
      </c>
      <c r="H861" s="3" t="s">
        <v>192</v>
      </c>
      <c r="I861" s="3" t="s">
        <v>139</v>
      </c>
      <c r="J861" s="3" t="s">
        <v>140</v>
      </c>
      <c r="K861" s="3" t="s">
        <v>35</v>
      </c>
      <c r="L861" s="3" t="s">
        <v>2702</v>
      </c>
      <c r="M861" s="5">
        <v>45766</v>
      </c>
      <c r="N861" s="5">
        <v>45828</v>
      </c>
      <c r="O861" s="5">
        <v>45875</v>
      </c>
      <c r="P861" s="3">
        <v>59</v>
      </c>
      <c r="Q861" s="3">
        <v>20712326</v>
      </c>
      <c r="R861" s="3">
        <v>0.28000000000000003</v>
      </c>
      <c r="S861" s="3">
        <v>0.03</v>
      </c>
      <c r="T861" s="3">
        <v>15360260.960000001</v>
      </c>
      <c r="U861" s="3" t="s">
        <v>50</v>
      </c>
      <c r="V861" s="21" cm="1">
        <f t="array" ref="V861">T861 / _xlfn.SWITCH(U861, "USD", 1, "AED", 3.67, "QAR", 3.64, "SAR", 3.75, "EUR", 0.92, "Unknown", 1, 1)</f>
        <v>4219851.9120879117</v>
      </c>
      <c r="W861" s="3">
        <v>13480289.970000001</v>
      </c>
      <c r="X861" s="3">
        <v>0.32</v>
      </c>
      <c r="Y861" s="3">
        <v>7.0000000000000007E-2</v>
      </c>
      <c r="Z861" s="3" t="s">
        <v>3297</v>
      </c>
      <c r="AA861" s="3" t="s">
        <v>224</v>
      </c>
      <c r="AB861" s="3">
        <v>2295611.33</v>
      </c>
      <c r="AC861" s="3">
        <v>90</v>
      </c>
      <c r="AD861" s="3">
        <v>132</v>
      </c>
      <c r="AE861" s="3" t="s">
        <v>100</v>
      </c>
      <c r="AF861" s="3" t="s">
        <v>24</v>
      </c>
      <c r="AG861" s="3">
        <v>0.81</v>
      </c>
      <c r="AH861" s="3">
        <v>0.05</v>
      </c>
      <c r="AI861" s="3">
        <v>0.08</v>
      </c>
      <c r="AJ861" s="3">
        <v>13</v>
      </c>
      <c r="AK861" s="3">
        <v>4505</v>
      </c>
      <c r="AL861" s="3" t="s">
        <v>3297</v>
      </c>
      <c r="AM861" s="3">
        <v>4378576.49</v>
      </c>
      <c r="AN861" s="3" t="s">
        <v>135</v>
      </c>
      <c r="AO861" s="3" t="s">
        <v>39</v>
      </c>
      <c r="AP861" s="3">
        <v>60.6</v>
      </c>
      <c r="AQ861" s="3">
        <v>48</v>
      </c>
      <c r="AR861" s="3" t="s">
        <v>26</v>
      </c>
      <c r="AS861" s="3" t="s">
        <v>104</v>
      </c>
      <c r="AT861" s="3" t="s">
        <v>149</v>
      </c>
    </row>
    <row r="862" spans="1:46" x14ac:dyDescent="0.3">
      <c r="A862" s="3" t="s">
        <v>2771</v>
      </c>
      <c r="B862" s="4">
        <v>45984</v>
      </c>
      <c r="C862" s="2" t="s">
        <v>155</v>
      </c>
      <c r="D862" s="2" t="s">
        <v>3297</v>
      </c>
      <c r="E862" s="2" t="s">
        <v>32</v>
      </c>
      <c r="F862" s="2" t="s">
        <v>108</v>
      </c>
      <c r="G862" s="2" t="s">
        <v>3297</v>
      </c>
      <c r="H862" s="2" t="s">
        <v>95</v>
      </c>
      <c r="I862" s="2" t="s">
        <v>3297</v>
      </c>
      <c r="J862" s="2" t="s">
        <v>215</v>
      </c>
      <c r="K862" s="2" t="s">
        <v>97</v>
      </c>
      <c r="L862" s="2" t="s">
        <v>2704</v>
      </c>
      <c r="M862" s="4">
        <v>45956</v>
      </c>
      <c r="N862" s="4">
        <v>46024</v>
      </c>
      <c r="O862" s="4">
        <v>46095</v>
      </c>
      <c r="P862" s="2">
        <v>15</v>
      </c>
      <c r="Q862" s="2">
        <v>24647101</v>
      </c>
      <c r="R862" s="2">
        <v>0.02</v>
      </c>
      <c r="S862" s="2">
        <v>0.17</v>
      </c>
      <c r="T862" s="2">
        <v>28260366.010000002</v>
      </c>
      <c r="U862" s="2" t="s">
        <v>50</v>
      </c>
      <c r="V862" s="20" cm="1">
        <f t="array" ref="V862">T862 / _xlfn.SWITCH(U862, "USD", 1, "AED", 3.67, "QAR", 3.64, "SAR", 3.75, "EUR", 0.92, "Unknown", 1, 1)</f>
        <v>7763836.8159340657</v>
      </c>
      <c r="W862" s="2">
        <v>24343495.079999998</v>
      </c>
      <c r="X862" s="2">
        <v>0.2</v>
      </c>
      <c r="Y862" s="2">
        <v>0.08</v>
      </c>
      <c r="Z862" s="2" t="s">
        <v>2705</v>
      </c>
      <c r="AA862" s="2">
        <v>21117045.199999999</v>
      </c>
      <c r="AB862" s="2" t="s">
        <v>3297</v>
      </c>
      <c r="AC862" s="2">
        <v>45</v>
      </c>
      <c r="AD862" s="2">
        <v>31</v>
      </c>
      <c r="AE862" s="2" t="s">
        <v>38</v>
      </c>
      <c r="AF862" s="2" t="s">
        <v>263</v>
      </c>
      <c r="AG862" s="2">
        <v>0.87</v>
      </c>
      <c r="AH862" s="2">
        <v>0.1</v>
      </c>
      <c r="AI862" s="2">
        <v>0.02</v>
      </c>
      <c r="AJ862" s="2">
        <v>2</v>
      </c>
      <c r="AK862" s="2">
        <v>4898</v>
      </c>
      <c r="AL862" s="2">
        <v>6111148.1399999997</v>
      </c>
      <c r="AM862" s="2">
        <v>14045422.970000001</v>
      </c>
      <c r="AN862" s="2" t="s">
        <v>165</v>
      </c>
      <c r="AO862" s="2" t="s">
        <v>103</v>
      </c>
      <c r="AP862" s="2">
        <v>65.5</v>
      </c>
      <c r="AQ862" s="2">
        <v>36</v>
      </c>
      <c r="AR862" s="2" t="s">
        <v>166</v>
      </c>
      <c r="AS862" s="2" t="s">
        <v>104</v>
      </c>
      <c r="AT862" s="2" t="s">
        <v>28</v>
      </c>
    </row>
    <row r="863" spans="1:46" x14ac:dyDescent="0.3">
      <c r="A863" s="2" t="s">
        <v>2773</v>
      </c>
      <c r="B863" s="5">
        <v>46001</v>
      </c>
      <c r="C863" s="3" t="s">
        <v>655</v>
      </c>
      <c r="D863" s="3" t="s">
        <v>122</v>
      </c>
      <c r="E863" s="3" t="s">
        <v>220</v>
      </c>
      <c r="F863" s="3" t="s">
        <v>33</v>
      </c>
      <c r="G863" s="3" t="s">
        <v>117</v>
      </c>
      <c r="H863" s="3" t="s">
        <v>3252</v>
      </c>
      <c r="I863" s="3" t="s">
        <v>19</v>
      </c>
      <c r="J863" s="3" t="s">
        <v>20</v>
      </c>
      <c r="K863" s="3" t="s">
        <v>21</v>
      </c>
      <c r="L863" s="3" t="s">
        <v>2707</v>
      </c>
      <c r="M863" s="5">
        <v>45974</v>
      </c>
      <c r="N863" s="5">
        <v>46011</v>
      </c>
      <c r="O863" s="5">
        <v>46108</v>
      </c>
      <c r="P863" s="3">
        <v>38</v>
      </c>
      <c r="Q863" s="3">
        <v>17465566</v>
      </c>
      <c r="R863" s="3">
        <v>0.26</v>
      </c>
      <c r="S863" s="3">
        <v>0.17</v>
      </c>
      <c r="T863" s="3">
        <v>15121687.039999999</v>
      </c>
      <c r="U863" s="3" t="s">
        <v>365</v>
      </c>
      <c r="V863" s="21" cm="1">
        <f t="array" ref="V863">T863 / _xlfn.SWITCH(U863, "USD", 1, "AED", 3.67, "QAR", 3.64, "SAR", 3.75, "EUR", 0.92, "Unknown", 1, 1)</f>
        <v>4120350.6920980923</v>
      </c>
      <c r="W863" s="3">
        <v>11537241.949999999</v>
      </c>
      <c r="X863" s="3">
        <v>0.33</v>
      </c>
      <c r="Y863" s="3">
        <v>0.1</v>
      </c>
      <c r="Z863" s="3" t="s">
        <v>2708</v>
      </c>
      <c r="AA863" s="3">
        <v>4371596.37</v>
      </c>
      <c r="AB863" s="3">
        <v>2006570.97</v>
      </c>
      <c r="AC863" s="3">
        <v>45</v>
      </c>
      <c r="AD863" s="3">
        <v>130</v>
      </c>
      <c r="AE863" s="3" t="s">
        <v>62</v>
      </c>
      <c r="AF863" s="3" t="s">
        <v>153</v>
      </c>
      <c r="AG863" s="3">
        <v>0.87</v>
      </c>
      <c r="AH863" s="3">
        <v>0.05</v>
      </c>
      <c r="AI863" s="3">
        <v>0.05</v>
      </c>
      <c r="AJ863" s="3">
        <v>9</v>
      </c>
      <c r="AK863" s="3" t="s">
        <v>3297</v>
      </c>
      <c r="AL863" s="3">
        <v>2515053.64</v>
      </c>
      <c r="AM863" s="3">
        <v>2228652.6800000002</v>
      </c>
      <c r="AN863" s="3" t="s">
        <v>3297</v>
      </c>
      <c r="AO863" s="3" t="s">
        <v>103</v>
      </c>
      <c r="AP863" s="3">
        <v>86.4</v>
      </c>
      <c r="AQ863" s="3">
        <v>48</v>
      </c>
      <c r="AR863" s="3" t="s">
        <v>51</v>
      </c>
      <c r="AS863" s="3" t="s">
        <v>40</v>
      </c>
      <c r="AT863" s="3" t="s">
        <v>105</v>
      </c>
    </row>
    <row r="864" spans="1:46" x14ac:dyDescent="0.3">
      <c r="A864" s="3" t="s">
        <v>2776</v>
      </c>
      <c r="B864" s="4">
        <v>46027</v>
      </c>
      <c r="C864" s="2" t="s">
        <v>940</v>
      </c>
      <c r="D864" s="2" t="s">
        <v>115</v>
      </c>
      <c r="E864" s="2" t="s">
        <v>3335</v>
      </c>
      <c r="F864" s="2" t="s">
        <v>108</v>
      </c>
      <c r="G864" s="2" t="s">
        <v>34</v>
      </c>
      <c r="H864" s="2" t="s">
        <v>3297</v>
      </c>
      <c r="I864" s="2" t="s">
        <v>3297</v>
      </c>
      <c r="J864" s="2" t="s">
        <v>140</v>
      </c>
      <c r="K864" s="2" t="s">
        <v>21</v>
      </c>
      <c r="L864" s="2" t="s">
        <v>2710</v>
      </c>
      <c r="M864" s="4">
        <v>45966</v>
      </c>
      <c r="N864" s="4">
        <v>46079</v>
      </c>
      <c r="O864" s="4">
        <v>46084</v>
      </c>
      <c r="P864" s="2">
        <v>25</v>
      </c>
      <c r="Q864" s="2">
        <v>23446130</v>
      </c>
      <c r="R864" s="2">
        <v>0.16</v>
      </c>
      <c r="S864" s="2">
        <v>0.1</v>
      </c>
      <c r="T864" s="2">
        <v>21664224.120000001</v>
      </c>
      <c r="U864" s="2" t="s">
        <v>365</v>
      </c>
      <c r="V864" s="20" cm="1">
        <f t="array" ref="V864">T864 / _xlfn.SWITCH(U864, "USD", 1, "AED", 3.67, "QAR", 3.64, "SAR", 3.75, "EUR", 0.92, "Unknown", 1, 1)</f>
        <v>5903058.3433242515</v>
      </c>
      <c r="W864" s="2">
        <v>15352247.65</v>
      </c>
      <c r="X864" s="2">
        <v>0.22</v>
      </c>
      <c r="Y864" s="2">
        <v>0.05</v>
      </c>
      <c r="Z864" s="2" t="s">
        <v>2711</v>
      </c>
      <c r="AA864" s="2">
        <v>8085849.9100000001</v>
      </c>
      <c r="AB864" s="2">
        <v>8464348.5099999998</v>
      </c>
      <c r="AC864" s="2">
        <v>90</v>
      </c>
      <c r="AD864" s="2">
        <v>153</v>
      </c>
      <c r="AE864" s="2" t="s">
        <v>3297</v>
      </c>
      <c r="AF864" s="2" t="s">
        <v>24</v>
      </c>
      <c r="AG864" s="2">
        <v>0.22</v>
      </c>
      <c r="AH864" s="2">
        <v>0.05</v>
      </c>
      <c r="AI864" s="2">
        <v>0.03</v>
      </c>
      <c r="AJ864" s="2">
        <v>10</v>
      </c>
      <c r="AK864" s="2">
        <v>4028</v>
      </c>
      <c r="AL864" s="2">
        <v>1460925.98</v>
      </c>
      <c r="AM864" s="2">
        <v>5730240.3799999999</v>
      </c>
      <c r="AN864" s="2" t="s">
        <v>165</v>
      </c>
      <c r="AO864" s="2" t="s">
        <v>25</v>
      </c>
      <c r="AP864" s="2">
        <v>86.9</v>
      </c>
      <c r="AQ864" s="2">
        <v>60</v>
      </c>
      <c r="AR864" s="2" t="s">
        <v>26</v>
      </c>
      <c r="AS864" s="2" t="s">
        <v>52</v>
      </c>
      <c r="AT864" s="2" t="s">
        <v>113</v>
      </c>
    </row>
    <row r="865" spans="1:46" x14ac:dyDescent="0.3">
      <c r="A865" s="2" t="s">
        <v>2779</v>
      </c>
      <c r="B865" s="5">
        <v>16666</v>
      </c>
      <c r="C865" s="3" t="s">
        <v>655</v>
      </c>
      <c r="D865" s="3" t="s">
        <v>79</v>
      </c>
      <c r="E865" s="3" t="s">
        <v>32</v>
      </c>
      <c r="F865" s="3" t="s">
        <v>417</v>
      </c>
      <c r="G865" s="3" t="s">
        <v>81</v>
      </c>
      <c r="H865" s="3" t="s">
        <v>3252</v>
      </c>
      <c r="I865" s="3" t="s">
        <v>3254</v>
      </c>
      <c r="J865" s="3" t="s">
        <v>215</v>
      </c>
      <c r="K865" s="3" t="s">
        <v>46</v>
      </c>
      <c r="L865" s="3" t="s">
        <v>2713</v>
      </c>
      <c r="M865" s="5">
        <v>45780</v>
      </c>
      <c r="N865" s="5">
        <v>45829</v>
      </c>
      <c r="O865" s="5">
        <v>45697</v>
      </c>
      <c r="P865" s="3">
        <v>3</v>
      </c>
      <c r="Q865" s="3">
        <v>14982627</v>
      </c>
      <c r="R865" s="3">
        <v>0.2</v>
      </c>
      <c r="S865" s="3">
        <v>0.17</v>
      </c>
      <c r="T865" s="3">
        <v>14023738.869999999</v>
      </c>
      <c r="U865" s="3" t="s">
        <v>365</v>
      </c>
      <c r="V865" s="21" cm="1">
        <f t="array" ref="V865">T865 / _xlfn.SWITCH(U865, "USD", 1, "AED", 3.67, "QAR", 3.64, "SAR", 3.75, "EUR", 0.92, "Unknown", 1, 1)</f>
        <v>3821182.2534059943</v>
      </c>
      <c r="W865" s="3">
        <v>11007454.74</v>
      </c>
      <c r="X865" s="3">
        <v>0.2</v>
      </c>
      <c r="Y865" s="3">
        <v>0.13</v>
      </c>
      <c r="Z865" s="3" t="s">
        <v>2714</v>
      </c>
      <c r="AA865" s="3">
        <v>6370388.0599999996</v>
      </c>
      <c r="AB865" s="3">
        <v>4243237.58</v>
      </c>
      <c r="AC865" s="3">
        <v>30</v>
      </c>
      <c r="AD865" s="3">
        <v>60</v>
      </c>
      <c r="AE865" s="3" t="s">
        <v>148</v>
      </c>
      <c r="AF865" s="3" t="s">
        <v>101</v>
      </c>
      <c r="AG865" s="3">
        <v>0.35</v>
      </c>
      <c r="AH865" s="3">
        <v>0.15</v>
      </c>
      <c r="AI865" s="3">
        <v>0.09</v>
      </c>
      <c r="AJ865" s="3">
        <v>6</v>
      </c>
      <c r="AK865" s="3">
        <v>2717</v>
      </c>
      <c r="AL865" s="3">
        <v>997277.05</v>
      </c>
      <c r="AM865" s="3">
        <v>5834909.6500000004</v>
      </c>
      <c r="AN865" s="3" t="s">
        <v>88</v>
      </c>
      <c r="AO865" s="3" t="s">
        <v>103</v>
      </c>
      <c r="AP865" s="3">
        <v>77.900000000000006</v>
      </c>
      <c r="AQ865" s="3" t="s">
        <v>3297</v>
      </c>
      <c r="AR865" s="3" t="s">
        <v>26</v>
      </c>
      <c r="AS865" s="3" t="s">
        <v>112</v>
      </c>
      <c r="AT865" s="3" t="s">
        <v>3297</v>
      </c>
    </row>
    <row r="866" spans="1:46" x14ac:dyDescent="0.3">
      <c r="A866" s="3" t="s">
        <v>2782</v>
      </c>
      <c r="B866" s="4">
        <v>45961</v>
      </c>
      <c r="C866" s="2" t="s">
        <v>226</v>
      </c>
      <c r="D866" s="2" t="s">
        <v>92</v>
      </c>
      <c r="E866" s="2" t="s">
        <v>32</v>
      </c>
      <c r="F866" s="2" t="s">
        <v>3297</v>
      </c>
      <c r="G866" s="2" t="s">
        <v>208</v>
      </c>
      <c r="H866" s="2" t="s">
        <v>109</v>
      </c>
      <c r="I866" s="2" t="s">
        <v>199</v>
      </c>
      <c r="J866" s="2" t="s">
        <v>215</v>
      </c>
      <c r="K866" s="2" t="s">
        <v>203</v>
      </c>
      <c r="L866" s="2" t="s">
        <v>2716</v>
      </c>
      <c r="M866" s="4">
        <v>45666</v>
      </c>
      <c r="N866" s="4">
        <v>46009</v>
      </c>
      <c r="O866" s="4">
        <v>46020</v>
      </c>
      <c r="P866" s="2">
        <v>38</v>
      </c>
      <c r="Q866" s="2">
        <v>7168689</v>
      </c>
      <c r="R866" s="2">
        <v>0.24</v>
      </c>
      <c r="S866" s="2">
        <v>0.11</v>
      </c>
      <c r="T866" s="2">
        <v>6047506.04</v>
      </c>
      <c r="U866" s="2" t="s">
        <v>76</v>
      </c>
      <c r="V866" s="20" cm="1">
        <f t="array" ref="V866">T866 / _xlfn.SWITCH(U866, "USD", 1, "AED", 3.67, "QAR", 3.64, "SAR", 3.75, "EUR", 0.92, "Unknown", 1, 1)</f>
        <v>6047506.04</v>
      </c>
      <c r="W866" s="2">
        <v>3940046.31</v>
      </c>
      <c r="X866" s="2">
        <v>0.08</v>
      </c>
      <c r="Y866" s="2">
        <v>0.17</v>
      </c>
      <c r="Z866" s="2" t="s">
        <v>2717</v>
      </c>
      <c r="AA866" s="2">
        <v>5426389.96</v>
      </c>
      <c r="AB866" s="2">
        <v>4000433.33</v>
      </c>
      <c r="AC866" s="2">
        <v>90</v>
      </c>
      <c r="AD866" s="2">
        <v>133</v>
      </c>
      <c r="AE866" s="2" t="s">
        <v>3297</v>
      </c>
      <c r="AF866" s="2" t="s">
        <v>263</v>
      </c>
      <c r="AG866" s="2">
        <v>0.36</v>
      </c>
      <c r="AH866" s="2">
        <v>0.1</v>
      </c>
      <c r="AI866" s="2">
        <v>0.04</v>
      </c>
      <c r="AJ866" s="2">
        <v>13</v>
      </c>
      <c r="AK866" s="2">
        <v>1979</v>
      </c>
      <c r="AL866" s="2">
        <v>838056.73</v>
      </c>
      <c r="AM866" s="2">
        <v>2172228.23</v>
      </c>
      <c r="AN866" s="2" t="s">
        <v>3297</v>
      </c>
      <c r="AO866" s="2" t="s">
        <v>39</v>
      </c>
      <c r="AP866" s="2" t="s">
        <v>3297</v>
      </c>
      <c r="AQ866" s="2">
        <v>36</v>
      </c>
      <c r="AR866" s="2" t="s">
        <v>51</v>
      </c>
      <c r="AS866" s="2" t="s">
        <v>40</v>
      </c>
      <c r="AT866" s="2" t="s">
        <v>3297</v>
      </c>
    </row>
    <row r="867" spans="1:46" x14ac:dyDescent="0.3">
      <c r="A867" s="2" t="s">
        <v>2785</v>
      </c>
      <c r="B867" s="5">
        <v>45895</v>
      </c>
      <c r="C867" s="3" t="s">
        <v>347</v>
      </c>
      <c r="D867" s="3" t="s">
        <v>213</v>
      </c>
      <c r="E867" s="3" t="s">
        <v>32</v>
      </c>
      <c r="F867" s="3" t="s">
        <v>138</v>
      </c>
      <c r="G867" s="3" t="s">
        <v>117</v>
      </c>
      <c r="H867" s="3" t="s">
        <v>70</v>
      </c>
      <c r="I867" s="3" t="s">
        <v>96</v>
      </c>
      <c r="J867" s="3" t="s">
        <v>215</v>
      </c>
      <c r="K867" s="3" t="s">
        <v>35</v>
      </c>
      <c r="L867" s="3" t="s">
        <v>2719</v>
      </c>
      <c r="M867" s="5">
        <v>45860</v>
      </c>
      <c r="N867" s="5">
        <v>45942</v>
      </c>
      <c r="O867" s="5">
        <v>45989</v>
      </c>
      <c r="P867" s="3">
        <v>6</v>
      </c>
      <c r="Q867" s="3">
        <v>43534314</v>
      </c>
      <c r="R867" s="3">
        <v>0.11</v>
      </c>
      <c r="S867" s="3">
        <v>0.03</v>
      </c>
      <c r="T867" s="3">
        <v>39907905.640000001</v>
      </c>
      <c r="U867" s="3" t="s">
        <v>365</v>
      </c>
      <c r="V867" s="21" cm="1">
        <f t="array" ref="V867">T867 / _xlfn.SWITCH(U867, "USD", 1, "AED", 3.67, "QAR", 3.64, "SAR", 3.75, "EUR", 0.92, "Unknown", 1, 1)</f>
        <v>10874088.730245233</v>
      </c>
      <c r="W867" s="3">
        <v>24643409.030000001</v>
      </c>
      <c r="X867" s="3">
        <v>0.35</v>
      </c>
      <c r="Y867" s="3">
        <v>0.05</v>
      </c>
      <c r="Z867" s="3" t="s">
        <v>2720</v>
      </c>
      <c r="AA867" s="3">
        <v>24908262.289999999</v>
      </c>
      <c r="AB867" s="3">
        <v>25355114.800000001</v>
      </c>
      <c r="AC867" s="3">
        <v>90</v>
      </c>
      <c r="AD867" s="3">
        <v>126</v>
      </c>
      <c r="AE867" s="3" t="s">
        <v>62</v>
      </c>
      <c r="AF867" s="3" t="s">
        <v>49</v>
      </c>
      <c r="AG867" s="3">
        <v>0.49</v>
      </c>
      <c r="AH867" s="3">
        <v>0.1</v>
      </c>
      <c r="AI867" s="3">
        <v>0.02</v>
      </c>
      <c r="AJ867" s="3">
        <v>9</v>
      </c>
      <c r="AK867" s="3">
        <v>2935</v>
      </c>
      <c r="AL867" s="3" t="s">
        <v>3297</v>
      </c>
      <c r="AM867" s="3">
        <v>15353951.09</v>
      </c>
      <c r="AN867" s="3" t="s">
        <v>135</v>
      </c>
      <c r="AO867" s="3" t="s">
        <v>103</v>
      </c>
      <c r="AP867" s="3">
        <v>71.400000000000006</v>
      </c>
      <c r="AQ867" s="3">
        <v>12</v>
      </c>
      <c r="AR867" s="3" t="s">
        <v>51</v>
      </c>
      <c r="AS867" s="3" t="s">
        <v>104</v>
      </c>
      <c r="AT867" s="3" t="s">
        <v>113</v>
      </c>
    </row>
    <row r="868" spans="1:46" x14ac:dyDescent="0.3">
      <c r="A868" s="3" t="s">
        <v>2788</v>
      </c>
      <c r="B868" s="4">
        <v>46048</v>
      </c>
      <c r="C868" s="2" t="s">
        <v>907</v>
      </c>
      <c r="D868" s="2" t="s">
        <v>3250</v>
      </c>
      <c r="E868" s="2" t="s">
        <v>32</v>
      </c>
      <c r="F868" s="2" t="s">
        <v>417</v>
      </c>
      <c r="G868" s="2" t="s">
        <v>156</v>
      </c>
      <c r="H868" s="2" t="s">
        <v>70</v>
      </c>
      <c r="I868" s="2" t="s">
        <v>302</v>
      </c>
      <c r="J868" s="2" t="s">
        <v>215</v>
      </c>
      <c r="K868" s="2" t="s">
        <v>46</v>
      </c>
      <c r="L868" s="2" t="s">
        <v>2722</v>
      </c>
      <c r="M868" s="4">
        <v>46025</v>
      </c>
      <c r="N868" s="4">
        <v>46081</v>
      </c>
      <c r="O868" s="4">
        <v>46168</v>
      </c>
      <c r="P868" s="2">
        <v>39</v>
      </c>
      <c r="Q868" s="2" t="s">
        <v>3297</v>
      </c>
      <c r="R868" s="2">
        <v>0.18</v>
      </c>
      <c r="S868" s="2">
        <v>0.17</v>
      </c>
      <c r="T868" s="2">
        <v>16586715.460000001</v>
      </c>
      <c r="U868" s="2" t="s">
        <v>278</v>
      </c>
      <c r="V868" s="20" cm="1">
        <f t="array" ref="V868">T868 / _xlfn.SWITCH(U868, "USD", 1, "AED", 3.67, "QAR", 3.64, "SAR", 3.75, "EUR", 0.92, "Unknown", 1, 1)</f>
        <v>4423124.1226666672</v>
      </c>
      <c r="W868" s="2">
        <v>12899888.51</v>
      </c>
      <c r="X868" s="2">
        <v>0.25</v>
      </c>
      <c r="Y868" s="2">
        <v>0.18</v>
      </c>
      <c r="Z868" s="2" t="s">
        <v>2723</v>
      </c>
      <c r="AA868" s="2">
        <v>9972479.9499999993</v>
      </c>
      <c r="AB868" s="2">
        <v>5063509.8</v>
      </c>
      <c r="AC868" s="2">
        <v>45</v>
      </c>
      <c r="AD868" s="2">
        <v>173</v>
      </c>
      <c r="AE868" s="2" t="s">
        <v>75</v>
      </c>
      <c r="AF868" s="2" t="s">
        <v>153</v>
      </c>
      <c r="AG868" s="2">
        <v>0.31</v>
      </c>
      <c r="AH868" s="2">
        <v>0.15</v>
      </c>
      <c r="AI868" s="2">
        <v>0.08</v>
      </c>
      <c r="AJ868" s="2">
        <v>8</v>
      </c>
      <c r="AK868" s="2">
        <v>807</v>
      </c>
      <c r="AL868" s="2">
        <v>3975380.84</v>
      </c>
      <c r="AM868" s="2">
        <v>4060690.82</v>
      </c>
      <c r="AN868" s="2" t="s">
        <v>165</v>
      </c>
      <c r="AO868" s="2" t="s">
        <v>77</v>
      </c>
      <c r="AP868" s="2">
        <v>93.8</v>
      </c>
      <c r="AQ868" s="2">
        <v>12</v>
      </c>
      <c r="AR868" s="2" t="s">
        <v>160</v>
      </c>
      <c r="AS868" s="2" t="s">
        <v>52</v>
      </c>
      <c r="AT868" s="2" t="s">
        <v>64</v>
      </c>
    </row>
    <row r="869" spans="1:46" x14ac:dyDescent="0.3">
      <c r="A869" s="2" t="s">
        <v>2791</v>
      </c>
      <c r="B869" s="5">
        <v>46041</v>
      </c>
      <c r="C869" s="3" t="s">
        <v>298</v>
      </c>
      <c r="D869" s="3" t="s">
        <v>43</v>
      </c>
      <c r="E869" s="3" t="s">
        <v>3335</v>
      </c>
      <c r="F869" s="3" t="s">
        <v>116</v>
      </c>
      <c r="G869" s="3" t="s">
        <v>57</v>
      </c>
      <c r="H869" s="3" t="s">
        <v>70</v>
      </c>
      <c r="I869" s="3" t="s">
        <v>193</v>
      </c>
      <c r="J869" s="3" t="s">
        <v>140</v>
      </c>
      <c r="K869" s="3" t="s">
        <v>145</v>
      </c>
      <c r="L869" s="3" t="s">
        <v>2725</v>
      </c>
      <c r="M869" s="5">
        <v>46001</v>
      </c>
      <c r="N869" s="5" t="s">
        <v>3297</v>
      </c>
      <c r="O869" s="5">
        <v>46133</v>
      </c>
      <c r="P869" s="3">
        <v>53</v>
      </c>
      <c r="Q869" s="3">
        <v>8596928</v>
      </c>
      <c r="R869" s="3">
        <v>0.05</v>
      </c>
      <c r="S869" s="3">
        <v>-0.02</v>
      </c>
      <c r="T869" s="3">
        <v>8003739.9699999997</v>
      </c>
      <c r="U869" s="3" t="s">
        <v>365</v>
      </c>
      <c r="V869" s="21" cm="1">
        <f t="array" ref="V869">T869 / _xlfn.SWITCH(U869, "USD", 1, "AED", 3.67, "QAR", 3.64, "SAR", 3.75, "EUR", 0.92, "Unknown", 1, 1)</f>
        <v>2180855.5776566756</v>
      </c>
      <c r="W869" s="3">
        <v>5625076.6799999997</v>
      </c>
      <c r="X869" s="3">
        <v>0.22</v>
      </c>
      <c r="Y869" s="3">
        <v>0.15</v>
      </c>
      <c r="Z869" s="3" t="s">
        <v>2726</v>
      </c>
      <c r="AA869" s="3">
        <v>4462375.68</v>
      </c>
      <c r="AB869" s="3">
        <v>1647536.89</v>
      </c>
      <c r="AC869" s="3">
        <v>45</v>
      </c>
      <c r="AD869" s="3">
        <v>176</v>
      </c>
      <c r="AE869" s="3" t="s">
        <v>75</v>
      </c>
      <c r="AF869" s="3" t="s">
        <v>101</v>
      </c>
      <c r="AG869" s="3">
        <v>0.54</v>
      </c>
      <c r="AH869" s="3">
        <v>0.05</v>
      </c>
      <c r="AI869" s="3">
        <v>0.03</v>
      </c>
      <c r="AJ869" s="3">
        <v>3</v>
      </c>
      <c r="AK869" s="3">
        <v>3482</v>
      </c>
      <c r="AL869" s="3">
        <v>781478.39</v>
      </c>
      <c r="AM869" s="3">
        <v>2708909.4</v>
      </c>
      <c r="AN869" s="3" t="s">
        <v>102</v>
      </c>
      <c r="AO869" s="3" t="s">
        <v>3297</v>
      </c>
      <c r="AP869" s="3" t="s">
        <v>3297</v>
      </c>
      <c r="AQ869" s="3">
        <v>48</v>
      </c>
      <c r="AR869" s="3" t="s">
        <v>3297</v>
      </c>
      <c r="AS869" s="3" t="s">
        <v>27</v>
      </c>
      <c r="AT869" s="3" t="s">
        <v>64</v>
      </c>
    </row>
    <row r="870" spans="1:46" x14ac:dyDescent="0.3">
      <c r="A870" s="3" t="s">
        <v>2794</v>
      </c>
      <c r="B870" s="4">
        <v>45931</v>
      </c>
      <c r="C870" s="2" t="s">
        <v>294</v>
      </c>
      <c r="D870" s="2" t="s">
        <v>320</v>
      </c>
      <c r="E870" s="2" t="s">
        <v>32</v>
      </c>
      <c r="F870" s="2" t="s">
        <v>108</v>
      </c>
      <c r="G870" s="2" t="s">
        <v>57</v>
      </c>
      <c r="H870" s="2" t="s">
        <v>70</v>
      </c>
      <c r="I870" s="2" t="s">
        <v>3254</v>
      </c>
      <c r="J870" s="2" t="s">
        <v>215</v>
      </c>
      <c r="K870" s="2" t="s">
        <v>46</v>
      </c>
      <c r="L870" s="2" t="s">
        <v>2728</v>
      </c>
      <c r="M870" s="4">
        <v>45894</v>
      </c>
      <c r="N870" s="4" t="s">
        <v>3297</v>
      </c>
      <c r="O870" s="4" t="s">
        <v>3297</v>
      </c>
      <c r="P870" s="2">
        <v>23</v>
      </c>
      <c r="Q870" s="2">
        <v>6441244</v>
      </c>
      <c r="R870" s="2">
        <v>0.31</v>
      </c>
      <c r="S870" s="2">
        <v>0.2</v>
      </c>
      <c r="T870" s="2">
        <v>5333350.03</v>
      </c>
      <c r="U870" s="2" t="s">
        <v>177</v>
      </c>
      <c r="V870" s="20" cm="1">
        <f t="array" ref="V870">T870 / _xlfn.SWITCH(U870, "USD", 1, "AED", 3.67, "QAR", 3.64, "SAR", 3.75, "EUR", 0.92, "Unknown", 1, 1)</f>
        <v>5333350.03</v>
      </c>
      <c r="W870" s="2">
        <v>4703106.1399999997</v>
      </c>
      <c r="X870" s="2">
        <v>0.15</v>
      </c>
      <c r="Y870" s="2">
        <v>0.06</v>
      </c>
      <c r="Z870" s="2" t="s">
        <v>2729</v>
      </c>
      <c r="AA870" s="2">
        <v>1151677.55</v>
      </c>
      <c r="AB870" s="2">
        <v>457431.44</v>
      </c>
      <c r="AC870" s="2">
        <v>60</v>
      </c>
      <c r="AD870" s="2">
        <v>7</v>
      </c>
      <c r="AE870" s="2" t="s">
        <v>62</v>
      </c>
      <c r="AF870" s="2" t="s">
        <v>87</v>
      </c>
      <c r="AG870" s="2">
        <v>0.23</v>
      </c>
      <c r="AH870" s="2">
        <v>0.1</v>
      </c>
      <c r="AI870" s="2">
        <v>0.05</v>
      </c>
      <c r="AJ870" s="2">
        <v>15</v>
      </c>
      <c r="AK870" s="2">
        <v>3116</v>
      </c>
      <c r="AL870" s="2">
        <v>775768.89</v>
      </c>
      <c r="AM870" s="2">
        <v>1222865.8799999999</v>
      </c>
      <c r="AN870" s="2" t="s">
        <v>3297</v>
      </c>
      <c r="AO870" s="2" t="s">
        <v>3297</v>
      </c>
      <c r="AP870" s="2">
        <v>60.9</v>
      </c>
      <c r="AQ870" s="2">
        <v>60</v>
      </c>
      <c r="AR870" s="2" t="s">
        <v>3297</v>
      </c>
      <c r="AS870" s="2" t="s">
        <v>104</v>
      </c>
      <c r="AT870" s="2" t="s">
        <v>149</v>
      </c>
    </row>
    <row r="871" spans="1:46" x14ac:dyDescent="0.3">
      <c r="A871" s="2" t="s">
        <v>2796</v>
      </c>
      <c r="B871" s="5">
        <v>16689</v>
      </c>
      <c r="C871" s="3" t="s">
        <v>15</v>
      </c>
      <c r="D871" s="3" t="s">
        <v>187</v>
      </c>
      <c r="E871" s="3" t="s">
        <v>67</v>
      </c>
      <c r="F871" s="3" t="s">
        <v>3297</v>
      </c>
      <c r="G871" s="3" t="s">
        <v>135</v>
      </c>
      <c r="H871" s="3" t="s">
        <v>157</v>
      </c>
      <c r="I871" s="3" t="s">
        <v>3297</v>
      </c>
      <c r="J871" s="3" t="s">
        <v>140</v>
      </c>
      <c r="K871" s="3" t="s">
        <v>203</v>
      </c>
      <c r="L871" s="3" t="s">
        <v>2731</v>
      </c>
      <c r="M871" s="5">
        <v>45869</v>
      </c>
      <c r="N871" s="5" t="s">
        <v>3297</v>
      </c>
      <c r="O871" s="5">
        <v>46113</v>
      </c>
      <c r="P871" s="3">
        <v>22</v>
      </c>
      <c r="Q871" s="3">
        <v>5448761</v>
      </c>
      <c r="R871" s="3">
        <v>0.09</v>
      </c>
      <c r="S871" s="3">
        <v>-0.03</v>
      </c>
      <c r="T871" s="3">
        <v>4809621.33</v>
      </c>
      <c r="U871" s="3" t="s">
        <v>242</v>
      </c>
      <c r="V871" s="21" cm="1">
        <f t="array" ref="V871">T871 / _xlfn.SWITCH(U871, "USD", 1, "AED", 3.67, "QAR", 3.64, "SAR", 3.75, "EUR", 0.92, "Unknown", 1, 1)</f>
        <v>5227849.2717391299</v>
      </c>
      <c r="W871" s="3">
        <v>2934068.53</v>
      </c>
      <c r="X871" s="3">
        <v>0.4</v>
      </c>
      <c r="Y871" s="3">
        <v>0.13</v>
      </c>
      <c r="Z871" s="3" t="s">
        <v>2732</v>
      </c>
      <c r="AA871" s="3">
        <v>1628269.39</v>
      </c>
      <c r="AB871" s="3">
        <v>798965.07</v>
      </c>
      <c r="AC871" s="3">
        <v>120</v>
      </c>
      <c r="AD871" s="3">
        <v>179</v>
      </c>
      <c r="AE871" s="3" t="s">
        <v>100</v>
      </c>
      <c r="AF871" s="3" t="s">
        <v>101</v>
      </c>
      <c r="AG871" s="3">
        <v>0.92</v>
      </c>
      <c r="AH871" s="3">
        <v>0.15</v>
      </c>
      <c r="AI871" s="3">
        <v>0.03</v>
      </c>
      <c r="AJ871" s="3">
        <v>2</v>
      </c>
      <c r="AK871" s="3">
        <v>460</v>
      </c>
      <c r="AL871" s="3">
        <v>337165.2</v>
      </c>
      <c r="AM871" s="3">
        <v>1010718.4</v>
      </c>
      <c r="AN871" s="3" t="s">
        <v>135</v>
      </c>
      <c r="AO871" s="3" t="s">
        <v>25</v>
      </c>
      <c r="AP871" s="3">
        <v>95.1</v>
      </c>
      <c r="AQ871" s="3">
        <v>24</v>
      </c>
      <c r="AR871" s="3" t="s">
        <v>166</v>
      </c>
      <c r="AS871" s="3" t="s">
        <v>27</v>
      </c>
      <c r="AT871" s="3" t="s">
        <v>149</v>
      </c>
    </row>
    <row r="872" spans="1:46" x14ac:dyDescent="0.3">
      <c r="A872" s="3" t="s">
        <v>2799</v>
      </c>
      <c r="B872" s="4">
        <v>46009</v>
      </c>
      <c r="C872" s="2" t="s">
        <v>249</v>
      </c>
      <c r="D872" s="2" t="s">
        <v>31</v>
      </c>
      <c r="E872" s="2" t="s">
        <v>220</v>
      </c>
      <c r="F872" s="2" t="s">
        <v>123</v>
      </c>
      <c r="G872" s="2" t="s">
        <v>156</v>
      </c>
      <c r="H872" s="2" t="s">
        <v>70</v>
      </c>
      <c r="I872" s="2" t="s">
        <v>58</v>
      </c>
      <c r="J872" s="2" t="s">
        <v>221</v>
      </c>
      <c r="K872" s="2" t="s">
        <v>46</v>
      </c>
      <c r="L872" s="2" t="s">
        <v>2734</v>
      </c>
      <c r="M872" s="4">
        <v>45920</v>
      </c>
      <c r="N872" s="4">
        <v>46046</v>
      </c>
      <c r="O872" s="4" t="s">
        <v>3297</v>
      </c>
      <c r="P872" s="2">
        <v>41</v>
      </c>
      <c r="Q872" s="2">
        <v>49182208</v>
      </c>
      <c r="R872" s="2">
        <v>0.32</v>
      </c>
      <c r="S872" s="2">
        <v>0.15</v>
      </c>
      <c r="T872" s="2">
        <v>38460486.659999996</v>
      </c>
      <c r="U872" s="2" t="s">
        <v>177</v>
      </c>
      <c r="V872" s="20" cm="1">
        <f t="array" ref="V872">T872 / _xlfn.SWITCH(U872, "USD", 1, "AED", 3.67, "QAR", 3.64, "SAR", 3.75, "EUR", 0.92, "Unknown", 1, 1)</f>
        <v>38460486.659999996</v>
      </c>
      <c r="W872" s="2">
        <v>33661176.719999999</v>
      </c>
      <c r="X872" s="2">
        <v>0.15</v>
      </c>
      <c r="Y872" s="2">
        <v>0.06</v>
      </c>
      <c r="Z872" s="2" t="s">
        <v>2735</v>
      </c>
      <c r="AA872" s="2">
        <v>31842766.91</v>
      </c>
      <c r="AB872" s="2">
        <v>14932096.08</v>
      </c>
      <c r="AC872" s="2">
        <v>30</v>
      </c>
      <c r="AD872" s="2">
        <v>112</v>
      </c>
      <c r="AE872" s="2" t="s">
        <v>38</v>
      </c>
      <c r="AF872" s="2" t="s">
        <v>24</v>
      </c>
      <c r="AG872" s="2">
        <v>0.42</v>
      </c>
      <c r="AH872" s="2">
        <v>0.1</v>
      </c>
      <c r="AI872" s="2">
        <v>0.09</v>
      </c>
      <c r="AJ872" s="2">
        <v>11</v>
      </c>
      <c r="AK872" s="2">
        <v>4688</v>
      </c>
      <c r="AL872" s="2">
        <v>1622255.92</v>
      </c>
      <c r="AM872" s="2">
        <v>13834942.550000001</v>
      </c>
      <c r="AN872" s="2" t="s">
        <v>3297</v>
      </c>
      <c r="AO872" s="2" t="s">
        <v>3297</v>
      </c>
      <c r="AP872" s="2">
        <v>96.6</v>
      </c>
      <c r="AQ872" s="2">
        <v>24</v>
      </c>
      <c r="AR872" s="2" t="s">
        <v>3297</v>
      </c>
      <c r="AS872" s="2" t="s">
        <v>104</v>
      </c>
      <c r="AT872" s="2" t="s">
        <v>149</v>
      </c>
    </row>
    <row r="873" spans="1:46" x14ac:dyDescent="0.3">
      <c r="A873" s="2" t="s">
        <v>2802</v>
      </c>
      <c r="B873" s="5">
        <v>45935</v>
      </c>
      <c r="C873" s="3" t="s">
        <v>239</v>
      </c>
      <c r="D873" s="3" t="s">
        <v>31</v>
      </c>
      <c r="E873" s="3" t="s">
        <v>32</v>
      </c>
      <c r="F873" s="3" t="s">
        <v>138</v>
      </c>
      <c r="G873" s="3" t="s">
        <v>34</v>
      </c>
      <c r="H873" s="3" t="s">
        <v>245</v>
      </c>
      <c r="I873" s="3" t="s">
        <v>124</v>
      </c>
      <c r="J873" s="3" t="s">
        <v>215</v>
      </c>
      <c r="K873" s="3" t="s">
        <v>97</v>
      </c>
      <c r="L873" s="3" t="s">
        <v>2737</v>
      </c>
      <c r="M873" s="5">
        <v>45849</v>
      </c>
      <c r="N873" s="5">
        <v>45938</v>
      </c>
      <c r="O873" s="5">
        <v>46045</v>
      </c>
      <c r="P873" s="3">
        <v>7</v>
      </c>
      <c r="Q873" s="3">
        <v>44510694</v>
      </c>
      <c r="R873" s="3">
        <v>0.34</v>
      </c>
      <c r="S873" s="3">
        <v>0.09</v>
      </c>
      <c r="T873" s="3">
        <v>32020993.260000002</v>
      </c>
      <c r="U873" s="3" t="s">
        <v>76</v>
      </c>
      <c r="V873" s="21" cm="1">
        <f t="array" ref="V873">T873 / _xlfn.SWITCH(U873, "USD", 1, "AED", 3.67, "QAR", 3.64, "SAR", 3.75, "EUR", 0.92, "Unknown", 1, 1)</f>
        <v>32020993.260000002</v>
      </c>
      <c r="W873" s="3">
        <v>24399442.260000002</v>
      </c>
      <c r="X873" s="3">
        <v>0.38</v>
      </c>
      <c r="Y873" s="3">
        <v>0.15</v>
      </c>
      <c r="Z873" s="3" t="s">
        <v>2738</v>
      </c>
      <c r="AA873" s="3">
        <v>9811863.2599999998</v>
      </c>
      <c r="AB873" s="3">
        <v>3082810.96</v>
      </c>
      <c r="AC873" s="3">
        <v>45</v>
      </c>
      <c r="AD873" s="3">
        <v>48</v>
      </c>
      <c r="AE873" s="3" t="s">
        <v>62</v>
      </c>
      <c r="AF873" s="3" t="s">
        <v>87</v>
      </c>
      <c r="AG873" s="3">
        <v>0.94</v>
      </c>
      <c r="AH873" s="3">
        <v>0.1</v>
      </c>
      <c r="AI873" s="3">
        <v>0.02</v>
      </c>
      <c r="AJ873" s="3">
        <v>7</v>
      </c>
      <c r="AK873" s="3">
        <v>4282</v>
      </c>
      <c r="AL873" s="3">
        <v>4637650.03</v>
      </c>
      <c r="AM873" s="3">
        <v>5039816.5</v>
      </c>
      <c r="AN873" s="3" t="s">
        <v>3297</v>
      </c>
      <c r="AO873" s="3" t="s">
        <v>25</v>
      </c>
      <c r="AP873" s="3">
        <v>79.5</v>
      </c>
      <c r="AQ873" s="3">
        <v>48</v>
      </c>
      <c r="AR873" s="3" t="s">
        <v>26</v>
      </c>
      <c r="AS873" s="3" t="s">
        <v>52</v>
      </c>
      <c r="AT873" s="3" t="s">
        <v>64</v>
      </c>
    </row>
    <row r="874" spans="1:46" x14ac:dyDescent="0.3">
      <c r="A874" s="3" t="s">
        <v>2804</v>
      </c>
      <c r="B874" s="4">
        <v>45981</v>
      </c>
      <c r="C874" s="2" t="s">
        <v>54</v>
      </c>
      <c r="D874" s="2" t="s">
        <v>198</v>
      </c>
      <c r="E874" s="2" t="s">
        <v>32</v>
      </c>
      <c r="F874" s="2" t="s">
        <v>108</v>
      </c>
      <c r="G874" s="2" t="s">
        <v>156</v>
      </c>
      <c r="H874" s="2" t="s">
        <v>70</v>
      </c>
      <c r="I874" s="2" t="s">
        <v>3297</v>
      </c>
      <c r="J874" s="2" t="s">
        <v>215</v>
      </c>
      <c r="K874" s="2" t="s">
        <v>203</v>
      </c>
      <c r="L874" s="2" t="s">
        <v>2740</v>
      </c>
      <c r="M874" s="4">
        <v>45949</v>
      </c>
      <c r="N874" s="4" t="s">
        <v>3297</v>
      </c>
      <c r="O874" s="4">
        <v>46015</v>
      </c>
      <c r="P874" s="2">
        <v>19</v>
      </c>
      <c r="Q874" s="2">
        <v>21732944</v>
      </c>
      <c r="R874" s="2">
        <v>0.15</v>
      </c>
      <c r="S874" s="2">
        <v>-0.03</v>
      </c>
      <c r="T874" s="2">
        <v>17918812.329999998</v>
      </c>
      <c r="U874" s="2" t="s">
        <v>264</v>
      </c>
      <c r="V874" s="20" cm="1">
        <f t="array" ref="V874">T874 / _xlfn.SWITCH(U874, "USD", 1, "AED", 3.67, "QAR", 3.64, "SAR", 3.75, "EUR", 0.92, "Unknown", 1, 1)</f>
        <v>17918812.329999998</v>
      </c>
      <c r="W874" s="2">
        <v>12061057.710000001</v>
      </c>
      <c r="X874" s="2">
        <v>0.14000000000000001</v>
      </c>
      <c r="Y874" s="2">
        <v>0.06</v>
      </c>
      <c r="Z874" s="2" t="s">
        <v>2741</v>
      </c>
      <c r="AA874" s="2">
        <v>5171951.16</v>
      </c>
      <c r="AB874" s="2">
        <v>2489486.7200000002</v>
      </c>
      <c r="AC874" s="2">
        <v>30</v>
      </c>
      <c r="AD874" s="2">
        <v>89</v>
      </c>
      <c r="AE874" s="2" t="s">
        <v>62</v>
      </c>
      <c r="AF874" s="2" t="s">
        <v>153</v>
      </c>
      <c r="AG874" s="2">
        <v>0.75</v>
      </c>
      <c r="AH874" s="2">
        <v>0.15</v>
      </c>
      <c r="AI874" s="2">
        <v>0.09</v>
      </c>
      <c r="AJ874" s="2">
        <v>6</v>
      </c>
      <c r="AK874" s="2">
        <v>4209</v>
      </c>
      <c r="AL874" s="2">
        <v>2346287.0299999998</v>
      </c>
      <c r="AM874" s="2">
        <v>2956239.46</v>
      </c>
      <c r="AN874" s="2" t="s">
        <v>88</v>
      </c>
      <c r="AO874" s="2" t="s">
        <v>89</v>
      </c>
      <c r="AP874" s="2">
        <v>57.5</v>
      </c>
      <c r="AQ874" s="2" t="s">
        <v>3297</v>
      </c>
      <c r="AR874" s="2" t="s">
        <v>3297</v>
      </c>
      <c r="AS874" s="2" t="s">
        <v>27</v>
      </c>
      <c r="AT874" s="2" t="s">
        <v>3297</v>
      </c>
    </row>
    <row r="875" spans="1:46" x14ac:dyDescent="0.3">
      <c r="A875" s="2" t="s">
        <v>2807</v>
      </c>
      <c r="B875" s="5">
        <v>45986</v>
      </c>
      <c r="C875" s="3" t="s">
        <v>370</v>
      </c>
      <c r="D875" s="3" t="s">
        <v>79</v>
      </c>
      <c r="E875" s="3" t="s">
        <v>275</v>
      </c>
      <c r="F875" s="3" t="s">
        <v>17</v>
      </c>
      <c r="G875" s="3" t="s">
        <v>18</v>
      </c>
      <c r="H875" s="3" t="s">
        <v>3297</v>
      </c>
      <c r="I875" s="3" t="s">
        <v>58</v>
      </c>
      <c r="J875" s="2" t="s">
        <v>59</v>
      </c>
      <c r="K875" s="3" t="s">
        <v>35</v>
      </c>
      <c r="L875" s="3" t="s">
        <v>2743</v>
      </c>
      <c r="M875" s="5">
        <v>45818</v>
      </c>
      <c r="N875" s="5">
        <v>46011</v>
      </c>
      <c r="O875" s="5">
        <v>46051</v>
      </c>
      <c r="P875" s="3">
        <v>30</v>
      </c>
      <c r="Q875" s="3">
        <v>41116182</v>
      </c>
      <c r="R875" s="3">
        <v>7.0000000000000007E-2</v>
      </c>
      <c r="S875" s="3">
        <v>-0.04</v>
      </c>
      <c r="T875" s="3">
        <v>36708527.289999999</v>
      </c>
      <c r="U875" s="3" t="s">
        <v>264</v>
      </c>
      <c r="V875" s="21" cm="1">
        <f t="array" ref="V875">T875 / _xlfn.SWITCH(U875, "USD", 1, "AED", 3.67, "QAR", 3.64, "SAR", 3.75, "EUR", 0.92, "Unknown", 1, 1)</f>
        <v>36708527.289999999</v>
      </c>
      <c r="W875" s="3">
        <v>29625090.16</v>
      </c>
      <c r="X875" s="3">
        <v>0.2</v>
      </c>
      <c r="Y875" s="3">
        <v>0.13</v>
      </c>
      <c r="Z875" s="3" t="s">
        <v>2744</v>
      </c>
      <c r="AA875" s="3">
        <v>5068500.46</v>
      </c>
      <c r="AB875" s="3">
        <v>2071135.08</v>
      </c>
      <c r="AC875" s="3">
        <v>60</v>
      </c>
      <c r="AD875" s="3">
        <v>139</v>
      </c>
      <c r="AE875" s="3" t="s">
        <v>148</v>
      </c>
      <c r="AF875" s="3" t="s">
        <v>128</v>
      </c>
      <c r="AG875" s="3">
        <v>0.77</v>
      </c>
      <c r="AH875" s="3">
        <v>0.05</v>
      </c>
      <c r="AI875" s="3">
        <v>7.0000000000000007E-2</v>
      </c>
      <c r="AJ875" s="3">
        <v>2</v>
      </c>
      <c r="AK875" s="3">
        <v>3684</v>
      </c>
      <c r="AL875" s="3">
        <v>6442405.6500000004</v>
      </c>
      <c r="AM875" s="3">
        <v>5476591.9100000001</v>
      </c>
      <c r="AN875" s="3" t="s">
        <v>135</v>
      </c>
      <c r="AO875" s="3" t="s">
        <v>25</v>
      </c>
      <c r="AP875" s="3">
        <v>96.2</v>
      </c>
      <c r="AQ875" s="3" t="s">
        <v>3297</v>
      </c>
      <c r="AR875" s="3" t="s">
        <v>3297</v>
      </c>
      <c r="AS875" s="3" t="s">
        <v>40</v>
      </c>
      <c r="AT875" s="3" t="s">
        <v>64</v>
      </c>
    </row>
    <row r="876" spans="1:46" x14ac:dyDescent="0.3">
      <c r="A876" s="3" t="s">
        <v>2809</v>
      </c>
      <c r="B876" s="4">
        <v>16690</v>
      </c>
      <c r="C876" s="2" t="s">
        <v>347</v>
      </c>
      <c r="D876" s="2" t="s">
        <v>320</v>
      </c>
      <c r="E876" s="2" t="s">
        <v>32</v>
      </c>
      <c r="F876" s="2" t="s">
        <v>3297</v>
      </c>
      <c r="G876" s="2" t="s">
        <v>135</v>
      </c>
      <c r="H876" s="2" t="s">
        <v>245</v>
      </c>
      <c r="I876" s="2" t="s">
        <v>19</v>
      </c>
      <c r="J876" s="2" t="s">
        <v>215</v>
      </c>
      <c r="K876" s="2" t="s">
        <v>203</v>
      </c>
      <c r="L876" s="2" t="s">
        <v>2746</v>
      </c>
      <c r="M876" s="4">
        <v>45907</v>
      </c>
      <c r="N876" s="4">
        <v>45970</v>
      </c>
      <c r="O876" s="4">
        <v>45979</v>
      </c>
      <c r="P876" s="2">
        <v>57</v>
      </c>
      <c r="Q876" s="2" t="s">
        <v>3297</v>
      </c>
      <c r="R876" s="2">
        <v>0.26</v>
      </c>
      <c r="S876" s="2">
        <v>7.0000000000000007E-2</v>
      </c>
      <c r="T876" s="2">
        <v>20333561.77</v>
      </c>
      <c r="U876" s="2" t="s">
        <v>50</v>
      </c>
      <c r="V876" s="20" cm="1">
        <f t="array" ref="V876">T876 / _xlfn.SWITCH(U876, "USD", 1, "AED", 3.67, "QAR", 3.64, "SAR", 3.75, "EUR", 0.92, "Unknown", 1, 1)</f>
        <v>5586143.3434065934</v>
      </c>
      <c r="W876" s="2">
        <v>15511243.76</v>
      </c>
      <c r="X876" s="2">
        <v>0.34</v>
      </c>
      <c r="Y876" s="2">
        <v>0.14000000000000001</v>
      </c>
      <c r="Z876" s="2" t="s">
        <v>2747</v>
      </c>
      <c r="AA876" s="2">
        <v>12525049.140000001</v>
      </c>
      <c r="AB876" s="2">
        <v>11293672.439999999</v>
      </c>
      <c r="AC876" s="2">
        <v>90</v>
      </c>
      <c r="AD876" s="2">
        <v>164</v>
      </c>
      <c r="AE876" s="2" t="s">
        <v>75</v>
      </c>
      <c r="AF876" s="2" t="s">
        <v>153</v>
      </c>
      <c r="AG876" s="2">
        <v>0.06</v>
      </c>
      <c r="AH876" s="2">
        <v>0.05</v>
      </c>
      <c r="AI876" s="2">
        <v>0.03</v>
      </c>
      <c r="AJ876" s="2">
        <v>14</v>
      </c>
      <c r="AK876" s="2">
        <v>1726</v>
      </c>
      <c r="AL876" s="2">
        <v>1067116.8500000001</v>
      </c>
      <c r="AM876" s="2">
        <v>9019785.6300000008</v>
      </c>
      <c r="AN876" s="2" t="s">
        <v>88</v>
      </c>
      <c r="AO876" s="2" t="s">
        <v>77</v>
      </c>
      <c r="AP876" s="2">
        <v>63.6</v>
      </c>
      <c r="AQ876" s="2">
        <v>48</v>
      </c>
      <c r="AR876" s="2" t="s">
        <v>160</v>
      </c>
      <c r="AS876" s="2" t="s">
        <v>104</v>
      </c>
      <c r="AT876" s="2" t="s">
        <v>113</v>
      </c>
    </row>
    <row r="877" spans="1:46" x14ac:dyDescent="0.3">
      <c r="A877" s="2" t="s">
        <v>2812</v>
      </c>
      <c r="B877" s="5">
        <v>16710</v>
      </c>
      <c r="C877" s="3" t="s">
        <v>218</v>
      </c>
      <c r="D877" s="3" t="s">
        <v>31</v>
      </c>
      <c r="E877" s="3" t="s">
        <v>32</v>
      </c>
      <c r="F877" s="3" t="s">
        <v>138</v>
      </c>
      <c r="G877" s="3" t="s">
        <v>34</v>
      </c>
      <c r="H877" s="3" t="s">
        <v>3252</v>
      </c>
      <c r="I877" s="3" t="s">
        <v>199</v>
      </c>
      <c r="J877" s="3" t="s">
        <v>215</v>
      </c>
      <c r="K877" s="3" t="s">
        <v>21</v>
      </c>
      <c r="L877" s="3" t="s">
        <v>2749</v>
      </c>
      <c r="M877" s="5">
        <v>45920</v>
      </c>
      <c r="N877" s="5">
        <v>45950</v>
      </c>
      <c r="O877" s="5">
        <v>46042</v>
      </c>
      <c r="P877" s="3">
        <v>21</v>
      </c>
      <c r="Q877" s="3" t="s">
        <v>3297</v>
      </c>
      <c r="R877" s="3">
        <v>0.28000000000000003</v>
      </c>
      <c r="S877" s="3">
        <v>0.02</v>
      </c>
      <c r="T877" s="3">
        <v>18285605.280000001</v>
      </c>
      <c r="U877" s="3" t="s">
        <v>278</v>
      </c>
      <c r="V877" s="21" cm="1">
        <f t="array" ref="V877">T877 / _xlfn.SWITCH(U877, "USD", 1, "AED", 3.67, "QAR", 3.64, "SAR", 3.75, "EUR", 0.92, "Unknown", 1, 1)</f>
        <v>4876161.4080000008</v>
      </c>
      <c r="W877" s="3">
        <v>11798011.199999999</v>
      </c>
      <c r="X877" s="3">
        <v>0.2</v>
      </c>
      <c r="Y877" s="3">
        <v>7.0000000000000007E-2</v>
      </c>
      <c r="Z877" s="3" t="s">
        <v>2010</v>
      </c>
      <c r="AA877" s="3">
        <v>8438710.9600000009</v>
      </c>
      <c r="AB877" s="3">
        <v>7214432.6299999999</v>
      </c>
      <c r="AC877" s="3">
        <v>90</v>
      </c>
      <c r="AD877" s="3">
        <v>84</v>
      </c>
      <c r="AE877" s="3" t="s">
        <v>148</v>
      </c>
      <c r="AF877" s="3" t="s">
        <v>87</v>
      </c>
      <c r="AG877" s="3">
        <v>0.25</v>
      </c>
      <c r="AH877" s="3">
        <v>0.15</v>
      </c>
      <c r="AI877" s="3">
        <v>0.02</v>
      </c>
      <c r="AJ877" s="3">
        <v>13</v>
      </c>
      <c r="AK877" s="3">
        <v>4124</v>
      </c>
      <c r="AL877" s="3" t="s">
        <v>3297</v>
      </c>
      <c r="AM877" s="3">
        <v>2273719.31</v>
      </c>
      <c r="AN877" s="3" t="s">
        <v>135</v>
      </c>
      <c r="AO877" s="3" t="s">
        <v>103</v>
      </c>
      <c r="AP877" s="3">
        <v>71.900000000000006</v>
      </c>
      <c r="AQ877" s="3">
        <v>36</v>
      </c>
      <c r="AR877" s="3" t="s">
        <v>3297</v>
      </c>
      <c r="AS877" s="3" t="s">
        <v>40</v>
      </c>
      <c r="AT877" s="3" t="s">
        <v>3297</v>
      </c>
    </row>
    <row r="878" spans="1:46" x14ac:dyDescent="0.3">
      <c r="A878" s="2" t="s">
        <v>2817</v>
      </c>
      <c r="B878" s="4">
        <v>45980</v>
      </c>
      <c r="C878" s="2" t="s">
        <v>249</v>
      </c>
      <c r="D878" s="2" t="s">
        <v>219</v>
      </c>
      <c r="E878" s="2" t="s">
        <v>16</v>
      </c>
      <c r="F878" s="2" t="s">
        <v>56</v>
      </c>
      <c r="G878" s="2" t="s">
        <v>117</v>
      </c>
      <c r="H878" s="2" t="s">
        <v>109</v>
      </c>
      <c r="I878" s="2" t="s">
        <v>302</v>
      </c>
      <c r="J878" s="2" t="s">
        <v>82</v>
      </c>
      <c r="K878" s="2" t="s">
        <v>35</v>
      </c>
      <c r="L878" s="2" t="s">
        <v>2751</v>
      </c>
      <c r="M878" s="4">
        <v>45697</v>
      </c>
      <c r="N878" s="4">
        <v>46004</v>
      </c>
      <c r="O878" s="4" t="s">
        <v>3297</v>
      </c>
      <c r="P878" s="2">
        <v>24</v>
      </c>
      <c r="Q878" s="2">
        <v>31058286</v>
      </c>
      <c r="R878" s="2">
        <v>0.23</v>
      </c>
      <c r="S878" s="2">
        <v>0.01</v>
      </c>
      <c r="T878" s="2">
        <v>24154029.02</v>
      </c>
      <c r="U878" s="2" t="s">
        <v>242</v>
      </c>
      <c r="V878" s="20" cm="1">
        <f t="array" ref="V878">T878 / _xlfn.SWITCH(U878, "USD", 1, "AED", 3.67, "QAR", 3.64, "SAR", 3.75, "EUR", 0.92, "Unknown", 1, 1)</f>
        <v>26254379.369565215</v>
      </c>
      <c r="W878" s="2" t="s">
        <v>3297</v>
      </c>
      <c r="X878" s="2">
        <v>0.27</v>
      </c>
      <c r="Y878" s="2">
        <v>0.18</v>
      </c>
      <c r="Z878" s="2" t="s">
        <v>2752</v>
      </c>
      <c r="AA878" s="2">
        <v>13587915.390000001</v>
      </c>
      <c r="AB878" s="2">
        <v>8306469.3300000001</v>
      </c>
      <c r="AC878" s="2">
        <v>90</v>
      </c>
      <c r="AD878" s="2">
        <v>155</v>
      </c>
      <c r="AE878" s="2" t="s">
        <v>148</v>
      </c>
      <c r="AF878" s="2" t="s">
        <v>49</v>
      </c>
      <c r="AG878" s="2">
        <v>0.28000000000000003</v>
      </c>
      <c r="AH878" s="2">
        <v>0.15</v>
      </c>
      <c r="AI878" s="2">
        <v>0.03</v>
      </c>
      <c r="AJ878" s="2">
        <v>6</v>
      </c>
      <c r="AK878" s="2">
        <v>1100</v>
      </c>
      <c r="AL878" s="2">
        <v>3836518.61</v>
      </c>
      <c r="AM878" s="2" t="s">
        <v>3297</v>
      </c>
      <c r="AN878" s="2" t="s">
        <v>88</v>
      </c>
      <c r="AO878" s="2" t="s">
        <v>103</v>
      </c>
      <c r="AP878" s="2">
        <v>74</v>
      </c>
      <c r="AQ878" s="2">
        <v>36</v>
      </c>
      <c r="AR878" s="2" t="s">
        <v>166</v>
      </c>
      <c r="AS878" s="2" t="s">
        <v>112</v>
      </c>
      <c r="AT878" s="2" t="s">
        <v>105</v>
      </c>
    </row>
    <row r="879" spans="1:46" x14ac:dyDescent="0.3">
      <c r="A879" s="3" t="s">
        <v>2820</v>
      </c>
      <c r="B879" s="5">
        <v>46057</v>
      </c>
      <c r="C879" s="3" t="s">
        <v>448</v>
      </c>
      <c r="D879" s="3" t="s">
        <v>213</v>
      </c>
      <c r="E879" s="3" t="s">
        <v>275</v>
      </c>
      <c r="F879" s="3" t="s">
        <v>17</v>
      </c>
      <c r="G879" s="3" t="s">
        <v>131</v>
      </c>
      <c r="H879" s="3" t="s">
        <v>157</v>
      </c>
      <c r="I879" s="3" t="s">
        <v>19</v>
      </c>
      <c r="J879" s="2" t="s">
        <v>59</v>
      </c>
      <c r="K879" s="3" t="s">
        <v>46</v>
      </c>
      <c r="L879" s="3" t="s">
        <v>2754</v>
      </c>
      <c r="M879" s="5">
        <v>46014</v>
      </c>
      <c r="N879" s="5">
        <v>46107</v>
      </c>
      <c r="O879" s="5">
        <v>46133</v>
      </c>
      <c r="P879" s="3">
        <v>20</v>
      </c>
      <c r="Q879" s="3">
        <v>41592802</v>
      </c>
      <c r="R879" s="3">
        <v>0.26</v>
      </c>
      <c r="S879" s="3">
        <v>-0.04</v>
      </c>
      <c r="T879" s="3">
        <v>29547526.539999999</v>
      </c>
      <c r="U879" s="3" t="s">
        <v>242</v>
      </c>
      <c r="V879" s="21" cm="1">
        <f t="array" ref="V879">T879 / _xlfn.SWITCH(U879, "USD", 1, "AED", 3.67, "QAR", 3.64, "SAR", 3.75, "EUR", 0.92, "Unknown", 1, 1)</f>
        <v>32116876.673913039</v>
      </c>
      <c r="W879" s="3" t="s">
        <v>3297</v>
      </c>
      <c r="X879" s="3">
        <v>0.39</v>
      </c>
      <c r="Y879" s="3">
        <v>7.0000000000000007E-2</v>
      </c>
      <c r="Z879" s="3" t="s">
        <v>2755</v>
      </c>
      <c r="AA879" s="3">
        <v>11388182.220000001</v>
      </c>
      <c r="AB879" s="3">
        <v>4819178.68</v>
      </c>
      <c r="AC879" s="3">
        <v>45</v>
      </c>
      <c r="AD879" s="3">
        <v>105</v>
      </c>
      <c r="AE879" s="3" t="s">
        <v>75</v>
      </c>
      <c r="AF879" s="3" t="s">
        <v>49</v>
      </c>
      <c r="AG879" s="3">
        <v>0.67</v>
      </c>
      <c r="AH879" s="3">
        <v>0.1</v>
      </c>
      <c r="AI879" s="3">
        <v>0.03</v>
      </c>
      <c r="AJ879" s="3">
        <v>2</v>
      </c>
      <c r="AK879" s="3">
        <v>4565</v>
      </c>
      <c r="AL879" s="3">
        <v>3975988.57</v>
      </c>
      <c r="AM879" s="3">
        <v>4239202.03</v>
      </c>
      <c r="AN879" s="3" t="s">
        <v>63</v>
      </c>
      <c r="AO879" s="3" t="s">
        <v>3297</v>
      </c>
      <c r="AP879" s="3" t="s">
        <v>3297</v>
      </c>
      <c r="AQ879" s="3">
        <v>60</v>
      </c>
      <c r="AR879" s="3" t="s">
        <v>160</v>
      </c>
      <c r="AS879" s="3" t="s">
        <v>112</v>
      </c>
      <c r="AT879" s="3" t="s">
        <v>3297</v>
      </c>
    </row>
    <row r="880" spans="1:46" x14ac:dyDescent="0.3">
      <c r="A880" s="2" t="s">
        <v>2823</v>
      </c>
      <c r="B880" s="4">
        <v>45812</v>
      </c>
      <c r="C880" s="2" t="s">
        <v>370</v>
      </c>
      <c r="D880" s="2" t="s">
        <v>92</v>
      </c>
      <c r="E880" s="2" t="s">
        <v>3335</v>
      </c>
      <c r="F880" s="2" t="s">
        <v>123</v>
      </c>
      <c r="G880" s="2" t="s">
        <v>57</v>
      </c>
      <c r="H880" s="2" t="s">
        <v>192</v>
      </c>
      <c r="I880" s="2" t="s">
        <v>19</v>
      </c>
      <c r="J880" s="2" t="s">
        <v>140</v>
      </c>
      <c r="K880" s="2" t="s">
        <v>203</v>
      </c>
      <c r="L880" s="2" t="s">
        <v>2757</v>
      </c>
      <c r="M880" s="4">
        <v>45799</v>
      </c>
      <c r="N880" s="4">
        <v>45855</v>
      </c>
      <c r="O880" s="4">
        <v>45876</v>
      </c>
      <c r="P880" s="2">
        <v>23</v>
      </c>
      <c r="Q880" s="2">
        <v>1638700</v>
      </c>
      <c r="R880" s="2">
        <v>0.15</v>
      </c>
      <c r="S880" s="2">
        <v>0.19</v>
      </c>
      <c r="T880" s="2">
        <v>1657545.05</v>
      </c>
      <c r="U880" s="2" t="s">
        <v>177</v>
      </c>
      <c r="V880" s="20" cm="1">
        <f t="array" ref="V880">T880 / _xlfn.SWITCH(U880, "USD", 1, "AED", 3.67, "QAR", 3.64, "SAR", 3.75, "EUR", 0.92, "Unknown", 1, 1)</f>
        <v>1657545.05</v>
      </c>
      <c r="W880" s="2">
        <v>1127437.28</v>
      </c>
      <c r="X880" s="2" t="s">
        <v>287</v>
      </c>
      <c r="Y880" s="2">
        <v>0.13</v>
      </c>
      <c r="Z880" s="2" t="s">
        <v>2758</v>
      </c>
      <c r="AA880" s="2">
        <v>1451980.4</v>
      </c>
      <c r="AB880" s="2">
        <v>647568.66</v>
      </c>
      <c r="AC880" s="2">
        <v>90</v>
      </c>
      <c r="AD880" s="2">
        <v>104</v>
      </c>
      <c r="AE880" s="2" t="s">
        <v>75</v>
      </c>
      <c r="AF880" s="2" t="s">
        <v>24</v>
      </c>
      <c r="AG880" s="2">
        <v>0.85</v>
      </c>
      <c r="AH880" s="2">
        <v>0.15</v>
      </c>
      <c r="AI880" s="2">
        <v>0.06</v>
      </c>
      <c r="AJ880" s="2">
        <v>15</v>
      </c>
      <c r="AK880" s="2">
        <v>2361</v>
      </c>
      <c r="AL880" s="2">
        <v>155753.64000000001</v>
      </c>
      <c r="AM880" s="2">
        <v>723269.67</v>
      </c>
      <c r="AN880" s="2" t="s">
        <v>102</v>
      </c>
      <c r="AO880" s="2" t="s">
        <v>39</v>
      </c>
      <c r="AP880" s="2">
        <v>67.2</v>
      </c>
      <c r="AQ880" s="2">
        <v>48</v>
      </c>
      <c r="AR880" s="2" t="s">
        <v>160</v>
      </c>
      <c r="AS880" s="2" t="s">
        <v>104</v>
      </c>
      <c r="AT880" s="2" t="s">
        <v>64</v>
      </c>
    </row>
    <row r="881" spans="1:46" x14ac:dyDescent="0.3">
      <c r="A881" s="3" t="s">
        <v>2826</v>
      </c>
      <c r="B881" s="5">
        <v>45891</v>
      </c>
      <c r="C881" s="3" t="s">
        <v>239</v>
      </c>
      <c r="D881" s="3" t="s">
        <v>174</v>
      </c>
      <c r="E881" s="3" t="s">
        <v>16</v>
      </c>
      <c r="F881" s="3" t="s">
        <v>56</v>
      </c>
      <c r="G881" s="3" t="s">
        <v>3297</v>
      </c>
      <c r="H881" s="3" t="s">
        <v>157</v>
      </c>
      <c r="I881" s="3" t="s">
        <v>302</v>
      </c>
      <c r="J881" s="3" t="s">
        <v>82</v>
      </c>
      <c r="K881" s="3" t="s">
        <v>125</v>
      </c>
      <c r="L881" s="3" t="s">
        <v>2760</v>
      </c>
      <c r="M881" s="5">
        <v>45783</v>
      </c>
      <c r="N881" s="5">
        <v>45897</v>
      </c>
      <c r="O881" s="5">
        <v>45991</v>
      </c>
      <c r="P881" s="3">
        <v>46</v>
      </c>
      <c r="Q881" s="3">
        <v>9757626</v>
      </c>
      <c r="R881" s="3">
        <v>0.06</v>
      </c>
      <c r="S881" s="3">
        <v>-0.01</v>
      </c>
      <c r="T881" s="3">
        <v>9080446.7599999998</v>
      </c>
      <c r="U881" s="3" t="s">
        <v>242</v>
      </c>
      <c r="V881" s="21" cm="1">
        <f t="array" ref="V881">T881 / _xlfn.SWITCH(U881, "USD", 1, "AED", 3.67, "QAR", 3.64, "SAR", 3.75, "EUR", 0.92, "Unknown", 1, 1)</f>
        <v>9870050.8260869551</v>
      </c>
      <c r="W881" s="3" t="s">
        <v>3297</v>
      </c>
      <c r="X881" s="3">
        <v>0.23</v>
      </c>
      <c r="Y881" s="3">
        <v>0.18</v>
      </c>
      <c r="Z881" s="3" t="s">
        <v>2761</v>
      </c>
      <c r="AA881" s="3">
        <v>3767368.68</v>
      </c>
      <c r="AB881" s="3">
        <v>3753064.78</v>
      </c>
      <c r="AC881" s="3">
        <v>90</v>
      </c>
      <c r="AD881" s="3">
        <v>173</v>
      </c>
      <c r="AE881" s="3" t="s">
        <v>100</v>
      </c>
      <c r="AF881" s="3" t="s">
        <v>153</v>
      </c>
      <c r="AG881" s="3">
        <v>0.13</v>
      </c>
      <c r="AH881" s="3">
        <v>0.1</v>
      </c>
      <c r="AI881" s="3">
        <v>0.09</v>
      </c>
      <c r="AJ881" s="3">
        <v>7</v>
      </c>
      <c r="AK881" s="3" t="s">
        <v>3297</v>
      </c>
      <c r="AL881" s="3" t="s">
        <v>3297</v>
      </c>
      <c r="AM881" s="3">
        <v>3705884</v>
      </c>
      <c r="AN881" s="3" t="s">
        <v>3297</v>
      </c>
      <c r="AO881" s="3" t="s">
        <v>25</v>
      </c>
      <c r="AP881" s="3">
        <v>94.3</v>
      </c>
      <c r="AQ881" s="3">
        <v>12</v>
      </c>
      <c r="AR881" s="3" t="s">
        <v>3297</v>
      </c>
      <c r="AS881" s="3" t="s">
        <v>27</v>
      </c>
      <c r="AT881" s="3" t="s">
        <v>105</v>
      </c>
    </row>
    <row r="882" spans="1:46" x14ac:dyDescent="0.3">
      <c r="A882" s="2" t="s">
        <v>2829</v>
      </c>
      <c r="B882" s="4">
        <v>45731</v>
      </c>
      <c r="C882" s="2" t="s">
        <v>66</v>
      </c>
      <c r="D882" s="2" t="s">
        <v>219</v>
      </c>
      <c r="E882" s="2" t="s">
        <v>220</v>
      </c>
      <c r="F882" s="2" t="s">
        <v>33</v>
      </c>
      <c r="G882" s="2" t="s">
        <v>208</v>
      </c>
      <c r="H882" s="2" t="s">
        <v>95</v>
      </c>
      <c r="I882" s="2" t="s">
        <v>96</v>
      </c>
      <c r="J882" s="2" t="s">
        <v>20</v>
      </c>
      <c r="K882" s="2" t="s">
        <v>21</v>
      </c>
      <c r="L882" s="2" t="s">
        <v>2763</v>
      </c>
      <c r="M882" s="4">
        <v>45646</v>
      </c>
      <c r="N882" s="4">
        <v>45753</v>
      </c>
      <c r="O882" s="4">
        <v>45851</v>
      </c>
      <c r="P882" s="2" t="s">
        <v>3297</v>
      </c>
      <c r="Q882" s="2">
        <v>17538395</v>
      </c>
      <c r="R882" s="2">
        <v>0.1</v>
      </c>
      <c r="S882" s="2">
        <v>0.04</v>
      </c>
      <c r="T882" s="2">
        <v>16415937.720000001</v>
      </c>
      <c r="U882" s="2" t="s">
        <v>365</v>
      </c>
      <c r="V882" s="20" cm="1">
        <f t="array" ref="V882">T882 / _xlfn.SWITCH(U882, "USD", 1, "AED", 3.67, "QAR", 3.64, "SAR", 3.75, "EUR", 0.92, "Unknown", 1, 1)</f>
        <v>4473007.5531335156</v>
      </c>
      <c r="W882" s="2">
        <v>13874307.07</v>
      </c>
      <c r="X882" s="2">
        <v>0.09</v>
      </c>
      <c r="Y882" s="2">
        <v>0.17</v>
      </c>
      <c r="Z882" s="2" t="s">
        <v>2764</v>
      </c>
      <c r="AA882" s="2">
        <v>6906351.2999999998</v>
      </c>
      <c r="AB882" s="2">
        <v>3081544.15</v>
      </c>
      <c r="AC882" s="2">
        <v>45</v>
      </c>
      <c r="AD882" s="2">
        <v>33</v>
      </c>
      <c r="AE882" s="2" t="s">
        <v>148</v>
      </c>
      <c r="AF882" s="2" t="s">
        <v>87</v>
      </c>
      <c r="AG882" s="2">
        <v>0.14000000000000001</v>
      </c>
      <c r="AH882" s="2">
        <v>0.15</v>
      </c>
      <c r="AI882" s="2">
        <v>0.1</v>
      </c>
      <c r="AJ882" s="2">
        <v>9</v>
      </c>
      <c r="AK882" s="2">
        <v>936</v>
      </c>
      <c r="AL882" s="2" t="s">
        <v>3297</v>
      </c>
      <c r="AM882" s="2">
        <v>8086504.8600000003</v>
      </c>
      <c r="AN882" s="2" t="s">
        <v>88</v>
      </c>
      <c r="AO882" s="2" t="s">
        <v>3297</v>
      </c>
      <c r="AP882" s="2">
        <v>92.6</v>
      </c>
      <c r="AQ882" s="2">
        <v>60</v>
      </c>
      <c r="AR882" s="2" t="s">
        <v>166</v>
      </c>
      <c r="AS882" s="2" t="s">
        <v>27</v>
      </c>
      <c r="AT882" s="2" t="s">
        <v>3297</v>
      </c>
    </row>
    <row r="883" spans="1:46" x14ac:dyDescent="0.3">
      <c r="A883" s="3" t="s">
        <v>2832</v>
      </c>
      <c r="B883" s="5">
        <v>45937</v>
      </c>
      <c r="C883" s="3" t="s">
        <v>226</v>
      </c>
      <c r="D883" s="3" t="s">
        <v>3250</v>
      </c>
      <c r="E883" s="3" t="s">
        <v>207</v>
      </c>
      <c r="F883" s="3" t="s">
        <v>80</v>
      </c>
      <c r="G883" s="3" t="s">
        <v>214</v>
      </c>
      <c r="H883" s="3" t="s">
        <v>3252</v>
      </c>
      <c r="I883" s="3" t="s">
        <v>124</v>
      </c>
      <c r="J883" s="3" t="s">
        <v>132</v>
      </c>
      <c r="K883" s="3" t="s">
        <v>83</v>
      </c>
      <c r="L883" s="3" t="s">
        <v>2766</v>
      </c>
      <c r="M883" s="5">
        <v>45816</v>
      </c>
      <c r="N883" s="5" t="s">
        <v>3297</v>
      </c>
      <c r="O883" s="5">
        <v>46012</v>
      </c>
      <c r="P883" s="3">
        <v>42</v>
      </c>
      <c r="Q883" s="3">
        <v>29781945</v>
      </c>
      <c r="R883" s="3">
        <v>0.31</v>
      </c>
      <c r="S883" s="3">
        <v>0.15</v>
      </c>
      <c r="T883" s="3">
        <v>23631973.359999999</v>
      </c>
      <c r="U883" s="3" t="s">
        <v>365</v>
      </c>
      <c r="V883" s="21" cm="1">
        <f t="array" ref="V883">T883 / _xlfn.SWITCH(U883, "USD", 1, "AED", 3.67, "QAR", 3.64, "SAR", 3.75, "EUR", 0.92, "Unknown", 1, 1)</f>
        <v>6439229.7983651226</v>
      </c>
      <c r="W883" s="3">
        <v>14661006.73</v>
      </c>
      <c r="X883" s="3">
        <v>0.15</v>
      </c>
      <c r="Y883" s="3">
        <v>0.05</v>
      </c>
      <c r="Z883" s="3" t="s">
        <v>2767</v>
      </c>
      <c r="AA883" s="3">
        <v>12892545.52</v>
      </c>
      <c r="AB883" s="3">
        <v>11682820.17</v>
      </c>
      <c r="AC883" s="3">
        <v>120</v>
      </c>
      <c r="AD883" s="3">
        <v>102</v>
      </c>
      <c r="AE883" s="3" t="s">
        <v>62</v>
      </c>
      <c r="AF883" s="3" t="s">
        <v>101</v>
      </c>
      <c r="AG883" s="3">
        <v>0.18</v>
      </c>
      <c r="AH883" s="3">
        <v>0.15</v>
      </c>
      <c r="AI883" s="3">
        <v>0.1</v>
      </c>
      <c r="AJ883" s="3">
        <v>7</v>
      </c>
      <c r="AK883" s="3">
        <v>1539</v>
      </c>
      <c r="AL883" s="3">
        <v>3959237.08</v>
      </c>
      <c r="AM883" s="3">
        <v>8860412.0500000007</v>
      </c>
      <c r="AN883" s="3" t="s">
        <v>102</v>
      </c>
      <c r="AO883" s="3" t="s">
        <v>3297</v>
      </c>
      <c r="AP883" s="3">
        <v>97.2</v>
      </c>
      <c r="AQ883" s="3">
        <v>60</v>
      </c>
      <c r="AR883" s="3" t="s">
        <v>26</v>
      </c>
      <c r="AS883" s="3" t="s">
        <v>27</v>
      </c>
      <c r="AT883" s="3" t="s">
        <v>113</v>
      </c>
    </row>
    <row r="884" spans="1:46" x14ac:dyDescent="0.3">
      <c r="A884" s="2" t="s">
        <v>2835</v>
      </c>
      <c r="B884" s="4">
        <v>45773</v>
      </c>
      <c r="C884" s="2" t="s">
        <v>313</v>
      </c>
      <c r="D884" s="2" t="s">
        <v>219</v>
      </c>
      <c r="E884" s="2" t="s">
        <v>3335</v>
      </c>
      <c r="F884" s="2" t="s">
        <v>33</v>
      </c>
      <c r="G884" s="2" t="s">
        <v>18</v>
      </c>
      <c r="H884" s="2" t="s">
        <v>70</v>
      </c>
      <c r="I884" s="2" t="s">
        <v>199</v>
      </c>
      <c r="J884" s="2" t="s">
        <v>140</v>
      </c>
      <c r="K884" s="2" t="s">
        <v>203</v>
      </c>
      <c r="L884" s="2" t="s">
        <v>2769</v>
      </c>
      <c r="M884" s="4">
        <v>45719</v>
      </c>
      <c r="N884" s="4">
        <v>45827</v>
      </c>
      <c r="O884" s="4">
        <v>45892</v>
      </c>
      <c r="P884" s="2">
        <v>34</v>
      </c>
      <c r="Q884" s="2">
        <v>2042057</v>
      </c>
      <c r="R884" s="2">
        <v>0.3</v>
      </c>
      <c r="S884" s="2">
        <v>0.18</v>
      </c>
      <c r="T884" s="2">
        <v>1686739.08</v>
      </c>
      <c r="U884" s="2" t="s">
        <v>242</v>
      </c>
      <c r="V884" s="20" cm="1">
        <f t="array" ref="V884">T884 / _xlfn.SWITCH(U884, "USD", 1, "AED", 3.67, "QAR", 3.64, "SAR", 3.75, "EUR", 0.92, "Unknown", 1, 1)</f>
        <v>1833412.043478261</v>
      </c>
      <c r="W884" s="2">
        <v>1302746.74</v>
      </c>
      <c r="X884" s="2">
        <v>0.22</v>
      </c>
      <c r="Y884" s="2">
        <v>0.15</v>
      </c>
      <c r="Z884" s="2" t="s">
        <v>2770</v>
      </c>
      <c r="AA884" s="2">
        <v>152148.78</v>
      </c>
      <c r="AB884" s="2">
        <v>90865.89</v>
      </c>
      <c r="AC884" s="2">
        <v>30</v>
      </c>
      <c r="AD884" s="2">
        <v>150</v>
      </c>
      <c r="AE884" s="2" t="s">
        <v>75</v>
      </c>
      <c r="AF884" s="2" t="s">
        <v>24</v>
      </c>
      <c r="AG884" s="2">
        <v>0.66</v>
      </c>
      <c r="AH884" s="2">
        <v>0.1</v>
      </c>
      <c r="AI884" s="2">
        <v>0.03</v>
      </c>
      <c r="AJ884" s="2">
        <v>12</v>
      </c>
      <c r="AK884" s="2">
        <v>1254</v>
      </c>
      <c r="AL884" s="2">
        <v>360905.37</v>
      </c>
      <c r="AM884" s="2" t="s">
        <v>3297</v>
      </c>
      <c r="AN884" s="2" t="s">
        <v>102</v>
      </c>
      <c r="AO884" s="2" t="s">
        <v>25</v>
      </c>
      <c r="AP884" s="2">
        <v>96.3</v>
      </c>
      <c r="AQ884" s="2">
        <v>24</v>
      </c>
      <c r="AR884" s="2" t="s">
        <v>3297</v>
      </c>
      <c r="AS884" s="2" t="s">
        <v>40</v>
      </c>
      <c r="AT884" s="2" t="s">
        <v>149</v>
      </c>
    </row>
    <row r="885" spans="1:46" x14ac:dyDescent="0.3">
      <c r="A885" s="3" t="s">
        <v>2838</v>
      </c>
      <c r="B885" s="5">
        <v>45671</v>
      </c>
      <c r="C885" s="3" t="s">
        <v>343</v>
      </c>
      <c r="D885" s="3" t="s">
        <v>115</v>
      </c>
      <c r="E885" s="3" t="s">
        <v>32</v>
      </c>
      <c r="F885" s="3" t="s">
        <v>417</v>
      </c>
      <c r="G885" s="3" t="s">
        <v>81</v>
      </c>
      <c r="H885" s="3" t="s">
        <v>95</v>
      </c>
      <c r="I885" s="3" t="s">
        <v>302</v>
      </c>
      <c r="J885" s="3" t="s">
        <v>215</v>
      </c>
      <c r="K885" s="3" t="s">
        <v>125</v>
      </c>
      <c r="L885" s="3" t="s">
        <v>2772</v>
      </c>
      <c r="M885" s="5">
        <v>45661</v>
      </c>
      <c r="N885" s="5" t="s">
        <v>3297</v>
      </c>
      <c r="O885" s="5">
        <v>45721</v>
      </c>
      <c r="P885" s="3">
        <v>52</v>
      </c>
      <c r="Q885" s="3">
        <v>9466762</v>
      </c>
      <c r="R885" s="3">
        <v>0.16</v>
      </c>
      <c r="S885" s="3">
        <v>0.18</v>
      </c>
      <c r="T885" s="3">
        <v>9383454.4900000002</v>
      </c>
      <c r="U885" s="3" t="s">
        <v>242</v>
      </c>
      <c r="V885" s="21" cm="1">
        <f t="array" ref="V885">T885 / _xlfn.SWITCH(U885, "USD", 1, "AED", 3.67, "QAR", 3.64, "SAR", 3.75, "EUR", 0.92, "Unknown", 1, 1)</f>
        <v>10199407.054347826</v>
      </c>
      <c r="W885" s="3">
        <v>6213587.9100000001</v>
      </c>
      <c r="X885" s="3">
        <v>0.33</v>
      </c>
      <c r="Y885" s="3">
        <v>0.16</v>
      </c>
      <c r="Z885" s="3" t="s">
        <v>3297</v>
      </c>
      <c r="AA885" s="3">
        <v>2638547.09</v>
      </c>
      <c r="AB885" s="3">
        <v>941953.51</v>
      </c>
      <c r="AC885" s="3">
        <v>60</v>
      </c>
      <c r="AD885" s="3">
        <v>48</v>
      </c>
      <c r="AE885" s="3" t="s">
        <v>148</v>
      </c>
      <c r="AF885" s="3" t="s">
        <v>24</v>
      </c>
      <c r="AG885" s="3">
        <v>0.28999999999999998</v>
      </c>
      <c r="AH885" s="3">
        <v>0.15</v>
      </c>
      <c r="AI885" s="3">
        <v>0.03</v>
      </c>
      <c r="AJ885" s="3">
        <v>2</v>
      </c>
      <c r="AK885" s="3">
        <v>4535</v>
      </c>
      <c r="AL885" s="3">
        <v>1828786.68</v>
      </c>
      <c r="AM885" s="3" t="s">
        <v>3297</v>
      </c>
      <c r="AN885" s="3" t="s">
        <v>165</v>
      </c>
      <c r="AO885" s="3" t="s">
        <v>25</v>
      </c>
      <c r="AP885" s="3">
        <v>63.2</v>
      </c>
      <c r="AQ885" s="3">
        <v>36</v>
      </c>
      <c r="AR885" s="3" t="s">
        <v>26</v>
      </c>
      <c r="AS885" s="3" t="s">
        <v>112</v>
      </c>
      <c r="AT885" s="3" t="s">
        <v>64</v>
      </c>
    </row>
    <row r="886" spans="1:46" x14ac:dyDescent="0.3">
      <c r="A886" s="2" t="s">
        <v>2841</v>
      </c>
      <c r="B886" s="4">
        <v>45994</v>
      </c>
      <c r="C886" s="2" t="s">
        <v>384</v>
      </c>
      <c r="D886" s="2" t="s">
        <v>3250</v>
      </c>
      <c r="E886" s="2" t="s">
        <v>207</v>
      </c>
      <c r="F886" s="2" t="s">
        <v>80</v>
      </c>
      <c r="G886" s="2" t="s">
        <v>156</v>
      </c>
      <c r="H886" s="2" t="s">
        <v>3297</v>
      </c>
      <c r="I886" s="2" t="s">
        <v>19</v>
      </c>
      <c r="J886" s="3" t="s">
        <v>45</v>
      </c>
      <c r="K886" s="2" t="s">
        <v>145</v>
      </c>
      <c r="L886" s="2" t="s">
        <v>2774</v>
      </c>
      <c r="M886" s="4">
        <v>45948</v>
      </c>
      <c r="N886" s="4">
        <v>46042</v>
      </c>
      <c r="O886" s="4">
        <v>46058</v>
      </c>
      <c r="P886" s="2">
        <v>59</v>
      </c>
      <c r="Q886" s="2">
        <v>23666199</v>
      </c>
      <c r="R886" s="2">
        <v>0.32</v>
      </c>
      <c r="S886" s="2">
        <v>0.12</v>
      </c>
      <c r="T886" s="2">
        <v>18024177.16</v>
      </c>
      <c r="U886" s="2" t="s">
        <v>365</v>
      </c>
      <c r="V886" s="20" cm="1">
        <f t="array" ref="V886">T886 / _xlfn.SWITCH(U886, "USD", 1, "AED", 3.67, "QAR", 3.64, "SAR", 3.75, "EUR", 0.92, "Unknown", 1, 1)</f>
        <v>4911219.9346049046</v>
      </c>
      <c r="W886" s="2">
        <v>14025956.029999999</v>
      </c>
      <c r="X886" s="2">
        <v>0.21</v>
      </c>
      <c r="Y886" s="2">
        <v>0.06</v>
      </c>
      <c r="Z886" s="2" t="s">
        <v>2775</v>
      </c>
      <c r="AA886" s="2">
        <v>4198501.76</v>
      </c>
      <c r="AB886" s="2">
        <v>1648631.72</v>
      </c>
      <c r="AC886" s="2">
        <v>90</v>
      </c>
      <c r="AD886" s="2">
        <v>96</v>
      </c>
      <c r="AE886" s="2" t="s">
        <v>38</v>
      </c>
      <c r="AF886" s="2" t="s">
        <v>24</v>
      </c>
      <c r="AG886" s="2">
        <v>0.86</v>
      </c>
      <c r="AH886" s="2">
        <v>0.05</v>
      </c>
      <c r="AI886" s="2">
        <v>0.09</v>
      </c>
      <c r="AJ886" s="2">
        <v>10</v>
      </c>
      <c r="AK886" s="2">
        <v>4403</v>
      </c>
      <c r="AL886" s="2">
        <v>1564746.14</v>
      </c>
      <c r="AM886" s="2">
        <v>6611606.6900000004</v>
      </c>
      <c r="AN886" s="2" t="s">
        <v>165</v>
      </c>
      <c r="AO886" s="2" t="s">
        <v>3297</v>
      </c>
      <c r="AP886" s="2">
        <v>95.9</v>
      </c>
      <c r="AQ886" s="2">
        <v>48</v>
      </c>
      <c r="AR886" s="2" t="s">
        <v>160</v>
      </c>
      <c r="AS886" s="2" t="s">
        <v>112</v>
      </c>
      <c r="AT886" s="2" t="s">
        <v>149</v>
      </c>
    </row>
    <row r="887" spans="1:46" x14ac:dyDescent="0.3">
      <c r="A887" s="3" t="s">
        <v>2844</v>
      </c>
      <c r="B887" s="5">
        <v>45838</v>
      </c>
      <c r="C887" s="3" t="s">
        <v>424</v>
      </c>
      <c r="D887" s="3" t="s">
        <v>320</v>
      </c>
      <c r="E887" s="3" t="s">
        <v>16</v>
      </c>
      <c r="F887" s="3" t="s">
        <v>56</v>
      </c>
      <c r="G887" s="3" t="s">
        <v>57</v>
      </c>
      <c r="H887" s="3" t="s">
        <v>70</v>
      </c>
      <c r="I887" s="3" t="s">
        <v>302</v>
      </c>
      <c r="J887" s="3" t="s">
        <v>82</v>
      </c>
      <c r="K887" s="3" t="s">
        <v>203</v>
      </c>
      <c r="L887" s="3" t="s">
        <v>2777</v>
      </c>
      <c r="M887" s="5">
        <v>45781</v>
      </c>
      <c r="N887" s="5" t="s">
        <v>3297</v>
      </c>
      <c r="O887" s="5">
        <v>45878</v>
      </c>
      <c r="P887" s="3" t="s">
        <v>3297</v>
      </c>
      <c r="Q887" s="3">
        <v>41692319</v>
      </c>
      <c r="R887" s="3">
        <v>0.21</v>
      </c>
      <c r="S887" s="3">
        <v>-0.01</v>
      </c>
      <c r="T887" s="3">
        <v>32607562.690000001</v>
      </c>
      <c r="U887" s="3" t="s">
        <v>50</v>
      </c>
      <c r="V887" s="21" cm="1">
        <f t="array" ref="V887">T887 / _xlfn.SWITCH(U887, "USD", 1, "AED", 3.67, "QAR", 3.64, "SAR", 3.75, "EUR", 0.92, "Unknown", 1, 1)</f>
        <v>8958121.6181318685</v>
      </c>
      <c r="W887" s="3">
        <v>22944388.920000002</v>
      </c>
      <c r="X887" s="3">
        <v>0.09</v>
      </c>
      <c r="Y887" s="3">
        <v>0.12</v>
      </c>
      <c r="Z887" s="3" t="s">
        <v>2778</v>
      </c>
      <c r="AA887" s="3">
        <v>7967273.96</v>
      </c>
      <c r="AB887" s="3">
        <v>4184876.37</v>
      </c>
      <c r="AC887" s="3">
        <v>45</v>
      </c>
      <c r="AD887" s="3">
        <v>60</v>
      </c>
      <c r="AE887" s="3" t="s">
        <v>62</v>
      </c>
      <c r="AF887" s="3" t="s">
        <v>24</v>
      </c>
      <c r="AG887" s="3">
        <v>0.89</v>
      </c>
      <c r="AH887" s="3">
        <v>0.15</v>
      </c>
      <c r="AI887" s="3">
        <v>0.02</v>
      </c>
      <c r="AJ887" s="3">
        <v>13</v>
      </c>
      <c r="AK887" s="3">
        <v>4742</v>
      </c>
      <c r="AL887" s="3">
        <v>3994144.8</v>
      </c>
      <c r="AM887" s="3">
        <v>6217121.5199999996</v>
      </c>
      <c r="AN887" s="3" t="s">
        <v>102</v>
      </c>
      <c r="AO887" s="3" t="s">
        <v>3297</v>
      </c>
      <c r="AP887" s="3">
        <v>75.3</v>
      </c>
      <c r="AQ887" s="3">
        <v>12</v>
      </c>
      <c r="AR887" s="3" t="s">
        <v>3297</v>
      </c>
      <c r="AS887" s="3" t="s">
        <v>27</v>
      </c>
      <c r="AT887" s="3" t="s">
        <v>64</v>
      </c>
    </row>
    <row r="888" spans="1:46" x14ac:dyDescent="0.3">
      <c r="A888" s="2" t="s">
        <v>2847</v>
      </c>
      <c r="B888" s="4">
        <v>45745</v>
      </c>
      <c r="C888" s="2" t="s">
        <v>347</v>
      </c>
      <c r="D888" s="2" t="s">
        <v>31</v>
      </c>
      <c r="E888" s="2" t="s">
        <v>275</v>
      </c>
      <c r="F888" s="2" t="s">
        <v>93</v>
      </c>
      <c r="G888" s="2" t="s">
        <v>131</v>
      </c>
      <c r="H888" s="2" t="s">
        <v>70</v>
      </c>
      <c r="I888" s="2" t="s">
        <v>302</v>
      </c>
      <c r="J888" s="2" t="s">
        <v>59</v>
      </c>
      <c r="K888" s="2" t="s">
        <v>35</v>
      </c>
      <c r="L888" s="2" t="s">
        <v>2780</v>
      </c>
      <c r="M888" s="4">
        <v>45749</v>
      </c>
      <c r="N888" s="4">
        <v>45752</v>
      </c>
      <c r="O888" s="4">
        <v>45839</v>
      </c>
      <c r="P888" s="2">
        <v>19</v>
      </c>
      <c r="Q888" s="2">
        <v>23436057</v>
      </c>
      <c r="R888" s="2">
        <v>0.19</v>
      </c>
      <c r="S888" s="2">
        <v>0.04</v>
      </c>
      <c r="T888" s="2">
        <v>19742534.420000002</v>
      </c>
      <c r="U888" s="2" t="s">
        <v>177</v>
      </c>
      <c r="V888" s="20" cm="1">
        <f t="array" ref="V888">T888 / _xlfn.SWITCH(U888, "USD", 1, "AED", 3.67, "QAR", 3.64, "SAR", 3.75, "EUR", 0.92, "Unknown", 1, 1)</f>
        <v>19742534.420000002</v>
      </c>
      <c r="W888" s="2">
        <v>12581851.949999999</v>
      </c>
      <c r="X888" s="2">
        <v>0.26</v>
      </c>
      <c r="Y888" s="2">
        <v>0.09</v>
      </c>
      <c r="Z888" s="2" t="s">
        <v>2781</v>
      </c>
      <c r="AA888" s="2">
        <v>16878886.82</v>
      </c>
      <c r="AB888" s="2">
        <v>18420383.600000001</v>
      </c>
      <c r="AC888" s="2">
        <v>60</v>
      </c>
      <c r="AD888" s="2">
        <v>170</v>
      </c>
      <c r="AE888" s="2" t="s">
        <v>62</v>
      </c>
      <c r="AF888" s="2" t="s">
        <v>128</v>
      </c>
      <c r="AG888" s="2">
        <v>0.24</v>
      </c>
      <c r="AH888" s="2">
        <v>0.05</v>
      </c>
      <c r="AI888" s="2">
        <v>7.0000000000000007E-2</v>
      </c>
      <c r="AJ888" s="2">
        <v>10</v>
      </c>
      <c r="AK888" s="2">
        <v>1069</v>
      </c>
      <c r="AL888" s="2">
        <v>2356426.04</v>
      </c>
      <c r="AM888" s="2">
        <v>3957209.22</v>
      </c>
      <c r="AN888" s="2" t="s">
        <v>102</v>
      </c>
      <c r="AO888" s="2" t="s">
        <v>89</v>
      </c>
      <c r="AP888" s="2" t="s">
        <v>3297</v>
      </c>
      <c r="AQ888" s="2" t="s">
        <v>3297</v>
      </c>
      <c r="AR888" s="2" t="s">
        <v>3297</v>
      </c>
      <c r="AS888" s="2" t="s">
        <v>104</v>
      </c>
      <c r="AT888" s="2" t="s">
        <v>149</v>
      </c>
    </row>
    <row r="889" spans="1:46" x14ac:dyDescent="0.3">
      <c r="A889" s="3" t="s">
        <v>2850</v>
      </c>
      <c r="B889" s="5">
        <v>45786</v>
      </c>
      <c r="C889" s="3" t="s">
        <v>395</v>
      </c>
      <c r="D889" s="3" t="s">
        <v>43</v>
      </c>
      <c r="E889" s="3" t="s">
        <v>220</v>
      </c>
      <c r="F889" s="3" t="s">
        <v>33</v>
      </c>
      <c r="G889" s="3" t="s">
        <v>144</v>
      </c>
      <c r="H889" s="3" t="s">
        <v>157</v>
      </c>
      <c r="I889" s="3" t="s">
        <v>3254</v>
      </c>
      <c r="J889" s="3" t="s">
        <v>118</v>
      </c>
      <c r="K889" s="3" t="s">
        <v>203</v>
      </c>
      <c r="L889" s="3" t="s">
        <v>2783</v>
      </c>
      <c r="M889" s="5">
        <v>45902</v>
      </c>
      <c r="N889" s="5" t="s">
        <v>3297</v>
      </c>
      <c r="O889" s="5" t="s">
        <v>3297</v>
      </c>
      <c r="P889" s="3">
        <v>7</v>
      </c>
      <c r="Q889" s="3">
        <v>40924246</v>
      </c>
      <c r="R889" s="3">
        <v>0.32</v>
      </c>
      <c r="S889" s="3">
        <v>0.03</v>
      </c>
      <c r="T889" s="3">
        <v>28663341.899999999</v>
      </c>
      <c r="U889" s="3" t="s">
        <v>76</v>
      </c>
      <c r="V889" s="21" cm="1">
        <f t="array" ref="V889">T889 / _xlfn.SWITCH(U889, "USD", 1, "AED", 3.67, "QAR", 3.64, "SAR", 3.75, "EUR", 0.92, "Unknown", 1, 1)</f>
        <v>28663341.899999999</v>
      </c>
      <c r="W889" s="3" t="s">
        <v>3297</v>
      </c>
      <c r="X889" s="3" t="s">
        <v>287</v>
      </c>
      <c r="Y889" s="3">
        <v>7.0000000000000007E-2</v>
      </c>
      <c r="Z889" s="3" t="s">
        <v>2784</v>
      </c>
      <c r="AA889" s="3">
        <v>9361774.4800000004</v>
      </c>
      <c r="AB889" s="3">
        <v>10292938.039999999</v>
      </c>
      <c r="AC889" s="3">
        <v>90</v>
      </c>
      <c r="AD889" s="3">
        <v>177</v>
      </c>
      <c r="AE889" s="3" t="s">
        <v>148</v>
      </c>
      <c r="AF889" s="3" t="s">
        <v>128</v>
      </c>
      <c r="AG889" s="3">
        <v>0.95</v>
      </c>
      <c r="AH889" s="3">
        <v>0.05</v>
      </c>
      <c r="AI889" s="3">
        <v>0.01</v>
      </c>
      <c r="AJ889" s="3">
        <v>11</v>
      </c>
      <c r="AK889" s="3">
        <v>2946</v>
      </c>
      <c r="AL889" s="3">
        <v>4412912.91</v>
      </c>
      <c r="AM889" s="3">
        <v>6984020.3099999996</v>
      </c>
      <c r="AN889" s="3" t="s">
        <v>3297</v>
      </c>
      <c r="AO889" s="3" t="s">
        <v>89</v>
      </c>
      <c r="AP889" s="3">
        <v>55.1</v>
      </c>
      <c r="AQ889" s="3">
        <v>24</v>
      </c>
      <c r="AR889" s="3" t="s">
        <v>160</v>
      </c>
      <c r="AS889" s="3" t="s">
        <v>104</v>
      </c>
      <c r="AT889" s="3" t="s">
        <v>28</v>
      </c>
    </row>
    <row r="890" spans="1:46" x14ac:dyDescent="0.3">
      <c r="A890" s="2" t="s">
        <v>2853</v>
      </c>
      <c r="B890" s="4">
        <v>45747</v>
      </c>
      <c r="C890" s="2" t="s">
        <v>668</v>
      </c>
      <c r="D890" s="2" t="s">
        <v>3249</v>
      </c>
      <c r="E890" s="2" t="s">
        <v>16</v>
      </c>
      <c r="F890" s="2" t="s">
        <v>56</v>
      </c>
      <c r="G890" s="2" t="s">
        <v>144</v>
      </c>
      <c r="H890" s="2" t="s">
        <v>3252</v>
      </c>
      <c r="I890" s="2" t="s">
        <v>71</v>
      </c>
      <c r="J890" s="2" t="s">
        <v>82</v>
      </c>
      <c r="K890" s="2" t="s">
        <v>97</v>
      </c>
      <c r="L890" s="2" t="s">
        <v>2786</v>
      </c>
      <c r="M890" s="4">
        <v>45705</v>
      </c>
      <c r="N890" s="4" t="s">
        <v>3297</v>
      </c>
      <c r="O890" s="4" t="s">
        <v>3297</v>
      </c>
      <c r="P890" s="2" t="s">
        <v>3297</v>
      </c>
      <c r="Q890" s="2">
        <v>40114147</v>
      </c>
      <c r="R890" s="2">
        <v>0.14000000000000001</v>
      </c>
      <c r="S890" s="2">
        <v>0.13</v>
      </c>
      <c r="T890" s="2">
        <v>38982928.049999997</v>
      </c>
      <c r="U890" s="2" t="s">
        <v>242</v>
      </c>
      <c r="V890" s="20" cm="1">
        <f t="array" ref="V890">T890 / _xlfn.SWITCH(U890, "USD", 1, "AED", 3.67, "QAR", 3.64, "SAR", 3.75, "EUR", 0.92, "Unknown", 1, 1)</f>
        <v>42372747.880434774</v>
      </c>
      <c r="W890" s="2">
        <v>26450494.539999999</v>
      </c>
      <c r="X890" s="2">
        <v>0.09</v>
      </c>
      <c r="Y890" s="2">
        <v>0.14000000000000001</v>
      </c>
      <c r="Z890" s="2" t="s">
        <v>2787</v>
      </c>
      <c r="AA890" s="2">
        <v>29945449.670000002</v>
      </c>
      <c r="AB890" s="2" t="s">
        <v>3297</v>
      </c>
      <c r="AC890" s="2">
        <v>120</v>
      </c>
      <c r="AD890" s="2">
        <v>66</v>
      </c>
      <c r="AE890" s="2" t="s">
        <v>38</v>
      </c>
      <c r="AF890" s="2" t="s">
        <v>24</v>
      </c>
      <c r="AG890" s="2">
        <v>0.28000000000000003</v>
      </c>
      <c r="AH890" s="2">
        <v>0.15</v>
      </c>
      <c r="AI890" s="2">
        <v>0.06</v>
      </c>
      <c r="AJ890" s="2">
        <v>2</v>
      </c>
      <c r="AK890" s="2">
        <v>1462</v>
      </c>
      <c r="AL890" s="2">
        <v>8168932.4800000004</v>
      </c>
      <c r="AM890" s="2">
        <v>19408602.280000001</v>
      </c>
      <c r="AN890" s="2" t="s">
        <v>63</v>
      </c>
      <c r="AO890" s="2" t="s">
        <v>3297</v>
      </c>
      <c r="AP890" s="2">
        <v>91.9</v>
      </c>
      <c r="AQ890" s="2">
        <v>48</v>
      </c>
      <c r="AR890" s="2" t="s">
        <v>166</v>
      </c>
      <c r="AS890" s="2" t="s">
        <v>52</v>
      </c>
      <c r="AT890" s="2" t="s">
        <v>3297</v>
      </c>
    </row>
    <row r="891" spans="1:46" x14ac:dyDescent="0.3">
      <c r="A891" s="3" t="s">
        <v>2856</v>
      </c>
      <c r="B891" s="5">
        <v>45688</v>
      </c>
      <c r="C891" s="3" t="s">
        <v>298</v>
      </c>
      <c r="D891" s="3" t="s">
        <v>122</v>
      </c>
      <c r="E891" s="3" t="s">
        <v>32</v>
      </c>
      <c r="F891" s="3" t="s">
        <v>108</v>
      </c>
      <c r="G891" s="3" t="s">
        <v>214</v>
      </c>
      <c r="H891" s="3" t="s">
        <v>157</v>
      </c>
      <c r="I891" s="3" t="s">
        <v>96</v>
      </c>
      <c r="J891" s="3" t="s">
        <v>215</v>
      </c>
      <c r="K891" s="3" t="s">
        <v>145</v>
      </c>
      <c r="L891" s="3" t="s">
        <v>2789</v>
      </c>
      <c r="M891" s="5">
        <v>45654</v>
      </c>
      <c r="N891" s="5">
        <v>45725</v>
      </c>
      <c r="O891" s="5">
        <v>45771</v>
      </c>
      <c r="P891" s="3">
        <v>55</v>
      </c>
      <c r="Q891" s="3">
        <v>17763720</v>
      </c>
      <c r="R891" s="3">
        <v>0.28999999999999998</v>
      </c>
      <c r="S891" s="3">
        <v>-0.01</v>
      </c>
      <c r="T891" s="3">
        <v>12486118.789999999</v>
      </c>
      <c r="U891" s="3" t="s">
        <v>264</v>
      </c>
      <c r="V891" s="21" cm="1">
        <f t="array" ref="V891">T891 / _xlfn.SWITCH(U891, "USD", 1, "AED", 3.67, "QAR", 3.64, "SAR", 3.75, "EUR", 0.92, "Unknown", 1, 1)</f>
        <v>12486118.789999999</v>
      </c>
      <c r="W891" s="3">
        <v>7587195.4800000004</v>
      </c>
      <c r="X891" s="3">
        <v>0.3</v>
      </c>
      <c r="Y891" s="3">
        <v>7.0000000000000007E-2</v>
      </c>
      <c r="Z891" s="3" t="s">
        <v>2790</v>
      </c>
      <c r="AA891" s="3">
        <v>7512145.0300000003</v>
      </c>
      <c r="AB891" s="3">
        <v>7605929.1699999999</v>
      </c>
      <c r="AC891" s="3">
        <v>60</v>
      </c>
      <c r="AD891" s="3">
        <v>150</v>
      </c>
      <c r="AE891" s="3" t="s">
        <v>3297</v>
      </c>
      <c r="AF891" s="3" t="s">
        <v>153</v>
      </c>
      <c r="AG891" s="3">
        <v>0.1</v>
      </c>
      <c r="AH891" s="3">
        <v>0.1</v>
      </c>
      <c r="AI891" s="3">
        <v>0.03</v>
      </c>
      <c r="AJ891" s="3">
        <v>6</v>
      </c>
      <c r="AK891" s="3">
        <v>947</v>
      </c>
      <c r="AL891" s="3">
        <v>1360398.95</v>
      </c>
      <c r="AM891" s="3">
        <v>1592537.27</v>
      </c>
      <c r="AN891" s="3" t="s">
        <v>88</v>
      </c>
      <c r="AO891" s="3" t="s">
        <v>89</v>
      </c>
      <c r="AP891" s="3">
        <v>85</v>
      </c>
      <c r="AQ891" s="3">
        <v>12</v>
      </c>
      <c r="AR891" s="3" t="s">
        <v>160</v>
      </c>
      <c r="AS891" s="3" t="s">
        <v>27</v>
      </c>
      <c r="AT891" s="3" t="s">
        <v>113</v>
      </c>
    </row>
    <row r="892" spans="1:46" x14ac:dyDescent="0.3">
      <c r="A892" s="2" t="s">
        <v>2859</v>
      </c>
      <c r="B892" s="4">
        <v>46015</v>
      </c>
      <c r="C892" s="2" t="s">
        <v>168</v>
      </c>
      <c r="D892" s="2" t="s">
        <v>169</v>
      </c>
      <c r="E892" s="2" t="s">
        <v>275</v>
      </c>
      <c r="F892" s="2" t="s">
        <v>116</v>
      </c>
      <c r="G892" s="2" t="s">
        <v>144</v>
      </c>
      <c r="H892" s="2" t="s">
        <v>109</v>
      </c>
      <c r="I892" s="2" t="s">
        <v>139</v>
      </c>
      <c r="J892" s="2" t="s">
        <v>72</v>
      </c>
      <c r="K892" s="2" t="s">
        <v>46</v>
      </c>
      <c r="L892" s="2" t="s">
        <v>2792</v>
      </c>
      <c r="M892" s="4">
        <v>45911</v>
      </c>
      <c r="N892" s="4">
        <v>46053</v>
      </c>
      <c r="O892" s="4">
        <v>46103</v>
      </c>
      <c r="P892" s="2">
        <v>23</v>
      </c>
      <c r="Q892" s="2">
        <v>24406563</v>
      </c>
      <c r="R892" s="2">
        <v>0.32</v>
      </c>
      <c r="S892" s="2">
        <v>0.17</v>
      </c>
      <c r="T892" s="2">
        <v>19417861.52</v>
      </c>
      <c r="U892" s="2" t="s">
        <v>242</v>
      </c>
      <c r="V892" s="20" cm="1">
        <f t="array" ref="V892">T892 / _xlfn.SWITCH(U892, "USD", 1, "AED", 3.67, "QAR", 3.64, "SAR", 3.75, "EUR", 0.92, "Unknown", 1, 1)</f>
        <v>21106371.217391305</v>
      </c>
      <c r="W892" s="2">
        <v>14650271.960000001</v>
      </c>
      <c r="X892" s="2">
        <v>0.23</v>
      </c>
      <c r="Y892" s="2">
        <v>0.18</v>
      </c>
      <c r="Z892" s="2" t="s">
        <v>2793</v>
      </c>
      <c r="AA892" s="2">
        <v>3831804.77</v>
      </c>
      <c r="AB892" s="2">
        <v>1274373.3</v>
      </c>
      <c r="AC892" s="2">
        <v>90</v>
      </c>
      <c r="AD892" s="2">
        <v>33</v>
      </c>
      <c r="AE892" s="2" t="s">
        <v>38</v>
      </c>
      <c r="AF892" s="2" t="s">
        <v>101</v>
      </c>
      <c r="AG892" s="2">
        <v>0.56000000000000005</v>
      </c>
      <c r="AH892" s="2">
        <v>0.15</v>
      </c>
      <c r="AI892" s="2">
        <v>0.06</v>
      </c>
      <c r="AJ892" s="2">
        <v>5</v>
      </c>
      <c r="AK892" s="2">
        <v>3478</v>
      </c>
      <c r="AL892" s="2">
        <v>2416256.9500000002</v>
      </c>
      <c r="AM892" s="2">
        <v>7652141.1200000001</v>
      </c>
      <c r="AN892" s="2" t="s">
        <v>165</v>
      </c>
      <c r="AO892" s="2" t="s">
        <v>103</v>
      </c>
      <c r="AP892" s="2">
        <v>71.8</v>
      </c>
      <c r="AQ892" s="2" t="s">
        <v>3297</v>
      </c>
      <c r="AR892" s="2" t="s">
        <v>166</v>
      </c>
      <c r="AS892" s="2" t="s">
        <v>52</v>
      </c>
      <c r="AT892" s="2" t="s">
        <v>64</v>
      </c>
    </row>
    <row r="893" spans="1:46" x14ac:dyDescent="0.3">
      <c r="A893" s="3" t="s">
        <v>2862</v>
      </c>
      <c r="B893" s="5">
        <v>16838</v>
      </c>
      <c r="C893" s="3" t="s">
        <v>253</v>
      </c>
      <c r="D893" s="3" t="s">
        <v>230</v>
      </c>
      <c r="E893" s="3" t="s">
        <v>3335</v>
      </c>
      <c r="F893" s="3" t="s">
        <v>93</v>
      </c>
      <c r="G893" s="3" t="s">
        <v>144</v>
      </c>
      <c r="H893" s="3" t="s">
        <v>95</v>
      </c>
      <c r="I893" s="3" t="s">
        <v>302</v>
      </c>
      <c r="J893" s="3" t="s">
        <v>140</v>
      </c>
      <c r="K893" s="3" t="s">
        <v>125</v>
      </c>
      <c r="L893" s="3" t="s">
        <v>2795</v>
      </c>
      <c r="M893" s="5">
        <v>46007</v>
      </c>
      <c r="N893" s="5">
        <v>46081</v>
      </c>
      <c r="O893" s="5">
        <v>46135</v>
      </c>
      <c r="P893" s="3">
        <v>46</v>
      </c>
      <c r="Q893" s="3">
        <v>14307411</v>
      </c>
      <c r="R893" s="3">
        <v>0.23</v>
      </c>
      <c r="S893" s="3">
        <v>0.12</v>
      </c>
      <c r="T893" s="3">
        <v>12338711.25</v>
      </c>
      <c r="U893" s="3" t="s">
        <v>177</v>
      </c>
      <c r="V893" s="21" cm="1">
        <f t="array" ref="V893">T893 / _xlfn.SWITCH(U893, "USD", 1, "AED", 3.67, "QAR", 3.64, "SAR", 3.75, "EUR", 0.92, "Unknown", 1, 1)</f>
        <v>12338711.25</v>
      </c>
      <c r="W893" s="3">
        <v>10326588.699999999</v>
      </c>
      <c r="X893" s="3">
        <v>0.35</v>
      </c>
      <c r="Y893" s="3">
        <v>0.19</v>
      </c>
      <c r="Z893" s="3" t="s">
        <v>3297</v>
      </c>
      <c r="AA893" s="3">
        <v>3361838.1</v>
      </c>
      <c r="AB893" s="3">
        <v>1206758.05</v>
      </c>
      <c r="AC893" s="3">
        <v>60</v>
      </c>
      <c r="AD893" s="3">
        <v>131</v>
      </c>
      <c r="AE893" s="3" t="s">
        <v>75</v>
      </c>
      <c r="AF893" s="3" t="s">
        <v>263</v>
      </c>
      <c r="AG893" s="3">
        <v>0.25</v>
      </c>
      <c r="AH893" s="3">
        <v>0.1</v>
      </c>
      <c r="AI893" s="3">
        <v>0.04</v>
      </c>
      <c r="AJ893" s="3">
        <v>10</v>
      </c>
      <c r="AK893" s="3">
        <v>1252</v>
      </c>
      <c r="AL893" s="3">
        <v>972583.73</v>
      </c>
      <c r="AM893" s="3">
        <v>3000468.33</v>
      </c>
      <c r="AN893" s="3" t="s">
        <v>3297</v>
      </c>
      <c r="AO893" s="3" t="s">
        <v>39</v>
      </c>
      <c r="AP893" s="3">
        <v>86.2</v>
      </c>
      <c r="AQ893" s="3">
        <v>48</v>
      </c>
      <c r="AR893" s="3" t="s">
        <v>26</v>
      </c>
      <c r="AS893" s="3" t="s">
        <v>27</v>
      </c>
      <c r="AT893" s="3" t="s">
        <v>64</v>
      </c>
    </row>
    <row r="894" spans="1:46" x14ac:dyDescent="0.3">
      <c r="A894" s="2" t="s">
        <v>2865</v>
      </c>
      <c r="B894" s="4">
        <v>46077</v>
      </c>
      <c r="C894" s="2" t="s">
        <v>78</v>
      </c>
      <c r="D894" s="2" t="s">
        <v>115</v>
      </c>
      <c r="E894" s="2" t="s">
        <v>32</v>
      </c>
      <c r="F894" s="2" t="s">
        <v>108</v>
      </c>
      <c r="G894" s="2" t="s">
        <v>214</v>
      </c>
      <c r="H894" s="2" t="s">
        <v>109</v>
      </c>
      <c r="I894" s="2" t="s">
        <v>71</v>
      </c>
      <c r="J894" s="2" t="s">
        <v>215</v>
      </c>
      <c r="K894" s="2" t="s">
        <v>145</v>
      </c>
      <c r="L894" s="2" t="s">
        <v>2797</v>
      </c>
      <c r="M894" s="4">
        <v>46235</v>
      </c>
      <c r="N894" s="4">
        <v>46135</v>
      </c>
      <c r="O894" s="4" t="s">
        <v>3297</v>
      </c>
      <c r="P894" s="2">
        <v>20</v>
      </c>
      <c r="Q894" s="2">
        <v>1559751</v>
      </c>
      <c r="R894" s="2">
        <v>7.0000000000000007E-2</v>
      </c>
      <c r="S894" s="2">
        <v>0.17</v>
      </c>
      <c r="T894" s="2">
        <v>1697165.06</v>
      </c>
      <c r="U894" s="2" t="s">
        <v>177</v>
      </c>
      <c r="V894" s="20" cm="1">
        <f t="array" ref="V894">T894 / _xlfn.SWITCH(U894, "USD", 1, "AED", 3.67, "QAR", 3.64, "SAR", 3.75, "EUR", 0.92, "Unknown", 1, 1)</f>
        <v>1697165.06</v>
      </c>
      <c r="W894" s="2">
        <v>1443305.83</v>
      </c>
      <c r="X894" s="2">
        <v>0.24</v>
      </c>
      <c r="Y894" s="2">
        <v>0.12</v>
      </c>
      <c r="Z894" s="2" t="s">
        <v>2798</v>
      </c>
      <c r="AA894" s="2">
        <v>1117379.82</v>
      </c>
      <c r="AB894" s="2">
        <v>522619.62</v>
      </c>
      <c r="AC894" s="2">
        <v>60</v>
      </c>
      <c r="AD894" s="2">
        <v>94</v>
      </c>
      <c r="AE894" s="2" t="s">
        <v>38</v>
      </c>
      <c r="AF894" s="2" t="s">
        <v>49</v>
      </c>
      <c r="AG894" s="2">
        <v>0.15</v>
      </c>
      <c r="AH894" s="2">
        <v>0.05</v>
      </c>
      <c r="AI894" s="2">
        <v>0.09</v>
      </c>
      <c r="AJ894" s="2">
        <v>13</v>
      </c>
      <c r="AK894" s="2">
        <v>4970</v>
      </c>
      <c r="AL894" s="2">
        <v>103663.88</v>
      </c>
      <c r="AM894" s="2">
        <v>296123.37</v>
      </c>
      <c r="AN894" s="2" t="s">
        <v>3297</v>
      </c>
      <c r="AO894" s="2" t="s">
        <v>77</v>
      </c>
      <c r="AP894" s="2">
        <v>51.6</v>
      </c>
      <c r="AQ894" s="2">
        <v>48</v>
      </c>
      <c r="AR894" s="2" t="s">
        <v>160</v>
      </c>
      <c r="AS894" s="2" t="s">
        <v>27</v>
      </c>
      <c r="AT894" s="2" t="s">
        <v>28</v>
      </c>
    </row>
    <row r="895" spans="1:46" x14ac:dyDescent="0.3">
      <c r="A895" s="3" t="s">
        <v>2868</v>
      </c>
      <c r="B895" s="5">
        <v>46025</v>
      </c>
      <c r="C895" s="3" t="s">
        <v>137</v>
      </c>
      <c r="D895" s="3" t="s">
        <v>92</v>
      </c>
      <c r="E895" s="3" t="s">
        <v>275</v>
      </c>
      <c r="F895" s="3" t="s">
        <v>116</v>
      </c>
      <c r="G895" s="3" t="s">
        <v>235</v>
      </c>
      <c r="H895" s="3" t="s">
        <v>70</v>
      </c>
      <c r="I895" s="3" t="s">
        <v>139</v>
      </c>
      <c r="J895" s="2" t="s">
        <v>72</v>
      </c>
      <c r="K895" s="3" t="s">
        <v>125</v>
      </c>
      <c r="L895" s="3" t="s">
        <v>2800</v>
      </c>
      <c r="M895" s="5">
        <v>45973</v>
      </c>
      <c r="N895" s="5" t="s">
        <v>3297</v>
      </c>
      <c r="O895" s="5">
        <v>46129</v>
      </c>
      <c r="P895" s="3" t="s">
        <v>3297</v>
      </c>
      <c r="Q895" s="3">
        <v>26164107</v>
      </c>
      <c r="R895" s="3">
        <v>0.28999999999999998</v>
      </c>
      <c r="S895" s="3">
        <v>0.09</v>
      </c>
      <c r="T895" s="3">
        <v>20248402.41</v>
      </c>
      <c r="U895" s="3" t="s">
        <v>365</v>
      </c>
      <c r="V895" s="21" cm="1">
        <f t="array" ref="V895">T895 / _xlfn.SWITCH(U895, "USD", 1, "AED", 3.67, "QAR", 3.64, "SAR", 3.75, "EUR", 0.92, "Unknown", 1, 1)</f>
        <v>5517275.8610354224</v>
      </c>
      <c r="W895" s="3">
        <v>15890515.130000001</v>
      </c>
      <c r="X895" s="3">
        <v>0.26</v>
      </c>
      <c r="Y895" s="3">
        <v>0.06</v>
      </c>
      <c r="Z895" s="3" t="s">
        <v>2801</v>
      </c>
      <c r="AA895" s="3">
        <v>4252885.51</v>
      </c>
      <c r="AB895" s="3">
        <v>1395278.18</v>
      </c>
      <c r="AC895" s="3">
        <v>60</v>
      </c>
      <c r="AD895" s="3">
        <v>114</v>
      </c>
      <c r="AE895" s="3" t="s">
        <v>3297</v>
      </c>
      <c r="AF895" s="3" t="s">
        <v>128</v>
      </c>
      <c r="AG895" s="3">
        <v>0.13</v>
      </c>
      <c r="AH895" s="3">
        <v>0.1</v>
      </c>
      <c r="AI895" s="3">
        <v>0.03</v>
      </c>
      <c r="AJ895" s="3">
        <v>6</v>
      </c>
      <c r="AK895" s="3">
        <v>3221</v>
      </c>
      <c r="AL895" s="3">
        <v>3230464.87</v>
      </c>
      <c r="AM895" s="3">
        <v>6273845.6100000003</v>
      </c>
      <c r="AN895" s="3" t="s">
        <v>165</v>
      </c>
      <c r="AO895" s="3" t="s">
        <v>103</v>
      </c>
      <c r="AP895" s="3">
        <v>74.099999999999994</v>
      </c>
      <c r="AQ895" s="3">
        <v>60</v>
      </c>
      <c r="AR895" s="3" t="s">
        <v>3297</v>
      </c>
      <c r="AS895" s="3" t="s">
        <v>104</v>
      </c>
      <c r="AT895" s="3" t="s">
        <v>113</v>
      </c>
    </row>
    <row r="896" spans="1:46" x14ac:dyDescent="0.3">
      <c r="A896" s="2" t="s">
        <v>2871</v>
      </c>
      <c r="B896" s="4">
        <v>45797</v>
      </c>
      <c r="C896" s="2" t="s">
        <v>91</v>
      </c>
      <c r="D896" s="2" t="s">
        <v>230</v>
      </c>
      <c r="E896" s="2" t="s">
        <v>275</v>
      </c>
      <c r="F896" s="2" t="s">
        <v>3297</v>
      </c>
      <c r="G896" s="2" t="s">
        <v>235</v>
      </c>
      <c r="H896" s="2" t="s">
        <v>3252</v>
      </c>
      <c r="I896" s="2" t="s">
        <v>96</v>
      </c>
      <c r="J896" s="2" t="s">
        <v>72</v>
      </c>
      <c r="K896" s="2" t="s">
        <v>35</v>
      </c>
      <c r="L896" s="2" t="s">
        <v>2803</v>
      </c>
      <c r="M896" s="4">
        <v>45735</v>
      </c>
      <c r="N896" s="4">
        <v>45848</v>
      </c>
      <c r="O896" s="4">
        <v>45861</v>
      </c>
      <c r="P896" s="2" t="s">
        <v>3297</v>
      </c>
      <c r="Q896" s="2">
        <v>26290341</v>
      </c>
      <c r="R896" s="2">
        <v>0.05</v>
      </c>
      <c r="S896" s="2">
        <v>0.01</v>
      </c>
      <c r="T896" s="2">
        <v>25225582.190000001</v>
      </c>
      <c r="U896" s="2" t="s">
        <v>76</v>
      </c>
      <c r="V896" s="20" cm="1">
        <f t="array" ref="V896">T896 / _xlfn.SWITCH(U896, "USD", 1, "AED", 3.67, "QAR", 3.64, "SAR", 3.75, "EUR", 0.92, "Unknown", 1, 1)</f>
        <v>25225582.190000001</v>
      </c>
      <c r="W896" s="2">
        <v>22050535.32</v>
      </c>
      <c r="X896" s="2">
        <v>0.28000000000000003</v>
      </c>
      <c r="Y896" s="2">
        <v>0.11</v>
      </c>
      <c r="Z896" s="2" t="s">
        <v>3297</v>
      </c>
      <c r="AA896" s="2">
        <v>15400803.460000001</v>
      </c>
      <c r="AB896" s="2">
        <v>11995685.01</v>
      </c>
      <c r="AC896" s="2">
        <v>30</v>
      </c>
      <c r="AD896" s="2">
        <v>10</v>
      </c>
      <c r="AE896" s="2" t="s">
        <v>75</v>
      </c>
      <c r="AF896" s="2" t="s">
        <v>263</v>
      </c>
      <c r="AG896" s="2">
        <v>0.18</v>
      </c>
      <c r="AH896" s="2">
        <v>0.05</v>
      </c>
      <c r="AI896" s="2">
        <v>0.04</v>
      </c>
      <c r="AJ896" s="2">
        <v>3</v>
      </c>
      <c r="AK896" s="2">
        <v>1703</v>
      </c>
      <c r="AL896" s="2">
        <v>5928556.1600000001</v>
      </c>
      <c r="AM896" s="2">
        <v>9428419.9600000009</v>
      </c>
      <c r="AN896" s="2" t="s">
        <v>102</v>
      </c>
      <c r="AO896" s="2" t="s">
        <v>3297</v>
      </c>
      <c r="AP896" s="2">
        <v>54.2</v>
      </c>
      <c r="AQ896" s="2">
        <v>24</v>
      </c>
      <c r="AR896" s="2" t="s">
        <v>51</v>
      </c>
      <c r="AS896" s="2" t="s">
        <v>40</v>
      </c>
      <c r="AT896" s="2" t="s">
        <v>149</v>
      </c>
    </row>
    <row r="897" spans="1:46" x14ac:dyDescent="0.3">
      <c r="A897" s="3" t="s">
        <v>2874</v>
      </c>
      <c r="B897" s="5">
        <v>45762</v>
      </c>
      <c r="C897" s="3" t="s">
        <v>179</v>
      </c>
      <c r="D897" s="3" t="s">
        <v>230</v>
      </c>
      <c r="E897" s="3" t="s">
        <v>220</v>
      </c>
      <c r="F897" s="3" t="s">
        <v>33</v>
      </c>
      <c r="G897" s="3" t="s">
        <v>131</v>
      </c>
      <c r="H897" s="3" t="s">
        <v>95</v>
      </c>
      <c r="I897" s="3" t="s">
        <v>19</v>
      </c>
      <c r="J897" s="3" t="s">
        <v>118</v>
      </c>
      <c r="K897" s="3" t="s">
        <v>35</v>
      </c>
      <c r="L897" s="3" t="s">
        <v>2805</v>
      </c>
      <c r="M897" s="5">
        <v>45747</v>
      </c>
      <c r="N897" s="5" t="s">
        <v>3297</v>
      </c>
      <c r="O897" s="5">
        <v>45792</v>
      </c>
      <c r="P897" s="3">
        <v>46</v>
      </c>
      <c r="Q897" s="3">
        <v>45855839</v>
      </c>
      <c r="R897" s="3">
        <v>0.03</v>
      </c>
      <c r="S897" s="3">
        <v>0.12</v>
      </c>
      <c r="T897" s="3">
        <v>49817783.490000002</v>
      </c>
      <c r="U897" s="3" t="s">
        <v>365</v>
      </c>
      <c r="V897" s="21" cm="1">
        <f t="array" ref="V897">T897 / _xlfn.SWITCH(U897, "USD", 1, "AED", 3.67, "QAR", 3.64, "SAR", 3.75, "EUR", 0.92, "Unknown", 1, 1)</f>
        <v>13574327.926430518</v>
      </c>
      <c r="W897" s="3">
        <v>39654166.060000002</v>
      </c>
      <c r="X897" s="3">
        <v>0.3</v>
      </c>
      <c r="Y897" s="3">
        <v>0.16</v>
      </c>
      <c r="Z897" s="3" t="s">
        <v>2806</v>
      </c>
      <c r="AA897" s="3">
        <v>8584302.2699999996</v>
      </c>
      <c r="AB897" s="3">
        <v>4845227.0999999996</v>
      </c>
      <c r="AC897" s="3">
        <v>90</v>
      </c>
      <c r="AD897" s="3">
        <v>11</v>
      </c>
      <c r="AE897" s="3" t="s">
        <v>38</v>
      </c>
      <c r="AF897" s="3" t="s">
        <v>24</v>
      </c>
      <c r="AG897" s="3">
        <v>0.56999999999999995</v>
      </c>
      <c r="AH897" s="3">
        <v>0.15</v>
      </c>
      <c r="AI897" s="3">
        <v>0.06</v>
      </c>
      <c r="AJ897" s="3">
        <v>10</v>
      </c>
      <c r="AK897" s="3" t="s">
        <v>3297</v>
      </c>
      <c r="AL897" s="3">
        <v>7394047.6799999997</v>
      </c>
      <c r="AM897" s="3" t="s">
        <v>3297</v>
      </c>
      <c r="AN897" s="3" t="s">
        <v>102</v>
      </c>
      <c r="AO897" s="3" t="s">
        <v>77</v>
      </c>
      <c r="AP897" s="3">
        <v>65.8</v>
      </c>
      <c r="AQ897" s="3" t="s">
        <v>3297</v>
      </c>
      <c r="AR897" s="3" t="s">
        <v>3297</v>
      </c>
      <c r="AS897" s="3" t="s">
        <v>104</v>
      </c>
      <c r="AT897" s="3" t="s">
        <v>113</v>
      </c>
    </row>
    <row r="898" spans="1:46" x14ac:dyDescent="0.3">
      <c r="A898" s="2" t="s">
        <v>2877</v>
      </c>
      <c r="B898" s="4">
        <v>45770</v>
      </c>
      <c r="C898" s="2" t="s">
        <v>42</v>
      </c>
      <c r="D898" s="2" t="s">
        <v>3297</v>
      </c>
      <c r="E898" s="2" t="s">
        <v>220</v>
      </c>
      <c r="F898" s="2" t="s">
        <v>33</v>
      </c>
      <c r="G898" s="2" t="s">
        <v>162</v>
      </c>
      <c r="H898" s="2" t="s">
        <v>3297</v>
      </c>
      <c r="I898" s="2" t="s">
        <v>193</v>
      </c>
      <c r="J898" s="2" t="s">
        <v>221</v>
      </c>
      <c r="K898" s="2" t="s">
        <v>35</v>
      </c>
      <c r="L898" s="2" t="s">
        <v>2808</v>
      </c>
      <c r="M898" s="4">
        <v>45693</v>
      </c>
      <c r="N898" s="4">
        <v>45752</v>
      </c>
      <c r="O898" s="4">
        <v>45855</v>
      </c>
      <c r="P898" s="2" t="s">
        <v>3297</v>
      </c>
      <c r="Q898" s="2">
        <v>28026135</v>
      </c>
      <c r="R898" s="2">
        <v>0.1</v>
      </c>
      <c r="S898" s="2">
        <v>0.17</v>
      </c>
      <c r="T898" s="2">
        <v>29511520.149999999</v>
      </c>
      <c r="U898" s="2" t="s">
        <v>365</v>
      </c>
      <c r="V898" s="20" cm="1">
        <f t="array" ref="V898">T898 / _xlfn.SWITCH(U898, "USD", 1, "AED", 3.67, "QAR", 3.64, "SAR", 3.75, "EUR", 0.92, "Unknown", 1, 1)</f>
        <v>8041286.1444141688</v>
      </c>
      <c r="W898" s="2">
        <v>23439668.989999998</v>
      </c>
      <c r="X898" s="2">
        <v>0.1</v>
      </c>
      <c r="Y898" s="2">
        <v>0.17</v>
      </c>
      <c r="Z898" s="2" t="s">
        <v>3297</v>
      </c>
      <c r="AA898" s="2">
        <v>5784123.7999999998</v>
      </c>
      <c r="AB898" s="2">
        <v>3641367.38</v>
      </c>
      <c r="AC898" s="2">
        <v>90</v>
      </c>
      <c r="AD898" s="2">
        <v>35</v>
      </c>
      <c r="AE898" s="2" t="s">
        <v>3297</v>
      </c>
      <c r="AF898" s="2" t="s">
        <v>87</v>
      </c>
      <c r="AG898" s="2">
        <v>0.35</v>
      </c>
      <c r="AH898" s="2">
        <v>0.1</v>
      </c>
      <c r="AI898" s="2">
        <v>7.0000000000000007E-2</v>
      </c>
      <c r="AJ898" s="2">
        <v>5</v>
      </c>
      <c r="AK898" s="2">
        <v>330</v>
      </c>
      <c r="AL898" s="2">
        <v>3904076.27</v>
      </c>
      <c r="AM898" s="2">
        <v>10128123.380000001</v>
      </c>
      <c r="AN898" s="2" t="s">
        <v>3297</v>
      </c>
      <c r="AO898" s="2" t="s">
        <v>3297</v>
      </c>
      <c r="AP898" s="2">
        <v>56.1</v>
      </c>
      <c r="AQ898" s="2">
        <v>60</v>
      </c>
      <c r="AR898" s="2" t="s">
        <v>160</v>
      </c>
      <c r="AS898" s="2" t="s">
        <v>40</v>
      </c>
      <c r="AT898" s="2" t="s">
        <v>64</v>
      </c>
    </row>
    <row r="899" spans="1:46" x14ac:dyDescent="0.3">
      <c r="A899" s="3" t="s">
        <v>2880</v>
      </c>
      <c r="B899" s="5">
        <v>46009</v>
      </c>
      <c r="C899" s="3" t="s">
        <v>15</v>
      </c>
      <c r="D899" s="3" t="s">
        <v>31</v>
      </c>
      <c r="E899" s="3" t="s">
        <v>220</v>
      </c>
      <c r="F899" s="3" t="s">
        <v>33</v>
      </c>
      <c r="G899" s="3" t="s">
        <v>131</v>
      </c>
      <c r="H899" s="3" t="s">
        <v>157</v>
      </c>
      <c r="I899" s="3" t="s">
        <v>302</v>
      </c>
      <c r="J899" s="3" t="s">
        <v>118</v>
      </c>
      <c r="K899" s="3" t="s">
        <v>145</v>
      </c>
      <c r="L899" s="3" t="s">
        <v>2810</v>
      </c>
      <c r="M899" s="5">
        <v>45818</v>
      </c>
      <c r="N899" s="5" t="s">
        <v>3297</v>
      </c>
      <c r="O899" s="5" t="s">
        <v>3297</v>
      </c>
      <c r="P899" s="3">
        <v>17</v>
      </c>
      <c r="Q899" s="3">
        <v>21551062</v>
      </c>
      <c r="R899" s="3">
        <v>0.22</v>
      </c>
      <c r="S899" s="3">
        <v>-0.03</v>
      </c>
      <c r="T899" s="3">
        <v>16305533.51</v>
      </c>
      <c r="U899" s="3" t="s">
        <v>76</v>
      </c>
      <c r="V899" s="21" cm="1">
        <f t="array" ref="V899">T899 / _xlfn.SWITCH(U899, "USD", 1, "AED", 3.67, "QAR", 3.64, "SAR", 3.75, "EUR", 0.92, "Unknown", 1, 1)</f>
        <v>16305533.51</v>
      </c>
      <c r="W899" s="3" t="s">
        <v>3297</v>
      </c>
      <c r="X899" s="3">
        <v>0.35</v>
      </c>
      <c r="Y899" s="3">
        <v>0.1</v>
      </c>
      <c r="Z899" s="3" t="s">
        <v>2811</v>
      </c>
      <c r="AA899" s="3">
        <v>5549428.8700000001</v>
      </c>
      <c r="AB899" s="3">
        <v>2611449.19</v>
      </c>
      <c r="AC899" s="3">
        <v>30</v>
      </c>
      <c r="AD899" s="3">
        <v>113</v>
      </c>
      <c r="AE899" s="3" t="s">
        <v>148</v>
      </c>
      <c r="AF899" s="3" t="s">
        <v>128</v>
      </c>
      <c r="AG899" s="3">
        <v>0.1</v>
      </c>
      <c r="AH899" s="3">
        <v>0.15</v>
      </c>
      <c r="AI899" s="3">
        <v>0.09</v>
      </c>
      <c r="AJ899" s="3">
        <v>6</v>
      </c>
      <c r="AK899" s="3">
        <v>560</v>
      </c>
      <c r="AL899" s="3">
        <v>3724753.91</v>
      </c>
      <c r="AM899" s="3" t="s">
        <v>3297</v>
      </c>
      <c r="AN899" s="3" t="s">
        <v>3297</v>
      </c>
      <c r="AO899" s="3" t="s">
        <v>39</v>
      </c>
      <c r="AP899" s="3">
        <v>90.4</v>
      </c>
      <c r="AQ899" s="3">
        <v>12</v>
      </c>
      <c r="AR899" s="3" t="s">
        <v>3297</v>
      </c>
      <c r="AS899" s="3" t="s">
        <v>52</v>
      </c>
      <c r="AT899" s="3" t="s">
        <v>113</v>
      </c>
    </row>
    <row r="900" spans="1:46" x14ac:dyDescent="0.3">
      <c r="A900" s="2" t="s">
        <v>2883</v>
      </c>
      <c r="B900" s="4">
        <v>45738</v>
      </c>
      <c r="C900" s="2" t="s">
        <v>347</v>
      </c>
      <c r="D900" s="2" t="s">
        <v>385</v>
      </c>
      <c r="E900" s="2" t="s">
        <v>16</v>
      </c>
      <c r="F900" s="2" t="s">
        <v>3297</v>
      </c>
      <c r="G900" s="2" t="s">
        <v>144</v>
      </c>
      <c r="H900" s="2" t="s">
        <v>3297</v>
      </c>
      <c r="I900" s="2" t="s">
        <v>71</v>
      </c>
      <c r="J900" s="2" t="s">
        <v>82</v>
      </c>
      <c r="K900" s="2" t="s">
        <v>35</v>
      </c>
      <c r="L900" s="2" t="s">
        <v>2813</v>
      </c>
      <c r="M900" s="4">
        <v>45703</v>
      </c>
      <c r="N900" s="4" t="s">
        <v>3297</v>
      </c>
      <c r="O900" s="4">
        <v>45663</v>
      </c>
      <c r="P900" s="2">
        <v>51</v>
      </c>
      <c r="Q900" s="2">
        <v>9663399</v>
      </c>
      <c r="R900" s="2">
        <v>0.15</v>
      </c>
      <c r="S900" s="2">
        <v>0.06</v>
      </c>
      <c r="T900" s="2">
        <v>8706722.5</v>
      </c>
      <c r="U900" s="2" t="s">
        <v>76</v>
      </c>
      <c r="V900" s="20" cm="1">
        <f t="array" ref="V900">T900 / _xlfn.SWITCH(U900, "USD", 1, "AED", 3.67, "QAR", 3.64, "SAR", 3.75, "EUR", 0.92, "Unknown", 1, 1)</f>
        <v>8706722.5</v>
      </c>
      <c r="W900" s="2">
        <v>5779200.3200000003</v>
      </c>
      <c r="X900" s="2">
        <v>0.28999999999999998</v>
      </c>
      <c r="Y900" s="2">
        <v>0.17</v>
      </c>
      <c r="Z900" s="2" t="s">
        <v>2814</v>
      </c>
      <c r="AA900" s="2">
        <v>1078547.33</v>
      </c>
      <c r="AB900" s="2">
        <v>584687.51</v>
      </c>
      <c r="AC900" s="2">
        <v>45</v>
      </c>
      <c r="AD900" s="2">
        <v>5</v>
      </c>
      <c r="AE900" s="2" t="s">
        <v>148</v>
      </c>
      <c r="AF900" s="2" t="s">
        <v>263</v>
      </c>
      <c r="AG900" s="2">
        <v>0.61</v>
      </c>
      <c r="AH900" s="2">
        <v>0.15</v>
      </c>
      <c r="AI900" s="2">
        <v>0.01</v>
      </c>
      <c r="AJ900" s="2">
        <v>6</v>
      </c>
      <c r="AK900" s="2">
        <v>4664</v>
      </c>
      <c r="AL900" s="2">
        <v>686103.53</v>
      </c>
      <c r="AM900" s="2">
        <v>2108023.4700000002</v>
      </c>
      <c r="AN900" s="2" t="s">
        <v>165</v>
      </c>
      <c r="AO900" s="2" t="s">
        <v>77</v>
      </c>
      <c r="AP900" s="2">
        <v>86.3</v>
      </c>
      <c r="AQ900" s="2">
        <v>36</v>
      </c>
      <c r="AR900" s="2" t="s">
        <v>166</v>
      </c>
      <c r="AS900" s="2" t="s">
        <v>112</v>
      </c>
      <c r="AT900" s="2" t="s">
        <v>113</v>
      </c>
    </row>
    <row r="901" spans="1:46" x14ac:dyDescent="0.3">
      <c r="A901" s="3" t="s">
        <v>2886</v>
      </c>
      <c r="B901" s="5">
        <v>46000</v>
      </c>
      <c r="C901" s="3" t="s">
        <v>179</v>
      </c>
      <c r="D901" s="3" t="s">
        <v>3249</v>
      </c>
      <c r="E901" s="3" t="s">
        <v>207</v>
      </c>
      <c r="F901" s="3" t="s">
        <v>80</v>
      </c>
      <c r="G901" s="3" t="s">
        <v>214</v>
      </c>
      <c r="H901" s="3" t="s">
        <v>70</v>
      </c>
      <c r="I901" s="3" t="s">
        <v>124</v>
      </c>
      <c r="J901" s="3" t="s">
        <v>45</v>
      </c>
      <c r="K901" s="3" t="s">
        <v>145</v>
      </c>
      <c r="L901" s="3" t="s">
        <v>2815</v>
      </c>
      <c r="M901" s="5">
        <v>45665</v>
      </c>
      <c r="N901" s="5">
        <v>45955</v>
      </c>
      <c r="O901" s="5" t="s">
        <v>3297</v>
      </c>
      <c r="P901" s="3">
        <v>43</v>
      </c>
      <c r="Q901" s="3">
        <v>208275</v>
      </c>
      <c r="R901" s="3">
        <v>0.34</v>
      </c>
      <c r="S901" s="3">
        <v>0.05</v>
      </c>
      <c r="T901" s="3">
        <v>144334.57</v>
      </c>
      <c r="U901" s="3" t="s">
        <v>242</v>
      </c>
      <c r="V901" s="21" cm="1">
        <f t="array" ref="V901">T901 / _xlfn.SWITCH(U901, "USD", 1, "AED", 3.67, "QAR", 3.64, "SAR", 3.75, "EUR", 0.92, "Unknown", 1, 1)</f>
        <v>156885.40217391305</v>
      </c>
      <c r="W901" s="3">
        <v>122156.11</v>
      </c>
      <c r="X901" s="3">
        <v>0.15</v>
      </c>
      <c r="Y901" s="3">
        <v>0.12</v>
      </c>
      <c r="Z901" s="3" t="s">
        <v>2816</v>
      </c>
      <c r="AA901" s="3">
        <v>8016.12</v>
      </c>
      <c r="AB901" s="3">
        <v>5183.01</v>
      </c>
      <c r="AC901" s="3">
        <v>30</v>
      </c>
      <c r="AD901" s="3">
        <v>37</v>
      </c>
      <c r="AE901" s="3" t="s">
        <v>62</v>
      </c>
      <c r="AF901" s="3" t="s">
        <v>101</v>
      </c>
      <c r="AG901" s="3">
        <v>0.23</v>
      </c>
      <c r="AH901" s="3">
        <v>0.15</v>
      </c>
      <c r="AI901" s="3">
        <v>0.1</v>
      </c>
      <c r="AJ901" s="3">
        <v>2</v>
      </c>
      <c r="AK901" s="3">
        <v>2343</v>
      </c>
      <c r="AL901" s="3">
        <v>19035.28</v>
      </c>
      <c r="AM901" s="3">
        <v>68956.42</v>
      </c>
      <c r="AN901" s="3" t="s">
        <v>88</v>
      </c>
      <c r="AO901" s="3" t="s">
        <v>25</v>
      </c>
      <c r="AP901" s="3">
        <v>59.4</v>
      </c>
      <c r="AQ901" s="3">
        <v>48</v>
      </c>
      <c r="AR901" s="3" t="s">
        <v>160</v>
      </c>
      <c r="AS901" s="3" t="s">
        <v>112</v>
      </c>
      <c r="AT901" s="3" t="s">
        <v>64</v>
      </c>
    </row>
    <row r="902" spans="1:46" x14ac:dyDescent="0.3">
      <c r="A902" s="2" t="s">
        <v>2889</v>
      </c>
      <c r="B902" s="4">
        <v>45921</v>
      </c>
      <c r="C902" s="2" t="s">
        <v>66</v>
      </c>
      <c r="D902" s="2" t="s">
        <v>107</v>
      </c>
      <c r="E902" s="2" t="s">
        <v>3335</v>
      </c>
      <c r="F902" s="2" t="s">
        <v>417</v>
      </c>
      <c r="G902" s="2" t="s">
        <v>131</v>
      </c>
      <c r="H902" s="2" t="s">
        <v>157</v>
      </c>
      <c r="I902" s="2" t="s">
        <v>71</v>
      </c>
      <c r="J902" s="2" t="s">
        <v>140</v>
      </c>
      <c r="K902" s="2" t="s">
        <v>21</v>
      </c>
      <c r="L902" s="2" t="s">
        <v>2818</v>
      </c>
      <c r="M902" s="4">
        <v>45896</v>
      </c>
      <c r="N902" s="4">
        <v>45943</v>
      </c>
      <c r="O902" s="4">
        <v>46004</v>
      </c>
      <c r="P902" s="2">
        <v>37</v>
      </c>
      <c r="Q902" s="2">
        <v>27603090</v>
      </c>
      <c r="R902" s="2">
        <v>0.25</v>
      </c>
      <c r="S902" s="2">
        <v>-0.05</v>
      </c>
      <c r="T902" s="2">
        <v>19667201.620000001</v>
      </c>
      <c r="U902" s="2" t="s">
        <v>264</v>
      </c>
      <c r="V902" s="20" cm="1">
        <f t="array" ref="V902">T902 / _xlfn.SWITCH(U902, "USD", 1, "AED", 3.67, "QAR", 3.64, "SAR", 3.75, "EUR", 0.92, "Unknown", 1, 1)</f>
        <v>19667201.620000001</v>
      </c>
      <c r="W902" s="2">
        <v>17396908.07</v>
      </c>
      <c r="X902" s="2">
        <v>0.1</v>
      </c>
      <c r="Y902" s="2">
        <v>0.05</v>
      </c>
      <c r="Z902" s="2" t="s">
        <v>2819</v>
      </c>
      <c r="AA902" s="2">
        <v>14155519.630000001</v>
      </c>
      <c r="AB902" s="2">
        <v>12070913.98</v>
      </c>
      <c r="AC902" s="2">
        <v>45</v>
      </c>
      <c r="AD902" s="2">
        <v>57</v>
      </c>
      <c r="AE902" s="2" t="s">
        <v>62</v>
      </c>
      <c r="AF902" s="2" t="s">
        <v>49</v>
      </c>
      <c r="AG902" s="2">
        <v>0.17</v>
      </c>
      <c r="AH902" s="2">
        <v>0.15</v>
      </c>
      <c r="AI902" s="2">
        <v>0.08</v>
      </c>
      <c r="AJ902" s="2">
        <v>4</v>
      </c>
      <c r="AK902" s="2">
        <v>3319</v>
      </c>
      <c r="AL902" s="2" t="s">
        <v>3297</v>
      </c>
      <c r="AM902" s="2">
        <v>7893033.3399999999</v>
      </c>
      <c r="AN902" s="2" t="s">
        <v>165</v>
      </c>
      <c r="AO902" s="2" t="s">
        <v>39</v>
      </c>
      <c r="AP902" s="2">
        <v>59.2</v>
      </c>
      <c r="AQ902" s="2">
        <v>48</v>
      </c>
      <c r="AR902" s="2" t="s">
        <v>3297</v>
      </c>
      <c r="AS902" s="2" t="s">
        <v>27</v>
      </c>
      <c r="AT902" s="2" t="s">
        <v>105</v>
      </c>
    </row>
    <row r="903" spans="1:46" x14ac:dyDescent="0.3">
      <c r="A903" s="3" t="s">
        <v>2892</v>
      </c>
      <c r="B903" s="5">
        <v>46032</v>
      </c>
      <c r="C903" s="3" t="s">
        <v>42</v>
      </c>
      <c r="D903" s="3" t="s">
        <v>43</v>
      </c>
      <c r="E903" s="3" t="s">
        <v>275</v>
      </c>
      <c r="F903" s="3" t="s">
        <v>17</v>
      </c>
      <c r="G903" s="3" t="s">
        <v>117</v>
      </c>
      <c r="H903" s="3" t="s">
        <v>3297</v>
      </c>
      <c r="I903" s="3" t="s">
        <v>19</v>
      </c>
      <c r="J903" s="3" t="s">
        <v>72</v>
      </c>
      <c r="K903" s="3" t="s">
        <v>125</v>
      </c>
      <c r="L903" s="3" t="s">
        <v>2821</v>
      </c>
      <c r="M903" s="5">
        <v>45955</v>
      </c>
      <c r="N903" s="5">
        <v>46085</v>
      </c>
      <c r="O903" s="5">
        <v>46074</v>
      </c>
      <c r="P903" s="3">
        <v>12</v>
      </c>
      <c r="Q903" s="3">
        <v>22839000</v>
      </c>
      <c r="R903" s="3">
        <v>0.33</v>
      </c>
      <c r="S903" s="3">
        <v>0.06</v>
      </c>
      <c r="T903" s="3">
        <v>16220257.800000001</v>
      </c>
      <c r="U903" s="3" t="s">
        <v>50</v>
      </c>
      <c r="V903" s="21" cm="1">
        <f t="array" ref="V903">T903 / _xlfn.SWITCH(U903, "USD", 1, "AED", 3.67, "QAR", 3.64, "SAR", 3.75, "EUR", 0.92, "Unknown", 1, 1)</f>
        <v>4456114.7802197803</v>
      </c>
      <c r="W903" s="3">
        <v>9903405.4100000001</v>
      </c>
      <c r="X903" s="3">
        <v>0.12</v>
      </c>
      <c r="Y903" s="3">
        <v>0.17</v>
      </c>
      <c r="Z903" s="3" t="s">
        <v>2822</v>
      </c>
      <c r="AA903" s="3">
        <v>9070861.7300000004</v>
      </c>
      <c r="AB903" s="3">
        <v>9332833.5500000007</v>
      </c>
      <c r="AC903" s="3">
        <v>120</v>
      </c>
      <c r="AD903" s="3">
        <v>86</v>
      </c>
      <c r="AE903" s="3" t="s">
        <v>148</v>
      </c>
      <c r="AF903" s="3" t="s">
        <v>24</v>
      </c>
      <c r="AG903" s="3">
        <v>0.8</v>
      </c>
      <c r="AH903" s="3">
        <v>0.05</v>
      </c>
      <c r="AI903" s="3">
        <v>0.05</v>
      </c>
      <c r="AJ903" s="3">
        <v>0</v>
      </c>
      <c r="AK903" s="3">
        <v>2953</v>
      </c>
      <c r="AL903" s="3" t="s">
        <v>3297</v>
      </c>
      <c r="AM903" s="3">
        <v>7833132.7300000004</v>
      </c>
      <c r="AN903" s="3" t="s">
        <v>135</v>
      </c>
      <c r="AO903" s="3" t="s">
        <v>25</v>
      </c>
      <c r="AP903" s="3">
        <v>77.7</v>
      </c>
      <c r="AQ903" s="3">
        <v>60</v>
      </c>
      <c r="AR903" s="3" t="s">
        <v>166</v>
      </c>
      <c r="AS903" s="3" t="s">
        <v>27</v>
      </c>
      <c r="AT903" s="3" t="s">
        <v>28</v>
      </c>
    </row>
    <row r="904" spans="1:46" x14ac:dyDescent="0.3">
      <c r="A904" s="2" t="s">
        <v>2895</v>
      </c>
      <c r="B904" s="4">
        <v>45882</v>
      </c>
      <c r="C904" s="2" t="s">
        <v>438</v>
      </c>
      <c r="D904" s="2" t="s">
        <v>79</v>
      </c>
      <c r="E904" s="2" t="s">
        <v>275</v>
      </c>
      <c r="F904" s="2" t="s">
        <v>17</v>
      </c>
      <c r="G904" s="2" t="s">
        <v>135</v>
      </c>
      <c r="H904" s="2" t="s">
        <v>157</v>
      </c>
      <c r="I904" s="2" t="s">
        <v>96</v>
      </c>
      <c r="J904" s="2" t="s">
        <v>72</v>
      </c>
      <c r="K904" s="2" t="s">
        <v>203</v>
      </c>
      <c r="L904" s="2" t="s">
        <v>2824</v>
      </c>
      <c r="M904" s="4">
        <v>45824</v>
      </c>
      <c r="N904" s="4">
        <v>45925</v>
      </c>
      <c r="O904" s="4">
        <v>45990</v>
      </c>
      <c r="P904" s="2">
        <v>47</v>
      </c>
      <c r="Q904" s="2">
        <v>37196765</v>
      </c>
      <c r="R904" s="2">
        <v>0.35</v>
      </c>
      <c r="S904" s="2">
        <v>0.05</v>
      </c>
      <c r="T904" s="2">
        <v>25386792.109999999</v>
      </c>
      <c r="U904" s="2" t="s">
        <v>76</v>
      </c>
      <c r="V904" s="20" cm="1">
        <f t="array" ref="V904">T904 / _xlfn.SWITCH(U904, "USD", 1, "AED", 3.67, "QAR", 3.64, "SAR", 3.75, "EUR", 0.92, "Unknown", 1, 1)</f>
        <v>25386792.109999999</v>
      </c>
      <c r="W904" s="2">
        <v>15615608.220000001</v>
      </c>
      <c r="X904" s="2">
        <v>0.23</v>
      </c>
      <c r="Y904" s="2">
        <v>0.06</v>
      </c>
      <c r="Z904" s="2" t="s">
        <v>2825</v>
      </c>
      <c r="AA904" s="2">
        <v>10712454.880000001</v>
      </c>
      <c r="AB904" s="2">
        <v>7785365.8799999999</v>
      </c>
      <c r="AC904" s="2">
        <v>45</v>
      </c>
      <c r="AD904" s="2">
        <v>63</v>
      </c>
      <c r="AE904" s="2" t="s">
        <v>3297</v>
      </c>
      <c r="AF904" s="2" t="s">
        <v>153</v>
      </c>
      <c r="AG904" s="2">
        <v>0.42</v>
      </c>
      <c r="AH904" s="2">
        <v>0.15</v>
      </c>
      <c r="AI904" s="2">
        <v>0.06</v>
      </c>
      <c r="AJ904" s="2">
        <v>9</v>
      </c>
      <c r="AK904" s="2">
        <v>2382</v>
      </c>
      <c r="AL904" s="2">
        <v>3889677.21</v>
      </c>
      <c r="AM904" s="2">
        <v>10203434.74</v>
      </c>
      <c r="AN904" s="2" t="s">
        <v>63</v>
      </c>
      <c r="AO904" s="2" t="s">
        <v>3297</v>
      </c>
      <c r="AP904" s="2">
        <v>75.900000000000006</v>
      </c>
      <c r="AQ904" s="2" t="s">
        <v>3297</v>
      </c>
      <c r="AR904" s="2" t="s">
        <v>166</v>
      </c>
      <c r="AS904" s="2" t="s">
        <v>52</v>
      </c>
      <c r="AT904" s="2" t="s">
        <v>105</v>
      </c>
    </row>
    <row r="905" spans="1:46" x14ac:dyDescent="0.3">
      <c r="A905" s="3" t="s">
        <v>2898</v>
      </c>
      <c r="B905" s="5">
        <v>45658</v>
      </c>
      <c r="C905" s="3" t="s">
        <v>438</v>
      </c>
      <c r="D905" s="3" t="s">
        <v>55</v>
      </c>
      <c r="E905" s="3" t="s">
        <v>32</v>
      </c>
      <c r="F905" s="3" t="s">
        <v>108</v>
      </c>
      <c r="G905" s="3" t="s">
        <v>81</v>
      </c>
      <c r="H905" s="3" t="s">
        <v>157</v>
      </c>
      <c r="I905" s="3" t="s">
        <v>71</v>
      </c>
      <c r="J905" s="3" t="s">
        <v>215</v>
      </c>
      <c r="K905" s="3" t="s">
        <v>35</v>
      </c>
      <c r="L905" s="3" t="s">
        <v>2827</v>
      </c>
      <c r="M905" s="5">
        <v>45626</v>
      </c>
      <c r="N905" s="5">
        <v>45691</v>
      </c>
      <c r="O905" s="5">
        <v>45702</v>
      </c>
      <c r="P905" s="3">
        <v>18</v>
      </c>
      <c r="Q905" s="3">
        <v>30705793</v>
      </c>
      <c r="R905" s="3">
        <v>0.27</v>
      </c>
      <c r="S905" s="3">
        <v>0.02</v>
      </c>
      <c r="T905" s="3">
        <v>22863533.469999999</v>
      </c>
      <c r="U905" s="3" t="s">
        <v>3297</v>
      </c>
      <c r="V905" s="21" cm="1">
        <f t="array" ref="V905">T905 / _xlfn.SWITCH(U905, "USD", 1, "AED", 3.67, "QAR", 3.64, "SAR", 3.75, "EUR", 0.92, "Unknown", 1, 1)</f>
        <v>22863533.469999999</v>
      </c>
      <c r="W905" s="3">
        <v>15061205.460000001</v>
      </c>
      <c r="X905" s="3" t="s">
        <v>287</v>
      </c>
      <c r="Y905" s="3">
        <v>0.19</v>
      </c>
      <c r="Z905" s="3" t="s">
        <v>2828</v>
      </c>
      <c r="AA905" s="3">
        <v>19789683.699999999</v>
      </c>
      <c r="AB905" s="3">
        <v>6772779.9299999997</v>
      </c>
      <c r="AC905" s="3">
        <v>60</v>
      </c>
      <c r="AD905" s="3">
        <v>73</v>
      </c>
      <c r="AE905" s="3" t="s">
        <v>100</v>
      </c>
      <c r="AF905" s="3" t="s">
        <v>263</v>
      </c>
      <c r="AG905" s="3">
        <v>0.27</v>
      </c>
      <c r="AH905" s="3">
        <v>0.05</v>
      </c>
      <c r="AI905" s="3">
        <v>0.05</v>
      </c>
      <c r="AJ905" s="3">
        <v>5</v>
      </c>
      <c r="AK905" s="3">
        <v>1310</v>
      </c>
      <c r="AL905" s="3">
        <v>4943006.18</v>
      </c>
      <c r="AM905" s="3">
        <v>4735053.4800000004</v>
      </c>
      <c r="AN905" s="3" t="s">
        <v>63</v>
      </c>
      <c r="AO905" s="3" t="s">
        <v>89</v>
      </c>
      <c r="AP905" s="3">
        <v>83.2</v>
      </c>
      <c r="AQ905" s="3">
        <v>24</v>
      </c>
      <c r="AR905" s="3" t="s">
        <v>166</v>
      </c>
      <c r="AS905" s="3" t="s">
        <v>104</v>
      </c>
      <c r="AT905" s="3" t="s">
        <v>28</v>
      </c>
    </row>
    <row r="906" spans="1:46" x14ac:dyDescent="0.3">
      <c r="A906" s="2" t="s">
        <v>2901</v>
      </c>
      <c r="B906" s="4">
        <v>45777</v>
      </c>
      <c r="C906" s="2" t="s">
        <v>940</v>
      </c>
      <c r="D906" s="2" t="s">
        <v>107</v>
      </c>
      <c r="E906" s="2" t="s">
        <v>275</v>
      </c>
      <c r="F906" s="2" t="s">
        <v>116</v>
      </c>
      <c r="G906" s="2" t="s">
        <v>214</v>
      </c>
      <c r="H906" s="2" t="s">
        <v>192</v>
      </c>
      <c r="I906" s="2" t="s">
        <v>71</v>
      </c>
      <c r="J906" s="2" t="s">
        <v>59</v>
      </c>
      <c r="K906" s="2" t="s">
        <v>21</v>
      </c>
      <c r="L906" s="2" t="s">
        <v>2830</v>
      </c>
      <c r="M906" s="4">
        <v>45781</v>
      </c>
      <c r="N906" s="4">
        <v>45694</v>
      </c>
      <c r="O906" s="4">
        <v>45783</v>
      </c>
      <c r="P906" s="2">
        <v>5</v>
      </c>
      <c r="Q906" s="2">
        <v>21327276</v>
      </c>
      <c r="R906" s="2">
        <v>0.18</v>
      </c>
      <c r="S906" s="2">
        <v>-0.03</v>
      </c>
      <c r="T906" s="2">
        <v>16963715.329999998</v>
      </c>
      <c r="U906" s="2" t="s">
        <v>365</v>
      </c>
      <c r="V906" s="20" cm="1">
        <f t="array" ref="V906">T906 / _xlfn.SWITCH(U906, "USD", 1, "AED", 3.67, "QAR", 3.64, "SAR", 3.75, "EUR", 0.92, "Unknown", 1, 1)</f>
        <v>4622265.7574931877</v>
      </c>
      <c r="W906" s="2">
        <v>14076001.17</v>
      </c>
      <c r="X906" s="2">
        <v>0.36</v>
      </c>
      <c r="Y906" s="2">
        <v>0.15</v>
      </c>
      <c r="Z906" s="2" t="s">
        <v>2831</v>
      </c>
      <c r="AA906" s="2">
        <v>12368396.279999999</v>
      </c>
      <c r="AB906" s="2">
        <v>7780884.4100000001</v>
      </c>
      <c r="AC906" s="2">
        <v>60</v>
      </c>
      <c r="AD906" s="2">
        <v>112</v>
      </c>
      <c r="AE906" s="2" t="s">
        <v>75</v>
      </c>
      <c r="AF906" s="2" t="s">
        <v>101</v>
      </c>
      <c r="AG906" s="2">
        <v>0.44</v>
      </c>
      <c r="AH906" s="2">
        <v>0.15</v>
      </c>
      <c r="AI906" s="2">
        <v>0.03</v>
      </c>
      <c r="AJ906" s="2">
        <v>15</v>
      </c>
      <c r="AK906" s="2">
        <v>2227</v>
      </c>
      <c r="AL906" s="2">
        <v>2437782.19</v>
      </c>
      <c r="AM906" s="2">
        <v>6400408.7999999998</v>
      </c>
      <c r="AN906" s="2" t="s">
        <v>3297</v>
      </c>
      <c r="AO906" s="2" t="s">
        <v>77</v>
      </c>
      <c r="AP906" s="2">
        <v>75.5</v>
      </c>
      <c r="AQ906" s="2">
        <v>24</v>
      </c>
      <c r="AR906" s="2" t="s">
        <v>160</v>
      </c>
      <c r="AS906" s="2" t="s">
        <v>40</v>
      </c>
      <c r="AT906" s="2" t="s">
        <v>3297</v>
      </c>
    </row>
    <row r="907" spans="1:46" x14ac:dyDescent="0.3">
      <c r="A907" s="3" t="s">
        <v>2904</v>
      </c>
      <c r="B907" s="5">
        <v>45861</v>
      </c>
      <c r="C907" s="3" t="s">
        <v>473</v>
      </c>
      <c r="D907" s="3" t="s">
        <v>31</v>
      </c>
      <c r="E907" s="3" t="s">
        <v>220</v>
      </c>
      <c r="F907" s="3" t="s">
        <v>3297</v>
      </c>
      <c r="G907" s="3" t="s">
        <v>162</v>
      </c>
      <c r="H907" s="3" t="s">
        <v>109</v>
      </c>
      <c r="I907" s="3" t="s">
        <v>3297</v>
      </c>
      <c r="J907" s="3" t="s">
        <v>221</v>
      </c>
      <c r="K907" s="3" t="s">
        <v>97</v>
      </c>
      <c r="L907" s="3" t="s">
        <v>2833</v>
      </c>
      <c r="M907" s="5">
        <v>45791</v>
      </c>
      <c r="N907" s="5">
        <v>45666</v>
      </c>
      <c r="O907" s="5" t="s">
        <v>3297</v>
      </c>
      <c r="P907" s="3">
        <v>9</v>
      </c>
      <c r="Q907" s="3">
        <v>37846756</v>
      </c>
      <c r="R907" s="3">
        <v>0.21</v>
      </c>
      <c r="S907" s="3">
        <v>7.0000000000000007E-2</v>
      </c>
      <c r="T907" s="3">
        <v>31991862.850000001</v>
      </c>
      <c r="U907" s="3" t="s">
        <v>177</v>
      </c>
      <c r="V907" s="21" cm="1">
        <f t="array" ref="V907">T907 / _xlfn.SWITCH(U907, "USD", 1, "AED", 3.67, "QAR", 3.64, "SAR", 3.75, "EUR", 0.92, "Unknown", 1, 1)</f>
        <v>31991862.850000001</v>
      </c>
      <c r="W907" s="3">
        <v>25954721.829999998</v>
      </c>
      <c r="X907" s="3">
        <v>0.34</v>
      </c>
      <c r="Y907" s="3">
        <v>0.08</v>
      </c>
      <c r="Z907" s="3" t="s">
        <v>2834</v>
      </c>
      <c r="AA907" s="3">
        <v>25967762.66</v>
      </c>
      <c r="AB907" s="3" t="s">
        <v>3297</v>
      </c>
      <c r="AC907" s="3">
        <v>60</v>
      </c>
      <c r="AD907" s="3">
        <v>120</v>
      </c>
      <c r="AE907" s="3" t="s">
        <v>100</v>
      </c>
      <c r="AF907" s="3" t="s">
        <v>128</v>
      </c>
      <c r="AG907" s="3">
        <v>0.53</v>
      </c>
      <c r="AH907" s="3">
        <v>0.15</v>
      </c>
      <c r="AI907" s="3">
        <v>0.08</v>
      </c>
      <c r="AJ907" s="3">
        <v>2</v>
      </c>
      <c r="AK907" s="3">
        <v>2254</v>
      </c>
      <c r="AL907" s="3">
        <v>2914484.57</v>
      </c>
      <c r="AM907" s="3">
        <v>10013769.18</v>
      </c>
      <c r="AN907" s="3" t="s">
        <v>88</v>
      </c>
      <c r="AO907" s="3" t="s">
        <v>103</v>
      </c>
      <c r="AP907" s="3">
        <v>54.6</v>
      </c>
      <c r="AQ907" s="3">
        <v>24</v>
      </c>
      <c r="AR907" s="3" t="s">
        <v>51</v>
      </c>
      <c r="AS907" s="3" t="s">
        <v>40</v>
      </c>
      <c r="AT907" s="3" t="s">
        <v>28</v>
      </c>
    </row>
    <row r="908" spans="1:46" x14ac:dyDescent="0.3">
      <c r="A908" s="2" t="s">
        <v>2907</v>
      </c>
      <c r="B908" s="4">
        <v>16622</v>
      </c>
      <c r="C908" s="2" t="s">
        <v>197</v>
      </c>
      <c r="D908" s="2" t="s">
        <v>219</v>
      </c>
      <c r="E908" s="2" t="s">
        <v>220</v>
      </c>
      <c r="F908" s="2" t="s">
        <v>33</v>
      </c>
      <c r="G908" s="2" t="s">
        <v>208</v>
      </c>
      <c r="H908" s="2" t="s">
        <v>192</v>
      </c>
      <c r="I908" s="2" t="s">
        <v>302</v>
      </c>
      <c r="J908" s="2" t="s">
        <v>118</v>
      </c>
      <c r="K908" s="2" t="s">
        <v>97</v>
      </c>
      <c r="L908" s="2" t="s">
        <v>2836</v>
      </c>
      <c r="M908" s="4">
        <v>45642</v>
      </c>
      <c r="N908" s="4">
        <v>45738</v>
      </c>
      <c r="O908" s="4">
        <v>45737</v>
      </c>
      <c r="P908" s="2">
        <v>22</v>
      </c>
      <c r="Q908" s="2">
        <v>39844200</v>
      </c>
      <c r="R908" s="2">
        <v>0.16</v>
      </c>
      <c r="S908" s="2">
        <v>0.08</v>
      </c>
      <c r="T908" s="2">
        <v>36146658.240000002</v>
      </c>
      <c r="U908" s="2" t="s">
        <v>278</v>
      </c>
      <c r="V908" s="20" cm="1">
        <f t="array" ref="V908">T908 / _xlfn.SWITCH(U908, "USD", 1, "AED", 3.67, "QAR", 3.64, "SAR", 3.75, "EUR", 0.92, "Unknown", 1, 1)</f>
        <v>9639108.8640000001</v>
      </c>
      <c r="W908" s="2">
        <v>31649602.719999999</v>
      </c>
      <c r="X908" s="2">
        <v>0.23</v>
      </c>
      <c r="Y908" s="2">
        <v>0.13</v>
      </c>
      <c r="Z908" s="2" t="s">
        <v>2837</v>
      </c>
      <c r="AA908" s="2">
        <v>24248187.690000001</v>
      </c>
      <c r="AB908" s="2">
        <v>11660045.880000001</v>
      </c>
      <c r="AC908" s="2">
        <v>60</v>
      </c>
      <c r="AD908" s="2">
        <v>93</v>
      </c>
      <c r="AE908" s="2" t="s">
        <v>148</v>
      </c>
      <c r="AF908" s="2" t="s">
        <v>263</v>
      </c>
      <c r="AG908" s="2">
        <v>0.06</v>
      </c>
      <c r="AH908" s="2">
        <v>0.1</v>
      </c>
      <c r="AI908" s="2">
        <v>0.02</v>
      </c>
      <c r="AJ908" s="2">
        <v>11</v>
      </c>
      <c r="AK908" s="2">
        <v>3040</v>
      </c>
      <c r="AL908" s="2">
        <v>7794931.6299999999</v>
      </c>
      <c r="AM908" s="2">
        <v>14545934.630000001</v>
      </c>
      <c r="AN908" s="2" t="s">
        <v>102</v>
      </c>
      <c r="AO908" s="2" t="s">
        <v>77</v>
      </c>
      <c r="AP908" s="2">
        <v>57</v>
      </c>
      <c r="AQ908" s="2">
        <v>24</v>
      </c>
      <c r="AR908" s="2" t="s">
        <v>3297</v>
      </c>
      <c r="AS908" s="2" t="s">
        <v>112</v>
      </c>
      <c r="AT908" s="2" t="s">
        <v>149</v>
      </c>
    </row>
    <row r="909" spans="1:46" x14ac:dyDescent="0.3">
      <c r="A909" s="3" t="s">
        <v>2910</v>
      </c>
      <c r="B909" s="5">
        <v>45696</v>
      </c>
      <c r="C909" s="3" t="s">
        <v>343</v>
      </c>
      <c r="D909" s="3" t="s">
        <v>219</v>
      </c>
      <c r="E909" s="3" t="s">
        <v>16</v>
      </c>
      <c r="F909" s="3" t="s">
        <v>68</v>
      </c>
      <c r="G909" s="3" t="s">
        <v>18</v>
      </c>
      <c r="H909" s="3" t="s">
        <v>95</v>
      </c>
      <c r="I909" s="3" t="s">
        <v>58</v>
      </c>
      <c r="J909" s="3" t="s">
        <v>82</v>
      </c>
      <c r="K909" s="3" t="s">
        <v>125</v>
      </c>
      <c r="L909" s="3" t="s">
        <v>2839</v>
      </c>
      <c r="M909" s="5">
        <v>45642</v>
      </c>
      <c r="N909" s="5">
        <v>45873</v>
      </c>
      <c r="O909" s="5">
        <v>45765</v>
      </c>
      <c r="P909" s="3" t="s">
        <v>3297</v>
      </c>
      <c r="Q909" s="3">
        <v>27591556</v>
      </c>
      <c r="R909" s="3">
        <v>0.01</v>
      </c>
      <c r="S909" s="3">
        <v>0.12</v>
      </c>
      <c r="T909" s="3">
        <v>30593517.289999999</v>
      </c>
      <c r="U909" s="3" t="s">
        <v>365</v>
      </c>
      <c r="V909" s="21" cm="1">
        <f t="array" ref="V909">T909 / _xlfn.SWITCH(U909, "USD", 1, "AED", 3.67, "QAR", 3.64, "SAR", 3.75, "EUR", 0.92, "Unknown", 1, 1)</f>
        <v>8336108.2534059947</v>
      </c>
      <c r="W909" s="3">
        <v>21716984.850000001</v>
      </c>
      <c r="X909" s="3">
        <v>0.34</v>
      </c>
      <c r="Y909" s="3">
        <v>0.17</v>
      </c>
      <c r="Z909" s="3" t="s">
        <v>2840</v>
      </c>
      <c r="AA909" s="3">
        <v>8616041.8499999996</v>
      </c>
      <c r="AB909" s="3">
        <v>7251459.0099999998</v>
      </c>
      <c r="AC909" s="3">
        <v>60</v>
      </c>
      <c r="AD909" s="3">
        <v>29</v>
      </c>
      <c r="AE909" s="3" t="s">
        <v>62</v>
      </c>
      <c r="AF909" s="3" t="s">
        <v>49</v>
      </c>
      <c r="AG909" s="3">
        <v>0.5</v>
      </c>
      <c r="AH909" s="3">
        <v>0.15</v>
      </c>
      <c r="AI909" s="3">
        <v>0.02</v>
      </c>
      <c r="AJ909" s="3">
        <v>6</v>
      </c>
      <c r="AK909" s="3">
        <v>2289</v>
      </c>
      <c r="AL909" s="3">
        <v>3626220.39</v>
      </c>
      <c r="AM909" s="3">
        <v>8194085.1399999997</v>
      </c>
      <c r="AN909" s="3" t="s">
        <v>3297</v>
      </c>
      <c r="AO909" s="3" t="s">
        <v>3297</v>
      </c>
      <c r="AP909" s="3">
        <v>69.400000000000006</v>
      </c>
      <c r="AQ909" s="3" t="s">
        <v>3297</v>
      </c>
      <c r="AR909" s="3" t="s">
        <v>26</v>
      </c>
      <c r="AS909" s="3" t="s">
        <v>40</v>
      </c>
      <c r="AT909" s="3" t="s">
        <v>3297</v>
      </c>
    </row>
    <row r="910" spans="1:46" x14ac:dyDescent="0.3">
      <c r="A910" s="2" t="s">
        <v>2913</v>
      </c>
      <c r="B910" s="4">
        <v>45911</v>
      </c>
      <c r="C910" s="2" t="s">
        <v>155</v>
      </c>
      <c r="D910" s="2" t="s">
        <v>122</v>
      </c>
      <c r="E910" s="2" t="s">
        <v>220</v>
      </c>
      <c r="F910" s="2" t="s">
        <v>33</v>
      </c>
      <c r="G910" s="2" t="s">
        <v>214</v>
      </c>
      <c r="H910" s="2" t="s">
        <v>3297</v>
      </c>
      <c r="I910" s="2" t="s">
        <v>193</v>
      </c>
      <c r="J910" s="2" t="s">
        <v>221</v>
      </c>
      <c r="K910" s="2" t="s">
        <v>125</v>
      </c>
      <c r="L910" s="2" t="s">
        <v>2842</v>
      </c>
      <c r="M910" s="4">
        <v>45877</v>
      </c>
      <c r="N910" s="4">
        <v>45949</v>
      </c>
      <c r="O910" s="4">
        <v>46007</v>
      </c>
      <c r="P910" s="2" t="s">
        <v>3297</v>
      </c>
      <c r="Q910" s="2">
        <v>1404536</v>
      </c>
      <c r="R910" s="2">
        <v>0.05</v>
      </c>
      <c r="S910" s="2">
        <v>0.12</v>
      </c>
      <c r="T910" s="2">
        <v>1494426.3</v>
      </c>
      <c r="U910" s="2" t="s">
        <v>242</v>
      </c>
      <c r="V910" s="20" cm="1">
        <f t="array" ref="V910">T910 / _xlfn.SWITCH(U910, "USD", 1, "AED", 3.67, "QAR", 3.64, "SAR", 3.75, "EUR", 0.92, "Unknown", 1, 1)</f>
        <v>1624376.4130434783</v>
      </c>
      <c r="W910" s="2">
        <v>1237384.6100000001</v>
      </c>
      <c r="X910" s="2">
        <v>0.23</v>
      </c>
      <c r="Y910" s="2">
        <v>0.19</v>
      </c>
      <c r="Z910" s="2" t="s">
        <v>2843</v>
      </c>
      <c r="AA910" s="2">
        <v>97195.79</v>
      </c>
      <c r="AB910" s="2">
        <v>55409.16</v>
      </c>
      <c r="AC910" s="2">
        <v>120</v>
      </c>
      <c r="AD910" s="2">
        <v>146</v>
      </c>
      <c r="AE910" s="2" t="s">
        <v>3297</v>
      </c>
      <c r="AF910" s="2" t="s">
        <v>24</v>
      </c>
      <c r="AG910" s="2">
        <v>0.23</v>
      </c>
      <c r="AH910" s="2">
        <v>0.1</v>
      </c>
      <c r="AI910" s="2">
        <v>0.06</v>
      </c>
      <c r="AJ910" s="2">
        <v>15</v>
      </c>
      <c r="AK910" s="2">
        <v>1329</v>
      </c>
      <c r="AL910" s="2">
        <v>330373.53000000003</v>
      </c>
      <c r="AM910" s="2">
        <v>472349.98</v>
      </c>
      <c r="AN910" s="2" t="s">
        <v>102</v>
      </c>
      <c r="AO910" s="2" t="s">
        <v>3297</v>
      </c>
      <c r="AP910" s="2" t="s">
        <v>3297</v>
      </c>
      <c r="AQ910" s="2">
        <v>12</v>
      </c>
      <c r="AR910" s="2" t="s">
        <v>3297</v>
      </c>
      <c r="AS910" s="2" t="s">
        <v>112</v>
      </c>
      <c r="AT910" s="2" t="s">
        <v>105</v>
      </c>
    </row>
    <row r="911" spans="1:46" x14ac:dyDescent="0.3">
      <c r="A911" s="3" t="s">
        <v>2916</v>
      </c>
      <c r="B911" s="5">
        <v>45947</v>
      </c>
      <c r="C911" s="3" t="s">
        <v>541</v>
      </c>
      <c r="D911" s="3" t="s">
        <v>92</v>
      </c>
      <c r="E911" s="3" t="s">
        <v>275</v>
      </c>
      <c r="F911" s="3" t="s">
        <v>116</v>
      </c>
      <c r="G911" s="3" t="s">
        <v>18</v>
      </c>
      <c r="H911" s="3" t="s">
        <v>44</v>
      </c>
      <c r="I911" s="3" t="s">
        <v>193</v>
      </c>
      <c r="J911" s="2" t="s">
        <v>72</v>
      </c>
      <c r="K911" s="3" t="s">
        <v>203</v>
      </c>
      <c r="L911" s="3" t="s">
        <v>2845</v>
      </c>
      <c r="M911" s="5">
        <v>45919</v>
      </c>
      <c r="N911" s="5">
        <v>45983</v>
      </c>
      <c r="O911" s="5">
        <v>46001</v>
      </c>
      <c r="P911" s="3">
        <v>7</v>
      </c>
      <c r="Q911" s="3">
        <v>14776894</v>
      </c>
      <c r="R911" s="3">
        <v>0.01</v>
      </c>
      <c r="S911" s="3">
        <v>-0.05</v>
      </c>
      <c r="T911" s="3">
        <v>13897668.810000001</v>
      </c>
      <c r="U911" s="3" t="s">
        <v>365</v>
      </c>
      <c r="V911" s="21" cm="1">
        <f t="array" ref="V911">T911 / _xlfn.SWITCH(U911, "USD", 1, "AED", 3.67, "QAR", 3.64, "SAR", 3.75, "EUR", 0.92, "Unknown", 1, 1)</f>
        <v>3786830.7384196189</v>
      </c>
      <c r="W911" s="3">
        <v>11518527.33</v>
      </c>
      <c r="X911" s="3">
        <v>0.23</v>
      </c>
      <c r="Y911" s="3">
        <v>0.08</v>
      </c>
      <c r="Z911" s="3" t="s">
        <v>2846</v>
      </c>
      <c r="AA911" s="3">
        <v>781798.88</v>
      </c>
      <c r="AB911" s="3">
        <v>389196.97</v>
      </c>
      <c r="AC911" s="3">
        <v>90</v>
      </c>
      <c r="AD911" s="3">
        <v>89</v>
      </c>
      <c r="AE911" s="3" t="s">
        <v>75</v>
      </c>
      <c r="AF911" s="3" t="s">
        <v>101</v>
      </c>
      <c r="AG911" s="3">
        <v>0.56999999999999995</v>
      </c>
      <c r="AH911" s="3">
        <v>0.15</v>
      </c>
      <c r="AI911" s="3">
        <v>0.09</v>
      </c>
      <c r="AJ911" s="3">
        <v>0</v>
      </c>
      <c r="AK911" s="3">
        <v>4816</v>
      </c>
      <c r="AL911" s="3">
        <v>1603401.33</v>
      </c>
      <c r="AM911" s="3">
        <v>2467398.2000000002</v>
      </c>
      <c r="AN911" s="3" t="s">
        <v>165</v>
      </c>
      <c r="AO911" s="3" t="s">
        <v>77</v>
      </c>
      <c r="AP911" s="3">
        <v>63.3</v>
      </c>
      <c r="AQ911" s="3">
        <v>48</v>
      </c>
      <c r="AR911" s="3" t="s">
        <v>51</v>
      </c>
      <c r="AS911" s="3" t="s">
        <v>112</v>
      </c>
      <c r="AT911" s="3" t="s">
        <v>105</v>
      </c>
    </row>
    <row r="912" spans="1:46" x14ac:dyDescent="0.3">
      <c r="A912" s="3" t="s">
        <v>2921</v>
      </c>
      <c r="B912" s="4">
        <v>46019</v>
      </c>
      <c r="C912" s="2" t="s">
        <v>266</v>
      </c>
      <c r="D912" s="2" t="s">
        <v>174</v>
      </c>
      <c r="E912" s="2" t="s">
        <v>16</v>
      </c>
      <c r="F912" s="2" t="s">
        <v>3297</v>
      </c>
      <c r="G912" s="2" t="s">
        <v>69</v>
      </c>
      <c r="H912" s="2" t="s">
        <v>3297</v>
      </c>
      <c r="I912" s="2" t="s">
        <v>71</v>
      </c>
      <c r="J912" s="2" t="s">
        <v>82</v>
      </c>
      <c r="K912" s="2" t="s">
        <v>203</v>
      </c>
      <c r="L912" s="2" t="s">
        <v>2848</v>
      </c>
      <c r="M912" s="4">
        <v>45968</v>
      </c>
      <c r="N912" s="4" t="s">
        <v>3297</v>
      </c>
      <c r="O912" s="4">
        <v>46146</v>
      </c>
      <c r="P912" s="2">
        <v>54</v>
      </c>
      <c r="Q912" s="2">
        <v>20275732</v>
      </c>
      <c r="R912" s="2">
        <v>0.33</v>
      </c>
      <c r="S912" s="2">
        <v>0.15</v>
      </c>
      <c r="T912" s="2">
        <v>15622451.51</v>
      </c>
      <c r="U912" s="2" t="s">
        <v>50</v>
      </c>
      <c r="V912" s="20" cm="1">
        <f t="array" ref="V912">T912 / _xlfn.SWITCH(U912, "USD", 1, "AED", 3.67, "QAR", 3.64, "SAR", 3.75, "EUR", 0.92, "Unknown", 1, 1)</f>
        <v>4291882.2829670329</v>
      </c>
      <c r="W912" s="2">
        <v>13473412.98</v>
      </c>
      <c r="X912" s="2">
        <v>0.24</v>
      </c>
      <c r="Y912" s="2">
        <v>0.17</v>
      </c>
      <c r="Z912" s="2" t="s">
        <v>2849</v>
      </c>
      <c r="AA912" s="2">
        <v>9929570.0199999996</v>
      </c>
      <c r="AB912" s="2">
        <v>7926046.2199999997</v>
      </c>
      <c r="AC912" s="2">
        <v>60</v>
      </c>
      <c r="AD912" s="2">
        <v>70</v>
      </c>
      <c r="AE912" s="2" t="s">
        <v>100</v>
      </c>
      <c r="AF912" s="2" t="s">
        <v>263</v>
      </c>
      <c r="AG912" s="2">
        <v>0.71</v>
      </c>
      <c r="AH912" s="2">
        <v>0.15</v>
      </c>
      <c r="AI912" s="2">
        <v>7.0000000000000007E-2</v>
      </c>
      <c r="AJ912" s="2">
        <v>2</v>
      </c>
      <c r="AK912" s="2" t="s">
        <v>3297</v>
      </c>
      <c r="AL912" s="2">
        <v>2374855.08</v>
      </c>
      <c r="AM912" s="2">
        <v>2817674.71</v>
      </c>
      <c r="AN912" s="2" t="s">
        <v>3297</v>
      </c>
      <c r="AO912" s="2" t="s">
        <v>39</v>
      </c>
      <c r="AP912" s="2">
        <v>98</v>
      </c>
      <c r="AQ912" s="2">
        <v>48</v>
      </c>
      <c r="AR912" s="2" t="s">
        <v>51</v>
      </c>
      <c r="AS912" s="2" t="s">
        <v>27</v>
      </c>
      <c r="AT912" s="2" t="s">
        <v>105</v>
      </c>
    </row>
    <row r="913" spans="1:46" x14ac:dyDescent="0.3">
      <c r="A913" s="2" t="s">
        <v>2924</v>
      </c>
      <c r="B913" s="5">
        <v>45799</v>
      </c>
      <c r="C913" s="3" t="s">
        <v>212</v>
      </c>
      <c r="D913" s="3" t="s">
        <v>122</v>
      </c>
      <c r="E913" s="3" t="s">
        <v>220</v>
      </c>
      <c r="F913" s="3" t="s">
        <v>123</v>
      </c>
      <c r="G913" s="3" t="s">
        <v>214</v>
      </c>
      <c r="H913" s="3" t="s">
        <v>70</v>
      </c>
      <c r="I913" s="3" t="s">
        <v>58</v>
      </c>
      <c r="J913" s="3" t="s">
        <v>20</v>
      </c>
      <c r="K913" s="3" t="s">
        <v>125</v>
      </c>
      <c r="L913" s="3" t="s">
        <v>2851</v>
      </c>
      <c r="M913" s="5">
        <v>45813</v>
      </c>
      <c r="N913" s="5" t="s">
        <v>3297</v>
      </c>
      <c r="O913" s="5">
        <v>45866</v>
      </c>
      <c r="P913" s="3">
        <v>35</v>
      </c>
      <c r="Q913" s="3">
        <v>42036956</v>
      </c>
      <c r="R913" s="3">
        <v>0.28999999999999998</v>
      </c>
      <c r="S913" s="3">
        <v>0.15</v>
      </c>
      <c r="T913" s="3">
        <v>34323174.57</v>
      </c>
      <c r="U913" s="3" t="s">
        <v>177</v>
      </c>
      <c r="V913" s="21" cm="1">
        <f t="array" ref="V913">T913 / _xlfn.SWITCH(U913, "USD", 1, "AED", 3.67, "QAR", 3.64, "SAR", 3.75, "EUR", 0.92, "Unknown", 1, 1)</f>
        <v>34323174.57</v>
      </c>
      <c r="W913" s="3">
        <v>29890923.050000001</v>
      </c>
      <c r="X913" s="3">
        <v>0.11</v>
      </c>
      <c r="Y913" s="3">
        <v>0.06</v>
      </c>
      <c r="Z913" s="3" t="s">
        <v>2852</v>
      </c>
      <c r="AA913" s="3">
        <v>26761563.449999999</v>
      </c>
      <c r="AB913" s="3">
        <v>12562827.08</v>
      </c>
      <c r="AC913" s="3">
        <v>45</v>
      </c>
      <c r="AD913" s="3">
        <v>140</v>
      </c>
      <c r="AE913" s="3" t="s">
        <v>148</v>
      </c>
      <c r="AF913" s="3" t="s">
        <v>24</v>
      </c>
      <c r="AG913" s="3">
        <v>0.67</v>
      </c>
      <c r="AH913" s="3">
        <v>0.05</v>
      </c>
      <c r="AI913" s="3">
        <v>0.09</v>
      </c>
      <c r="AJ913" s="3">
        <v>9</v>
      </c>
      <c r="AK913" s="3">
        <v>3180</v>
      </c>
      <c r="AL913" s="3">
        <v>1489508.29</v>
      </c>
      <c r="AM913" s="3">
        <v>13289267.58</v>
      </c>
      <c r="AN913" s="3" t="s">
        <v>102</v>
      </c>
      <c r="AO913" s="3" t="s">
        <v>103</v>
      </c>
      <c r="AP913" s="3">
        <v>52.1</v>
      </c>
      <c r="AQ913" s="3">
        <v>48</v>
      </c>
      <c r="AR913" s="3" t="s">
        <v>3297</v>
      </c>
      <c r="AS913" s="3" t="s">
        <v>112</v>
      </c>
      <c r="AT913" s="3" t="s">
        <v>3297</v>
      </c>
    </row>
    <row r="914" spans="1:46" x14ac:dyDescent="0.3">
      <c r="A914" s="3" t="s">
        <v>2927</v>
      </c>
      <c r="B914" s="4">
        <v>46066</v>
      </c>
      <c r="C914" s="2" t="s">
        <v>266</v>
      </c>
      <c r="D914" s="2" t="s">
        <v>107</v>
      </c>
      <c r="E914" s="2" t="s">
        <v>16</v>
      </c>
      <c r="F914" s="2" t="s">
        <v>56</v>
      </c>
      <c r="G914" s="2" t="s">
        <v>214</v>
      </c>
      <c r="H914" s="2" t="s">
        <v>44</v>
      </c>
      <c r="I914" s="2" t="s">
        <v>58</v>
      </c>
      <c r="J914" s="2" t="s">
        <v>82</v>
      </c>
      <c r="K914" s="2" t="s">
        <v>21</v>
      </c>
      <c r="L914" s="2" t="s">
        <v>2854</v>
      </c>
      <c r="M914" s="4">
        <v>46009</v>
      </c>
      <c r="N914" s="4" t="s">
        <v>3297</v>
      </c>
      <c r="O914" s="4" t="s">
        <v>3297</v>
      </c>
      <c r="P914" s="2">
        <v>20</v>
      </c>
      <c r="Q914" s="2">
        <v>18918714</v>
      </c>
      <c r="R914" s="2">
        <v>0.14000000000000001</v>
      </c>
      <c r="S914" s="2">
        <v>0.05</v>
      </c>
      <c r="T914" s="2">
        <v>17083598.739999998</v>
      </c>
      <c r="U914" s="2" t="s">
        <v>3297</v>
      </c>
      <c r="V914" s="20" cm="1">
        <f t="array" ref="V914">T914 / _xlfn.SWITCH(U914, "USD", 1, "AED", 3.67, "QAR", 3.64, "SAR", 3.75, "EUR", 0.92, "Unknown", 1, 1)</f>
        <v>17083598.739999998</v>
      </c>
      <c r="W914" s="2">
        <v>12435682</v>
      </c>
      <c r="X914" s="2">
        <v>0.32</v>
      </c>
      <c r="Y914" s="2">
        <v>0.15</v>
      </c>
      <c r="Z914" s="2" t="s">
        <v>2855</v>
      </c>
      <c r="AA914" s="2">
        <v>7611867.6299999999</v>
      </c>
      <c r="AB914" s="2">
        <v>5917121.8700000001</v>
      </c>
      <c r="AC914" s="2">
        <v>60</v>
      </c>
      <c r="AD914" s="2">
        <v>31</v>
      </c>
      <c r="AE914" s="2" t="s">
        <v>148</v>
      </c>
      <c r="AF914" s="2" t="s">
        <v>87</v>
      </c>
      <c r="AG914" s="2">
        <v>0.14000000000000001</v>
      </c>
      <c r="AH914" s="2">
        <v>0.05</v>
      </c>
      <c r="AI914" s="2">
        <v>0.03</v>
      </c>
      <c r="AJ914" s="2">
        <v>11</v>
      </c>
      <c r="AK914" s="2">
        <v>1277</v>
      </c>
      <c r="AL914" s="2">
        <v>3898108.55</v>
      </c>
      <c r="AM914" s="2">
        <v>2827434.32</v>
      </c>
      <c r="AN914" s="2" t="s">
        <v>165</v>
      </c>
      <c r="AO914" s="2" t="s">
        <v>3297</v>
      </c>
      <c r="AP914" s="2">
        <v>68.7</v>
      </c>
      <c r="AQ914" s="2">
        <v>60</v>
      </c>
      <c r="AR914" s="2" t="s">
        <v>166</v>
      </c>
      <c r="AS914" s="2" t="s">
        <v>27</v>
      </c>
      <c r="AT914" s="2" t="s">
        <v>28</v>
      </c>
    </row>
    <row r="915" spans="1:46" x14ac:dyDescent="0.3">
      <c r="A915" s="2" t="s">
        <v>2930</v>
      </c>
      <c r="B915" s="5">
        <v>45893</v>
      </c>
      <c r="C915" s="3" t="s">
        <v>218</v>
      </c>
      <c r="D915" s="3" t="s">
        <v>174</v>
      </c>
      <c r="E915" s="3" t="s">
        <v>220</v>
      </c>
      <c r="F915" s="3" t="s">
        <v>33</v>
      </c>
      <c r="G915" s="3" t="s">
        <v>144</v>
      </c>
      <c r="H915" s="3" t="s">
        <v>3252</v>
      </c>
      <c r="I915" s="3" t="s">
        <v>71</v>
      </c>
      <c r="J915" s="3" t="s">
        <v>118</v>
      </c>
      <c r="K915" s="3" t="s">
        <v>21</v>
      </c>
      <c r="L915" s="3" t="s">
        <v>2857</v>
      </c>
      <c r="M915" s="5">
        <v>45857</v>
      </c>
      <c r="N915" s="5" t="s">
        <v>3297</v>
      </c>
      <c r="O915" s="5">
        <v>45960</v>
      </c>
      <c r="P915" s="3">
        <v>44</v>
      </c>
      <c r="Q915" s="3">
        <v>2162132</v>
      </c>
      <c r="R915" s="3">
        <v>0.05</v>
      </c>
      <c r="S915" s="3">
        <v>0.01</v>
      </c>
      <c r="T915" s="3">
        <v>2074565.65</v>
      </c>
      <c r="U915" s="3" t="s">
        <v>278</v>
      </c>
      <c r="V915" s="21" cm="1">
        <f t="array" ref="V915">T915 / _xlfn.SWITCH(U915, "USD", 1, "AED", 3.67, "QAR", 3.64, "SAR", 3.75, "EUR", 0.92, "Unknown", 1, 1)</f>
        <v>553217.5066666666</v>
      </c>
      <c r="W915" s="3">
        <v>1620851.9</v>
      </c>
      <c r="X915" s="3">
        <v>0.3</v>
      </c>
      <c r="Y915" s="3">
        <v>0.18</v>
      </c>
      <c r="Z915" s="3" t="s">
        <v>2858</v>
      </c>
      <c r="AA915" s="3">
        <v>946816.05</v>
      </c>
      <c r="AB915" s="3">
        <v>581283.26</v>
      </c>
      <c r="AC915" s="3">
        <v>30</v>
      </c>
      <c r="AD915" s="3">
        <v>171</v>
      </c>
      <c r="AE915" s="3" t="s">
        <v>38</v>
      </c>
      <c r="AF915" s="3" t="s">
        <v>101</v>
      </c>
      <c r="AG915" s="3">
        <v>0.48</v>
      </c>
      <c r="AH915" s="3">
        <v>0.05</v>
      </c>
      <c r="AI915" s="3">
        <v>7.0000000000000007E-2</v>
      </c>
      <c r="AJ915" s="3">
        <v>6</v>
      </c>
      <c r="AK915" s="3">
        <v>2785</v>
      </c>
      <c r="AL915" s="3">
        <v>250954.79</v>
      </c>
      <c r="AM915" s="3">
        <v>889229.02</v>
      </c>
      <c r="AN915" s="3" t="s">
        <v>3297</v>
      </c>
      <c r="AO915" s="3" t="s">
        <v>39</v>
      </c>
      <c r="AP915" s="3">
        <v>93.4</v>
      </c>
      <c r="AQ915" s="3">
        <v>60</v>
      </c>
      <c r="AR915" s="3" t="s">
        <v>3297</v>
      </c>
      <c r="AS915" s="3" t="s">
        <v>112</v>
      </c>
      <c r="AT915" s="3" t="s">
        <v>105</v>
      </c>
    </row>
    <row r="916" spans="1:46" x14ac:dyDescent="0.3">
      <c r="A916" s="3" t="s">
        <v>2933</v>
      </c>
      <c r="B916" s="4">
        <v>46006</v>
      </c>
      <c r="C916" s="2" t="s">
        <v>234</v>
      </c>
      <c r="D916" s="2" t="s">
        <v>43</v>
      </c>
      <c r="E916" s="2" t="s">
        <v>207</v>
      </c>
      <c r="F916" s="2" t="s">
        <v>80</v>
      </c>
      <c r="G916" s="2" t="s">
        <v>156</v>
      </c>
      <c r="H916" s="2" t="s">
        <v>157</v>
      </c>
      <c r="I916" s="2" t="s">
        <v>58</v>
      </c>
      <c r="J916" s="3" t="s">
        <v>132</v>
      </c>
      <c r="K916" s="2" t="s">
        <v>35</v>
      </c>
      <c r="L916" s="2" t="s">
        <v>2860</v>
      </c>
      <c r="M916" s="4">
        <v>45941</v>
      </c>
      <c r="N916" s="4">
        <v>46010</v>
      </c>
      <c r="O916" s="4" t="s">
        <v>3297</v>
      </c>
      <c r="P916" s="2">
        <v>31</v>
      </c>
      <c r="Q916" s="2">
        <v>8752336</v>
      </c>
      <c r="R916" s="2">
        <v>0.3</v>
      </c>
      <c r="S916" s="2">
        <v>0.1</v>
      </c>
      <c r="T916" s="2">
        <v>6739298.7199999997</v>
      </c>
      <c r="U916" s="2" t="s">
        <v>177</v>
      </c>
      <c r="V916" s="20" cm="1">
        <f t="array" ref="V916">T916 / _xlfn.SWITCH(U916, "USD", 1, "AED", 3.67, "QAR", 3.64, "SAR", 3.75, "EUR", 0.92, "Unknown", 1, 1)</f>
        <v>6739298.7199999997</v>
      </c>
      <c r="W916" s="2">
        <v>6061096.2800000003</v>
      </c>
      <c r="X916" s="2">
        <v>0.11</v>
      </c>
      <c r="Y916" s="2">
        <v>0.12</v>
      </c>
      <c r="Z916" s="2" t="s">
        <v>2861</v>
      </c>
      <c r="AA916" s="2">
        <v>3541966.3</v>
      </c>
      <c r="AB916" s="2">
        <v>2091763.7</v>
      </c>
      <c r="AC916" s="2">
        <v>90</v>
      </c>
      <c r="AD916" s="2">
        <v>89</v>
      </c>
      <c r="AE916" s="2" t="s">
        <v>100</v>
      </c>
      <c r="AF916" s="2" t="s">
        <v>101</v>
      </c>
      <c r="AG916" s="2">
        <v>0.19</v>
      </c>
      <c r="AH916" s="2">
        <v>0.15</v>
      </c>
      <c r="AI916" s="2">
        <v>0.06</v>
      </c>
      <c r="AJ916" s="2">
        <v>6</v>
      </c>
      <c r="AK916" s="2">
        <v>4285</v>
      </c>
      <c r="AL916" s="2">
        <v>813849.32</v>
      </c>
      <c r="AM916" s="2">
        <v>1436077.68</v>
      </c>
      <c r="AN916" s="2" t="s">
        <v>135</v>
      </c>
      <c r="AO916" s="2" t="s">
        <v>77</v>
      </c>
      <c r="AP916" s="2">
        <v>98.4</v>
      </c>
      <c r="AQ916" s="2">
        <v>12</v>
      </c>
      <c r="AR916" s="2" t="s">
        <v>3297</v>
      </c>
      <c r="AS916" s="2" t="s">
        <v>112</v>
      </c>
      <c r="AT916" s="2" t="s">
        <v>3297</v>
      </c>
    </row>
    <row r="917" spans="1:46" x14ac:dyDescent="0.3">
      <c r="A917" s="2" t="s">
        <v>2936</v>
      </c>
      <c r="B917" s="5">
        <v>16658</v>
      </c>
      <c r="C917" s="3" t="s">
        <v>244</v>
      </c>
      <c r="D917" s="3" t="s">
        <v>213</v>
      </c>
      <c r="E917" s="3" t="s">
        <v>3335</v>
      </c>
      <c r="F917" s="3" t="s">
        <v>3297</v>
      </c>
      <c r="G917" s="3" t="s">
        <v>208</v>
      </c>
      <c r="H917" s="3" t="s">
        <v>95</v>
      </c>
      <c r="I917" s="3" t="s">
        <v>71</v>
      </c>
      <c r="J917" s="3" t="s">
        <v>140</v>
      </c>
      <c r="K917" s="3" t="s">
        <v>35</v>
      </c>
      <c r="L917" s="3" t="s">
        <v>2863</v>
      </c>
      <c r="M917" s="5">
        <v>45734</v>
      </c>
      <c r="N917" s="5">
        <v>45844</v>
      </c>
      <c r="O917" s="5">
        <v>45891</v>
      </c>
      <c r="P917" s="3">
        <v>9</v>
      </c>
      <c r="Q917" s="3">
        <v>27274391</v>
      </c>
      <c r="R917" s="3">
        <v>7.0000000000000007E-2</v>
      </c>
      <c r="S917" s="3">
        <v>0.16</v>
      </c>
      <c r="T917" s="3">
        <v>29423613.010000002</v>
      </c>
      <c r="U917" s="3" t="s">
        <v>76</v>
      </c>
      <c r="V917" s="21" cm="1">
        <f t="array" ref="V917">T917 / _xlfn.SWITCH(U917, "USD", 1, "AED", 3.67, "QAR", 3.64, "SAR", 3.75, "EUR", 0.92, "Unknown", 1, 1)</f>
        <v>29423613.010000002</v>
      </c>
      <c r="W917" s="3">
        <v>24714633.719999999</v>
      </c>
      <c r="X917" s="3">
        <v>0.25</v>
      </c>
      <c r="Y917" s="3">
        <v>0.14000000000000001</v>
      </c>
      <c r="Z917" s="3" t="s">
        <v>2864</v>
      </c>
      <c r="AA917" s="3">
        <v>11606515.289999999</v>
      </c>
      <c r="AB917" s="3">
        <v>5913441.8700000001</v>
      </c>
      <c r="AC917" s="3">
        <v>90</v>
      </c>
      <c r="AD917" s="3">
        <v>85</v>
      </c>
      <c r="AE917" s="3" t="s">
        <v>100</v>
      </c>
      <c r="AF917" s="3" t="s">
        <v>153</v>
      </c>
      <c r="AG917" s="3">
        <v>0.14000000000000001</v>
      </c>
      <c r="AH917" s="3">
        <v>0.15</v>
      </c>
      <c r="AI917" s="3">
        <v>0.05</v>
      </c>
      <c r="AJ917" s="3">
        <v>10</v>
      </c>
      <c r="AK917" s="3">
        <v>1361</v>
      </c>
      <c r="AL917" s="3">
        <v>2674481.25</v>
      </c>
      <c r="AM917" s="3">
        <v>6037286.8099999996</v>
      </c>
      <c r="AN917" s="3" t="s">
        <v>102</v>
      </c>
      <c r="AO917" s="3" t="s">
        <v>39</v>
      </c>
      <c r="AP917" s="3" t="s">
        <v>3297</v>
      </c>
      <c r="AQ917" s="3">
        <v>36</v>
      </c>
      <c r="AR917" s="3" t="s">
        <v>3297</v>
      </c>
      <c r="AS917" s="3" t="s">
        <v>104</v>
      </c>
      <c r="AT917" s="3" t="s">
        <v>28</v>
      </c>
    </row>
    <row r="918" spans="1:46" x14ac:dyDescent="0.3">
      <c r="A918" s="3" t="s">
        <v>2939</v>
      </c>
      <c r="B918" s="4">
        <v>45945</v>
      </c>
      <c r="C918" s="2" t="s">
        <v>30</v>
      </c>
      <c r="D918" s="2" t="s">
        <v>3250</v>
      </c>
      <c r="E918" s="2" t="s">
        <v>275</v>
      </c>
      <c r="F918" s="2" t="s">
        <v>93</v>
      </c>
      <c r="G918" s="2" t="s">
        <v>131</v>
      </c>
      <c r="H918" s="2" t="s">
        <v>3297</v>
      </c>
      <c r="I918" s="2" t="s">
        <v>199</v>
      </c>
      <c r="J918" s="2" t="s">
        <v>59</v>
      </c>
      <c r="K918" s="2" t="s">
        <v>97</v>
      </c>
      <c r="L918" s="2" t="s">
        <v>2866</v>
      </c>
      <c r="M918" s="4">
        <v>45879</v>
      </c>
      <c r="N918" s="4">
        <v>45966</v>
      </c>
      <c r="O918" s="4">
        <v>46037</v>
      </c>
      <c r="P918" s="2">
        <v>44</v>
      </c>
      <c r="Q918" s="2">
        <v>30555862</v>
      </c>
      <c r="R918" s="2">
        <v>0.34</v>
      </c>
      <c r="S918" s="2">
        <v>0.19</v>
      </c>
      <c r="T918" s="2">
        <v>23998574.010000002</v>
      </c>
      <c r="U918" s="2" t="s">
        <v>76</v>
      </c>
      <c r="V918" s="20" cm="1">
        <f t="array" ref="V918">T918 / _xlfn.SWITCH(U918, "USD", 1, "AED", 3.67, "QAR", 3.64, "SAR", 3.75, "EUR", 0.92, "Unknown", 1, 1)</f>
        <v>23998574.010000002</v>
      </c>
      <c r="W918" s="2">
        <v>18433794.02</v>
      </c>
      <c r="X918" s="2">
        <v>0.26</v>
      </c>
      <c r="Y918" s="2">
        <v>0.08</v>
      </c>
      <c r="Z918" s="2" t="s">
        <v>2867</v>
      </c>
      <c r="AA918" s="2">
        <v>5191079.8899999997</v>
      </c>
      <c r="AB918" s="2">
        <v>2874475.05</v>
      </c>
      <c r="AC918" s="2">
        <v>90</v>
      </c>
      <c r="AD918" s="2">
        <v>140</v>
      </c>
      <c r="AE918" s="2" t="s">
        <v>148</v>
      </c>
      <c r="AF918" s="2" t="s">
        <v>128</v>
      </c>
      <c r="AG918" s="2">
        <v>0.27</v>
      </c>
      <c r="AH918" s="2">
        <v>0.05</v>
      </c>
      <c r="AI918" s="2">
        <v>0.09</v>
      </c>
      <c r="AJ918" s="2">
        <v>5</v>
      </c>
      <c r="AK918" s="2">
        <v>2161</v>
      </c>
      <c r="AL918" s="2">
        <v>1854182.58</v>
      </c>
      <c r="AM918" s="2">
        <v>8554384.9800000004</v>
      </c>
      <c r="AN918" s="2" t="s">
        <v>165</v>
      </c>
      <c r="AO918" s="2" t="s">
        <v>103</v>
      </c>
      <c r="AP918" s="2">
        <v>53.3</v>
      </c>
      <c r="AQ918" s="2">
        <v>48</v>
      </c>
      <c r="AR918" s="2" t="s">
        <v>166</v>
      </c>
      <c r="AS918" s="2" t="s">
        <v>104</v>
      </c>
      <c r="AT918" s="2" t="s">
        <v>105</v>
      </c>
    </row>
    <row r="919" spans="1:46" x14ac:dyDescent="0.3">
      <c r="A919" s="2" t="s">
        <v>2942</v>
      </c>
      <c r="B919" s="5">
        <v>16668</v>
      </c>
      <c r="C919" s="3" t="s">
        <v>66</v>
      </c>
      <c r="D919" s="3" t="s">
        <v>3249</v>
      </c>
      <c r="E919" s="3" t="s">
        <v>32</v>
      </c>
      <c r="F919" s="3" t="s">
        <v>138</v>
      </c>
      <c r="G919" s="3" t="s">
        <v>156</v>
      </c>
      <c r="H919" s="3" t="s">
        <v>70</v>
      </c>
      <c r="I919" s="3" t="s">
        <v>139</v>
      </c>
      <c r="J919" s="3" t="s">
        <v>215</v>
      </c>
      <c r="K919" s="3" t="s">
        <v>35</v>
      </c>
      <c r="L919" s="3" t="s">
        <v>2869</v>
      </c>
      <c r="M919" s="5">
        <v>45772</v>
      </c>
      <c r="N919" s="5">
        <v>45695</v>
      </c>
      <c r="O919" s="5" t="s">
        <v>3297</v>
      </c>
      <c r="P919" s="3">
        <v>51</v>
      </c>
      <c r="Q919" s="3">
        <v>34457400</v>
      </c>
      <c r="R919" s="3">
        <v>0.1</v>
      </c>
      <c r="S919" s="3">
        <v>0.03</v>
      </c>
      <c r="T919" s="3">
        <v>31942009.800000001</v>
      </c>
      <c r="U919" s="3" t="s">
        <v>365</v>
      </c>
      <c r="V919" s="21" cm="1">
        <f t="array" ref="V919">T919 / _xlfn.SWITCH(U919, "USD", 1, "AED", 3.67, "QAR", 3.64, "SAR", 3.75, "EUR", 0.92, "Unknown", 1, 1)</f>
        <v>8703544.904632153</v>
      </c>
      <c r="W919" s="3">
        <v>27865456.120000001</v>
      </c>
      <c r="X919" s="3">
        <v>0.08</v>
      </c>
      <c r="Y919" s="3">
        <v>0.16</v>
      </c>
      <c r="Z919" s="3" t="s">
        <v>2870</v>
      </c>
      <c r="AA919" s="3">
        <v>5443679.4900000002</v>
      </c>
      <c r="AB919" s="3">
        <v>2099208.2200000002</v>
      </c>
      <c r="AC919" s="3">
        <v>45</v>
      </c>
      <c r="AD919" s="3">
        <v>120</v>
      </c>
      <c r="AE919" s="3" t="s">
        <v>38</v>
      </c>
      <c r="AF919" s="3" t="s">
        <v>49</v>
      </c>
      <c r="AG919" s="3">
        <v>0.1</v>
      </c>
      <c r="AH919" s="3">
        <v>0.05</v>
      </c>
      <c r="AI919" s="3">
        <v>0.03</v>
      </c>
      <c r="AJ919" s="3">
        <v>9</v>
      </c>
      <c r="AK919" s="3">
        <v>4809</v>
      </c>
      <c r="AL919" s="3">
        <v>4805281.92</v>
      </c>
      <c r="AM919" s="3" t="s">
        <v>3297</v>
      </c>
      <c r="AN919" s="3" t="s">
        <v>63</v>
      </c>
      <c r="AO919" s="3" t="s">
        <v>103</v>
      </c>
      <c r="AP919" s="3">
        <v>57</v>
      </c>
      <c r="AQ919" s="3">
        <v>12</v>
      </c>
      <c r="AR919" s="3" t="s">
        <v>26</v>
      </c>
      <c r="AS919" s="3" t="s">
        <v>112</v>
      </c>
      <c r="AT919" s="3" t="s">
        <v>113</v>
      </c>
    </row>
    <row r="920" spans="1:46" x14ac:dyDescent="0.3">
      <c r="A920" s="3" t="s">
        <v>2945</v>
      </c>
      <c r="B920" s="4">
        <v>45839</v>
      </c>
      <c r="C920" s="2" t="s">
        <v>15</v>
      </c>
      <c r="D920" s="2" t="s">
        <v>3250</v>
      </c>
      <c r="E920" s="2" t="s">
        <v>16</v>
      </c>
      <c r="F920" s="2" t="s">
        <v>68</v>
      </c>
      <c r="G920" s="2" t="s">
        <v>3297</v>
      </c>
      <c r="H920" s="2" t="s">
        <v>3252</v>
      </c>
      <c r="I920" s="2" t="s">
        <v>3297</v>
      </c>
      <c r="J920" s="2" t="s">
        <v>82</v>
      </c>
      <c r="K920" s="2" t="s">
        <v>97</v>
      </c>
      <c r="L920" s="2" t="s">
        <v>2872</v>
      </c>
      <c r="M920" s="4">
        <v>45770</v>
      </c>
      <c r="N920" s="4" t="s">
        <v>3297</v>
      </c>
      <c r="O920" s="4">
        <v>45666</v>
      </c>
      <c r="P920" s="2">
        <v>43</v>
      </c>
      <c r="Q920" s="2">
        <v>5452347</v>
      </c>
      <c r="R920" s="2">
        <v>0.08</v>
      </c>
      <c r="S920" s="2">
        <v>0.08</v>
      </c>
      <c r="T920" s="2">
        <v>5417451.9800000004</v>
      </c>
      <c r="U920" s="2" t="s">
        <v>242</v>
      </c>
      <c r="V920" s="20" cm="1">
        <f t="array" ref="V920">T920 / _xlfn.SWITCH(U920, "USD", 1, "AED", 3.67, "QAR", 3.64, "SAR", 3.75, "EUR", 0.92, "Unknown", 1, 1)</f>
        <v>5888534.7608695654</v>
      </c>
      <c r="W920" s="2">
        <v>4512379.5999999996</v>
      </c>
      <c r="X920" s="2">
        <v>0.4</v>
      </c>
      <c r="Y920" s="2">
        <v>7.0000000000000007E-2</v>
      </c>
      <c r="Z920" s="2" t="s">
        <v>2873</v>
      </c>
      <c r="AA920" s="2">
        <v>418451.4</v>
      </c>
      <c r="AB920" s="2">
        <v>222835.55</v>
      </c>
      <c r="AC920" s="2">
        <v>30</v>
      </c>
      <c r="AD920" s="2">
        <v>100</v>
      </c>
      <c r="AE920" s="2" t="s">
        <v>148</v>
      </c>
      <c r="AF920" s="2" t="s">
        <v>128</v>
      </c>
      <c r="AG920" s="2">
        <v>0.68</v>
      </c>
      <c r="AH920" s="2">
        <v>0.05</v>
      </c>
      <c r="AI920" s="2">
        <v>0.1</v>
      </c>
      <c r="AJ920" s="2">
        <v>15</v>
      </c>
      <c r="AK920" s="2">
        <v>3570</v>
      </c>
      <c r="AL920" s="2">
        <v>707811.98</v>
      </c>
      <c r="AM920" s="2" t="s">
        <v>3297</v>
      </c>
      <c r="AN920" s="2" t="s">
        <v>63</v>
      </c>
      <c r="AO920" s="2" t="s">
        <v>25</v>
      </c>
      <c r="AP920" s="2">
        <v>83.2</v>
      </c>
      <c r="AQ920" s="2">
        <v>36</v>
      </c>
      <c r="AR920" s="2" t="s">
        <v>160</v>
      </c>
      <c r="AS920" s="2" t="s">
        <v>52</v>
      </c>
      <c r="AT920" s="2" t="s">
        <v>64</v>
      </c>
    </row>
    <row r="921" spans="1:46" x14ac:dyDescent="0.3">
      <c r="A921" s="2" t="s">
        <v>2948</v>
      </c>
      <c r="B921" s="5">
        <v>45966</v>
      </c>
      <c r="C921" s="3" t="s">
        <v>655</v>
      </c>
      <c r="D921" s="3" t="s">
        <v>3297</v>
      </c>
      <c r="E921" s="3" t="s">
        <v>275</v>
      </c>
      <c r="F921" s="3" t="s">
        <v>17</v>
      </c>
      <c r="G921" s="3" t="s">
        <v>156</v>
      </c>
      <c r="H921" s="3" t="s">
        <v>109</v>
      </c>
      <c r="I921" s="3" t="s">
        <v>19</v>
      </c>
      <c r="J921" s="2" t="s">
        <v>59</v>
      </c>
      <c r="K921" s="3" t="s">
        <v>35</v>
      </c>
      <c r="L921" s="3" t="s">
        <v>2875</v>
      </c>
      <c r="M921" s="5">
        <v>45899</v>
      </c>
      <c r="N921" s="5">
        <v>46019</v>
      </c>
      <c r="O921" s="5">
        <v>46357</v>
      </c>
      <c r="P921" s="3">
        <v>55</v>
      </c>
      <c r="Q921" s="3">
        <v>41322125</v>
      </c>
      <c r="R921" s="3">
        <v>0.15</v>
      </c>
      <c r="S921" s="3">
        <v>-0.01</v>
      </c>
      <c r="T921" s="3">
        <v>34772568.189999998</v>
      </c>
      <c r="U921" s="3" t="s">
        <v>365</v>
      </c>
      <c r="V921" s="21" cm="1">
        <f t="array" ref="V921">T921 / _xlfn.SWITCH(U921, "USD", 1, "AED", 3.67, "QAR", 3.64, "SAR", 3.75, "EUR", 0.92, "Unknown", 1, 1)</f>
        <v>9474814.2207084466</v>
      </c>
      <c r="W921" s="3">
        <v>28542661.420000002</v>
      </c>
      <c r="X921" s="3">
        <v>0.16</v>
      </c>
      <c r="Y921" s="3">
        <v>0.14000000000000001</v>
      </c>
      <c r="Z921" s="3" t="s">
        <v>2876</v>
      </c>
      <c r="AA921" s="3">
        <v>9761356.3800000008</v>
      </c>
      <c r="AB921" s="3">
        <v>3656012.61</v>
      </c>
      <c r="AC921" s="3">
        <v>45</v>
      </c>
      <c r="AD921" s="3">
        <v>175</v>
      </c>
      <c r="AE921" s="3" t="s">
        <v>62</v>
      </c>
      <c r="AF921" s="3" t="s">
        <v>49</v>
      </c>
      <c r="AG921" s="3">
        <v>0.68</v>
      </c>
      <c r="AH921" s="3">
        <v>0.05</v>
      </c>
      <c r="AI921" s="3">
        <v>0.02</v>
      </c>
      <c r="AJ921" s="3">
        <v>11</v>
      </c>
      <c r="AK921" s="3">
        <v>3411</v>
      </c>
      <c r="AL921" s="3">
        <v>7364119.9299999997</v>
      </c>
      <c r="AM921" s="3">
        <v>12848822.279999999</v>
      </c>
      <c r="AN921" s="3" t="s">
        <v>102</v>
      </c>
      <c r="AO921" s="3" t="s">
        <v>39</v>
      </c>
      <c r="AP921" s="3" t="s">
        <v>3297</v>
      </c>
      <c r="AQ921" s="3">
        <v>24</v>
      </c>
      <c r="AR921" s="3" t="s">
        <v>3297</v>
      </c>
      <c r="AS921" s="3" t="s">
        <v>112</v>
      </c>
      <c r="AT921" s="3" t="s">
        <v>64</v>
      </c>
    </row>
    <row r="922" spans="1:46" x14ac:dyDescent="0.3">
      <c r="A922" s="3" t="s">
        <v>2951</v>
      </c>
      <c r="B922" s="4">
        <v>16650</v>
      </c>
      <c r="C922" s="2" t="s">
        <v>801</v>
      </c>
      <c r="D922" s="2" t="s">
        <v>3250</v>
      </c>
      <c r="E922" s="2" t="s">
        <v>275</v>
      </c>
      <c r="F922" s="2" t="s">
        <v>93</v>
      </c>
      <c r="G922" s="2" t="s">
        <v>214</v>
      </c>
      <c r="H922" s="2" t="s">
        <v>157</v>
      </c>
      <c r="I922" s="2" t="s">
        <v>19</v>
      </c>
      <c r="J922" s="2" t="s">
        <v>72</v>
      </c>
      <c r="K922" s="2" t="s">
        <v>203</v>
      </c>
      <c r="L922" s="2" t="s">
        <v>2878</v>
      </c>
      <c r="M922" s="4">
        <v>45769</v>
      </c>
      <c r="N922" s="4">
        <v>45829</v>
      </c>
      <c r="O922" s="4">
        <v>45897</v>
      </c>
      <c r="P922" s="2">
        <v>30</v>
      </c>
      <c r="Q922" s="2">
        <v>28883967</v>
      </c>
      <c r="R922" s="2">
        <v>0.19</v>
      </c>
      <c r="S922" s="2">
        <v>0.04</v>
      </c>
      <c r="T922" s="2">
        <v>24331853.800000001</v>
      </c>
      <c r="U922" s="2" t="s">
        <v>264</v>
      </c>
      <c r="V922" s="20" cm="1">
        <f t="array" ref="V922">T922 / _xlfn.SWITCH(U922, "USD", 1, "AED", 3.67, "QAR", 3.64, "SAR", 3.75, "EUR", 0.92, "Unknown", 1, 1)</f>
        <v>24331853.800000001</v>
      </c>
      <c r="W922" s="2">
        <v>21415229.739999998</v>
      </c>
      <c r="X922" s="2">
        <v>0.3</v>
      </c>
      <c r="Y922" s="2">
        <v>0.1</v>
      </c>
      <c r="Z922" s="2" t="s">
        <v>2879</v>
      </c>
      <c r="AA922" s="2">
        <v>5636883.1600000001</v>
      </c>
      <c r="AB922" s="2">
        <v>2139967.4700000002</v>
      </c>
      <c r="AC922" s="2">
        <v>30</v>
      </c>
      <c r="AD922" s="2">
        <v>147</v>
      </c>
      <c r="AE922" s="2" t="s">
        <v>38</v>
      </c>
      <c r="AF922" s="2" t="s">
        <v>49</v>
      </c>
      <c r="AG922" s="2">
        <v>0.06</v>
      </c>
      <c r="AH922" s="2">
        <v>0.1</v>
      </c>
      <c r="AI922" s="2">
        <v>0.06</v>
      </c>
      <c r="AJ922" s="2">
        <v>11</v>
      </c>
      <c r="AK922" s="2">
        <v>31</v>
      </c>
      <c r="AL922" s="2">
        <v>4310448.53</v>
      </c>
      <c r="AM922" s="2">
        <v>10430280.199999999</v>
      </c>
      <c r="AN922" s="2" t="s">
        <v>3297</v>
      </c>
      <c r="AO922" s="2" t="s">
        <v>39</v>
      </c>
      <c r="AP922" s="2" t="s">
        <v>3297</v>
      </c>
      <c r="AQ922" s="2">
        <v>36</v>
      </c>
      <c r="AR922" s="2" t="s">
        <v>51</v>
      </c>
      <c r="AS922" s="2" t="s">
        <v>112</v>
      </c>
      <c r="AT922" s="2" t="s">
        <v>149</v>
      </c>
    </row>
    <row r="923" spans="1:46" x14ac:dyDescent="0.3">
      <c r="A923" s="2" t="s">
        <v>2954</v>
      </c>
      <c r="B923" s="5">
        <v>45828</v>
      </c>
      <c r="C923" s="3" t="s">
        <v>327</v>
      </c>
      <c r="D923" s="3" t="s">
        <v>92</v>
      </c>
      <c r="E923" s="3" t="s">
        <v>32</v>
      </c>
      <c r="F923" s="3" t="s">
        <v>108</v>
      </c>
      <c r="G923" s="3" t="s">
        <v>214</v>
      </c>
      <c r="H923" s="3" t="s">
        <v>245</v>
      </c>
      <c r="I923" s="3" t="s">
        <v>302</v>
      </c>
      <c r="J923" s="3" t="s">
        <v>215</v>
      </c>
      <c r="K923" s="3" t="s">
        <v>203</v>
      </c>
      <c r="L923" s="3" t="s">
        <v>2881</v>
      </c>
      <c r="M923" s="5">
        <v>45781</v>
      </c>
      <c r="N923" s="5">
        <v>45882</v>
      </c>
      <c r="O923" s="5" t="s">
        <v>3297</v>
      </c>
      <c r="P923" s="3">
        <v>58</v>
      </c>
      <c r="Q923" s="3">
        <v>1986429</v>
      </c>
      <c r="R923" s="3">
        <v>7.0000000000000007E-2</v>
      </c>
      <c r="S923" s="3">
        <v>0.17</v>
      </c>
      <c r="T923" s="3">
        <v>2161433.39</v>
      </c>
      <c r="U923" s="3" t="s">
        <v>365</v>
      </c>
      <c r="V923" s="21" cm="1">
        <f t="array" ref="V923">T923 / _xlfn.SWITCH(U923, "USD", 1, "AED", 3.67, "QAR", 3.64, "SAR", 3.75, "EUR", 0.92, "Unknown", 1, 1)</f>
        <v>588946.42779291561</v>
      </c>
      <c r="W923" s="3">
        <v>1601728.08</v>
      </c>
      <c r="X923" s="3">
        <v>0.14000000000000001</v>
      </c>
      <c r="Y923" s="3">
        <v>0.12</v>
      </c>
      <c r="Z923" s="3" t="s">
        <v>2882</v>
      </c>
      <c r="AA923" s="3">
        <v>1691832.08</v>
      </c>
      <c r="AB923" s="3">
        <v>1702214.14</v>
      </c>
      <c r="AC923" s="3">
        <v>120</v>
      </c>
      <c r="AD923" s="3">
        <v>121</v>
      </c>
      <c r="AE923" s="3" t="s">
        <v>3297</v>
      </c>
      <c r="AF923" s="3" t="s">
        <v>128</v>
      </c>
      <c r="AG923" s="3">
        <v>0.06</v>
      </c>
      <c r="AH923" s="3">
        <v>0.05</v>
      </c>
      <c r="AI923" s="3">
        <v>0.1</v>
      </c>
      <c r="AJ923" s="3">
        <v>1</v>
      </c>
      <c r="AK923" s="3">
        <v>370</v>
      </c>
      <c r="AL923" s="3">
        <v>251384</v>
      </c>
      <c r="AM923" s="3" t="s">
        <v>3297</v>
      </c>
      <c r="AN923" s="3" t="s">
        <v>165</v>
      </c>
      <c r="AO923" s="3" t="s">
        <v>89</v>
      </c>
      <c r="AP923" s="3">
        <v>80.7</v>
      </c>
      <c r="AQ923" s="3">
        <v>60</v>
      </c>
      <c r="AR923" s="3" t="s">
        <v>160</v>
      </c>
      <c r="AS923" s="3" t="s">
        <v>40</v>
      </c>
      <c r="AT923" s="3" t="s">
        <v>64</v>
      </c>
    </row>
    <row r="924" spans="1:46" x14ac:dyDescent="0.3">
      <c r="A924" s="3" t="s">
        <v>2957</v>
      </c>
      <c r="B924" s="4">
        <v>45751</v>
      </c>
      <c r="C924" s="2" t="s">
        <v>30</v>
      </c>
      <c r="D924" s="2" t="s">
        <v>122</v>
      </c>
      <c r="E924" s="2" t="s">
        <v>67</v>
      </c>
      <c r="F924" s="2" t="s">
        <v>3297</v>
      </c>
      <c r="G924" s="2" t="s">
        <v>208</v>
      </c>
      <c r="H924" s="2" t="s">
        <v>245</v>
      </c>
      <c r="I924" s="2" t="s">
        <v>19</v>
      </c>
      <c r="J924" s="2" t="s">
        <v>140</v>
      </c>
      <c r="K924" s="2" t="s">
        <v>97</v>
      </c>
      <c r="L924" s="2" t="s">
        <v>2884</v>
      </c>
      <c r="M924" s="4">
        <v>45701</v>
      </c>
      <c r="N924" s="4">
        <v>45775</v>
      </c>
      <c r="O924" s="4">
        <v>45831</v>
      </c>
      <c r="P924" s="2">
        <v>57</v>
      </c>
      <c r="Q924" s="2">
        <v>31395187</v>
      </c>
      <c r="R924" s="2">
        <v>0.33</v>
      </c>
      <c r="S924" s="2">
        <v>0</v>
      </c>
      <c r="T924" s="2">
        <v>21034775.289999999</v>
      </c>
      <c r="U924" s="2" t="s">
        <v>242</v>
      </c>
      <c r="V924" s="20" cm="1">
        <f t="array" ref="V924">T924 / _xlfn.SWITCH(U924, "USD", 1, "AED", 3.67, "QAR", 3.64, "SAR", 3.75, "EUR", 0.92, "Unknown", 1, 1)</f>
        <v>22863886.184782606</v>
      </c>
      <c r="W924" s="2">
        <v>14375499.800000001</v>
      </c>
      <c r="X924" s="2">
        <v>0.16</v>
      </c>
      <c r="Y924" s="2">
        <v>0.05</v>
      </c>
      <c r="Z924" s="2" t="s">
        <v>2885</v>
      </c>
      <c r="AA924" s="2">
        <v>8645495.9800000004</v>
      </c>
      <c r="AB924" s="2">
        <v>4244070.1399999997</v>
      </c>
      <c r="AC924" s="2">
        <v>60</v>
      </c>
      <c r="AD924" s="2">
        <v>14</v>
      </c>
      <c r="AE924" s="2" t="s">
        <v>62</v>
      </c>
      <c r="AF924" s="2" t="s">
        <v>87</v>
      </c>
      <c r="AG924" s="2">
        <v>0.19</v>
      </c>
      <c r="AH924" s="2">
        <v>0.1</v>
      </c>
      <c r="AI924" s="2">
        <v>0.09</v>
      </c>
      <c r="AJ924" s="2">
        <v>10</v>
      </c>
      <c r="AK924" s="2">
        <v>3643</v>
      </c>
      <c r="AL924" s="2">
        <v>2584956.89</v>
      </c>
      <c r="AM924" s="2">
        <v>8259626.3499999996</v>
      </c>
      <c r="AN924" s="2" t="s">
        <v>63</v>
      </c>
      <c r="AO924" s="2" t="s">
        <v>3297</v>
      </c>
      <c r="AP924" s="2" t="s">
        <v>3297</v>
      </c>
      <c r="AQ924" s="2" t="s">
        <v>3297</v>
      </c>
      <c r="AR924" s="2" t="s">
        <v>166</v>
      </c>
      <c r="AS924" s="2" t="s">
        <v>112</v>
      </c>
      <c r="AT924" s="2" t="s">
        <v>105</v>
      </c>
    </row>
    <row r="925" spans="1:46" x14ac:dyDescent="0.3">
      <c r="A925" s="2" t="s">
        <v>2959</v>
      </c>
      <c r="B925" s="5">
        <v>46011</v>
      </c>
      <c r="C925" s="3" t="s">
        <v>42</v>
      </c>
      <c r="D925" s="3" t="s">
        <v>187</v>
      </c>
      <c r="E925" s="3" t="s">
        <v>275</v>
      </c>
      <c r="F925" s="3" t="s">
        <v>93</v>
      </c>
      <c r="G925" s="3" t="s">
        <v>131</v>
      </c>
      <c r="H925" s="3" t="s">
        <v>157</v>
      </c>
      <c r="I925" s="3" t="s">
        <v>193</v>
      </c>
      <c r="J925" s="3" t="s">
        <v>72</v>
      </c>
      <c r="K925" s="3" t="s">
        <v>145</v>
      </c>
      <c r="L925" s="3" t="s">
        <v>2887</v>
      </c>
      <c r="M925" s="5">
        <v>45934</v>
      </c>
      <c r="N925" s="5" t="s">
        <v>3297</v>
      </c>
      <c r="O925" s="5">
        <v>46104</v>
      </c>
      <c r="P925" s="3">
        <v>43</v>
      </c>
      <c r="Q925" s="3">
        <v>15166463</v>
      </c>
      <c r="R925" s="3">
        <v>0.09</v>
      </c>
      <c r="S925" s="3">
        <v>0.06</v>
      </c>
      <c r="T925" s="3">
        <v>14629570.210000001</v>
      </c>
      <c r="U925" s="3" t="s">
        <v>365</v>
      </c>
      <c r="V925" s="21" cm="1">
        <f t="array" ref="V925">T925 / _xlfn.SWITCH(U925, "USD", 1, "AED", 3.67, "QAR", 3.64, "SAR", 3.75, "EUR", 0.92, "Unknown", 1, 1)</f>
        <v>3986258.9128065398</v>
      </c>
      <c r="W925" s="3">
        <v>12978185.689999999</v>
      </c>
      <c r="X925" s="3">
        <v>0.25</v>
      </c>
      <c r="Y925" s="3">
        <v>0.09</v>
      </c>
      <c r="Z925" s="3" t="s">
        <v>2888</v>
      </c>
      <c r="AA925" s="3">
        <v>10314073.130000001</v>
      </c>
      <c r="AB925" s="3">
        <v>4451012.68</v>
      </c>
      <c r="AC925" s="3">
        <v>45</v>
      </c>
      <c r="AD925" s="3">
        <v>54</v>
      </c>
      <c r="AE925" s="3" t="s">
        <v>62</v>
      </c>
      <c r="AF925" s="3" t="s">
        <v>153</v>
      </c>
      <c r="AG925" s="3">
        <v>0.73</v>
      </c>
      <c r="AH925" s="3">
        <v>0.1</v>
      </c>
      <c r="AI925" s="3">
        <v>0.04</v>
      </c>
      <c r="AJ925" s="3">
        <v>3</v>
      </c>
      <c r="AK925" s="3">
        <v>2631</v>
      </c>
      <c r="AL925" s="3">
        <v>1462336.68</v>
      </c>
      <c r="AM925" s="3">
        <v>4539254</v>
      </c>
      <c r="AN925" s="3" t="s">
        <v>63</v>
      </c>
      <c r="AO925" s="3" t="s">
        <v>25</v>
      </c>
      <c r="AP925" s="3">
        <v>79.400000000000006</v>
      </c>
      <c r="AQ925" s="3">
        <v>60</v>
      </c>
      <c r="AR925" s="3" t="s">
        <v>160</v>
      </c>
      <c r="AS925" s="3" t="s">
        <v>27</v>
      </c>
      <c r="AT925" s="3" t="s">
        <v>113</v>
      </c>
    </row>
    <row r="926" spans="1:46" x14ac:dyDescent="0.3">
      <c r="A926" s="3" t="s">
        <v>2962</v>
      </c>
      <c r="B926" s="4">
        <v>16632</v>
      </c>
      <c r="C926" s="2" t="s">
        <v>343</v>
      </c>
      <c r="D926" s="2" t="s">
        <v>43</v>
      </c>
      <c r="E926" s="2" t="s">
        <v>32</v>
      </c>
      <c r="F926" s="2" t="s">
        <v>138</v>
      </c>
      <c r="G926" s="2" t="s">
        <v>34</v>
      </c>
      <c r="H926" s="2" t="s">
        <v>192</v>
      </c>
      <c r="I926" s="2" t="s">
        <v>139</v>
      </c>
      <c r="J926" s="2" t="s">
        <v>215</v>
      </c>
      <c r="K926" s="2" t="s">
        <v>97</v>
      </c>
      <c r="L926" s="2" t="s">
        <v>2890</v>
      </c>
      <c r="M926" s="4">
        <v>45682</v>
      </c>
      <c r="N926" s="4" t="s">
        <v>3297</v>
      </c>
      <c r="O926" s="4">
        <v>45779</v>
      </c>
      <c r="P926" s="2">
        <v>7</v>
      </c>
      <c r="Q926" s="2">
        <v>34356160</v>
      </c>
      <c r="R926" s="2">
        <v>0.33</v>
      </c>
      <c r="S926" s="2">
        <v>0.01</v>
      </c>
      <c r="T926" s="2">
        <v>23248813.469999999</v>
      </c>
      <c r="U926" s="2" t="s">
        <v>365</v>
      </c>
      <c r="V926" s="20" cm="1">
        <f t="array" ref="V926">T926 / _xlfn.SWITCH(U926, "USD", 1, "AED", 3.67, "QAR", 3.64, "SAR", 3.75, "EUR", 0.92, "Unknown", 1, 1)</f>
        <v>6334826.5585831059</v>
      </c>
      <c r="W926" s="2">
        <v>19598157.059999999</v>
      </c>
      <c r="X926" s="2">
        <v>0.21</v>
      </c>
      <c r="Y926" s="2">
        <v>0.08</v>
      </c>
      <c r="Z926" s="2" t="s">
        <v>2891</v>
      </c>
      <c r="AA926" s="2">
        <v>15481435.960000001</v>
      </c>
      <c r="AB926" s="2">
        <v>6326489.1500000004</v>
      </c>
      <c r="AC926" s="2">
        <v>45</v>
      </c>
      <c r="AD926" s="2">
        <v>126</v>
      </c>
      <c r="AE926" s="2" t="s">
        <v>38</v>
      </c>
      <c r="AF926" s="2" t="s">
        <v>49</v>
      </c>
      <c r="AG926" s="2">
        <v>0.1</v>
      </c>
      <c r="AH926" s="2">
        <v>0.15</v>
      </c>
      <c r="AI926" s="2">
        <v>0.06</v>
      </c>
      <c r="AJ926" s="2">
        <v>8</v>
      </c>
      <c r="AK926" s="2">
        <v>372</v>
      </c>
      <c r="AL926" s="2">
        <v>4688951.16</v>
      </c>
      <c r="AM926" s="2">
        <v>6848080.4400000004</v>
      </c>
      <c r="AN926" s="2" t="s">
        <v>102</v>
      </c>
      <c r="AO926" s="2" t="s">
        <v>3297</v>
      </c>
      <c r="AP926" s="2">
        <v>51.9</v>
      </c>
      <c r="AQ926" s="2">
        <v>60</v>
      </c>
      <c r="AR926" s="2" t="s">
        <v>3297</v>
      </c>
      <c r="AS926" s="2" t="s">
        <v>104</v>
      </c>
      <c r="AT926" s="2" t="s">
        <v>105</v>
      </c>
    </row>
    <row r="927" spans="1:46" x14ac:dyDescent="0.3">
      <c r="A927" s="2" t="s">
        <v>2965</v>
      </c>
      <c r="B927" s="5">
        <v>45897</v>
      </c>
      <c r="C927" s="3" t="s">
        <v>801</v>
      </c>
      <c r="D927" s="3" t="s">
        <v>92</v>
      </c>
      <c r="E927" s="3" t="s">
        <v>220</v>
      </c>
      <c r="F927" s="3" t="s">
        <v>123</v>
      </c>
      <c r="G927" s="3" t="s">
        <v>18</v>
      </c>
      <c r="H927" s="3" t="s">
        <v>95</v>
      </c>
      <c r="I927" s="3" t="s">
        <v>139</v>
      </c>
      <c r="J927" s="3" t="s">
        <v>118</v>
      </c>
      <c r="K927" s="3" t="s">
        <v>35</v>
      </c>
      <c r="L927" s="3" t="s">
        <v>2893</v>
      </c>
      <c r="M927" s="5">
        <v>45849</v>
      </c>
      <c r="N927" s="5">
        <v>45948</v>
      </c>
      <c r="O927" s="5" t="s">
        <v>3297</v>
      </c>
      <c r="P927" s="3">
        <v>17</v>
      </c>
      <c r="Q927" s="3">
        <v>21242012</v>
      </c>
      <c r="R927" s="3">
        <v>0.15</v>
      </c>
      <c r="S927" s="3">
        <v>0.14000000000000001</v>
      </c>
      <c r="T927" s="3">
        <v>20583509.629999999</v>
      </c>
      <c r="U927" s="3" t="s">
        <v>76</v>
      </c>
      <c r="V927" s="21" cm="1">
        <f t="array" ref="V927">T927 / _xlfn.SWITCH(U927, "USD", 1, "AED", 3.67, "QAR", 3.64, "SAR", 3.75, "EUR", 0.92, "Unknown", 1, 1)</f>
        <v>20583509.629999999</v>
      </c>
      <c r="W927" s="3">
        <v>16617491.710000001</v>
      </c>
      <c r="X927" s="3">
        <v>0.39</v>
      </c>
      <c r="Y927" s="3">
        <v>0.14000000000000001</v>
      </c>
      <c r="Z927" s="3" t="s">
        <v>2894</v>
      </c>
      <c r="AA927" s="3">
        <v>13754020.869999999</v>
      </c>
      <c r="AB927" s="3">
        <v>10788374.609999999</v>
      </c>
      <c r="AC927" s="3">
        <v>120</v>
      </c>
      <c r="AD927" s="3">
        <v>1</v>
      </c>
      <c r="AE927" s="3" t="s">
        <v>3297</v>
      </c>
      <c r="AF927" s="3" t="s">
        <v>49</v>
      </c>
      <c r="AG927" s="3">
        <v>0.46</v>
      </c>
      <c r="AH927" s="3">
        <v>0.05</v>
      </c>
      <c r="AI927" s="3">
        <v>0.04</v>
      </c>
      <c r="AJ927" s="3">
        <v>13</v>
      </c>
      <c r="AK927" s="3">
        <v>993</v>
      </c>
      <c r="AL927" s="3">
        <v>1925502.05</v>
      </c>
      <c r="AM927" s="3">
        <v>5614987.8700000001</v>
      </c>
      <c r="AN927" s="3" t="s">
        <v>135</v>
      </c>
      <c r="AO927" s="3" t="s">
        <v>25</v>
      </c>
      <c r="AP927" s="3">
        <v>79.599999999999994</v>
      </c>
      <c r="AQ927" s="3">
        <v>36</v>
      </c>
      <c r="AR927" s="3" t="s">
        <v>160</v>
      </c>
      <c r="AS927" s="3" t="s">
        <v>40</v>
      </c>
      <c r="AT927" s="3" t="s">
        <v>113</v>
      </c>
    </row>
    <row r="928" spans="1:46" x14ac:dyDescent="0.3">
      <c r="A928" s="3" t="s">
        <v>2968</v>
      </c>
      <c r="B928" s="4">
        <v>45871</v>
      </c>
      <c r="C928" s="2" t="s">
        <v>431</v>
      </c>
      <c r="D928" s="2" t="s">
        <v>213</v>
      </c>
      <c r="E928" s="2" t="s">
        <v>220</v>
      </c>
      <c r="F928" s="2" t="s">
        <v>123</v>
      </c>
      <c r="G928" s="2" t="s">
        <v>117</v>
      </c>
      <c r="H928" s="2" t="s">
        <v>3297</v>
      </c>
      <c r="I928" s="2" t="s">
        <v>302</v>
      </c>
      <c r="J928" s="2" t="s">
        <v>20</v>
      </c>
      <c r="K928" s="2" t="s">
        <v>21</v>
      </c>
      <c r="L928" s="2" t="s">
        <v>2896</v>
      </c>
      <c r="M928" s="4">
        <v>45832</v>
      </c>
      <c r="N928" s="4">
        <v>45929</v>
      </c>
      <c r="O928" s="4">
        <v>45978</v>
      </c>
      <c r="P928" s="2">
        <v>13</v>
      </c>
      <c r="Q928" s="2">
        <v>38303713</v>
      </c>
      <c r="R928" s="2">
        <v>0.31</v>
      </c>
      <c r="S928" s="2">
        <v>0.09</v>
      </c>
      <c r="T928" s="2">
        <v>28808222.550000001</v>
      </c>
      <c r="U928" s="2" t="s">
        <v>242</v>
      </c>
      <c r="V928" s="20" cm="1">
        <f t="array" ref="V928">T928 / _xlfn.SWITCH(U928, "USD", 1, "AED", 3.67, "QAR", 3.64, "SAR", 3.75, "EUR", 0.92, "Unknown", 1, 1)</f>
        <v>31313285.380434781</v>
      </c>
      <c r="W928" s="2">
        <v>24593550.829999998</v>
      </c>
      <c r="X928" s="2">
        <v>0.2</v>
      </c>
      <c r="Y928" s="2">
        <v>0.17</v>
      </c>
      <c r="Z928" s="2" t="s">
        <v>2897</v>
      </c>
      <c r="AA928" s="2">
        <v>5191117.3600000003</v>
      </c>
      <c r="AB928" s="2">
        <v>4770669.26</v>
      </c>
      <c r="AC928" s="2">
        <v>120</v>
      </c>
      <c r="AD928" s="2">
        <v>62</v>
      </c>
      <c r="AE928" s="2" t="s">
        <v>62</v>
      </c>
      <c r="AF928" s="2" t="s">
        <v>87</v>
      </c>
      <c r="AG928" s="2">
        <v>0.1</v>
      </c>
      <c r="AH928" s="2">
        <v>0.05</v>
      </c>
      <c r="AI928" s="2">
        <v>0.08</v>
      </c>
      <c r="AJ928" s="2">
        <v>11</v>
      </c>
      <c r="AK928" s="2">
        <v>1137</v>
      </c>
      <c r="AL928" s="2">
        <v>3901992</v>
      </c>
      <c r="AM928" s="2">
        <v>3905638.39</v>
      </c>
      <c r="AN928" s="2" t="s">
        <v>88</v>
      </c>
      <c r="AO928" s="2" t="s">
        <v>89</v>
      </c>
      <c r="AP928" s="2" t="s">
        <v>3297</v>
      </c>
      <c r="AQ928" s="2">
        <v>12</v>
      </c>
      <c r="AR928" s="2" t="s">
        <v>26</v>
      </c>
      <c r="AS928" s="2" t="s">
        <v>40</v>
      </c>
      <c r="AT928" s="2" t="s">
        <v>3297</v>
      </c>
    </row>
    <row r="929" spans="1:46" x14ac:dyDescent="0.3">
      <c r="A929" s="2" t="s">
        <v>2971</v>
      </c>
      <c r="B929" s="5">
        <v>45747</v>
      </c>
      <c r="C929" s="3" t="s">
        <v>121</v>
      </c>
      <c r="D929" s="3" t="s">
        <v>43</v>
      </c>
      <c r="E929" s="3" t="s">
        <v>275</v>
      </c>
      <c r="F929" s="3" t="s">
        <v>17</v>
      </c>
      <c r="G929" s="3" t="s">
        <v>156</v>
      </c>
      <c r="H929" s="3" t="s">
        <v>157</v>
      </c>
      <c r="I929" s="3" t="s">
        <v>302</v>
      </c>
      <c r="J929" s="2" t="s">
        <v>72</v>
      </c>
      <c r="K929" s="3" t="s">
        <v>203</v>
      </c>
      <c r="L929" s="3" t="s">
        <v>2899</v>
      </c>
      <c r="M929" s="5">
        <v>45705</v>
      </c>
      <c r="N929" s="5" t="s">
        <v>3297</v>
      </c>
      <c r="O929" s="5">
        <v>45808</v>
      </c>
      <c r="P929" s="3">
        <v>45</v>
      </c>
      <c r="Q929" s="3">
        <v>3774876</v>
      </c>
      <c r="R929" s="3">
        <v>0.34</v>
      </c>
      <c r="S929" s="3">
        <v>7.0000000000000007E-2</v>
      </c>
      <c r="T929" s="3">
        <v>2665817.4300000002</v>
      </c>
      <c r="U929" s="3" t="s">
        <v>365</v>
      </c>
      <c r="V929" s="21" cm="1">
        <f t="array" ref="V929">T929 / _xlfn.SWITCH(U929, "USD", 1, "AED", 3.67, "QAR", 3.64, "SAR", 3.75, "EUR", 0.92, "Unknown", 1, 1)</f>
        <v>726380.77111716627</v>
      </c>
      <c r="W929" s="3">
        <v>2290794.5</v>
      </c>
      <c r="X929" s="3">
        <v>0.25</v>
      </c>
      <c r="Y929" s="3">
        <v>0.12</v>
      </c>
      <c r="Z929" s="3" t="s">
        <v>2900</v>
      </c>
      <c r="AA929" s="3">
        <v>629025.81999999995</v>
      </c>
      <c r="AB929" s="3">
        <v>221944.95</v>
      </c>
      <c r="AC929" s="3">
        <v>60</v>
      </c>
      <c r="AD929" s="3">
        <v>82</v>
      </c>
      <c r="AE929" s="3" t="s">
        <v>148</v>
      </c>
      <c r="AF929" s="3" t="s">
        <v>153</v>
      </c>
      <c r="AG929" s="3">
        <v>0.48</v>
      </c>
      <c r="AH929" s="3">
        <v>0.1</v>
      </c>
      <c r="AI929" s="3">
        <v>0.02</v>
      </c>
      <c r="AJ929" s="3">
        <v>2</v>
      </c>
      <c r="AK929" s="3">
        <v>2377</v>
      </c>
      <c r="AL929" s="3">
        <v>99608.25</v>
      </c>
      <c r="AM929" s="3">
        <v>1057421.75</v>
      </c>
      <c r="AN929" s="3" t="s">
        <v>165</v>
      </c>
      <c r="AO929" s="3" t="s">
        <v>39</v>
      </c>
      <c r="AP929" s="3">
        <v>63.3</v>
      </c>
      <c r="AQ929" s="3">
        <v>48</v>
      </c>
      <c r="AR929" s="3" t="s">
        <v>51</v>
      </c>
      <c r="AS929" s="3" t="s">
        <v>27</v>
      </c>
      <c r="AT929" s="3" t="s">
        <v>64</v>
      </c>
    </row>
    <row r="930" spans="1:46" x14ac:dyDescent="0.3">
      <c r="A930" s="3" t="s">
        <v>2973</v>
      </c>
      <c r="B930" s="4">
        <v>45763</v>
      </c>
      <c r="C930" s="2" t="s">
        <v>249</v>
      </c>
      <c r="D930" s="2" t="s">
        <v>213</v>
      </c>
      <c r="E930" s="2" t="s">
        <v>275</v>
      </c>
      <c r="F930" s="2" t="s">
        <v>116</v>
      </c>
      <c r="G930" s="2" t="s">
        <v>69</v>
      </c>
      <c r="H930" s="2" t="s">
        <v>95</v>
      </c>
      <c r="I930" s="2" t="s">
        <v>71</v>
      </c>
      <c r="J930" s="2" t="s">
        <v>59</v>
      </c>
      <c r="K930" s="2" t="s">
        <v>35</v>
      </c>
      <c r="L930" s="2" t="s">
        <v>2902</v>
      </c>
      <c r="M930" s="4">
        <v>45684</v>
      </c>
      <c r="N930" s="4" t="s">
        <v>3297</v>
      </c>
      <c r="O930" s="4">
        <v>45969</v>
      </c>
      <c r="P930" s="2">
        <v>57</v>
      </c>
      <c r="Q930" s="2">
        <v>26853832</v>
      </c>
      <c r="R930" s="2">
        <v>0.33</v>
      </c>
      <c r="S930" s="2">
        <v>0.11</v>
      </c>
      <c r="T930" s="2">
        <v>19971194.859999999</v>
      </c>
      <c r="U930" s="2" t="s">
        <v>3297</v>
      </c>
      <c r="V930" s="20" cm="1">
        <f t="array" ref="V930">T930 / _xlfn.SWITCH(U930, "USD", 1, "AED", 3.67, "QAR", 3.64, "SAR", 3.75, "EUR", 0.92, "Unknown", 1, 1)</f>
        <v>19971194.859999999</v>
      </c>
      <c r="W930" s="2">
        <v>15376994.41</v>
      </c>
      <c r="X930" s="2">
        <v>0.3</v>
      </c>
      <c r="Y930" s="2">
        <v>0.12</v>
      </c>
      <c r="Z930" s="2" t="s">
        <v>2903</v>
      </c>
      <c r="AA930" s="2">
        <v>8520896.0199999996</v>
      </c>
      <c r="AB930" s="2">
        <v>5878647.9199999999</v>
      </c>
      <c r="AC930" s="2">
        <v>30</v>
      </c>
      <c r="AD930" s="2">
        <v>162</v>
      </c>
      <c r="AE930" s="2" t="s">
        <v>148</v>
      </c>
      <c r="AF930" s="2" t="s">
        <v>101</v>
      </c>
      <c r="AG930" s="2">
        <v>0.95</v>
      </c>
      <c r="AH930" s="2">
        <v>0.05</v>
      </c>
      <c r="AI930" s="2">
        <v>0.04</v>
      </c>
      <c r="AJ930" s="2">
        <v>14</v>
      </c>
      <c r="AK930" s="2">
        <v>3096</v>
      </c>
      <c r="AL930" s="2">
        <v>4626382.8499999996</v>
      </c>
      <c r="AM930" s="2">
        <v>9397031.4800000004</v>
      </c>
      <c r="AN930" s="2" t="s">
        <v>165</v>
      </c>
      <c r="AO930" s="2" t="s">
        <v>39</v>
      </c>
      <c r="AP930" s="2">
        <v>83.8</v>
      </c>
      <c r="AQ930" s="2">
        <v>36</v>
      </c>
      <c r="AR930" s="2" t="s">
        <v>51</v>
      </c>
      <c r="AS930" s="2" t="s">
        <v>104</v>
      </c>
      <c r="AT930" s="2" t="s">
        <v>28</v>
      </c>
    </row>
    <row r="931" spans="1:46" x14ac:dyDescent="0.3">
      <c r="A931" s="2" t="s">
        <v>2976</v>
      </c>
      <c r="B931" s="5">
        <v>45756</v>
      </c>
      <c r="C931" s="3" t="s">
        <v>374</v>
      </c>
      <c r="D931" s="3" t="s">
        <v>43</v>
      </c>
      <c r="E931" s="3" t="s">
        <v>16</v>
      </c>
      <c r="F931" s="3" t="s">
        <v>68</v>
      </c>
      <c r="G931" s="3" t="s">
        <v>135</v>
      </c>
      <c r="H931" s="3" t="s">
        <v>157</v>
      </c>
      <c r="I931" s="3" t="s">
        <v>19</v>
      </c>
      <c r="J931" s="3" t="s">
        <v>82</v>
      </c>
      <c r="K931" s="3" t="s">
        <v>203</v>
      </c>
      <c r="L931" s="3" t="s">
        <v>2905</v>
      </c>
      <c r="M931" s="5">
        <v>45837</v>
      </c>
      <c r="N931" s="5">
        <v>45938</v>
      </c>
      <c r="O931" s="5">
        <v>45985</v>
      </c>
      <c r="P931" s="3">
        <v>51</v>
      </c>
      <c r="Q931" s="3">
        <v>14557334</v>
      </c>
      <c r="R931" s="3">
        <v>0.25</v>
      </c>
      <c r="S931" s="3">
        <v>0.15</v>
      </c>
      <c r="T931" s="3">
        <v>12555700.57</v>
      </c>
      <c r="U931" s="3" t="s">
        <v>278</v>
      </c>
      <c r="V931" s="21" cm="1">
        <f t="array" ref="V931">T931 / _xlfn.SWITCH(U931, "USD", 1, "AED", 3.67, "QAR", 3.64, "SAR", 3.75, "EUR", 0.92, "Unknown", 1, 1)</f>
        <v>3348186.8186666667</v>
      </c>
      <c r="W931" s="3">
        <v>7839869.8200000003</v>
      </c>
      <c r="X931" s="3">
        <v>0.36</v>
      </c>
      <c r="Y931" s="3">
        <v>0.08</v>
      </c>
      <c r="Z931" s="3" t="s">
        <v>2906</v>
      </c>
      <c r="AA931" s="3">
        <v>7315704.4100000001</v>
      </c>
      <c r="AB931" s="3">
        <v>2286446.56</v>
      </c>
      <c r="AC931" s="3">
        <v>90</v>
      </c>
      <c r="AD931" s="3">
        <v>82</v>
      </c>
      <c r="AE931" s="3" t="s">
        <v>148</v>
      </c>
      <c r="AF931" s="3" t="s">
        <v>101</v>
      </c>
      <c r="AG931" s="3">
        <v>0.08</v>
      </c>
      <c r="AH931" s="3">
        <v>0.1</v>
      </c>
      <c r="AI931" s="3">
        <v>0.06</v>
      </c>
      <c r="AJ931" s="3">
        <v>6</v>
      </c>
      <c r="AK931" s="3">
        <v>4601</v>
      </c>
      <c r="AL931" s="3">
        <v>2558235.83</v>
      </c>
      <c r="AM931" s="3">
        <v>5711658.46</v>
      </c>
      <c r="AN931" s="3" t="s">
        <v>3297</v>
      </c>
      <c r="AO931" s="3" t="s">
        <v>3297</v>
      </c>
      <c r="AP931" s="3">
        <v>50.2</v>
      </c>
      <c r="AQ931" s="3">
        <v>24</v>
      </c>
      <c r="AR931" s="3" t="s">
        <v>51</v>
      </c>
      <c r="AS931" s="3" t="s">
        <v>112</v>
      </c>
      <c r="AT931" s="3" t="s">
        <v>3297</v>
      </c>
    </row>
    <row r="932" spans="1:46" x14ac:dyDescent="0.3">
      <c r="A932" s="3" t="s">
        <v>2979</v>
      </c>
      <c r="B932" s="4">
        <v>46045</v>
      </c>
      <c r="C932" s="2" t="s">
        <v>173</v>
      </c>
      <c r="D932" s="2" t="s">
        <v>320</v>
      </c>
      <c r="E932" s="2" t="s">
        <v>220</v>
      </c>
      <c r="F932" s="2" t="s">
        <v>123</v>
      </c>
      <c r="G932" s="2" t="s">
        <v>81</v>
      </c>
      <c r="H932" s="2" t="s">
        <v>192</v>
      </c>
      <c r="I932" s="2" t="s">
        <v>3254</v>
      </c>
      <c r="J932" s="2" t="s">
        <v>20</v>
      </c>
      <c r="K932" s="2" t="s">
        <v>97</v>
      </c>
      <c r="L932" s="2" t="s">
        <v>2908</v>
      </c>
      <c r="M932" s="4">
        <v>45966</v>
      </c>
      <c r="N932" s="4">
        <v>46052</v>
      </c>
      <c r="O932" s="4">
        <v>46095</v>
      </c>
      <c r="P932" s="2">
        <v>43</v>
      </c>
      <c r="Q932" s="2">
        <v>14829206</v>
      </c>
      <c r="R932" s="2">
        <v>0.03</v>
      </c>
      <c r="S932" s="2">
        <v>0.08</v>
      </c>
      <c r="T932" s="2">
        <v>15535076.210000001</v>
      </c>
      <c r="U932" s="2" t="s">
        <v>76</v>
      </c>
      <c r="V932" s="20" cm="1">
        <f t="array" ref="V932">T932 / _xlfn.SWITCH(U932, "USD", 1, "AED", 3.67, "QAR", 3.64, "SAR", 3.75, "EUR", 0.92, "Unknown", 1, 1)</f>
        <v>15535076.210000001</v>
      </c>
      <c r="W932" s="2">
        <v>12050916.300000001</v>
      </c>
      <c r="X932" s="2">
        <v>0.12</v>
      </c>
      <c r="Y932" s="2">
        <v>0.11</v>
      </c>
      <c r="Z932" s="2" t="s">
        <v>2909</v>
      </c>
      <c r="AA932" s="2">
        <v>3619591.71</v>
      </c>
      <c r="AB932" s="2">
        <v>3443550.03</v>
      </c>
      <c r="AC932" s="2">
        <v>30</v>
      </c>
      <c r="AD932" s="2">
        <v>113</v>
      </c>
      <c r="AE932" s="2" t="s">
        <v>148</v>
      </c>
      <c r="AF932" s="2" t="s">
        <v>263</v>
      </c>
      <c r="AG932" s="2">
        <v>0.61</v>
      </c>
      <c r="AH932" s="2">
        <v>0.15</v>
      </c>
      <c r="AI932" s="2">
        <v>0.08</v>
      </c>
      <c r="AJ932" s="2">
        <v>0</v>
      </c>
      <c r="AK932" s="2">
        <v>1167</v>
      </c>
      <c r="AL932" s="2">
        <v>3095379.3</v>
      </c>
      <c r="AM932" s="2">
        <v>7543522.75</v>
      </c>
      <c r="AN932" s="2" t="s">
        <v>3297</v>
      </c>
      <c r="AO932" s="2" t="s">
        <v>3297</v>
      </c>
      <c r="AP932" s="2">
        <v>92.9</v>
      </c>
      <c r="AQ932" s="2">
        <v>12</v>
      </c>
      <c r="AR932" s="2" t="s">
        <v>3297</v>
      </c>
      <c r="AS932" s="2" t="s">
        <v>40</v>
      </c>
      <c r="AT932" s="2" t="s">
        <v>64</v>
      </c>
    </row>
    <row r="933" spans="1:46" x14ac:dyDescent="0.3">
      <c r="A933" s="2" t="s">
        <v>2982</v>
      </c>
      <c r="B933" s="5">
        <v>46023</v>
      </c>
      <c r="C933" s="3" t="s">
        <v>249</v>
      </c>
      <c r="D933" s="3" t="s">
        <v>43</v>
      </c>
      <c r="E933" s="3" t="s">
        <v>32</v>
      </c>
      <c r="F933" s="3" t="s">
        <v>108</v>
      </c>
      <c r="G933" s="3" t="s">
        <v>18</v>
      </c>
      <c r="H933" s="3" t="s">
        <v>70</v>
      </c>
      <c r="I933" s="3" t="s">
        <v>96</v>
      </c>
      <c r="J933" s="3" t="s">
        <v>215</v>
      </c>
      <c r="K933" s="3" t="s">
        <v>125</v>
      </c>
      <c r="L933" s="3" t="s">
        <v>2911</v>
      </c>
      <c r="M933" s="5">
        <v>46000</v>
      </c>
      <c r="N933" s="5" t="s">
        <v>3297</v>
      </c>
      <c r="O933" s="5" t="s">
        <v>3297</v>
      </c>
      <c r="P933" s="3">
        <v>27</v>
      </c>
      <c r="Q933" s="3">
        <v>16748513</v>
      </c>
      <c r="R933" s="3">
        <v>0.06</v>
      </c>
      <c r="S933" s="3">
        <v>-0.02</v>
      </c>
      <c r="T933" s="3">
        <v>15428730.18</v>
      </c>
      <c r="U933" s="3" t="s">
        <v>365</v>
      </c>
      <c r="V933" s="21" cm="1">
        <f t="array" ref="V933">T933 / _xlfn.SWITCH(U933, "USD", 1, "AED", 3.67, "QAR", 3.64, "SAR", 3.75, "EUR", 0.92, "Unknown", 1, 1)</f>
        <v>4204013.6730245231</v>
      </c>
      <c r="W933" s="3">
        <v>13531655.58</v>
      </c>
      <c r="X933" s="3">
        <v>0.13</v>
      </c>
      <c r="Y933" s="3">
        <v>0.06</v>
      </c>
      <c r="Z933" s="3" t="s">
        <v>2912</v>
      </c>
      <c r="AA933" s="3">
        <v>12240610.380000001</v>
      </c>
      <c r="AB933" s="3">
        <v>7570906.5599999996</v>
      </c>
      <c r="AC933" s="3">
        <v>90</v>
      </c>
      <c r="AD933" s="3">
        <v>16</v>
      </c>
      <c r="AE933" s="3" t="s">
        <v>100</v>
      </c>
      <c r="AF933" s="3" t="s">
        <v>153</v>
      </c>
      <c r="AG933" s="3">
        <v>0.11</v>
      </c>
      <c r="AH933" s="3">
        <v>0.15</v>
      </c>
      <c r="AI933" s="3">
        <v>0.02</v>
      </c>
      <c r="AJ933" s="3">
        <v>14</v>
      </c>
      <c r="AK933" s="3">
        <v>2839</v>
      </c>
      <c r="AL933" s="3">
        <v>1471318.95</v>
      </c>
      <c r="AM933" s="3">
        <v>2674046.7000000002</v>
      </c>
      <c r="AN933" s="3" t="s">
        <v>165</v>
      </c>
      <c r="AO933" s="3" t="s">
        <v>39</v>
      </c>
      <c r="AP933" s="3">
        <v>62.8</v>
      </c>
      <c r="AQ933" s="3">
        <v>24</v>
      </c>
      <c r="AR933" s="3" t="s">
        <v>160</v>
      </c>
      <c r="AS933" s="3" t="s">
        <v>112</v>
      </c>
      <c r="AT933" s="3" t="s">
        <v>3297</v>
      </c>
    </row>
    <row r="934" spans="1:46" x14ac:dyDescent="0.3">
      <c r="A934" s="3" t="s">
        <v>2984</v>
      </c>
      <c r="B934" s="4">
        <v>45702</v>
      </c>
      <c r="C934" s="2" t="s">
        <v>940</v>
      </c>
      <c r="D934" s="2" t="s">
        <v>385</v>
      </c>
      <c r="E934" s="2" t="s">
        <v>207</v>
      </c>
      <c r="F934" s="2" t="s">
        <v>80</v>
      </c>
      <c r="G934" s="2" t="s">
        <v>3297</v>
      </c>
      <c r="H934" s="2" t="s">
        <v>157</v>
      </c>
      <c r="I934" s="2" t="s">
        <v>124</v>
      </c>
      <c r="J934" s="3" t="s">
        <v>45</v>
      </c>
      <c r="K934" s="2" t="s">
        <v>46</v>
      </c>
      <c r="L934" s="2" t="s">
        <v>2914</v>
      </c>
      <c r="M934" s="4">
        <v>45690</v>
      </c>
      <c r="N934" s="4">
        <v>45741</v>
      </c>
      <c r="O934" s="4">
        <v>45753</v>
      </c>
      <c r="P934" s="2">
        <v>43</v>
      </c>
      <c r="Q934" s="2" t="s">
        <v>3297</v>
      </c>
      <c r="R934" s="2">
        <v>0.23</v>
      </c>
      <c r="S934" s="2">
        <v>0.05</v>
      </c>
      <c r="T934" s="2">
        <v>19094384.93</v>
      </c>
      <c r="U934" s="2" t="s">
        <v>50</v>
      </c>
      <c r="V934" s="20" cm="1">
        <f t="array" ref="V934">T934 / _xlfn.SWITCH(U934, "USD", 1, "AED", 3.67, "QAR", 3.64, "SAR", 3.75, "EUR", 0.92, "Unknown", 1, 1)</f>
        <v>5245710.1456043953</v>
      </c>
      <c r="W934" s="2">
        <v>16302943.609999999</v>
      </c>
      <c r="X934" s="2">
        <v>0.16</v>
      </c>
      <c r="Y934" s="2">
        <v>0.1</v>
      </c>
      <c r="Z934" s="2" t="s">
        <v>2915</v>
      </c>
      <c r="AA934" s="2">
        <v>1336233.83</v>
      </c>
      <c r="AB934" s="2">
        <v>610817.28000000003</v>
      </c>
      <c r="AC934" s="2">
        <v>45</v>
      </c>
      <c r="AD934" s="2">
        <v>60</v>
      </c>
      <c r="AE934" s="2" t="s">
        <v>3297</v>
      </c>
      <c r="AF934" s="2" t="s">
        <v>49</v>
      </c>
      <c r="AG934" s="2">
        <v>0.53</v>
      </c>
      <c r="AH934" s="2">
        <v>0.15</v>
      </c>
      <c r="AI934" s="2">
        <v>0.04</v>
      </c>
      <c r="AJ934" s="2">
        <v>12</v>
      </c>
      <c r="AK934" s="2">
        <v>2601</v>
      </c>
      <c r="AL934" s="2">
        <v>4410734.38</v>
      </c>
      <c r="AM934" s="2">
        <v>7016444.7300000004</v>
      </c>
      <c r="AN934" s="2" t="s">
        <v>3297</v>
      </c>
      <c r="AO934" s="2" t="s">
        <v>89</v>
      </c>
      <c r="AP934" s="2">
        <v>63.8</v>
      </c>
      <c r="AQ934" s="2">
        <v>36</v>
      </c>
      <c r="AR934" s="2" t="s">
        <v>51</v>
      </c>
      <c r="AS934" s="2" t="s">
        <v>112</v>
      </c>
      <c r="AT934" s="2" t="s">
        <v>3297</v>
      </c>
    </row>
    <row r="935" spans="1:46" x14ac:dyDescent="0.3">
      <c r="A935" s="2" t="s">
        <v>2987</v>
      </c>
      <c r="B935" s="5">
        <v>45736</v>
      </c>
      <c r="C935" s="3" t="s">
        <v>431</v>
      </c>
      <c r="D935" s="3" t="s">
        <v>183</v>
      </c>
      <c r="E935" s="3" t="s">
        <v>275</v>
      </c>
      <c r="F935" s="3" t="s">
        <v>116</v>
      </c>
      <c r="G935" s="3" t="s">
        <v>69</v>
      </c>
      <c r="H935" s="3" t="s">
        <v>70</v>
      </c>
      <c r="I935" s="3" t="s">
        <v>71</v>
      </c>
      <c r="J935" s="2" t="s">
        <v>59</v>
      </c>
      <c r="K935" s="3" t="s">
        <v>83</v>
      </c>
      <c r="L935" s="3" t="s">
        <v>2917</v>
      </c>
      <c r="M935" s="5">
        <v>45724</v>
      </c>
      <c r="N935" s="5" t="s">
        <v>3297</v>
      </c>
      <c r="O935" s="5">
        <v>45815</v>
      </c>
      <c r="P935" s="3">
        <v>46</v>
      </c>
      <c r="Q935" s="3">
        <v>40535781</v>
      </c>
      <c r="R935" s="3">
        <v>0.25</v>
      </c>
      <c r="S935" s="3">
        <v>0.11</v>
      </c>
      <c r="T935" s="3">
        <v>33746037.68</v>
      </c>
      <c r="U935" s="3" t="s">
        <v>76</v>
      </c>
      <c r="V935" s="21" cm="1">
        <f t="array" ref="V935">T935 / _xlfn.SWITCH(U935, "USD", 1, "AED", 3.67, "QAR", 3.64, "SAR", 3.75, "EUR", 0.92, "Unknown", 1, 1)</f>
        <v>33746037.68</v>
      </c>
      <c r="W935" s="3">
        <v>21780362.030000001</v>
      </c>
      <c r="X935" s="3">
        <v>0.38</v>
      </c>
      <c r="Y935" s="3">
        <v>0.11</v>
      </c>
      <c r="Z935" s="3" t="s">
        <v>2918</v>
      </c>
      <c r="AA935" s="3">
        <v>13276501.68</v>
      </c>
      <c r="AB935" s="3">
        <v>5027299.25</v>
      </c>
      <c r="AC935" s="3">
        <v>45</v>
      </c>
      <c r="AD935" s="3">
        <v>38</v>
      </c>
      <c r="AE935" s="3" t="s">
        <v>3297</v>
      </c>
      <c r="AF935" s="3" t="s">
        <v>263</v>
      </c>
      <c r="AG935" s="3">
        <v>0.91</v>
      </c>
      <c r="AH935" s="3">
        <v>0.05</v>
      </c>
      <c r="AI935" s="3">
        <v>0.01</v>
      </c>
      <c r="AJ935" s="3">
        <v>9</v>
      </c>
      <c r="AK935" s="3">
        <v>990</v>
      </c>
      <c r="AL935" s="3">
        <v>6064371.2199999997</v>
      </c>
      <c r="AM935" s="3">
        <v>5653568.6100000003</v>
      </c>
      <c r="AN935" s="3" t="s">
        <v>102</v>
      </c>
      <c r="AO935" s="3" t="s">
        <v>89</v>
      </c>
      <c r="AP935" s="3">
        <v>61</v>
      </c>
      <c r="AQ935" s="3">
        <v>60</v>
      </c>
      <c r="AR935" s="3" t="s">
        <v>3297</v>
      </c>
      <c r="AS935" s="3" t="s">
        <v>40</v>
      </c>
      <c r="AT935" s="3" t="s">
        <v>3297</v>
      </c>
    </row>
    <row r="936" spans="1:46" x14ac:dyDescent="0.3">
      <c r="A936" s="3" t="s">
        <v>2990</v>
      </c>
      <c r="B936" s="4">
        <v>45876</v>
      </c>
      <c r="C936" s="2" t="s">
        <v>384</v>
      </c>
      <c r="D936" s="2" t="s">
        <v>55</v>
      </c>
      <c r="E936" s="2" t="s">
        <v>275</v>
      </c>
      <c r="F936" s="2" t="s">
        <v>93</v>
      </c>
      <c r="G936" s="2" t="s">
        <v>69</v>
      </c>
      <c r="H936" s="2" t="s">
        <v>192</v>
      </c>
      <c r="I936" s="2" t="s">
        <v>19</v>
      </c>
      <c r="J936" s="2" t="s">
        <v>72</v>
      </c>
      <c r="K936" s="2" t="s">
        <v>21</v>
      </c>
      <c r="L936" s="2" t="s">
        <v>2919</v>
      </c>
      <c r="M936" s="4">
        <v>45794</v>
      </c>
      <c r="N936" s="4" t="s">
        <v>3297</v>
      </c>
      <c r="O936" s="4">
        <v>45698</v>
      </c>
      <c r="P936" s="2">
        <v>18</v>
      </c>
      <c r="Q936" s="2">
        <v>11822469</v>
      </c>
      <c r="R936" s="2">
        <v>0.31</v>
      </c>
      <c r="S936" s="2">
        <v>0.14000000000000001</v>
      </c>
      <c r="T936" s="2">
        <v>9299554.1199999992</v>
      </c>
      <c r="U936" s="2" t="s">
        <v>365</v>
      </c>
      <c r="V936" s="20" cm="1">
        <f t="array" ref="V936">T936 / _xlfn.SWITCH(U936, "USD", 1, "AED", 3.67, "QAR", 3.64, "SAR", 3.75, "EUR", 0.92, "Unknown", 1, 1)</f>
        <v>2533938.452316076</v>
      </c>
      <c r="W936" s="2">
        <v>6047226.6799999997</v>
      </c>
      <c r="X936" s="2">
        <v>0.35</v>
      </c>
      <c r="Y936" s="2">
        <v>0.16</v>
      </c>
      <c r="Z936" s="2" t="s">
        <v>2920</v>
      </c>
      <c r="AA936" s="2">
        <v>1355628.93</v>
      </c>
      <c r="AB936" s="2">
        <v>636438.48</v>
      </c>
      <c r="AC936" s="2">
        <v>120</v>
      </c>
      <c r="AD936" s="2">
        <v>44</v>
      </c>
      <c r="AE936" s="2" t="s">
        <v>62</v>
      </c>
      <c r="AF936" s="2" t="s">
        <v>49</v>
      </c>
      <c r="AG936" s="2">
        <v>0.3</v>
      </c>
      <c r="AH936" s="2">
        <v>0.05</v>
      </c>
      <c r="AI936" s="2">
        <v>0.05</v>
      </c>
      <c r="AJ936" s="2">
        <v>2</v>
      </c>
      <c r="AK936" s="2">
        <v>239</v>
      </c>
      <c r="AL936" s="2">
        <v>407431.53</v>
      </c>
      <c r="AM936" s="2">
        <v>3404111.05</v>
      </c>
      <c r="AN936" s="2" t="s">
        <v>3297</v>
      </c>
      <c r="AO936" s="2" t="s">
        <v>103</v>
      </c>
      <c r="AP936" s="2">
        <v>67.7</v>
      </c>
      <c r="AQ936" s="2" t="s">
        <v>3297</v>
      </c>
      <c r="AR936" s="2" t="s">
        <v>3297</v>
      </c>
      <c r="AS936" s="2" t="s">
        <v>40</v>
      </c>
      <c r="AT936" s="2" t="s">
        <v>28</v>
      </c>
    </row>
    <row r="937" spans="1:46" x14ac:dyDescent="0.3">
      <c r="A937" s="2" t="s">
        <v>2993</v>
      </c>
      <c r="B937" s="5">
        <v>45932</v>
      </c>
      <c r="C937" s="3" t="s">
        <v>298</v>
      </c>
      <c r="D937" s="3" t="s">
        <v>198</v>
      </c>
      <c r="E937" s="3" t="s">
        <v>32</v>
      </c>
      <c r="F937" s="3" t="s">
        <v>108</v>
      </c>
      <c r="G937" s="3" t="s">
        <v>94</v>
      </c>
      <c r="H937" s="3" t="s">
        <v>192</v>
      </c>
      <c r="I937" s="3" t="s">
        <v>124</v>
      </c>
      <c r="J937" s="3" t="s">
        <v>215</v>
      </c>
      <c r="K937" s="3" t="s">
        <v>125</v>
      </c>
      <c r="L937" s="3" t="s">
        <v>2922</v>
      </c>
      <c r="M937" s="5">
        <v>45724</v>
      </c>
      <c r="N937" s="5" t="s">
        <v>3297</v>
      </c>
      <c r="O937" s="5">
        <v>45999</v>
      </c>
      <c r="P937" s="3">
        <v>36</v>
      </c>
      <c r="Q937" s="3">
        <v>43856124</v>
      </c>
      <c r="R937" s="3">
        <v>0.05</v>
      </c>
      <c r="S937" s="3">
        <v>0.02</v>
      </c>
      <c r="T937" s="3">
        <v>42496584.159999996</v>
      </c>
      <c r="U937" s="3" t="s">
        <v>264</v>
      </c>
      <c r="V937" s="21" cm="1">
        <f t="array" ref="V937">T937 / _xlfn.SWITCH(U937, "USD", 1, "AED", 3.67, "QAR", 3.64, "SAR", 3.75, "EUR", 0.92, "Unknown", 1, 1)</f>
        <v>42496584.159999996</v>
      </c>
      <c r="W937" s="3">
        <v>37499811.539999999</v>
      </c>
      <c r="X937" s="3">
        <v>0.22</v>
      </c>
      <c r="Y937" s="3">
        <v>0.14000000000000001</v>
      </c>
      <c r="Z937" s="3" t="s">
        <v>2923</v>
      </c>
      <c r="AA937" s="3">
        <v>21898069.390000001</v>
      </c>
      <c r="AB937" s="3">
        <v>20807773.359999999</v>
      </c>
      <c r="AC937" s="3">
        <v>30</v>
      </c>
      <c r="AD937" s="3">
        <v>103</v>
      </c>
      <c r="AE937" s="3" t="s">
        <v>3297</v>
      </c>
      <c r="AF937" s="3" t="s">
        <v>49</v>
      </c>
      <c r="AG937" s="3">
        <v>0.23</v>
      </c>
      <c r="AH937" s="3">
        <v>0.05</v>
      </c>
      <c r="AI937" s="3">
        <v>0.06</v>
      </c>
      <c r="AJ937" s="3">
        <v>0</v>
      </c>
      <c r="AK937" s="3">
        <v>2247</v>
      </c>
      <c r="AL937" s="3">
        <v>884107.66</v>
      </c>
      <c r="AM937" s="3">
        <v>9341552.4299999997</v>
      </c>
      <c r="AN937" s="3" t="s">
        <v>165</v>
      </c>
      <c r="AO937" s="3" t="s">
        <v>89</v>
      </c>
      <c r="AP937" s="3">
        <v>64.2</v>
      </c>
      <c r="AQ937" s="3">
        <v>48</v>
      </c>
      <c r="AR937" s="3" t="s">
        <v>166</v>
      </c>
      <c r="AS937" s="3" t="s">
        <v>27</v>
      </c>
      <c r="AT937" s="3" t="s">
        <v>105</v>
      </c>
    </row>
    <row r="938" spans="1:46" x14ac:dyDescent="0.3">
      <c r="A938" s="3" t="s">
        <v>2996</v>
      </c>
      <c r="B938" s="4">
        <v>45795</v>
      </c>
      <c r="C938" s="2" t="s">
        <v>244</v>
      </c>
      <c r="D938" s="2" t="s">
        <v>115</v>
      </c>
      <c r="E938" s="2" t="s">
        <v>3335</v>
      </c>
      <c r="F938" s="2" t="s">
        <v>33</v>
      </c>
      <c r="G938" s="2" t="s">
        <v>117</v>
      </c>
      <c r="H938" s="2" t="s">
        <v>95</v>
      </c>
      <c r="I938" s="2" t="s">
        <v>58</v>
      </c>
      <c r="J938" s="2" t="s">
        <v>140</v>
      </c>
      <c r="K938" s="2" t="s">
        <v>35</v>
      </c>
      <c r="L938" s="2" t="s">
        <v>2925</v>
      </c>
      <c r="M938" s="4">
        <v>45763</v>
      </c>
      <c r="N938" s="4">
        <v>45795</v>
      </c>
      <c r="O938" s="4">
        <v>45907</v>
      </c>
      <c r="P938" s="2" t="s">
        <v>3297</v>
      </c>
      <c r="Q938" s="2">
        <v>20259257</v>
      </c>
      <c r="R938" s="2">
        <v>0.28999999999999998</v>
      </c>
      <c r="S938" s="2">
        <v>0.12</v>
      </c>
      <c r="T938" s="2">
        <v>16110161.17</v>
      </c>
      <c r="U938" s="2" t="s">
        <v>242</v>
      </c>
      <c r="V938" s="20" cm="1">
        <f t="array" ref="V938">T938 / _xlfn.SWITCH(U938, "USD", 1, "AED", 3.67, "QAR", 3.64, "SAR", 3.75, "EUR", 0.92, "Unknown", 1, 1)</f>
        <v>17511044.75</v>
      </c>
      <c r="W938" s="2">
        <v>13690790.189999999</v>
      </c>
      <c r="X938" s="2">
        <v>0.09</v>
      </c>
      <c r="Y938" s="2">
        <v>0.14000000000000001</v>
      </c>
      <c r="Z938" s="2" t="s">
        <v>2926</v>
      </c>
      <c r="AA938" s="2">
        <v>11141364.779999999</v>
      </c>
      <c r="AB938" s="2">
        <v>5818088.9400000004</v>
      </c>
      <c r="AC938" s="2">
        <v>60</v>
      </c>
      <c r="AD938" s="2">
        <v>31</v>
      </c>
      <c r="AE938" s="2" t="s">
        <v>75</v>
      </c>
      <c r="AF938" s="2" t="s">
        <v>128</v>
      </c>
      <c r="AG938" s="2">
        <v>0.59</v>
      </c>
      <c r="AH938" s="2">
        <v>0.15</v>
      </c>
      <c r="AI938" s="2">
        <v>0.04</v>
      </c>
      <c r="AJ938" s="2">
        <v>0</v>
      </c>
      <c r="AK938" s="2">
        <v>1069</v>
      </c>
      <c r="AL938" s="2">
        <v>1613492.24</v>
      </c>
      <c r="AM938" s="2">
        <v>7227021.2699999996</v>
      </c>
      <c r="AN938" s="2" t="s">
        <v>102</v>
      </c>
      <c r="AO938" s="2" t="s">
        <v>89</v>
      </c>
      <c r="AP938" s="2">
        <v>73.8</v>
      </c>
      <c r="AQ938" s="2">
        <v>24</v>
      </c>
      <c r="AR938" s="2" t="s">
        <v>3297</v>
      </c>
      <c r="AS938" s="2" t="s">
        <v>112</v>
      </c>
      <c r="AT938" s="2" t="s">
        <v>105</v>
      </c>
    </row>
    <row r="939" spans="1:46" x14ac:dyDescent="0.3">
      <c r="A939" s="2" t="s">
        <v>2999</v>
      </c>
      <c r="B939" s="5">
        <v>45682</v>
      </c>
      <c r="C939" s="3" t="s">
        <v>309</v>
      </c>
      <c r="D939" s="3" t="s">
        <v>79</v>
      </c>
      <c r="E939" s="3" t="s">
        <v>16</v>
      </c>
      <c r="F939" s="3" t="s">
        <v>68</v>
      </c>
      <c r="G939" s="3" t="s">
        <v>235</v>
      </c>
      <c r="H939" s="3" t="s">
        <v>245</v>
      </c>
      <c r="I939" s="3" t="s">
        <v>3254</v>
      </c>
      <c r="J939" s="3" t="s">
        <v>82</v>
      </c>
      <c r="K939" s="3" t="s">
        <v>203</v>
      </c>
      <c r="L939" s="3" t="s">
        <v>2928</v>
      </c>
      <c r="M939" s="5">
        <v>45652</v>
      </c>
      <c r="N939" s="5">
        <v>45719</v>
      </c>
      <c r="O939" s="5">
        <v>45905</v>
      </c>
      <c r="P939" s="3">
        <v>8</v>
      </c>
      <c r="Q939" s="3">
        <v>34339282</v>
      </c>
      <c r="R939" s="3">
        <v>7.0000000000000007E-2</v>
      </c>
      <c r="S939" s="3">
        <v>0.13</v>
      </c>
      <c r="T939" s="3">
        <v>36087151.450000003</v>
      </c>
      <c r="U939" s="3" t="s">
        <v>76</v>
      </c>
      <c r="V939" s="21" cm="1">
        <f t="array" ref="V939">T939 / _xlfn.SWITCH(U939, "USD", 1, "AED", 3.67, "QAR", 3.64, "SAR", 3.75, "EUR", 0.92, "Unknown", 1, 1)</f>
        <v>36087151.450000003</v>
      </c>
      <c r="W939" s="3" t="s">
        <v>3297</v>
      </c>
      <c r="X939" s="3">
        <v>0.37</v>
      </c>
      <c r="Y939" s="3">
        <v>0.08</v>
      </c>
      <c r="Z939" s="3" t="s">
        <v>2929</v>
      </c>
      <c r="AA939" s="3">
        <v>21477733.469999999</v>
      </c>
      <c r="AB939" s="3">
        <v>21111670.27</v>
      </c>
      <c r="AC939" s="3">
        <v>120</v>
      </c>
      <c r="AD939" s="3">
        <v>129</v>
      </c>
      <c r="AE939" s="3" t="s">
        <v>38</v>
      </c>
      <c r="AF939" s="3" t="s">
        <v>87</v>
      </c>
      <c r="AG939" s="3">
        <v>0.53</v>
      </c>
      <c r="AH939" s="3">
        <v>0.05</v>
      </c>
      <c r="AI939" s="3">
        <v>0.03</v>
      </c>
      <c r="AJ939" s="3">
        <v>1</v>
      </c>
      <c r="AK939" s="3">
        <v>4684</v>
      </c>
      <c r="AL939" s="3">
        <v>8193904.7000000002</v>
      </c>
      <c r="AM939" s="3">
        <v>14995283.539999999</v>
      </c>
      <c r="AN939" s="3" t="s">
        <v>135</v>
      </c>
      <c r="AO939" s="3" t="s">
        <v>77</v>
      </c>
      <c r="AP939" s="3">
        <v>89.9</v>
      </c>
      <c r="AQ939" s="3">
        <v>36</v>
      </c>
      <c r="AR939" s="3" t="s">
        <v>166</v>
      </c>
      <c r="AS939" s="3" t="s">
        <v>40</v>
      </c>
      <c r="AT939" s="3" t="s">
        <v>105</v>
      </c>
    </row>
    <row r="940" spans="1:46" x14ac:dyDescent="0.3">
      <c r="A940" s="3" t="s">
        <v>3002</v>
      </c>
      <c r="B940" s="4">
        <v>45940</v>
      </c>
      <c r="C940" s="2" t="s">
        <v>655</v>
      </c>
      <c r="D940" s="2" t="s">
        <v>3250</v>
      </c>
      <c r="E940" s="2" t="s">
        <v>220</v>
      </c>
      <c r="F940" s="2" t="s">
        <v>33</v>
      </c>
      <c r="G940" s="2" t="s">
        <v>214</v>
      </c>
      <c r="H940" s="2" t="s">
        <v>70</v>
      </c>
      <c r="I940" s="2" t="s">
        <v>193</v>
      </c>
      <c r="J940" s="2" t="s">
        <v>118</v>
      </c>
      <c r="K940" s="2" t="s">
        <v>35</v>
      </c>
      <c r="L940" s="2" t="s">
        <v>2931</v>
      </c>
      <c r="M940" s="4">
        <v>45999</v>
      </c>
      <c r="N940" s="4" t="s">
        <v>3297</v>
      </c>
      <c r="O940" s="4">
        <v>46049</v>
      </c>
      <c r="P940" s="2">
        <v>21</v>
      </c>
      <c r="Q940" s="2">
        <v>497993</v>
      </c>
      <c r="R940" s="2">
        <v>0.3</v>
      </c>
      <c r="S940" s="2">
        <v>7.0000000000000007E-2</v>
      </c>
      <c r="T940" s="2">
        <v>372996.76</v>
      </c>
      <c r="U940" s="2" t="s">
        <v>365</v>
      </c>
      <c r="V940" s="20" cm="1">
        <f t="array" ref="V940">T940 / _xlfn.SWITCH(U940, "USD", 1, "AED", 3.67, "QAR", 3.64, "SAR", 3.75, "EUR", 0.92, "Unknown", 1, 1)</f>
        <v>101633.99455040872</v>
      </c>
      <c r="W940" s="2">
        <v>326557.94</v>
      </c>
      <c r="X940" s="2">
        <v>0.2</v>
      </c>
      <c r="Y940" s="2">
        <v>0.11</v>
      </c>
      <c r="Z940" s="2" t="s">
        <v>2932</v>
      </c>
      <c r="AA940" s="2">
        <v>222142.49</v>
      </c>
      <c r="AB940" s="2">
        <v>68872.899999999994</v>
      </c>
      <c r="AC940" s="2">
        <v>90</v>
      </c>
      <c r="AD940" s="2">
        <v>137</v>
      </c>
      <c r="AE940" s="2" t="s">
        <v>75</v>
      </c>
      <c r="AF940" s="2" t="s">
        <v>87</v>
      </c>
      <c r="AG940" s="2">
        <v>0.15</v>
      </c>
      <c r="AH940" s="2">
        <v>0.05</v>
      </c>
      <c r="AI940" s="2">
        <v>0.08</v>
      </c>
      <c r="AJ940" s="2">
        <v>1</v>
      </c>
      <c r="AK940" s="2">
        <v>3870</v>
      </c>
      <c r="AL940" s="2">
        <v>36964.1</v>
      </c>
      <c r="AM940" s="2">
        <v>136223.10999999999</v>
      </c>
      <c r="AN940" s="2" t="s">
        <v>88</v>
      </c>
      <c r="AO940" s="2" t="s">
        <v>77</v>
      </c>
      <c r="AP940" s="2">
        <v>61.7</v>
      </c>
      <c r="AQ940" s="2" t="s">
        <v>3297</v>
      </c>
      <c r="AR940" s="2" t="s">
        <v>3297</v>
      </c>
      <c r="AS940" s="2" t="s">
        <v>112</v>
      </c>
      <c r="AT940" s="2" t="s">
        <v>149</v>
      </c>
    </row>
    <row r="941" spans="1:46" x14ac:dyDescent="0.3">
      <c r="A941" s="2" t="s">
        <v>3004</v>
      </c>
      <c r="B941" s="5">
        <v>46011</v>
      </c>
      <c r="C941" s="3" t="s">
        <v>15</v>
      </c>
      <c r="D941" s="3" t="s">
        <v>107</v>
      </c>
      <c r="E941" s="3" t="s">
        <v>16</v>
      </c>
      <c r="F941" s="3" t="s">
        <v>68</v>
      </c>
      <c r="G941" s="3" t="s">
        <v>81</v>
      </c>
      <c r="H941" s="3" t="s">
        <v>70</v>
      </c>
      <c r="I941" s="3" t="s">
        <v>71</v>
      </c>
      <c r="J941" s="3" t="s">
        <v>82</v>
      </c>
      <c r="K941" s="3" t="s">
        <v>46</v>
      </c>
      <c r="L941" s="3" t="s">
        <v>2934</v>
      </c>
      <c r="M941" s="5">
        <v>45759</v>
      </c>
      <c r="N941" s="5">
        <v>46016</v>
      </c>
      <c r="O941" s="5">
        <v>46131</v>
      </c>
      <c r="P941" s="3">
        <v>15</v>
      </c>
      <c r="Q941" s="3">
        <v>13874177</v>
      </c>
      <c r="R941" s="3">
        <v>0.1</v>
      </c>
      <c r="S941" s="3">
        <v>0.01</v>
      </c>
      <c r="T941" s="3">
        <v>12611626.890000001</v>
      </c>
      <c r="U941" s="3" t="s">
        <v>3297</v>
      </c>
      <c r="V941" s="21" cm="1">
        <f t="array" ref="V941">T941 / _xlfn.SWITCH(U941, "USD", 1, "AED", 3.67, "QAR", 3.64, "SAR", 3.75, "EUR", 0.92, "Unknown", 1, 1)</f>
        <v>12611626.890000001</v>
      </c>
      <c r="W941" s="3">
        <v>10649638.73</v>
      </c>
      <c r="X941" s="3">
        <v>0.27</v>
      </c>
      <c r="Y941" s="3">
        <v>7.0000000000000007E-2</v>
      </c>
      <c r="Z941" s="3" t="s">
        <v>2935</v>
      </c>
      <c r="AA941" s="3">
        <v>2081078.57</v>
      </c>
      <c r="AB941" s="3">
        <v>1563925.36</v>
      </c>
      <c r="AC941" s="3">
        <v>90</v>
      </c>
      <c r="AD941" s="3">
        <v>139</v>
      </c>
      <c r="AE941" s="3" t="s">
        <v>3297</v>
      </c>
      <c r="AF941" s="3" t="s">
        <v>263</v>
      </c>
      <c r="AG941" s="3">
        <v>0.92</v>
      </c>
      <c r="AH941" s="3">
        <v>0.1</v>
      </c>
      <c r="AI941" s="3">
        <v>7.0000000000000007E-2</v>
      </c>
      <c r="AJ941" s="3">
        <v>2</v>
      </c>
      <c r="AK941" s="3">
        <v>4376</v>
      </c>
      <c r="AL941" s="3">
        <v>2952563.86</v>
      </c>
      <c r="AM941" s="3">
        <v>3449985.47</v>
      </c>
      <c r="AN941" s="3" t="s">
        <v>3297</v>
      </c>
      <c r="AO941" s="3" t="s">
        <v>39</v>
      </c>
      <c r="AP941" s="3">
        <v>63.3</v>
      </c>
      <c r="AQ941" s="3">
        <v>12</v>
      </c>
      <c r="AR941" s="3" t="s">
        <v>166</v>
      </c>
      <c r="AS941" s="3" t="s">
        <v>104</v>
      </c>
      <c r="AT941" s="3" t="s">
        <v>28</v>
      </c>
    </row>
    <row r="942" spans="1:46" x14ac:dyDescent="0.3">
      <c r="A942" s="3" t="s">
        <v>3007</v>
      </c>
      <c r="B942" s="4">
        <v>45714</v>
      </c>
      <c r="C942" s="2" t="s">
        <v>940</v>
      </c>
      <c r="D942" s="2" t="s">
        <v>219</v>
      </c>
      <c r="E942" s="2" t="s">
        <v>220</v>
      </c>
      <c r="F942" s="2" t="s">
        <v>33</v>
      </c>
      <c r="G942" s="2" t="s">
        <v>117</v>
      </c>
      <c r="H942" s="2" t="s">
        <v>157</v>
      </c>
      <c r="I942" s="2" t="s">
        <v>139</v>
      </c>
      <c r="J942" s="2" t="s">
        <v>221</v>
      </c>
      <c r="K942" s="2" t="s">
        <v>46</v>
      </c>
      <c r="L942" s="2" t="s">
        <v>2937</v>
      </c>
      <c r="M942" s="4">
        <v>45671</v>
      </c>
      <c r="N942" s="4">
        <v>45761</v>
      </c>
      <c r="O942" s="4">
        <v>45875</v>
      </c>
      <c r="P942" s="2">
        <v>55</v>
      </c>
      <c r="Q942" s="2">
        <v>4515095</v>
      </c>
      <c r="R942" s="2">
        <v>0.13</v>
      </c>
      <c r="S942" s="2">
        <v>-0.01</v>
      </c>
      <c r="T942" s="2">
        <v>3888851.32</v>
      </c>
      <c r="U942" s="2" t="s">
        <v>264</v>
      </c>
      <c r="V942" s="20" cm="1">
        <f t="array" ref="V942">T942 / _xlfn.SWITCH(U942, "USD", 1, "AED", 3.67, "QAR", 3.64, "SAR", 3.75, "EUR", 0.92, "Unknown", 1, 1)</f>
        <v>3888851.32</v>
      </c>
      <c r="W942" s="2">
        <v>3379916.71</v>
      </c>
      <c r="X942" s="2">
        <v>0.11</v>
      </c>
      <c r="Y942" s="2">
        <v>0.09</v>
      </c>
      <c r="Z942" s="2" t="s">
        <v>2938</v>
      </c>
      <c r="AA942" s="2">
        <v>3174543.28</v>
      </c>
      <c r="AB942" s="2">
        <v>1246672.55</v>
      </c>
      <c r="AC942" s="2">
        <v>120</v>
      </c>
      <c r="AD942" s="2">
        <v>129</v>
      </c>
      <c r="AE942" s="2" t="s">
        <v>3297</v>
      </c>
      <c r="AF942" s="2" t="s">
        <v>263</v>
      </c>
      <c r="AG942" s="2">
        <v>0.63</v>
      </c>
      <c r="AH942" s="2">
        <v>0.1</v>
      </c>
      <c r="AI942" s="2">
        <v>7.0000000000000007E-2</v>
      </c>
      <c r="AJ942" s="2">
        <v>3</v>
      </c>
      <c r="AK942" s="2">
        <v>667</v>
      </c>
      <c r="AL942" s="2">
        <v>621464.04</v>
      </c>
      <c r="AM942" s="2">
        <v>576346.11</v>
      </c>
      <c r="AN942" s="2" t="s">
        <v>3297</v>
      </c>
      <c r="AO942" s="2" t="s">
        <v>89</v>
      </c>
      <c r="AP942" s="2">
        <v>69.2</v>
      </c>
      <c r="AQ942" s="2">
        <v>60</v>
      </c>
      <c r="AR942" s="2" t="s">
        <v>26</v>
      </c>
      <c r="AS942" s="2" t="s">
        <v>52</v>
      </c>
      <c r="AT942" s="2" t="s">
        <v>149</v>
      </c>
    </row>
    <row r="943" spans="1:46" x14ac:dyDescent="0.3">
      <c r="A943" s="2" t="s">
        <v>3010</v>
      </c>
      <c r="B943" s="5">
        <v>16652</v>
      </c>
      <c r="C943" s="3" t="s">
        <v>239</v>
      </c>
      <c r="D943" s="3" t="s">
        <v>3249</v>
      </c>
      <c r="E943" s="3" t="s">
        <v>275</v>
      </c>
      <c r="F943" s="3" t="s">
        <v>93</v>
      </c>
      <c r="G943" s="3" t="s">
        <v>144</v>
      </c>
      <c r="H943" s="3" t="s">
        <v>95</v>
      </c>
      <c r="I943" s="3" t="s">
        <v>124</v>
      </c>
      <c r="J943" s="2" t="s">
        <v>59</v>
      </c>
      <c r="K943" s="3" t="s">
        <v>125</v>
      </c>
      <c r="L943" s="3" t="s">
        <v>2940</v>
      </c>
      <c r="M943" s="5">
        <v>45769</v>
      </c>
      <c r="N943" s="5">
        <v>45695</v>
      </c>
      <c r="O943" s="5">
        <v>45882</v>
      </c>
      <c r="P943" s="3" t="s">
        <v>3297</v>
      </c>
      <c r="Q943" s="3">
        <v>16201281</v>
      </c>
      <c r="R943" s="3">
        <v>0.15</v>
      </c>
      <c r="S943" s="3">
        <v>0.09</v>
      </c>
      <c r="T943" s="3">
        <v>15010486.85</v>
      </c>
      <c r="U943" s="3" t="s">
        <v>365</v>
      </c>
      <c r="V943" s="21" cm="1">
        <f t="array" ref="V943">T943 / _xlfn.SWITCH(U943, "USD", 1, "AED", 3.67, "QAR", 3.64, "SAR", 3.75, "EUR", 0.92, "Unknown", 1, 1)</f>
        <v>4090050.9128065393</v>
      </c>
      <c r="W943" s="3">
        <v>12158413.34</v>
      </c>
      <c r="X943" s="3">
        <v>0.21</v>
      </c>
      <c r="Y943" s="3">
        <v>0.05</v>
      </c>
      <c r="Z943" s="3" t="s">
        <v>2941</v>
      </c>
      <c r="AA943" s="3">
        <v>10835626.58</v>
      </c>
      <c r="AB943" s="3">
        <v>10987374.08</v>
      </c>
      <c r="AC943" s="3">
        <v>45</v>
      </c>
      <c r="AD943" s="3">
        <v>70</v>
      </c>
      <c r="AE943" s="3" t="s">
        <v>100</v>
      </c>
      <c r="AF943" s="3" t="s">
        <v>24</v>
      </c>
      <c r="AG943" s="3">
        <v>0.4</v>
      </c>
      <c r="AH943" s="3">
        <v>0.15</v>
      </c>
      <c r="AI943" s="3">
        <v>0.03</v>
      </c>
      <c r="AJ943" s="3">
        <v>6</v>
      </c>
      <c r="AK943" s="3" t="s">
        <v>3297</v>
      </c>
      <c r="AL943" s="3">
        <v>1596624.04</v>
      </c>
      <c r="AM943" s="3">
        <v>4954807.33</v>
      </c>
      <c r="AN943" s="3" t="s">
        <v>102</v>
      </c>
      <c r="AO943" s="3" t="s">
        <v>77</v>
      </c>
      <c r="AP943" s="3">
        <v>78.3</v>
      </c>
      <c r="AQ943" s="3">
        <v>48</v>
      </c>
      <c r="AR943" s="3" t="s">
        <v>3297</v>
      </c>
      <c r="AS943" s="3" t="s">
        <v>104</v>
      </c>
      <c r="AT943" s="3" t="s">
        <v>105</v>
      </c>
    </row>
    <row r="944" spans="1:46" x14ac:dyDescent="0.3">
      <c r="A944" s="3" t="s">
        <v>3013</v>
      </c>
      <c r="B944" s="4">
        <v>16675</v>
      </c>
      <c r="C944" s="2" t="s">
        <v>438</v>
      </c>
      <c r="D944" s="2" t="s">
        <v>55</v>
      </c>
      <c r="E944" s="2" t="s">
        <v>275</v>
      </c>
      <c r="F944" s="2" t="s">
        <v>17</v>
      </c>
      <c r="G944" s="2" t="s">
        <v>235</v>
      </c>
      <c r="H944" s="2" t="s">
        <v>70</v>
      </c>
      <c r="I944" s="2" t="s">
        <v>71</v>
      </c>
      <c r="J944" s="2" t="s">
        <v>72</v>
      </c>
      <c r="K944" s="2" t="s">
        <v>46</v>
      </c>
      <c r="L944" s="2" t="s">
        <v>2943</v>
      </c>
      <c r="M944" s="4">
        <v>45736</v>
      </c>
      <c r="N944" s="4">
        <v>45871</v>
      </c>
      <c r="O944" s="4" t="s">
        <v>3297</v>
      </c>
      <c r="P944" s="2" t="s">
        <v>3297</v>
      </c>
      <c r="Q944" s="2">
        <v>14637791</v>
      </c>
      <c r="R944" s="2">
        <v>0.26</v>
      </c>
      <c r="S944" s="2">
        <v>0.02</v>
      </c>
      <c r="T944" s="2">
        <v>11048604.65</v>
      </c>
      <c r="U944" s="2" t="s">
        <v>278</v>
      </c>
      <c r="V944" s="20" cm="1">
        <f t="array" ref="V944">T944 / _xlfn.SWITCH(U944, "USD", 1, "AED", 3.67, "QAR", 3.64, "SAR", 3.75, "EUR", 0.92, "Unknown", 1, 1)</f>
        <v>2946294.5733333332</v>
      </c>
      <c r="W944" s="2">
        <v>8711311.4000000004</v>
      </c>
      <c r="X944" s="2">
        <v>0.22</v>
      </c>
      <c r="Y944" s="2">
        <v>0.17</v>
      </c>
      <c r="Z944" s="2" t="s">
        <v>2944</v>
      </c>
      <c r="AA944" s="2">
        <v>3102493.78</v>
      </c>
      <c r="AB944" s="2">
        <v>2644760.15</v>
      </c>
      <c r="AC944" s="2">
        <v>120</v>
      </c>
      <c r="AD944" s="2">
        <v>51</v>
      </c>
      <c r="AE944" s="2" t="s">
        <v>3297</v>
      </c>
      <c r="AF944" s="2" t="s">
        <v>24</v>
      </c>
      <c r="AG944" s="2">
        <v>0.61</v>
      </c>
      <c r="AH944" s="2">
        <v>0.05</v>
      </c>
      <c r="AI944" s="2">
        <v>0.06</v>
      </c>
      <c r="AJ944" s="2">
        <v>13</v>
      </c>
      <c r="AK944" s="2">
        <v>4360</v>
      </c>
      <c r="AL944" s="2">
        <v>436614.66</v>
      </c>
      <c r="AM944" s="2">
        <v>4793880.67</v>
      </c>
      <c r="AN944" s="2" t="s">
        <v>102</v>
      </c>
      <c r="AO944" s="2" t="s">
        <v>3297</v>
      </c>
      <c r="AP944" s="2">
        <v>71.2</v>
      </c>
      <c r="AQ944" s="2">
        <v>24</v>
      </c>
      <c r="AR944" s="2" t="s">
        <v>26</v>
      </c>
      <c r="AS944" s="2" t="s">
        <v>40</v>
      </c>
      <c r="AT944" s="2" t="s">
        <v>113</v>
      </c>
    </row>
    <row r="945" spans="1:46" x14ac:dyDescent="0.3">
      <c r="A945" s="2" t="s">
        <v>3016</v>
      </c>
      <c r="B945" s="5">
        <v>45888</v>
      </c>
      <c r="C945" s="3" t="s">
        <v>655</v>
      </c>
      <c r="D945" s="3" t="s">
        <v>122</v>
      </c>
      <c r="E945" s="3" t="s">
        <v>32</v>
      </c>
      <c r="F945" s="3" t="s">
        <v>3297</v>
      </c>
      <c r="G945" s="3" t="s">
        <v>57</v>
      </c>
      <c r="H945" s="3" t="s">
        <v>44</v>
      </c>
      <c r="I945" s="3" t="s">
        <v>58</v>
      </c>
      <c r="J945" s="3" t="s">
        <v>215</v>
      </c>
      <c r="K945" s="3" t="s">
        <v>35</v>
      </c>
      <c r="L945" s="3" t="s">
        <v>2946</v>
      </c>
      <c r="M945" s="5">
        <v>45665</v>
      </c>
      <c r="N945" s="5">
        <v>45945</v>
      </c>
      <c r="O945" s="5">
        <v>45926</v>
      </c>
      <c r="P945" s="3" t="s">
        <v>3297</v>
      </c>
      <c r="Q945" s="3">
        <v>33946705</v>
      </c>
      <c r="R945" s="3">
        <v>0.3</v>
      </c>
      <c r="S945" s="3">
        <v>0.03</v>
      </c>
      <c r="T945" s="3">
        <v>24475574.300000001</v>
      </c>
      <c r="U945" s="3" t="s">
        <v>76</v>
      </c>
      <c r="V945" s="21" cm="1">
        <f t="array" ref="V945">T945 / _xlfn.SWITCH(U945, "USD", 1, "AED", 3.67, "QAR", 3.64, "SAR", 3.75, "EUR", 0.92, "Unknown", 1, 1)</f>
        <v>24475574.300000001</v>
      </c>
      <c r="W945" s="3">
        <v>21711116.010000002</v>
      </c>
      <c r="X945" s="3">
        <v>0.38</v>
      </c>
      <c r="Y945" s="3">
        <v>0.1</v>
      </c>
      <c r="Z945" s="3" t="s">
        <v>2947</v>
      </c>
      <c r="AA945" s="3">
        <v>6700670.0999999996</v>
      </c>
      <c r="AB945" s="3">
        <v>4520521.5999999996</v>
      </c>
      <c r="AC945" s="3">
        <v>30</v>
      </c>
      <c r="AD945" s="3">
        <v>16</v>
      </c>
      <c r="AE945" s="3" t="s">
        <v>148</v>
      </c>
      <c r="AF945" s="3" t="s">
        <v>101</v>
      </c>
      <c r="AG945" s="3">
        <v>0.28999999999999998</v>
      </c>
      <c r="AH945" s="3">
        <v>0.15</v>
      </c>
      <c r="AI945" s="3">
        <v>0.09</v>
      </c>
      <c r="AJ945" s="3">
        <v>11</v>
      </c>
      <c r="AK945" s="3">
        <v>3458</v>
      </c>
      <c r="AL945" s="3">
        <v>3594995.48</v>
      </c>
      <c r="AM945" s="3">
        <v>6919266.0499999998</v>
      </c>
      <c r="AN945" s="3" t="s">
        <v>63</v>
      </c>
      <c r="AO945" s="3" t="s">
        <v>3297</v>
      </c>
      <c r="AP945" s="3">
        <v>58.5</v>
      </c>
      <c r="AQ945" s="3">
        <v>24</v>
      </c>
      <c r="AR945" s="3" t="s">
        <v>26</v>
      </c>
      <c r="AS945" s="3" t="s">
        <v>104</v>
      </c>
      <c r="AT945" s="3" t="s">
        <v>149</v>
      </c>
    </row>
    <row r="946" spans="1:46" x14ac:dyDescent="0.3">
      <c r="A946" s="3" t="s">
        <v>3018</v>
      </c>
      <c r="B946" s="4">
        <v>16686</v>
      </c>
      <c r="C946" s="2" t="s">
        <v>15</v>
      </c>
      <c r="D946" s="2" t="s">
        <v>122</v>
      </c>
      <c r="E946" s="2" t="s">
        <v>16</v>
      </c>
      <c r="F946" s="2" t="s">
        <v>56</v>
      </c>
      <c r="G946" s="2" t="s">
        <v>34</v>
      </c>
      <c r="H946" s="2" t="s">
        <v>44</v>
      </c>
      <c r="I946" s="2" t="s">
        <v>96</v>
      </c>
      <c r="J946" s="2" t="s">
        <v>82</v>
      </c>
      <c r="K946" s="2" t="s">
        <v>35</v>
      </c>
      <c r="L946" s="2" t="s">
        <v>2949</v>
      </c>
      <c r="M946" s="4">
        <v>45831</v>
      </c>
      <c r="N946" s="4">
        <v>46001</v>
      </c>
      <c r="O946" s="4">
        <v>45728</v>
      </c>
      <c r="P946" s="2">
        <v>29</v>
      </c>
      <c r="Q946" s="2">
        <v>24132672</v>
      </c>
      <c r="R946" s="2">
        <v>0.25</v>
      </c>
      <c r="S946" s="2">
        <v>0.16</v>
      </c>
      <c r="T946" s="2">
        <v>20995424.640000001</v>
      </c>
      <c r="U946" s="2" t="s">
        <v>177</v>
      </c>
      <c r="V946" s="20" cm="1">
        <f t="array" ref="V946">T946 / _xlfn.SWITCH(U946, "USD", 1, "AED", 3.67, "QAR", 3.64, "SAR", 3.75, "EUR", 0.92, "Unknown", 1, 1)</f>
        <v>20995424.640000001</v>
      </c>
      <c r="W946" s="2">
        <v>13896769.949999999</v>
      </c>
      <c r="X946" s="2">
        <v>0.28000000000000003</v>
      </c>
      <c r="Y946" s="2">
        <v>0.1</v>
      </c>
      <c r="Z946" s="2" t="s">
        <v>2950</v>
      </c>
      <c r="AA946" s="2">
        <v>12547382.17</v>
      </c>
      <c r="AB946" s="2">
        <v>5588463.2599999998</v>
      </c>
      <c r="AC946" s="2">
        <v>45</v>
      </c>
      <c r="AD946" s="2">
        <v>27</v>
      </c>
      <c r="AE946" s="2" t="s">
        <v>75</v>
      </c>
      <c r="AF946" s="2" t="s">
        <v>128</v>
      </c>
      <c r="AG946" s="2">
        <v>0.84</v>
      </c>
      <c r="AH946" s="2">
        <v>0.1</v>
      </c>
      <c r="AI946" s="2">
        <v>0.05</v>
      </c>
      <c r="AJ946" s="2">
        <v>15</v>
      </c>
      <c r="AK946" s="2">
        <v>3423</v>
      </c>
      <c r="AL946" s="2">
        <v>2858212.99</v>
      </c>
      <c r="AM946" s="2">
        <v>3812897.67</v>
      </c>
      <c r="AN946" s="2" t="s">
        <v>165</v>
      </c>
      <c r="AO946" s="2" t="s">
        <v>39</v>
      </c>
      <c r="AP946" s="2" t="s">
        <v>3297</v>
      </c>
      <c r="AQ946" s="2">
        <v>48</v>
      </c>
      <c r="AR946" s="2" t="s">
        <v>51</v>
      </c>
      <c r="AS946" s="2" t="s">
        <v>40</v>
      </c>
      <c r="AT946" s="2" t="s">
        <v>105</v>
      </c>
    </row>
    <row r="947" spans="1:46" x14ac:dyDescent="0.3">
      <c r="A947" s="2" t="s">
        <v>3020</v>
      </c>
      <c r="B947" s="5">
        <v>45700</v>
      </c>
      <c r="C947" s="3" t="s">
        <v>179</v>
      </c>
      <c r="D947" s="3" t="s">
        <v>31</v>
      </c>
      <c r="E947" s="3" t="s">
        <v>3335</v>
      </c>
      <c r="F947" s="3" t="s">
        <v>17</v>
      </c>
      <c r="G947" s="3" t="s">
        <v>208</v>
      </c>
      <c r="H947" s="3" t="s">
        <v>157</v>
      </c>
      <c r="I947" s="3" t="s">
        <v>124</v>
      </c>
      <c r="J947" s="3" t="s">
        <v>140</v>
      </c>
      <c r="K947" s="3" t="s">
        <v>145</v>
      </c>
      <c r="L947" s="3" t="s">
        <v>2952</v>
      </c>
      <c r="M947" s="5">
        <v>45647</v>
      </c>
      <c r="N947" s="5" t="s">
        <v>3297</v>
      </c>
      <c r="O947" s="5">
        <v>45771</v>
      </c>
      <c r="P947" s="3">
        <v>56</v>
      </c>
      <c r="Q947" s="3">
        <v>45264697</v>
      </c>
      <c r="R947" s="3">
        <v>0.35</v>
      </c>
      <c r="S947" s="3">
        <v>0.19</v>
      </c>
      <c r="T947" s="3">
        <v>35012243.130000003</v>
      </c>
      <c r="U947" s="3" t="s">
        <v>3297</v>
      </c>
      <c r="V947" s="21" cm="1">
        <f t="array" ref="V947">T947 / _xlfn.SWITCH(U947, "USD", 1, "AED", 3.67, "QAR", 3.64, "SAR", 3.75, "EUR", 0.92, "Unknown", 1, 1)</f>
        <v>35012243.130000003</v>
      </c>
      <c r="W947" s="3">
        <v>26842638.300000001</v>
      </c>
      <c r="X947" s="3">
        <v>0.12</v>
      </c>
      <c r="Y947" s="3">
        <v>7.0000000000000007E-2</v>
      </c>
      <c r="Z947" s="3" t="s">
        <v>2953</v>
      </c>
      <c r="AA947" s="3">
        <v>18143844.5</v>
      </c>
      <c r="AB947" s="3">
        <v>8546948.7799999993</v>
      </c>
      <c r="AC947" s="3">
        <v>45</v>
      </c>
      <c r="AD947" s="3">
        <v>165</v>
      </c>
      <c r="AE947" s="3" t="s">
        <v>148</v>
      </c>
      <c r="AF947" s="3" t="s">
        <v>153</v>
      </c>
      <c r="AG947" s="3">
        <v>0.64</v>
      </c>
      <c r="AH947" s="3">
        <v>0.05</v>
      </c>
      <c r="AI947" s="3">
        <v>0.01</v>
      </c>
      <c r="AJ947" s="3">
        <v>10</v>
      </c>
      <c r="AK947" s="3">
        <v>1244</v>
      </c>
      <c r="AL947" s="3">
        <v>1909070.08</v>
      </c>
      <c r="AM947" s="3">
        <v>16589783.699999999</v>
      </c>
      <c r="AN947" s="3" t="s">
        <v>165</v>
      </c>
      <c r="AO947" s="3" t="s">
        <v>77</v>
      </c>
      <c r="AP947" s="3">
        <v>96.7</v>
      </c>
      <c r="AQ947" s="3">
        <v>36</v>
      </c>
      <c r="AR947" s="3" t="s">
        <v>160</v>
      </c>
      <c r="AS947" s="3" t="s">
        <v>112</v>
      </c>
      <c r="AT947" s="3" t="s">
        <v>149</v>
      </c>
    </row>
    <row r="948" spans="1:46" x14ac:dyDescent="0.3">
      <c r="A948" s="3" t="s">
        <v>3023</v>
      </c>
      <c r="B948" s="4">
        <v>45765</v>
      </c>
      <c r="C948" s="2" t="s">
        <v>257</v>
      </c>
      <c r="D948" s="2" t="s">
        <v>43</v>
      </c>
      <c r="E948" s="2" t="s">
        <v>3335</v>
      </c>
      <c r="F948" s="2" t="s">
        <v>68</v>
      </c>
      <c r="G948" s="2" t="s">
        <v>94</v>
      </c>
      <c r="H948" s="2" t="s">
        <v>3297</v>
      </c>
      <c r="I948" s="2" t="s">
        <v>3297</v>
      </c>
      <c r="J948" s="2" t="s">
        <v>140</v>
      </c>
      <c r="K948" s="2" t="s">
        <v>125</v>
      </c>
      <c r="L948" s="2" t="s">
        <v>2955</v>
      </c>
      <c r="M948" s="4">
        <v>45691</v>
      </c>
      <c r="N948" s="4">
        <v>45769</v>
      </c>
      <c r="O948" s="4">
        <v>45804</v>
      </c>
      <c r="P948" s="2">
        <v>47</v>
      </c>
      <c r="Q948" s="2">
        <v>48428231</v>
      </c>
      <c r="R948" s="2">
        <v>0.03</v>
      </c>
      <c r="S948" s="2">
        <v>0.2</v>
      </c>
      <c r="T948" s="2">
        <v>56370460.880000003</v>
      </c>
      <c r="U948" s="2" t="s">
        <v>365</v>
      </c>
      <c r="V948" s="20" cm="1">
        <f t="array" ref="V948">T948 / _xlfn.SWITCH(U948, "USD", 1, "AED", 3.67, "QAR", 3.64, "SAR", 3.75, "EUR", 0.92, "Unknown", 1, 1)</f>
        <v>15359798.604904633</v>
      </c>
      <c r="W948" s="2">
        <v>44467831.079999998</v>
      </c>
      <c r="X948" s="2">
        <v>0.36</v>
      </c>
      <c r="Y948" s="2">
        <v>0.16</v>
      </c>
      <c r="Z948" s="2" t="s">
        <v>2956</v>
      </c>
      <c r="AA948" s="2">
        <v>10532000.92</v>
      </c>
      <c r="AB948" s="2">
        <v>6816677.5899999999</v>
      </c>
      <c r="AC948" s="2">
        <v>120</v>
      </c>
      <c r="AD948" s="2">
        <v>132</v>
      </c>
      <c r="AE948" s="2" t="s">
        <v>3297</v>
      </c>
      <c r="AF948" s="2" t="s">
        <v>87</v>
      </c>
      <c r="AG948" s="2">
        <v>0.09</v>
      </c>
      <c r="AH948" s="2">
        <v>0.05</v>
      </c>
      <c r="AI948" s="2">
        <v>0.02</v>
      </c>
      <c r="AJ948" s="2">
        <v>4</v>
      </c>
      <c r="AK948" s="2">
        <v>855</v>
      </c>
      <c r="AL948" s="2">
        <v>2720068.17</v>
      </c>
      <c r="AM948" s="2">
        <v>10781519.789999999</v>
      </c>
      <c r="AN948" s="2" t="s">
        <v>165</v>
      </c>
      <c r="AO948" s="2" t="s">
        <v>77</v>
      </c>
      <c r="AP948" s="2">
        <v>68.8</v>
      </c>
      <c r="AQ948" s="2">
        <v>48</v>
      </c>
      <c r="AR948" s="2" t="s">
        <v>160</v>
      </c>
      <c r="AS948" s="2" t="s">
        <v>112</v>
      </c>
      <c r="AT948" s="2" t="s">
        <v>113</v>
      </c>
    </row>
    <row r="949" spans="1:46" x14ac:dyDescent="0.3">
      <c r="A949" s="2" t="s">
        <v>3025</v>
      </c>
      <c r="B949" s="5">
        <v>46027</v>
      </c>
      <c r="C949" s="3" t="s">
        <v>130</v>
      </c>
      <c r="D949" s="3" t="s">
        <v>107</v>
      </c>
      <c r="E949" s="3" t="s">
        <v>32</v>
      </c>
      <c r="F949" s="3" t="s">
        <v>3297</v>
      </c>
      <c r="G949" s="3" t="s">
        <v>208</v>
      </c>
      <c r="H949" s="3" t="s">
        <v>192</v>
      </c>
      <c r="I949" s="3" t="s">
        <v>19</v>
      </c>
      <c r="J949" s="3" t="s">
        <v>215</v>
      </c>
      <c r="K949" s="3" t="s">
        <v>83</v>
      </c>
      <c r="L949" s="3" t="s">
        <v>2958</v>
      </c>
      <c r="M949" s="5">
        <v>45961</v>
      </c>
      <c r="N949" s="5">
        <v>46066</v>
      </c>
      <c r="O949" s="5">
        <v>46110</v>
      </c>
      <c r="P949" s="3">
        <v>19</v>
      </c>
      <c r="Q949" s="3">
        <v>11791129</v>
      </c>
      <c r="R949" s="3">
        <v>0.08</v>
      </c>
      <c r="S949" s="3">
        <v>-0.05</v>
      </c>
      <c r="T949" s="3">
        <v>10305446.75</v>
      </c>
      <c r="U949" s="3" t="s">
        <v>278</v>
      </c>
      <c r="V949" s="21" cm="1">
        <f t="array" ref="V949">T949 / _xlfn.SWITCH(U949, "USD", 1, "AED", 3.67, "QAR", 3.64, "SAR", 3.75, "EUR", 0.92, "Unknown", 1, 1)</f>
        <v>2748119.1333333333</v>
      </c>
      <c r="W949" s="3">
        <v>8144521.79</v>
      </c>
      <c r="X949" s="3">
        <v>0.33</v>
      </c>
      <c r="Y949" s="3">
        <v>0.16</v>
      </c>
      <c r="Z949" s="3" t="s">
        <v>3297</v>
      </c>
      <c r="AA949" s="3">
        <v>8705377.1699999999</v>
      </c>
      <c r="AB949" s="3">
        <v>3899420.96</v>
      </c>
      <c r="AC949" s="3">
        <v>45</v>
      </c>
      <c r="AD949" s="3">
        <v>34</v>
      </c>
      <c r="AE949" s="3" t="s">
        <v>62</v>
      </c>
      <c r="AF949" s="3" t="s">
        <v>87</v>
      </c>
      <c r="AG949" s="3">
        <v>0.27</v>
      </c>
      <c r="AH949" s="3">
        <v>0.1</v>
      </c>
      <c r="AI949" s="3">
        <v>0.02</v>
      </c>
      <c r="AJ949" s="3">
        <v>12</v>
      </c>
      <c r="AK949" s="3" t="s">
        <v>3297</v>
      </c>
      <c r="AL949" s="3" t="s">
        <v>3297</v>
      </c>
      <c r="AM949" s="3">
        <v>1157849.73</v>
      </c>
      <c r="AN949" s="3" t="s">
        <v>3297</v>
      </c>
      <c r="AO949" s="3" t="s">
        <v>3297</v>
      </c>
      <c r="AP949" s="3">
        <v>88</v>
      </c>
      <c r="AQ949" s="3">
        <v>36</v>
      </c>
      <c r="AR949" s="3" t="s">
        <v>51</v>
      </c>
      <c r="AS949" s="3" t="s">
        <v>112</v>
      </c>
      <c r="AT949" s="3" t="s">
        <v>105</v>
      </c>
    </row>
    <row r="950" spans="1:46" x14ac:dyDescent="0.3">
      <c r="A950" s="3" t="s">
        <v>3028</v>
      </c>
      <c r="B950" s="4">
        <v>45832</v>
      </c>
      <c r="C950" s="2" t="s">
        <v>907</v>
      </c>
      <c r="D950" s="2" t="s">
        <v>107</v>
      </c>
      <c r="E950" s="2" t="s">
        <v>275</v>
      </c>
      <c r="F950" s="2" t="s">
        <v>93</v>
      </c>
      <c r="G950" s="2" t="s">
        <v>214</v>
      </c>
      <c r="H950" s="2" t="s">
        <v>157</v>
      </c>
      <c r="I950" s="2" t="s">
        <v>96</v>
      </c>
      <c r="J950" s="2" t="s">
        <v>72</v>
      </c>
      <c r="K950" s="2" t="s">
        <v>203</v>
      </c>
      <c r="L950" s="2" t="s">
        <v>2960</v>
      </c>
      <c r="M950" s="4">
        <v>45760</v>
      </c>
      <c r="N950" s="4">
        <v>45878</v>
      </c>
      <c r="O950" s="4">
        <v>45922</v>
      </c>
      <c r="P950" s="2">
        <v>16</v>
      </c>
      <c r="Q950" s="2">
        <v>26175459</v>
      </c>
      <c r="R950" s="2">
        <v>0.32</v>
      </c>
      <c r="S950" s="2">
        <v>0.08</v>
      </c>
      <c r="T950" s="2">
        <v>19223257.09</v>
      </c>
      <c r="U950" s="2" t="s">
        <v>3297</v>
      </c>
      <c r="V950" s="20" cm="1">
        <f t="array" ref="V950">T950 / _xlfn.SWITCH(U950, "USD", 1, "AED", 3.67, "QAR", 3.64, "SAR", 3.75, "EUR", 0.92, "Unknown", 1, 1)</f>
        <v>19223257.09</v>
      </c>
      <c r="W950" s="2">
        <v>17085238.210000001</v>
      </c>
      <c r="X950" s="2">
        <v>0.24</v>
      </c>
      <c r="Y950" s="2">
        <v>7.0000000000000007E-2</v>
      </c>
      <c r="Z950" s="2" t="s">
        <v>2961</v>
      </c>
      <c r="AA950" s="2">
        <v>7505308.04</v>
      </c>
      <c r="AB950" s="2">
        <v>4331456.8499999996</v>
      </c>
      <c r="AC950" s="2">
        <v>30</v>
      </c>
      <c r="AD950" s="2">
        <v>52</v>
      </c>
      <c r="AE950" s="2" t="s">
        <v>75</v>
      </c>
      <c r="AF950" s="2" t="s">
        <v>24</v>
      </c>
      <c r="AG950" s="2">
        <v>0.56999999999999995</v>
      </c>
      <c r="AH950" s="2">
        <v>0.15</v>
      </c>
      <c r="AI950" s="2">
        <v>0.04</v>
      </c>
      <c r="AJ950" s="2">
        <v>15</v>
      </c>
      <c r="AK950" s="2">
        <v>2133</v>
      </c>
      <c r="AL950" s="2">
        <v>2957538.77</v>
      </c>
      <c r="AM950" s="2">
        <v>8620867.0399999991</v>
      </c>
      <c r="AN950" s="2" t="s">
        <v>102</v>
      </c>
      <c r="AO950" s="2" t="s">
        <v>39</v>
      </c>
      <c r="AP950" s="2">
        <v>53.6</v>
      </c>
      <c r="AQ950" s="2" t="s">
        <v>3297</v>
      </c>
      <c r="AR950" s="2" t="s">
        <v>51</v>
      </c>
      <c r="AS950" s="2" t="s">
        <v>40</v>
      </c>
      <c r="AT950" s="2" t="s">
        <v>64</v>
      </c>
    </row>
    <row r="951" spans="1:46" x14ac:dyDescent="0.3">
      <c r="A951" s="2" t="s">
        <v>3031</v>
      </c>
      <c r="B951" s="5">
        <v>45943</v>
      </c>
      <c r="C951" s="3" t="s">
        <v>801</v>
      </c>
      <c r="D951" s="3" t="s">
        <v>79</v>
      </c>
      <c r="E951" s="3" t="s">
        <v>16</v>
      </c>
      <c r="F951" s="3" t="s">
        <v>68</v>
      </c>
      <c r="G951" s="3" t="s">
        <v>81</v>
      </c>
      <c r="H951" s="3" t="s">
        <v>157</v>
      </c>
      <c r="I951" s="3" t="s">
        <v>96</v>
      </c>
      <c r="J951" s="3" t="s">
        <v>82</v>
      </c>
      <c r="K951" s="3" t="s">
        <v>83</v>
      </c>
      <c r="L951" s="3" t="s">
        <v>2963</v>
      </c>
      <c r="M951" s="5">
        <v>45885</v>
      </c>
      <c r="N951" s="5">
        <v>45957</v>
      </c>
      <c r="O951" s="5">
        <v>45983</v>
      </c>
      <c r="P951" s="3">
        <v>37</v>
      </c>
      <c r="Q951" s="3">
        <v>10812219</v>
      </c>
      <c r="R951" s="3">
        <v>0.06</v>
      </c>
      <c r="S951" s="3">
        <v>0</v>
      </c>
      <c r="T951" s="3">
        <v>10163485.859999999</v>
      </c>
      <c r="U951" s="3" t="s">
        <v>365</v>
      </c>
      <c r="V951" s="21" cm="1">
        <f t="array" ref="V951">T951 / _xlfn.SWITCH(U951, "USD", 1, "AED", 3.67, "QAR", 3.64, "SAR", 3.75, "EUR", 0.92, "Unknown", 1, 1)</f>
        <v>2769342.1961852862</v>
      </c>
      <c r="W951" s="3">
        <v>7327528.5300000003</v>
      </c>
      <c r="X951" s="3">
        <v>0.19</v>
      </c>
      <c r="Y951" s="3">
        <v>0.19</v>
      </c>
      <c r="Z951" s="3" t="s">
        <v>2964</v>
      </c>
      <c r="AA951" s="3">
        <v>6673537.6200000001</v>
      </c>
      <c r="AB951" s="3">
        <v>5627273.0199999996</v>
      </c>
      <c r="AC951" s="3">
        <v>120</v>
      </c>
      <c r="AD951" s="3">
        <v>75</v>
      </c>
      <c r="AE951" s="3" t="s">
        <v>62</v>
      </c>
      <c r="AF951" s="3" t="s">
        <v>263</v>
      </c>
      <c r="AG951" s="3">
        <v>0.31</v>
      </c>
      <c r="AH951" s="3">
        <v>0.15</v>
      </c>
      <c r="AI951" s="3">
        <v>0.08</v>
      </c>
      <c r="AJ951" s="3">
        <v>9</v>
      </c>
      <c r="AK951" s="3">
        <v>1216</v>
      </c>
      <c r="AL951" s="3">
        <v>1896612.89</v>
      </c>
      <c r="AM951" s="3">
        <v>4414874.25</v>
      </c>
      <c r="AN951" s="3" t="s">
        <v>102</v>
      </c>
      <c r="AO951" s="3" t="s">
        <v>25</v>
      </c>
      <c r="AP951" s="3">
        <v>80.099999999999994</v>
      </c>
      <c r="AQ951" s="3">
        <v>12</v>
      </c>
      <c r="AR951" s="3" t="s">
        <v>3297</v>
      </c>
      <c r="AS951" s="3" t="s">
        <v>112</v>
      </c>
      <c r="AT951" s="3" t="s">
        <v>3297</v>
      </c>
    </row>
    <row r="952" spans="1:46" x14ac:dyDescent="0.3">
      <c r="A952" s="3" t="s">
        <v>3034</v>
      </c>
      <c r="B952" s="4">
        <v>46004</v>
      </c>
      <c r="C952" s="2" t="s">
        <v>347</v>
      </c>
      <c r="D952" s="2" t="s">
        <v>169</v>
      </c>
      <c r="E952" s="2" t="s">
        <v>275</v>
      </c>
      <c r="F952" s="2" t="s">
        <v>116</v>
      </c>
      <c r="G952" s="2" t="s">
        <v>208</v>
      </c>
      <c r="H952" s="2" t="s">
        <v>95</v>
      </c>
      <c r="I952" s="2" t="s">
        <v>199</v>
      </c>
      <c r="J952" s="2" t="s">
        <v>59</v>
      </c>
      <c r="K952" s="2" t="s">
        <v>125</v>
      </c>
      <c r="L952" s="2" t="s">
        <v>2966</v>
      </c>
      <c r="M952" s="4">
        <v>45953</v>
      </c>
      <c r="N952" s="4">
        <v>46043</v>
      </c>
      <c r="O952" s="4">
        <v>46075</v>
      </c>
      <c r="P952" s="2" t="s">
        <v>3297</v>
      </c>
      <c r="Q952" s="2">
        <v>31127828</v>
      </c>
      <c r="R952" s="2">
        <v>0.2</v>
      </c>
      <c r="S952" s="2">
        <v>0.01</v>
      </c>
      <c r="T952" s="2">
        <v>25151285.02</v>
      </c>
      <c r="U952" s="2" t="s">
        <v>365</v>
      </c>
      <c r="V952" s="20" cm="1">
        <f t="array" ref="V952">T952 / _xlfn.SWITCH(U952, "USD", 1, "AED", 3.67, "QAR", 3.64, "SAR", 3.75, "EUR", 0.92, "Unknown", 1, 1)</f>
        <v>6853211.1771117169</v>
      </c>
      <c r="W952" s="2" t="s">
        <v>3297</v>
      </c>
      <c r="X952" s="2">
        <v>0.17</v>
      </c>
      <c r="Y952" s="2">
        <v>0.15</v>
      </c>
      <c r="Z952" s="2" t="s">
        <v>2967</v>
      </c>
      <c r="AA952" s="2">
        <v>14331331.279999999</v>
      </c>
      <c r="AB952" s="2">
        <v>12609627.029999999</v>
      </c>
      <c r="AC952" s="2">
        <v>60</v>
      </c>
      <c r="AD952" s="2">
        <v>103</v>
      </c>
      <c r="AE952" s="2" t="s">
        <v>3297</v>
      </c>
      <c r="AF952" s="2" t="s">
        <v>87</v>
      </c>
      <c r="AG952" s="2">
        <v>0.57999999999999996</v>
      </c>
      <c r="AH952" s="2">
        <v>0.05</v>
      </c>
      <c r="AI952" s="2">
        <v>0.01</v>
      </c>
      <c r="AJ952" s="2">
        <v>15</v>
      </c>
      <c r="AK952" s="2">
        <v>3343</v>
      </c>
      <c r="AL952" s="2">
        <v>3218866.22</v>
      </c>
      <c r="AM952" s="2">
        <v>10096113.58</v>
      </c>
      <c r="AN952" s="2" t="s">
        <v>165</v>
      </c>
      <c r="AO952" s="2" t="s">
        <v>89</v>
      </c>
      <c r="AP952" s="2">
        <v>73</v>
      </c>
      <c r="AQ952" s="2">
        <v>48</v>
      </c>
      <c r="AR952" s="2" t="s">
        <v>3297</v>
      </c>
      <c r="AS952" s="2" t="s">
        <v>52</v>
      </c>
      <c r="AT952" s="2" t="s">
        <v>3297</v>
      </c>
    </row>
    <row r="953" spans="1:46" x14ac:dyDescent="0.3">
      <c r="A953" s="2" t="s">
        <v>3037</v>
      </c>
      <c r="B953" s="5">
        <v>45843</v>
      </c>
      <c r="C953" s="3" t="s">
        <v>42</v>
      </c>
      <c r="D953" s="3" t="s">
        <v>3249</v>
      </c>
      <c r="E953" s="3" t="s">
        <v>220</v>
      </c>
      <c r="F953" s="3" t="s">
        <v>123</v>
      </c>
      <c r="G953" s="3" t="s">
        <v>57</v>
      </c>
      <c r="H953" s="3" t="s">
        <v>3297</v>
      </c>
      <c r="I953" s="3" t="s">
        <v>19</v>
      </c>
      <c r="J953" s="3" t="s">
        <v>221</v>
      </c>
      <c r="K953" s="3" t="s">
        <v>97</v>
      </c>
      <c r="L953" s="3" t="s">
        <v>2969</v>
      </c>
      <c r="M953" s="5">
        <v>45762</v>
      </c>
      <c r="N953" s="5" t="s">
        <v>3297</v>
      </c>
      <c r="O953" s="5" t="s">
        <v>3297</v>
      </c>
      <c r="P953" s="3" t="s">
        <v>3297</v>
      </c>
      <c r="Q953" s="3">
        <v>27683409</v>
      </c>
      <c r="R953" s="3">
        <v>0.31</v>
      </c>
      <c r="S953" s="3">
        <v>0.2</v>
      </c>
      <c r="T953" s="3">
        <v>22921862.649999999</v>
      </c>
      <c r="U953" s="3" t="s">
        <v>278</v>
      </c>
      <c r="V953" s="21" cm="1">
        <f t="array" ref="V953">T953 / _xlfn.SWITCH(U953, "USD", 1, "AED", 3.67, "QAR", 3.64, "SAR", 3.75, "EUR", 0.92, "Unknown", 1, 1)</f>
        <v>6112496.7066666661</v>
      </c>
      <c r="W953" s="3">
        <v>17924703.260000002</v>
      </c>
      <c r="X953" s="3">
        <v>0.25</v>
      </c>
      <c r="Y953" s="3">
        <v>0.14000000000000001</v>
      </c>
      <c r="Z953" s="3" t="s">
        <v>2970</v>
      </c>
      <c r="AA953" s="3">
        <v>2768752.91</v>
      </c>
      <c r="AB953" s="3">
        <v>2704250.97</v>
      </c>
      <c r="AC953" s="3">
        <v>60</v>
      </c>
      <c r="AD953" s="3">
        <v>152</v>
      </c>
      <c r="AE953" s="3" t="s">
        <v>62</v>
      </c>
      <c r="AF953" s="3" t="s">
        <v>128</v>
      </c>
      <c r="AG953" s="3">
        <v>0.62</v>
      </c>
      <c r="AH953" s="3">
        <v>0.1</v>
      </c>
      <c r="AI953" s="3">
        <v>0.03</v>
      </c>
      <c r="AJ953" s="3">
        <v>1</v>
      </c>
      <c r="AK953" s="3">
        <v>1251</v>
      </c>
      <c r="AL953" s="3">
        <v>1327904.77</v>
      </c>
      <c r="AM953" s="3">
        <v>5123112.1500000004</v>
      </c>
      <c r="AN953" s="3" t="s">
        <v>88</v>
      </c>
      <c r="AO953" s="3" t="s">
        <v>25</v>
      </c>
      <c r="AP953" s="3" t="s">
        <v>3297</v>
      </c>
      <c r="AQ953" s="3" t="s">
        <v>3297</v>
      </c>
      <c r="AR953" s="3" t="s">
        <v>160</v>
      </c>
      <c r="AS953" s="3" t="s">
        <v>112</v>
      </c>
      <c r="AT953" s="3" t="s">
        <v>3297</v>
      </c>
    </row>
    <row r="954" spans="1:46" x14ac:dyDescent="0.3">
      <c r="A954" s="3" t="s">
        <v>3040</v>
      </c>
      <c r="B954" s="4">
        <v>45761</v>
      </c>
      <c r="C954" s="2" t="s">
        <v>395</v>
      </c>
      <c r="D954" s="2" t="s">
        <v>107</v>
      </c>
      <c r="E954" s="2" t="s">
        <v>275</v>
      </c>
      <c r="F954" s="2" t="s">
        <v>93</v>
      </c>
      <c r="G954" s="2" t="s">
        <v>117</v>
      </c>
      <c r="H954" s="2" t="s">
        <v>70</v>
      </c>
      <c r="I954" s="2" t="s">
        <v>124</v>
      </c>
      <c r="J954" s="2" t="s">
        <v>72</v>
      </c>
      <c r="K954" s="2" t="s">
        <v>125</v>
      </c>
      <c r="L954" s="2" t="s">
        <v>2972</v>
      </c>
      <c r="M954" s="4">
        <v>45745</v>
      </c>
      <c r="N954" s="4" t="s">
        <v>3297</v>
      </c>
      <c r="O954" s="4">
        <v>45878</v>
      </c>
      <c r="P954" s="2">
        <v>19</v>
      </c>
      <c r="Q954" s="2">
        <v>46957498</v>
      </c>
      <c r="R954" s="2">
        <v>0.2</v>
      </c>
      <c r="S954" s="2">
        <v>0.09</v>
      </c>
      <c r="T954" s="2">
        <v>40946938.259999998</v>
      </c>
      <c r="U954" s="2" t="s">
        <v>365</v>
      </c>
      <c r="V954" s="20" cm="1">
        <f t="array" ref="V954">T954 / _xlfn.SWITCH(U954, "USD", 1, "AED", 3.67, "QAR", 3.64, "SAR", 3.75, "EUR", 0.92, "Unknown", 1, 1)</f>
        <v>11157203.885558583</v>
      </c>
      <c r="W954" s="2">
        <v>31711183.57</v>
      </c>
      <c r="X954" s="2">
        <v>0.2</v>
      </c>
      <c r="Y954" s="2">
        <v>0.15</v>
      </c>
      <c r="Z954" s="2" t="s">
        <v>3297</v>
      </c>
      <c r="AA954" s="2">
        <v>15208803.060000001</v>
      </c>
      <c r="AB954" s="2">
        <v>9536052.3300000001</v>
      </c>
      <c r="AC954" s="2">
        <v>60</v>
      </c>
      <c r="AD954" s="2">
        <v>16</v>
      </c>
      <c r="AE954" s="2" t="s">
        <v>38</v>
      </c>
      <c r="AF954" s="2" t="s">
        <v>49</v>
      </c>
      <c r="AG954" s="2">
        <v>0.69</v>
      </c>
      <c r="AH954" s="2">
        <v>0.05</v>
      </c>
      <c r="AI954" s="2">
        <v>7.0000000000000007E-2</v>
      </c>
      <c r="AJ954" s="2">
        <v>15</v>
      </c>
      <c r="AK954" s="2">
        <v>1513</v>
      </c>
      <c r="AL954" s="2">
        <v>6653847.5700000003</v>
      </c>
      <c r="AM954" s="2">
        <v>17231501.989999998</v>
      </c>
      <c r="AN954" s="2" t="s">
        <v>102</v>
      </c>
      <c r="AO954" s="2" t="s">
        <v>39</v>
      </c>
      <c r="AP954" s="2">
        <v>51.1</v>
      </c>
      <c r="AQ954" s="2">
        <v>48</v>
      </c>
      <c r="AR954" s="2" t="s">
        <v>51</v>
      </c>
      <c r="AS954" s="2" t="s">
        <v>27</v>
      </c>
      <c r="AT954" s="2" t="s">
        <v>113</v>
      </c>
    </row>
    <row r="955" spans="1:46" x14ac:dyDescent="0.3">
      <c r="A955" s="2" t="s">
        <v>3043</v>
      </c>
      <c r="B955" s="5">
        <v>16627</v>
      </c>
      <c r="C955" s="3" t="s">
        <v>137</v>
      </c>
      <c r="D955" s="3" t="s">
        <v>230</v>
      </c>
      <c r="E955" s="3" t="s">
        <v>67</v>
      </c>
      <c r="F955" s="3" t="s">
        <v>3297</v>
      </c>
      <c r="G955" s="3" t="s">
        <v>162</v>
      </c>
      <c r="H955" s="3" t="s">
        <v>70</v>
      </c>
      <c r="I955" s="3" t="s">
        <v>96</v>
      </c>
      <c r="J955" s="3" t="s">
        <v>140</v>
      </c>
      <c r="K955" s="3" t="s">
        <v>125</v>
      </c>
      <c r="L955" s="3" t="s">
        <v>2974</v>
      </c>
      <c r="M955" s="5">
        <v>45625</v>
      </c>
      <c r="N955" s="5">
        <v>45761</v>
      </c>
      <c r="O955" s="5">
        <v>45803</v>
      </c>
      <c r="P955" s="3" t="s">
        <v>3297</v>
      </c>
      <c r="Q955" s="3">
        <v>26818680</v>
      </c>
      <c r="R955" s="3">
        <v>0.28999999999999998</v>
      </c>
      <c r="S955" s="3">
        <v>0.18</v>
      </c>
      <c r="T955" s="3">
        <v>22468690.100000001</v>
      </c>
      <c r="U955" s="3" t="s">
        <v>365</v>
      </c>
      <c r="V955" s="21" cm="1">
        <f t="array" ref="V955">T955 / _xlfn.SWITCH(U955, "USD", 1, "AED", 3.67, "QAR", 3.64, "SAR", 3.75, "EUR", 0.92, "Unknown", 1, 1)</f>
        <v>6122258.8828337882</v>
      </c>
      <c r="W955" s="3">
        <v>18054089.510000002</v>
      </c>
      <c r="X955" s="3">
        <v>0.36</v>
      </c>
      <c r="Y955" s="3">
        <v>0.16</v>
      </c>
      <c r="Z955" s="3" t="s">
        <v>2975</v>
      </c>
      <c r="AA955" s="3">
        <v>15203611.109999999</v>
      </c>
      <c r="AB955" s="3">
        <v>15584185.73</v>
      </c>
      <c r="AC955" s="3">
        <v>120</v>
      </c>
      <c r="AD955" s="3">
        <v>84</v>
      </c>
      <c r="AE955" s="3" t="s">
        <v>38</v>
      </c>
      <c r="AF955" s="3" t="s">
        <v>101</v>
      </c>
      <c r="AG955" s="3">
        <v>0.88</v>
      </c>
      <c r="AH955" s="3">
        <v>0.1</v>
      </c>
      <c r="AI955" s="3">
        <v>0.04</v>
      </c>
      <c r="AJ955" s="3">
        <v>4</v>
      </c>
      <c r="AK955" s="3">
        <v>1741</v>
      </c>
      <c r="AL955" s="3">
        <v>2646966.3199999998</v>
      </c>
      <c r="AM955" s="3">
        <v>10049208.15</v>
      </c>
      <c r="AN955" s="3" t="s">
        <v>3297</v>
      </c>
      <c r="AO955" s="3" t="s">
        <v>77</v>
      </c>
      <c r="AP955" s="3">
        <v>97.8</v>
      </c>
      <c r="AQ955" s="3">
        <v>48</v>
      </c>
      <c r="AR955" s="3" t="s">
        <v>160</v>
      </c>
      <c r="AS955" s="3" t="s">
        <v>52</v>
      </c>
      <c r="AT955" s="3" t="s">
        <v>64</v>
      </c>
    </row>
    <row r="956" spans="1:46" x14ac:dyDescent="0.3">
      <c r="A956" s="3" t="s">
        <v>3046</v>
      </c>
      <c r="B956" s="4">
        <v>46019</v>
      </c>
      <c r="C956" s="2" t="s">
        <v>327</v>
      </c>
      <c r="D956" s="2" t="s">
        <v>122</v>
      </c>
      <c r="E956" s="2" t="s">
        <v>16</v>
      </c>
      <c r="F956" s="2" t="s">
        <v>68</v>
      </c>
      <c r="G956" s="2" t="s">
        <v>208</v>
      </c>
      <c r="H956" s="2" t="s">
        <v>95</v>
      </c>
      <c r="I956" s="2" t="s">
        <v>58</v>
      </c>
      <c r="J956" s="2" t="s">
        <v>82</v>
      </c>
      <c r="K956" s="2" t="s">
        <v>83</v>
      </c>
      <c r="L956" s="2" t="s">
        <v>2977</v>
      </c>
      <c r="M956" s="4">
        <v>45972</v>
      </c>
      <c r="N956" s="4">
        <v>46175</v>
      </c>
      <c r="O956" s="4">
        <v>46206</v>
      </c>
      <c r="P956" s="2">
        <v>19</v>
      </c>
      <c r="Q956" s="2">
        <v>9548414</v>
      </c>
      <c r="R956" s="2">
        <v>0.31</v>
      </c>
      <c r="S956" s="2">
        <v>-0.04</v>
      </c>
      <c r="T956" s="2">
        <v>6324869.4299999997</v>
      </c>
      <c r="U956" s="2" t="s">
        <v>242</v>
      </c>
      <c r="V956" s="20" cm="1">
        <f t="array" ref="V956">T956 / _xlfn.SWITCH(U956, "USD", 1, "AED", 3.67, "QAR", 3.64, "SAR", 3.75, "EUR", 0.92, "Unknown", 1, 1)</f>
        <v>6874858.0760869561</v>
      </c>
      <c r="W956" s="2" t="s">
        <v>3297</v>
      </c>
      <c r="X956" s="2">
        <v>0.32</v>
      </c>
      <c r="Y956" s="2">
        <v>0.17</v>
      </c>
      <c r="Z956" s="2" t="s">
        <v>2978</v>
      </c>
      <c r="AA956" s="2">
        <v>5580280.1100000003</v>
      </c>
      <c r="AB956" s="2">
        <v>5631824.1699999999</v>
      </c>
      <c r="AC956" s="2">
        <v>60</v>
      </c>
      <c r="AD956" s="2">
        <v>14</v>
      </c>
      <c r="AE956" s="2" t="s">
        <v>3297</v>
      </c>
      <c r="AF956" s="2" t="s">
        <v>24</v>
      </c>
      <c r="AG956" s="2">
        <v>0.22</v>
      </c>
      <c r="AH956" s="2">
        <v>0.15</v>
      </c>
      <c r="AI956" s="2">
        <v>0.04</v>
      </c>
      <c r="AJ956" s="2">
        <v>0</v>
      </c>
      <c r="AK956" s="2">
        <v>3291</v>
      </c>
      <c r="AL956" s="2">
        <v>1334043.51</v>
      </c>
      <c r="AM956" s="2">
        <v>922511.21</v>
      </c>
      <c r="AN956" s="2" t="s">
        <v>102</v>
      </c>
      <c r="AO956" s="2" t="s">
        <v>39</v>
      </c>
      <c r="AP956" s="2">
        <v>78.8</v>
      </c>
      <c r="AQ956" s="2">
        <v>48</v>
      </c>
      <c r="AR956" s="2" t="s">
        <v>3297</v>
      </c>
      <c r="AS956" s="2" t="s">
        <v>112</v>
      </c>
      <c r="AT956" s="2" t="s">
        <v>3297</v>
      </c>
    </row>
    <row r="957" spans="1:46" x14ac:dyDescent="0.3">
      <c r="A957" s="2" t="s">
        <v>3049</v>
      </c>
      <c r="B957" s="5">
        <v>45802</v>
      </c>
      <c r="C957" s="3" t="s">
        <v>309</v>
      </c>
      <c r="D957" s="3" t="s">
        <v>198</v>
      </c>
      <c r="E957" s="3" t="s">
        <v>207</v>
      </c>
      <c r="F957" s="3" t="s">
        <v>80</v>
      </c>
      <c r="G957" s="3" t="s">
        <v>162</v>
      </c>
      <c r="H957" s="3" t="s">
        <v>95</v>
      </c>
      <c r="I957" s="3" t="s">
        <v>124</v>
      </c>
      <c r="J957" s="3" t="s">
        <v>45</v>
      </c>
      <c r="K957" s="3" t="s">
        <v>46</v>
      </c>
      <c r="L957" s="3" t="s">
        <v>2980</v>
      </c>
      <c r="M957" s="5">
        <v>45734</v>
      </c>
      <c r="N957" s="5" t="s">
        <v>3297</v>
      </c>
      <c r="O957" s="5">
        <v>45888</v>
      </c>
      <c r="P957" s="3">
        <v>50</v>
      </c>
      <c r="Q957" s="3">
        <v>45451446</v>
      </c>
      <c r="R957" s="3">
        <v>0.01</v>
      </c>
      <c r="S957" s="3">
        <v>0.12</v>
      </c>
      <c r="T957" s="3">
        <v>50396563.32</v>
      </c>
      <c r="U957" s="3" t="s">
        <v>76</v>
      </c>
      <c r="V957" s="21" cm="1">
        <f t="array" ref="V957">T957 / _xlfn.SWITCH(U957, "USD", 1, "AED", 3.67, "QAR", 3.64, "SAR", 3.75, "EUR", 0.92, "Unknown", 1, 1)</f>
        <v>50396563.32</v>
      </c>
      <c r="W957" s="3">
        <v>44794420.280000001</v>
      </c>
      <c r="X957" s="3">
        <v>0.34</v>
      </c>
      <c r="Y957" s="3">
        <v>0.08</v>
      </c>
      <c r="Z957" s="3" t="s">
        <v>2981</v>
      </c>
      <c r="AA957" s="3">
        <v>38793614.57</v>
      </c>
      <c r="AB957" s="3">
        <v>33040479.34</v>
      </c>
      <c r="AC957" s="3">
        <v>45</v>
      </c>
      <c r="AD957" s="3">
        <v>3</v>
      </c>
      <c r="AE957" s="3" t="s">
        <v>100</v>
      </c>
      <c r="AF957" s="3" t="s">
        <v>101</v>
      </c>
      <c r="AG957" s="3">
        <v>0.78</v>
      </c>
      <c r="AH957" s="3">
        <v>0.15</v>
      </c>
      <c r="AI957" s="3">
        <v>0.1</v>
      </c>
      <c r="AJ957" s="3">
        <v>9</v>
      </c>
      <c r="AK957" s="3">
        <v>940</v>
      </c>
      <c r="AL957" s="3">
        <v>5700310.1299999999</v>
      </c>
      <c r="AM957" s="3">
        <v>16885965.02</v>
      </c>
      <c r="AN957" s="3" t="s">
        <v>88</v>
      </c>
      <c r="AO957" s="3" t="s">
        <v>39</v>
      </c>
      <c r="AP957" s="3">
        <v>64.8</v>
      </c>
      <c r="AQ957" s="3">
        <v>24</v>
      </c>
      <c r="AR957" s="3" t="s">
        <v>26</v>
      </c>
      <c r="AS957" s="3" t="s">
        <v>52</v>
      </c>
      <c r="AT957" s="3" t="s">
        <v>149</v>
      </c>
    </row>
    <row r="958" spans="1:46" x14ac:dyDescent="0.3">
      <c r="A958" s="3" t="s">
        <v>3052</v>
      </c>
      <c r="B958" s="4">
        <v>16689</v>
      </c>
      <c r="C958" s="2" t="s">
        <v>374</v>
      </c>
      <c r="D958" s="2" t="s">
        <v>169</v>
      </c>
      <c r="E958" s="2" t="s">
        <v>220</v>
      </c>
      <c r="F958" s="2" t="s">
        <v>33</v>
      </c>
      <c r="G958" s="2" t="s">
        <v>34</v>
      </c>
      <c r="H958" s="2" t="s">
        <v>3297</v>
      </c>
      <c r="I958" s="2" t="s">
        <v>302</v>
      </c>
      <c r="J958" s="2" t="s">
        <v>118</v>
      </c>
      <c r="K958" s="2" t="s">
        <v>145</v>
      </c>
      <c r="L958" s="2" t="s">
        <v>2983</v>
      </c>
      <c r="M958" s="4">
        <v>45723</v>
      </c>
      <c r="N958" s="4">
        <v>45953</v>
      </c>
      <c r="O958" s="4">
        <v>46113</v>
      </c>
      <c r="P958" s="2">
        <v>9</v>
      </c>
      <c r="Q958" s="2">
        <v>36951418</v>
      </c>
      <c r="R958" s="2">
        <v>7.0000000000000007E-2</v>
      </c>
      <c r="S958" s="2">
        <v>0.05</v>
      </c>
      <c r="T958" s="2">
        <v>36083059.68</v>
      </c>
      <c r="U958" s="2" t="s">
        <v>177</v>
      </c>
      <c r="V958" s="20" cm="1">
        <f t="array" ref="V958">T958 / _xlfn.SWITCH(U958, "USD", 1, "AED", 3.67, "QAR", 3.64, "SAR", 3.75, "EUR", 0.92, "Unknown", 1, 1)</f>
        <v>36083059.68</v>
      </c>
      <c r="W958" s="2">
        <v>31065653.780000001</v>
      </c>
      <c r="X958" s="2">
        <v>0.1</v>
      </c>
      <c r="Y958" s="2">
        <v>0.17</v>
      </c>
      <c r="Z958" s="2" t="s">
        <v>3297</v>
      </c>
      <c r="AA958" s="2">
        <v>9411077.2899999991</v>
      </c>
      <c r="AB958" s="2">
        <v>8335194.75</v>
      </c>
      <c r="AC958" s="2">
        <v>45</v>
      </c>
      <c r="AD958" s="2">
        <v>45</v>
      </c>
      <c r="AE958" s="2" t="s">
        <v>62</v>
      </c>
      <c r="AF958" s="2" t="s">
        <v>153</v>
      </c>
      <c r="AG958" s="2">
        <v>0.36</v>
      </c>
      <c r="AH958" s="2">
        <v>0.05</v>
      </c>
      <c r="AI958" s="2">
        <v>0.02</v>
      </c>
      <c r="AJ958" s="2">
        <v>2</v>
      </c>
      <c r="AK958" s="2">
        <v>1272</v>
      </c>
      <c r="AL958" s="2">
        <v>7192150.6500000004</v>
      </c>
      <c r="AM958" s="2">
        <v>10953724.939999999</v>
      </c>
      <c r="AN958" s="2" t="s">
        <v>3297</v>
      </c>
      <c r="AO958" s="2" t="s">
        <v>3297</v>
      </c>
      <c r="AP958" s="2">
        <v>53.4</v>
      </c>
      <c r="AQ958" s="2" t="s">
        <v>3297</v>
      </c>
      <c r="AR958" s="2" t="s">
        <v>166</v>
      </c>
      <c r="AS958" s="2" t="s">
        <v>52</v>
      </c>
      <c r="AT958" s="2" t="s">
        <v>149</v>
      </c>
    </row>
    <row r="959" spans="1:46" x14ac:dyDescent="0.3">
      <c r="A959" s="2" t="s">
        <v>3055</v>
      </c>
      <c r="B959" s="5">
        <v>45887</v>
      </c>
      <c r="C959" s="3" t="s">
        <v>907</v>
      </c>
      <c r="D959" s="3" t="s">
        <v>115</v>
      </c>
      <c r="E959" s="3" t="s">
        <v>275</v>
      </c>
      <c r="F959" s="3" t="s">
        <v>93</v>
      </c>
      <c r="G959" s="3" t="s">
        <v>69</v>
      </c>
      <c r="H959" s="3" t="s">
        <v>192</v>
      </c>
      <c r="I959" s="3" t="s">
        <v>139</v>
      </c>
      <c r="J959" s="3" t="s">
        <v>59</v>
      </c>
      <c r="K959" s="3" t="s">
        <v>125</v>
      </c>
      <c r="L959" s="3" t="s">
        <v>2985</v>
      </c>
      <c r="M959" s="5">
        <v>45863</v>
      </c>
      <c r="N959" s="5">
        <v>45919</v>
      </c>
      <c r="O959" s="5">
        <v>45947</v>
      </c>
      <c r="P959" s="3">
        <v>22</v>
      </c>
      <c r="Q959" s="3">
        <v>18267398</v>
      </c>
      <c r="R959" s="3">
        <v>0.26</v>
      </c>
      <c r="S959" s="3">
        <v>0.05</v>
      </c>
      <c r="T959" s="3">
        <v>14193768.25</v>
      </c>
      <c r="U959" s="3" t="s">
        <v>264</v>
      </c>
      <c r="V959" s="21" cm="1">
        <f t="array" ref="V959">T959 / _xlfn.SWITCH(U959, "USD", 1, "AED", 3.67, "QAR", 3.64, "SAR", 3.75, "EUR", 0.92, "Unknown", 1, 1)</f>
        <v>14193768.25</v>
      </c>
      <c r="W959" s="3">
        <v>9694237.0800000001</v>
      </c>
      <c r="X959" s="3">
        <v>0.2</v>
      </c>
      <c r="Y959" s="3">
        <v>0.1</v>
      </c>
      <c r="Z959" s="3" t="s">
        <v>2986</v>
      </c>
      <c r="AA959" s="3">
        <v>4185558</v>
      </c>
      <c r="AB959" s="3">
        <v>2360893.39</v>
      </c>
      <c r="AC959" s="3">
        <v>45</v>
      </c>
      <c r="AD959" s="3">
        <v>174</v>
      </c>
      <c r="AE959" s="3" t="s">
        <v>38</v>
      </c>
      <c r="AF959" s="3" t="s">
        <v>24</v>
      </c>
      <c r="AG959" s="3">
        <v>0.34</v>
      </c>
      <c r="AH959" s="3">
        <v>0.1</v>
      </c>
      <c r="AI959" s="3">
        <v>0.02</v>
      </c>
      <c r="AJ959" s="3">
        <v>5</v>
      </c>
      <c r="AK959" s="3">
        <v>4217</v>
      </c>
      <c r="AL959" s="3">
        <v>1335645.5</v>
      </c>
      <c r="AM959" s="3">
        <v>4798504.92</v>
      </c>
      <c r="AN959" s="3" t="s">
        <v>88</v>
      </c>
      <c r="AO959" s="3" t="s">
        <v>3297</v>
      </c>
      <c r="AP959" s="3">
        <v>78.5</v>
      </c>
      <c r="AQ959" s="3" t="s">
        <v>3297</v>
      </c>
      <c r="AR959" s="3" t="s">
        <v>26</v>
      </c>
      <c r="AS959" s="3" t="s">
        <v>27</v>
      </c>
      <c r="AT959" s="3" t="s">
        <v>105</v>
      </c>
    </row>
    <row r="960" spans="1:46" x14ac:dyDescent="0.3">
      <c r="A960" s="3" t="s">
        <v>3058</v>
      </c>
      <c r="B960" s="4">
        <v>45872</v>
      </c>
      <c r="C960" s="2" t="s">
        <v>313</v>
      </c>
      <c r="D960" s="2" t="s">
        <v>174</v>
      </c>
      <c r="E960" s="2" t="s">
        <v>3335</v>
      </c>
      <c r="F960" s="2" t="s">
        <v>68</v>
      </c>
      <c r="G960" s="2" t="s">
        <v>162</v>
      </c>
      <c r="H960" s="2" t="s">
        <v>157</v>
      </c>
      <c r="I960" s="2" t="s">
        <v>124</v>
      </c>
      <c r="J960" s="2" t="s">
        <v>215</v>
      </c>
      <c r="K960" s="2" t="s">
        <v>83</v>
      </c>
      <c r="L960" s="2" t="s">
        <v>2988</v>
      </c>
      <c r="M960" s="4">
        <v>45831</v>
      </c>
      <c r="N960" s="4" t="s">
        <v>3297</v>
      </c>
      <c r="O960" s="4">
        <v>45725</v>
      </c>
      <c r="P960" s="2">
        <v>37</v>
      </c>
      <c r="Q960" s="2">
        <v>46654744</v>
      </c>
      <c r="R960" s="2">
        <v>0.05</v>
      </c>
      <c r="S960" s="2">
        <v>0.04</v>
      </c>
      <c r="T960" s="2">
        <v>46094887.07</v>
      </c>
      <c r="U960" s="2" t="s">
        <v>50</v>
      </c>
      <c r="V960" s="20" cm="1">
        <f t="array" ref="V960">T960 / _xlfn.SWITCH(U960, "USD", 1, "AED", 3.67, "QAR", 3.64, "SAR", 3.75, "EUR", 0.92, "Unknown", 1, 1)</f>
        <v>12663430.513736263</v>
      </c>
      <c r="W960" s="2" t="s">
        <v>3297</v>
      </c>
      <c r="X960" s="2">
        <v>0.31</v>
      </c>
      <c r="Y960" s="2">
        <v>0.13</v>
      </c>
      <c r="Z960" s="2" t="s">
        <v>2989</v>
      </c>
      <c r="AA960" s="2">
        <v>40292078.799999997</v>
      </c>
      <c r="AB960" s="2">
        <v>35218538.009999998</v>
      </c>
      <c r="AC960" s="2">
        <v>60</v>
      </c>
      <c r="AD960" s="2">
        <v>159</v>
      </c>
      <c r="AE960" s="2" t="s">
        <v>38</v>
      </c>
      <c r="AF960" s="2" t="s">
        <v>128</v>
      </c>
      <c r="AG960" s="2">
        <v>0.89</v>
      </c>
      <c r="AH960" s="2">
        <v>0.05</v>
      </c>
      <c r="AI960" s="2">
        <v>7.0000000000000007E-2</v>
      </c>
      <c r="AJ960" s="2">
        <v>9</v>
      </c>
      <c r="AK960" s="2">
        <v>1232</v>
      </c>
      <c r="AL960" s="2">
        <v>2724630.77</v>
      </c>
      <c r="AM960" s="2">
        <v>14706093.99</v>
      </c>
      <c r="AN960" s="2" t="s">
        <v>3297</v>
      </c>
      <c r="AO960" s="2" t="s">
        <v>103</v>
      </c>
      <c r="AP960" s="2">
        <v>65.7</v>
      </c>
      <c r="AQ960" s="2">
        <v>12</v>
      </c>
      <c r="AR960" s="2" t="s">
        <v>3297</v>
      </c>
      <c r="AS960" s="2" t="s">
        <v>27</v>
      </c>
      <c r="AT960" s="2" t="s">
        <v>3297</v>
      </c>
    </row>
    <row r="961" spans="1:46" x14ac:dyDescent="0.3">
      <c r="A961" s="2" t="s">
        <v>3061</v>
      </c>
      <c r="B961" s="5">
        <v>46025</v>
      </c>
      <c r="C961" s="3" t="s">
        <v>298</v>
      </c>
      <c r="D961" s="3" t="s">
        <v>198</v>
      </c>
      <c r="E961" s="3" t="s">
        <v>220</v>
      </c>
      <c r="F961" s="3" t="s">
        <v>33</v>
      </c>
      <c r="G961" s="3" t="s">
        <v>81</v>
      </c>
      <c r="H961" s="3" t="s">
        <v>192</v>
      </c>
      <c r="I961" s="3" t="s">
        <v>199</v>
      </c>
      <c r="J961" s="3" t="s">
        <v>118</v>
      </c>
      <c r="K961" s="3" t="s">
        <v>35</v>
      </c>
      <c r="L961" s="3" t="s">
        <v>2991</v>
      </c>
      <c r="M961" s="5">
        <v>45912</v>
      </c>
      <c r="N961" s="5" t="s">
        <v>3297</v>
      </c>
      <c r="O961" s="5">
        <v>46067</v>
      </c>
      <c r="P961" s="3">
        <v>10</v>
      </c>
      <c r="Q961" s="3">
        <v>10231359</v>
      </c>
      <c r="R961" s="3">
        <v>0.09</v>
      </c>
      <c r="S961" s="3">
        <v>7.0000000000000007E-2</v>
      </c>
      <c r="T961" s="3">
        <v>9962274.2599999998</v>
      </c>
      <c r="U961" s="3" t="s">
        <v>50</v>
      </c>
      <c r="V961" s="21" cm="1">
        <f t="array" ref="V961">T961 / _xlfn.SWITCH(U961, "USD", 1, "AED", 3.67, "QAR", 3.64, "SAR", 3.75, "EUR", 0.92, "Unknown", 1, 1)</f>
        <v>2736888.5329670329</v>
      </c>
      <c r="W961" s="3">
        <v>6655126.75</v>
      </c>
      <c r="X961" s="3">
        <v>0.28999999999999998</v>
      </c>
      <c r="Y961" s="3">
        <v>0.16</v>
      </c>
      <c r="Z961" s="3" t="s">
        <v>2992</v>
      </c>
      <c r="AA961" s="3">
        <v>2407649.39</v>
      </c>
      <c r="AB961" s="3">
        <v>1221245.74</v>
      </c>
      <c r="AC961" s="3">
        <v>60</v>
      </c>
      <c r="AD961" s="3">
        <v>19</v>
      </c>
      <c r="AE961" s="3" t="s">
        <v>148</v>
      </c>
      <c r="AF961" s="3" t="s">
        <v>128</v>
      </c>
      <c r="AG961" s="3">
        <v>0.89</v>
      </c>
      <c r="AH961" s="3">
        <v>0.1</v>
      </c>
      <c r="AI961" s="3">
        <v>0.09</v>
      </c>
      <c r="AJ961" s="3">
        <v>6</v>
      </c>
      <c r="AK961" s="3">
        <v>2483</v>
      </c>
      <c r="AL961" s="3">
        <v>499928.11</v>
      </c>
      <c r="AM961" s="3">
        <v>3843119.28</v>
      </c>
      <c r="AN961" s="3" t="s">
        <v>88</v>
      </c>
      <c r="AO961" s="3" t="s">
        <v>103</v>
      </c>
      <c r="AP961" s="3">
        <v>54</v>
      </c>
      <c r="AQ961" s="3">
        <v>60</v>
      </c>
      <c r="AR961" s="3" t="s">
        <v>3297</v>
      </c>
      <c r="AS961" s="3" t="s">
        <v>52</v>
      </c>
      <c r="AT961" s="3" t="s">
        <v>149</v>
      </c>
    </row>
    <row r="962" spans="1:46" x14ac:dyDescent="0.3">
      <c r="A962" s="3" t="s">
        <v>3064</v>
      </c>
      <c r="B962" s="4">
        <v>45742</v>
      </c>
      <c r="C962" s="2" t="s">
        <v>603</v>
      </c>
      <c r="D962" s="2" t="s">
        <v>3250</v>
      </c>
      <c r="E962" s="2" t="s">
        <v>3335</v>
      </c>
      <c r="F962" s="2" t="s">
        <v>17</v>
      </c>
      <c r="G962" s="2" t="s">
        <v>94</v>
      </c>
      <c r="H962" s="2" t="s">
        <v>70</v>
      </c>
      <c r="I962" s="2" t="s">
        <v>3297</v>
      </c>
      <c r="J962" s="2" t="s">
        <v>215</v>
      </c>
      <c r="K962" s="2" t="s">
        <v>46</v>
      </c>
      <c r="L962" s="2" t="s">
        <v>2994</v>
      </c>
      <c r="M962" s="4">
        <v>45670</v>
      </c>
      <c r="N962" s="4">
        <v>45789</v>
      </c>
      <c r="O962" s="4">
        <v>45818</v>
      </c>
      <c r="P962" s="2">
        <v>31</v>
      </c>
      <c r="Q962" s="2">
        <v>11951148</v>
      </c>
      <c r="R962" s="2">
        <v>0.23</v>
      </c>
      <c r="S962" s="2">
        <v>0.1</v>
      </c>
      <c r="T962" s="2">
        <v>10122622.359999999</v>
      </c>
      <c r="U962" s="2" t="s">
        <v>278</v>
      </c>
      <c r="V962" s="20" cm="1">
        <f t="array" ref="V962">T962 / _xlfn.SWITCH(U962, "USD", 1, "AED", 3.67, "QAR", 3.64, "SAR", 3.75, "EUR", 0.92, "Unknown", 1, 1)</f>
        <v>2699365.9626666666</v>
      </c>
      <c r="W962" s="2">
        <v>8973612.4100000001</v>
      </c>
      <c r="X962" s="2">
        <v>0.37</v>
      </c>
      <c r="Y962" s="2">
        <v>0.1</v>
      </c>
      <c r="Z962" s="2" t="s">
        <v>2995</v>
      </c>
      <c r="AA962" s="2">
        <v>7908348.1200000001</v>
      </c>
      <c r="AB962" s="2">
        <v>3641889.78</v>
      </c>
      <c r="AC962" s="2">
        <v>45</v>
      </c>
      <c r="AD962" s="2">
        <v>126</v>
      </c>
      <c r="AE962" s="2" t="s">
        <v>3297</v>
      </c>
      <c r="AF962" s="2" t="s">
        <v>153</v>
      </c>
      <c r="AG962" s="2">
        <v>0.28999999999999998</v>
      </c>
      <c r="AH962" s="2">
        <v>0.1</v>
      </c>
      <c r="AI962" s="2">
        <v>7.0000000000000007E-2</v>
      </c>
      <c r="AJ962" s="2">
        <v>6</v>
      </c>
      <c r="AK962" s="2">
        <v>4841</v>
      </c>
      <c r="AL962" s="2">
        <v>631650.52</v>
      </c>
      <c r="AM962" s="2">
        <v>4778887.38</v>
      </c>
      <c r="AN962" s="2" t="s">
        <v>63</v>
      </c>
      <c r="AO962" s="2" t="s">
        <v>3297</v>
      </c>
      <c r="AP962" s="2">
        <v>61.6</v>
      </c>
      <c r="AQ962" s="2">
        <v>36</v>
      </c>
      <c r="AR962" s="2" t="s">
        <v>3297</v>
      </c>
      <c r="AS962" s="2" t="s">
        <v>104</v>
      </c>
      <c r="AT962" s="2" t="s">
        <v>64</v>
      </c>
    </row>
    <row r="963" spans="1:46" x14ac:dyDescent="0.3">
      <c r="A963" s="2" t="s">
        <v>3067</v>
      </c>
      <c r="B963" s="5">
        <v>45852</v>
      </c>
      <c r="C963" s="3" t="s">
        <v>15</v>
      </c>
      <c r="D963" s="3" t="s">
        <v>115</v>
      </c>
      <c r="E963" s="3" t="s">
        <v>32</v>
      </c>
      <c r="F963" s="3" t="s">
        <v>138</v>
      </c>
      <c r="G963" s="3" t="s">
        <v>18</v>
      </c>
      <c r="H963" s="3" t="s">
        <v>95</v>
      </c>
      <c r="I963" s="3" t="s">
        <v>96</v>
      </c>
      <c r="J963" s="3" t="s">
        <v>215</v>
      </c>
      <c r="K963" s="3" t="s">
        <v>46</v>
      </c>
      <c r="L963" s="3" t="s">
        <v>2997</v>
      </c>
      <c r="M963" s="5">
        <v>45823</v>
      </c>
      <c r="N963" s="5" t="s">
        <v>3297</v>
      </c>
      <c r="O963" s="5">
        <v>45911</v>
      </c>
      <c r="P963" s="3" t="s">
        <v>3297</v>
      </c>
      <c r="Q963" s="3">
        <v>7229859</v>
      </c>
      <c r="R963" s="3">
        <v>0.33</v>
      </c>
      <c r="S963" s="3">
        <v>-0.01</v>
      </c>
      <c r="T963" s="3">
        <v>4795565.47</v>
      </c>
      <c r="U963" s="3" t="s">
        <v>365</v>
      </c>
      <c r="V963" s="21" cm="1">
        <f t="array" ref="V963">T963 / _xlfn.SWITCH(U963, "USD", 1, "AED", 3.67, "QAR", 3.64, "SAR", 3.75, "EUR", 0.92, "Unknown", 1, 1)</f>
        <v>1306693.5885558582</v>
      </c>
      <c r="W963" s="3">
        <v>3795298.96</v>
      </c>
      <c r="X963" s="3">
        <v>0.19</v>
      </c>
      <c r="Y963" s="3">
        <v>0.12</v>
      </c>
      <c r="Z963" s="3" t="s">
        <v>2998</v>
      </c>
      <c r="AA963" s="3">
        <v>4067815.51</v>
      </c>
      <c r="AB963" s="3">
        <v>4104116.13</v>
      </c>
      <c r="AC963" s="3">
        <v>30</v>
      </c>
      <c r="AD963" s="3">
        <v>40</v>
      </c>
      <c r="AE963" s="3" t="s">
        <v>75</v>
      </c>
      <c r="AF963" s="3" t="s">
        <v>128</v>
      </c>
      <c r="AG963" s="3">
        <v>0.75</v>
      </c>
      <c r="AH963" s="3">
        <v>0.05</v>
      </c>
      <c r="AI963" s="3">
        <v>0.05</v>
      </c>
      <c r="AJ963" s="3">
        <v>12</v>
      </c>
      <c r="AK963" s="3">
        <v>2443</v>
      </c>
      <c r="AL963" s="3">
        <v>763050.84</v>
      </c>
      <c r="AM963" s="3">
        <v>1454192.02</v>
      </c>
      <c r="AN963" s="3" t="s">
        <v>165</v>
      </c>
      <c r="AO963" s="3" t="s">
        <v>89</v>
      </c>
      <c r="AP963" s="3">
        <v>68.400000000000006</v>
      </c>
      <c r="AQ963" s="3">
        <v>48</v>
      </c>
      <c r="AR963" s="3" t="s">
        <v>3297</v>
      </c>
      <c r="AS963" s="3" t="s">
        <v>112</v>
      </c>
      <c r="AT963" s="3" t="s">
        <v>149</v>
      </c>
    </row>
    <row r="964" spans="1:46" x14ac:dyDescent="0.3">
      <c r="A964" s="3" t="s">
        <v>3070</v>
      </c>
      <c r="B964" s="4">
        <v>45684</v>
      </c>
      <c r="C964" s="2" t="s">
        <v>347</v>
      </c>
      <c r="D964" s="2" t="s">
        <v>3249</v>
      </c>
      <c r="E964" s="2" t="s">
        <v>275</v>
      </c>
      <c r="F964" s="2" t="s">
        <v>116</v>
      </c>
      <c r="G964" s="2" t="s">
        <v>144</v>
      </c>
      <c r="H964" s="2" t="s">
        <v>95</v>
      </c>
      <c r="I964" s="2" t="s">
        <v>302</v>
      </c>
      <c r="J964" s="2" t="s">
        <v>72</v>
      </c>
      <c r="K964" s="2" t="s">
        <v>203</v>
      </c>
      <c r="L964" s="2" t="s">
        <v>3000</v>
      </c>
      <c r="M964" s="4">
        <v>45650</v>
      </c>
      <c r="N964" s="4" t="s">
        <v>3297</v>
      </c>
      <c r="O964" s="4" t="s">
        <v>3297</v>
      </c>
      <c r="P964" s="2">
        <v>31</v>
      </c>
      <c r="Q964" s="2">
        <v>15973412</v>
      </c>
      <c r="R964" s="2">
        <v>0.02</v>
      </c>
      <c r="S964" s="2">
        <v>-0.01</v>
      </c>
      <c r="T964" s="2">
        <v>15497404.32</v>
      </c>
      <c r="U964" s="2" t="s">
        <v>242</v>
      </c>
      <c r="V964" s="20" cm="1">
        <f t="array" ref="V964">T964 / _xlfn.SWITCH(U964, "USD", 1, "AED", 3.67, "QAR", 3.64, "SAR", 3.75, "EUR", 0.92, "Unknown", 1, 1)</f>
        <v>16845004.695652172</v>
      </c>
      <c r="W964" s="2">
        <v>9806752.7300000004</v>
      </c>
      <c r="X964" s="2">
        <v>0.25</v>
      </c>
      <c r="Y964" s="2">
        <v>0.17</v>
      </c>
      <c r="Z964" s="2" t="s">
        <v>3001</v>
      </c>
      <c r="AA964" s="2">
        <v>4547119.1900000004</v>
      </c>
      <c r="AB964" s="2">
        <v>4096960.88</v>
      </c>
      <c r="AC964" s="2">
        <v>45</v>
      </c>
      <c r="AD964" s="2">
        <v>57</v>
      </c>
      <c r="AE964" s="2" t="s">
        <v>62</v>
      </c>
      <c r="AF964" s="2" t="s">
        <v>128</v>
      </c>
      <c r="AG964" s="2">
        <v>0.68</v>
      </c>
      <c r="AH964" s="2">
        <v>0.15</v>
      </c>
      <c r="AI964" s="2">
        <v>0.01</v>
      </c>
      <c r="AJ964" s="2">
        <v>0</v>
      </c>
      <c r="AK964" s="2">
        <v>4478</v>
      </c>
      <c r="AL964" s="2">
        <v>2507200.44</v>
      </c>
      <c r="AM964" s="2">
        <v>3812237.82</v>
      </c>
      <c r="AN964" s="2" t="s">
        <v>3297</v>
      </c>
      <c r="AO964" s="2" t="s">
        <v>3297</v>
      </c>
      <c r="AP964" s="2">
        <v>63.5</v>
      </c>
      <c r="AQ964" s="2">
        <v>60</v>
      </c>
      <c r="AR964" s="2" t="s">
        <v>3297</v>
      </c>
      <c r="AS964" s="2" t="s">
        <v>104</v>
      </c>
      <c r="AT964" s="2" t="s">
        <v>28</v>
      </c>
    </row>
    <row r="965" spans="1:46" x14ac:dyDescent="0.3">
      <c r="A965" s="2" t="s">
        <v>3073</v>
      </c>
      <c r="B965" s="5">
        <v>45926</v>
      </c>
      <c r="C965" s="3" t="s">
        <v>655</v>
      </c>
      <c r="D965" s="3" t="s">
        <v>213</v>
      </c>
      <c r="E965" s="3" t="s">
        <v>16</v>
      </c>
      <c r="F965" s="3" t="s">
        <v>68</v>
      </c>
      <c r="G965" s="3" t="s">
        <v>144</v>
      </c>
      <c r="H965" s="3" t="s">
        <v>157</v>
      </c>
      <c r="I965" s="3" t="s">
        <v>3297</v>
      </c>
      <c r="J965" s="3" t="s">
        <v>82</v>
      </c>
      <c r="K965" s="3" t="s">
        <v>35</v>
      </c>
      <c r="L965" s="3" t="s">
        <v>3003</v>
      </c>
      <c r="M965" s="5">
        <v>45855</v>
      </c>
      <c r="N965" s="5">
        <v>45950</v>
      </c>
      <c r="O965" s="5">
        <v>45988</v>
      </c>
      <c r="P965" s="3">
        <v>40</v>
      </c>
      <c r="Q965" s="3">
        <v>2816845</v>
      </c>
      <c r="R965" s="3">
        <v>0.22</v>
      </c>
      <c r="S965" s="3">
        <v>-0.01</v>
      </c>
      <c r="T965" s="3">
        <v>2175167.71</v>
      </c>
      <c r="U965" s="3" t="s">
        <v>242</v>
      </c>
      <c r="V965" s="21" cm="1">
        <f t="array" ref="V965">T965 / _xlfn.SWITCH(U965, "USD", 1, "AED", 3.67, "QAR", 3.64, "SAR", 3.75, "EUR", 0.92, "Unknown", 1, 1)</f>
        <v>2364312.7282608696</v>
      </c>
      <c r="W965" s="3">
        <v>1661202.63</v>
      </c>
      <c r="X965" s="3">
        <v>0.09</v>
      </c>
      <c r="Y965" s="3">
        <v>0.09</v>
      </c>
      <c r="Z965" s="3" t="s">
        <v>3297</v>
      </c>
      <c r="AA965" s="3">
        <v>1073768.29</v>
      </c>
      <c r="AB965" s="3">
        <v>1080251.3</v>
      </c>
      <c r="AC965" s="3">
        <v>120</v>
      </c>
      <c r="AD965" s="3">
        <v>139</v>
      </c>
      <c r="AE965" s="3" t="s">
        <v>38</v>
      </c>
      <c r="AF965" s="3" t="s">
        <v>128</v>
      </c>
      <c r="AG965" s="3">
        <v>0.42</v>
      </c>
      <c r="AH965" s="3">
        <v>0.15</v>
      </c>
      <c r="AI965" s="3">
        <v>0.02</v>
      </c>
      <c r="AJ965" s="3">
        <v>1</v>
      </c>
      <c r="AK965" s="3">
        <v>849</v>
      </c>
      <c r="AL965" s="3">
        <v>417165.52</v>
      </c>
      <c r="AM965" s="3">
        <v>335473.13</v>
      </c>
      <c r="AN965" s="3" t="s">
        <v>165</v>
      </c>
      <c r="AO965" s="3" t="s">
        <v>25</v>
      </c>
      <c r="AP965" s="3">
        <v>98.6</v>
      </c>
      <c r="AQ965" s="3">
        <v>24</v>
      </c>
      <c r="AR965" s="3" t="s">
        <v>166</v>
      </c>
      <c r="AS965" s="3" t="s">
        <v>27</v>
      </c>
      <c r="AT965" s="3" t="s">
        <v>64</v>
      </c>
    </row>
    <row r="966" spans="1:46" x14ac:dyDescent="0.3">
      <c r="A966" s="3" t="s">
        <v>3076</v>
      </c>
      <c r="B966" s="4">
        <v>16686</v>
      </c>
      <c r="C966" s="2" t="s">
        <v>655</v>
      </c>
      <c r="D966" s="2" t="s">
        <v>213</v>
      </c>
      <c r="E966" s="2" t="s">
        <v>32</v>
      </c>
      <c r="F966" s="2" t="s">
        <v>138</v>
      </c>
      <c r="G966" s="2" t="s">
        <v>69</v>
      </c>
      <c r="H966" s="2" t="s">
        <v>3297</v>
      </c>
      <c r="I966" s="2" t="s">
        <v>124</v>
      </c>
      <c r="J966" s="2" t="s">
        <v>215</v>
      </c>
      <c r="K966" s="2" t="s">
        <v>46</v>
      </c>
      <c r="L966" s="2" t="s">
        <v>3005</v>
      </c>
      <c r="M966" s="4">
        <v>45695</v>
      </c>
      <c r="N966" s="4" t="s">
        <v>3297</v>
      </c>
      <c r="O966" s="4">
        <v>46082</v>
      </c>
      <c r="P966" s="2">
        <v>25</v>
      </c>
      <c r="Q966" s="2">
        <v>46592086</v>
      </c>
      <c r="R966" s="2">
        <v>0.32</v>
      </c>
      <c r="S966" s="2">
        <v>0.04</v>
      </c>
      <c r="T966" s="2">
        <v>32949923.219999999</v>
      </c>
      <c r="U966" s="2" t="s">
        <v>278</v>
      </c>
      <c r="V966" s="20" cm="1">
        <f t="array" ref="V966">T966 / _xlfn.SWITCH(U966, "USD", 1, "AED", 3.67, "QAR", 3.64, "SAR", 3.75, "EUR", 0.92, "Unknown", 1, 1)</f>
        <v>8786646.1919999998</v>
      </c>
      <c r="W966" s="2">
        <v>28912103.789999999</v>
      </c>
      <c r="X966" s="2">
        <v>0.37</v>
      </c>
      <c r="Y966" s="2">
        <v>0.1</v>
      </c>
      <c r="Z966" s="2" t="s">
        <v>3006</v>
      </c>
      <c r="AA966" s="2">
        <v>4858238.92</v>
      </c>
      <c r="AB966" s="2">
        <v>2793845.06</v>
      </c>
      <c r="AC966" s="2">
        <v>45</v>
      </c>
      <c r="AD966" s="2">
        <v>125</v>
      </c>
      <c r="AE966" s="2" t="s">
        <v>75</v>
      </c>
      <c r="AF966" s="2" t="s">
        <v>24</v>
      </c>
      <c r="AG966" s="2">
        <v>0.78</v>
      </c>
      <c r="AH966" s="2">
        <v>0.15</v>
      </c>
      <c r="AI966" s="2">
        <v>0.1</v>
      </c>
      <c r="AJ966" s="2">
        <v>4</v>
      </c>
      <c r="AK966" s="2">
        <v>1912</v>
      </c>
      <c r="AL966" s="2">
        <v>5560265.3700000001</v>
      </c>
      <c r="AM966" s="2">
        <v>13592412.060000001</v>
      </c>
      <c r="AN966" s="2" t="s">
        <v>165</v>
      </c>
      <c r="AO966" s="2" t="s">
        <v>39</v>
      </c>
      <c r="AP966" s="2">
        <v>88</v>
      </c>
      <c r="AQ966" s="2">
        <v>48</v>
      </c>
      <c r="AR966" s="2" t="s">
        <v>160</v>
      </c>
      <c r="AS966" s="2" t="s">
        <v>27</v>
      </c>
      <c r="AT966" s="2" t="s">
        <v>3297</v>
      </c>
    </row>
    <row r="967" spans="1:46" x14ac:dyDescent="0.3">
      <c r="A967" s="2" t="s">
        <v>3079</v>
      </c>
      <c r="B967" s="5">
        <v>45947</v>
      </c>
      <c r="C967" s="3" t="s">
        <v>249</v>
      </c>
      <c r="D967" s="3" t="s">
        <v>55</v>
      </c>
      <c r="E967" s="3" t="s">
        <v>275</v>
      </c>
      <c r="F967" s="3" t="s">
        <v>93</v>
      </c>
      <c r="G967" s="3" t="s">
        <v>18</v>
      </c>
      <c r="H967" s="3" t="s">
        <v>157</v>
      </c>
      <c r="I967" s="3" t="s">
        <v>58</v>
      </c>
      <c r="J967" s="3" t="s">
        <v>59</v>
      </c>
      <c r="K967" s="3" t="s">
        <v>46</v>
      </c>
      <c r="L967" s="3" t="s">
        <v>3008</v>
      </c>
      <c r="M967" s="5">
        <v>45931</v>
      </c>
      <c r="N967" s="5">
        <v>45958</v>
      </c>
      <c r="O967" s="5" t="s">
        <v>3297</v>
      </c>
      <c r="P967" s="3">
        <v>42</v>
      </c>
      <c r="Q967" s="3">
        <v>6465315</v>
      </c>
      <c r="R967" s="3">
        <v>0.27</v>
      </c>
      <c r="S967" s="3">
        <v>7.0000000000000007E-2</v>
      </c>
      <c r="T967" s="3">
        <v>5050057.55</v>
      </c>
      <c r="U967" s="3" t="s">
        <v>3297</v>
      </c>
      <c r="V967" s="21" cm="1">
        <f t="array" ref="V967">T967 / _xlfn.SWITCH(U967, "USD", 1, "AED", 3.67, "QAR", 3.64, "SAR", 3.75, "EUR", 0.92, "Unknown", 1, 1)</f>
        <v>5050057.55</v>
      </c>
      <c r="W967" s="3">
        <v>3976897.7</v>
      </c>
      <c r="X967" s="3">
        <v>0.22</v>
      </c>
      <c r="Y967" s="3">
        <v>0.18</v>
      </c>
      <c r="Z967" s="3" t="s">
        <v>3009</v>
      </c>
      <c r="AA967" s="3">
        <v>1081111.32</v>
      </c>
      <c r="AB967" s="3">
        <v>989023.19</v>
      </c>
      <c r="AC967" s="3">
        <v>60</v>
      </c>
      <c r="AD967" s="3">
        <v>62</v>
      </c>
      <c r="AE967" s="3" t="s">
        <v>100</v>
      </c>
      <c r="AF967" s="3" t="s">
        <v>128</v>
      </c>
      <c r="AG967" s="3">
        <v>0.76</v>
      </c>
      <c r="AH967" s="3">
        <v>0.15</v>
      </c>
      <c r="AI967" s="3">
        <v>0.01</v>
      </c>
      <c r="AJ967" s="3">
        <v>2</v>
      </c>
      <c r="AK967" s="3">
        <v>2329</v>
      </c>
      <c r="AL967" s="3">
        <v>1201186.8999999999</v>
      </c>
      <c r="AM967" s="3">
        <v>2350591.83</v>
      </c>
      <c r="AN967" s="3" t="s">
        <v>88</v>
      </c>
      <c r="AO967" s="3" t="s">
        <v>103</v>
      </c>
      <c r="AP967" s="3">
        <v>68.5</v>
      </c>
      <c r="AQ967" s="3">
        <v>24</v>
      </c>
      <c r="AR967" s="3" t="s">
        <v>3297</v>
      </c>
      <c r="AS967" s="3" t="s">
        <v>40</v>
      </c>
      <c r="AT967" s="3" t="s">
        <v>64</v>
      </c>
    </row>
    <row r="968" spans="1:46" x14ac:dyDescent="0.3">
      <c r="A968" s="3" t="s">
        <v>3082</v>
      </c>
      <c r="B968" s="4">
        <v>45891</v>
      </c>
      <c r="C968" s="2" t="s">
        <v>257</v>
      </c>
      <c r="D968" s="2" t="s">
        <v>92</v>
      </c>
      <c r="E968" s="2" t="s">
        <v>207</v>
      </c>
      <c r="F968" s="2" t="s">
        <v>80</v>
      </c>
      <c r="G968" s="2" t="s">
        <v>57</v>
      </c>
      <c r="H968" s="2" t="s">
        <v>95</v>
      </c>
      <c r="I968" s="2" t="s">
        <v>302</v>
      </c>
      <c r="J968" s="2" t="s">
        <v>132</v>
      </c>
      <c r="K968" s="2" t="s">
        <v>203</v>
      </c>
      <c r="L968" s="2" t="s">
        <v>3011</v>
      </c>
      <c r="M968" s="4">
        <v>45753</v>
      </c>
      <c r="N968" s="4">
        <v>45940</v>
      </c>
      <c r="O968" s="4">
        <v>45820</v>
      </c>
      <c r="P968" s="2">
        <v>7</v>
      </c>
      <c r="Q968" s="2">
        <v>21125285</v>
      </c>
      <c r="R968" s="2">
        <v>0.02</v>
      </c>
      <c r="S968" s="2">
        <v>0.18</v>
      </c>
      <c r="T968" s="2">
        <v>24429279.57</v>
      </c>
      <c r="U968" s="2" t="s">
        <v>242</v>
      </c>
      <c r="V968" s="20" cm="1">
        <f t="array" ref="V968">T968 / _xlfn.SWITCH(U968, "USD", 1, "AED", 3.67, "QAR", 3.64, "SAR", 3.75, "EUR", 0.92, "Unknown", 1, 1)</f>
        <v>26553564.75</v>
      </c>
      <c r="W968" s="2">
        <v>15261886.710000001</v>
      </c>
      <c r="X968" s="2">
        <v>0.19</v>
      </c>
      <c r="Y968" s="2">
        <v>0.1</v>
      </c>
      <c r="Z968" s="2" t="s">
        <v>3012</v>
      </c>
      <c r="AA968" s="2">
        <v>12809403.779999999</v>
      </c>
      <c r="AB968" s="2">
        <v>8447605.1199999992</v>
      </c>
      <c r="AC968" s="2">
        <v>120</v>
      </c>
      <c r="AD968" s="2">
        <v>67</v>
      </c>
      <c r="AE968" s="2" t="s">
        <v>148</v>
      </c>
      <c r="AF968" s="2" t="s">
        <v>128</v>
      </c>
      <c r="AG968" s="2">
        <v>0.17</v>
      </c>
      <c r="AH968" s="2">
        <v>0.05</v>
      </c>
      <c r="AI968" s="2">
        <v>7.0000000000000007E-2</v>
      </c>
      <c r="AJ968" s="2">
        <v>12</v>
      </c>
      <c r="AK968" s="2" t="s">
        <v>3297</v>
      </c>
      <c r="AL968" s="2">
        <v>2673000.9</v>
      </c>
      <c r="AM968" s="2">
        <v>5615140.7300000004</v>
      </c>
      <c r="AN968" s="2" t="s">
        <v>3297</v>
      </c>
      <c r="AO968" s="2" t="s">
        <v>103</v>
      </c>
      <c r="AP968" s="2">
        <v>55.6</v>
      </c>
      <c r="AQ968" s="2">
        <v>12</v>
      </c>
      <c r="AR968" s="2" t="s">
        <v>160</v>
      </c>
      <c r="AS968" s="2" t="s">
        <v>52</v>
      </c>
      <c r="AT968" s="2" t="s">
        <v>105</v>
      </c>
    </row>
    <row r="969" spans="1:46" x14ac:dyDescent="0.3">
      <c r="A969" s="2" t="s">
        <v>3085</v>
      </c>
      <c r="B969" s="5">
        <v>16655</v>
      </c>
      <c r="C969" s="3" t="s">
        <v>569</v>
      </c>
      <c r="D969" s="3" t="s">
        <v>198</v>
      </c>
      <c r="E969" s="3" t="s">
        <v>275</v>
      </c>
      <c r="F969" s="3" t="s">
        <v>116</v>
      </c>
      <c r="G969" s="3" t="s">
        <v>18</v>
      </c>
      <c r="H969" s="3" t="s">
        <v>70</v>
      </c>
      <c r="I969" s="3" t="s">
        <v>19</v>
      </c>
      <c r="J969" s="2" t="s">
        <v>72</v>
      </c>
      <c r="K969" s="3" t="s">
        <v>35</v>
      </c>
      <c r="L969" s="3" t="s">
        <v>3014</v>
      </c>
      <c r="M969" s="5">
        <v>45741</v>
      </c>
      <c r="N969" s="5">
        <v>45807</v>
      </c>
      <c r="O969" s="5">
        <v>45898</v>
      </c>
      <c r="P969" s="3">
        <v>20</v>
      </c>
      <c r="Q969" s="3">
        <v>15622860</v>
      </c>
      <c r="R969" s="3">
        <v>0.18</v>
      </c>
      <c r="S969" s="3">
        <v>0</v>
      </c>
      <c r="T969" s="3">
        <v>12810745.199999999</v>
      </c>
      <c r="U969" s="3" t="s">
        <v>242</v>
      </c>
      <c r="V969" s="21" cm="1">
        <f t="array" ref="V969">T969 / _xlfn.SWITCH(U969, "USD", 1, "AED", 3.67, "QAR", 3.64, "SAR", 3.75, "EUR", 0.92, "Unknown", 1, 1)</f>
        <v>13924723.04347826</v>
      </c>
      <c r="W969" s="3">
        <v>10028510.07</v>
      </c>
      <c r="X969" s="3">
        <v>0.22</v>
      </c>
      <c r="Y969" s="3">
        <v>0.06</v>
      </c>
      <c r="Z969" s="3" t="s">
        <v>3015</v>
      </c>
      <c r="AA969" s="3">
        <v>6532760.8200000003</v>
      </c>
      <c r="AB969" s="3">
        <v>6576426.0199999996</v>
      </c>
      <c r="AC969" s="3">
        <v>120</v>
      </c>
      <c r="AD969" s="3">
        <v>66</v>
      </c>
      <c r="AE969" s="3" t="s">
        <v>148</v>
      </c>
      <c r="AF969" s="3" t="s">
        <v>263</v>
      </c>
      <c r="AG969" s="3">
        <v>0.08</v>
      </c>
      <c r="AH969" s="3">
        <v>0.05</v>
      </c>
      <c r="AI969" s="3">
        <v>0.09</v>
      </c>
      <c r="AJ969" s="3">
        <v>11</v>
      </c>
      <c r="AK969" s="3">
        <v>843</v>
      </c>
      <c r="AL969" s="3">
        <v>2425644.6800000002</v>
      </c>
      <c r="AM969" s="3">
        <v>4430986.9400000004</v>
      </c>
      <c r="AN969" s="3" t="s">
        <v>135</v>
      </c>
      <c r="AO969" s="3" t="s">
        <v>39</v>
      </c>
      <c r="AP969" s="3">
        <v>94.5</v>
      </c>
      <c r="AQ969" s="3">
        <v>12</v>
      </c>
      <c r="AR969" s="3" t="s">
        <v>26</v>
      </c>
      <c r="AS969" s="3" t="s">
        <v>112</v>
      </c>
      <c r="AT969" s="3" t="s">
        <v>28</v>
      </c>
    </row>
    <row r="970" spans="1:46" x14ac:dyDescent="0.3">
      <c r="A970" s="3" t="s">
        <v>3088</v>
      </c>
      <c r="B970" s="4">
        <v>46143</v>
      </c>
      <c r="C970" s="2" t="s">
        <v>54</v>
      </c>
      <c r="D970" s="2" t="s">
        <v>55</v>
      </c>
      <c r="E970" s="2" t="s">
        <v>16</v>
      </c>
      <c r="F970" s="2" t="s">
        <v>56</v>
      </c>
      <c r="G970" s="2" t="s">
        <v>81</v>
      </c>
      <c r="H970" s="2" t="s">
        <v>44</v>
      </c>
      <c r="I970" s="2" t="s">
        <v>3254</v>
      </c>
      <c r="J970" s="2" t="s">
        <v>82</v>
      </c>
      <c r="K970" s="2" t="s">
        <v>46</v>
      </c>
      <c r="L970" s="2" t="s">
        <v>3017</v>
      </c>
      <c r="M970" s="4">
        <v>45789</v>
      </c>
      <c r="N970" s="4">
        <v>46083</v>
      </c>
      <c r="O970" s="4">
        <v>46141</v>
      </c>
      <c r="P970" s="2" t="s">
        <v>3297</v>
      </c>
      <c r="Q970" s="2">
        <v>18441261</v>
      </c>
      <c r="R970" s="2">
        <v>0.35</v>
      </c>
      <c r="S970" s="2">
        <v>0.14000000000000001</v>
      </c>
      <c r="T970" s="2">
        <v>13664974.4</v>
      </c>
      <c r="U970" s="2" t="s">
        <v>365</v>
      </c>
      <c r="V970" s="20" cm="1">
        <f t="array" ref="V970">T970 / _xlfn.SWITCH(U970, "USD", 1, "AED", 3.67, "QAR", 3.64, "SAR", 3.75, "EUR", 0.92, "Unknown", 1, 1)</f>
        <v>3723426.2670299727</v>
      </c>
      <c r="W970" s="2">
        <v>9577752.6600000001</v>
      </c>
      <c r="X970" s="2">
        <v>0.3</v>
      </c>
      <c r="Y970" s="2">
        <v>7.0000000000000007E-2</v>
      </c>
      <c r="Z970" s="2" t="s">
        <v>3297</v>
      </c>
      <c r="AA970" s="2">
        <v>4751769.21</v>
      </c>
      <c r="AB970" s="2">
        <v>4426184.6399999997</v>
      </c>
      <c r="AC970" s="2">
        <v>60</v>
      </c>
      <c r="AD970" s="2">
        <v>24</v>
      </c>
      <c r="AE970" s="2" t="s">
        <v>3297</v>
      </c>
      <c r="AF970" s="2" t="s">
        <v>49</v>
      </c>
      <c r="AG970" s="2">
        <v>0.9</v>
      </c>
      <c r="AH970" s="2">
        <v>0.1</v>
      </c>
      <c r="AI970" s="2">
        <v>0.01</v>
      </c>
      <c r="AJ970" s="2">
        <v>12</v>
      </c>
      <c r="AK970" s="2">
        <v>2348</v>
      </c>
      <c r="AL970" s="2">
        <v>2065090.99</v>
      </c>
      <c r="AM970" s="2">
        <v>3087463.17</v>
      </c>
      <c r="AN970" s="2" t="s">
        <v>102</v>
      </c>
      <c r="AO970" s="2" t="s">
        <v>25</v>
      </c>
      <c r="AP970" s="2">
        <v>59.2</v>
      </c>
      <c r="AQ970" s="2" t="s">
        <v>3297</v>
      </c>
      <c r="AR970" s="2" t="s">
        <v>3297</v>
      </c>
      <c r="AS970" s="2" t="s">
        <v>52</v>
      </c>
      <c r="AT970" s="2" t="s">
        <v>113</v>
      </c>
    </row>
    <row r="971" spans="1:46" x14ac:dyDescent="0.3">
      <c r="A971" s="2" t="s">
        <v>3091</v>
      </c>
      <c r="B971" s="5">
        <v>45786</v>
      </c>
      <c r="C971" s="3" t="s">
        <v>907</v>
      </c>
      <c r="D971" s="3" t="s">
        <v>320</v>
      </c>
      <c r="E971" s="3" t="s">
        <v>275</v>
      </c>
      <c r="F971" s="3" t="s">
        <v>93</v>
      </c>
      <c r="G971" s="3" t="s">
        <v>156</v>
      </c>
      <c r="H971" s="3" t="s">
        <v>157</v>
      </c>
      <c r="I971" s="3" t="s">
        <v>193</v>
      </c>
      <c r="J971" s="2" t="s">
        <v>59</v>
      </c>
      <c r="K971" s="3" t="s">
        <v>83</v>
      </c>
      <c r="L971" s="3" t="s">
        <v>3019</v>
      </c>
      <c r="M971" s="5">
        <v>45873</v>
      </c>
      <c r="N971" s="5">
        <v>45803</v>
      </c>
      <c r="O971" s="5">
        <v>45824</v>
      </c>
      <c r="P971" s="3">
        <v>52</v>
      </c>
      <c r="Q971" s="3">
        <v>28918965</v>
      </c>
      <c r="R971" s="3">
        <v>0.17</v>
      </c>
      <c r="S971" s="3">
        <v>0.06</v>
      </c>
      <c r="T971" s="3">
        <v>25442905.41</v>
      </c>
      <c r="U971" s="3" t="s">
        <v>76</v>
      </c>
      <c r="V971" s="21" cm="1">
        <f t="array" ref="V971">T971 / _xlfn.SWITCH(U971, "USD", 1, "AED", 3.67, "QAR", 3.64, "SAR", 3.75, "EUR", 0.92, "Unknown", 1, 1)</f>
        <v>25442905.41</v>
      </c>
      <c r="W971" s="3">
        <v>17180346.84</v>
      </c>
      <c r="X971" s="3">
        <v>0.11</v>
      </c>
      <c r="Y971" s="3">
        <v>0.06</v>
      </c>
      <c r="Z971" s="3" t="s">
        <v>2929</v>
      </c>
      <c r="AA971" s="3">
        <v>6413175.6600000001</v>
      </c>
      <c r="AB971" s="3">
        <v>3848739.95</v>
      </c>
      <c r="AC971" s="3">
        <v>90</v>
      </c>
      <c r="AD971" s="3">
        <v>134</v>
      </c>
      <c r="AE971" s="3" t="s">
        <v>100</v>
      </c>
      <c r="AF971" s="3" t="s">
        <v>128</v>
      </c>
      <c r="AG971" s="3">
        <v>0.23</v>
      </c>
      <c r="AH971" s="3">
        <v>0.05</v>
      </c>
      <c r="AI971" s="3">
        <v>0.1</v>
      </c>
      <c r="AJ971" s="3">
        <v>10</v>
      </c>
      <c r="AK971" s="3">
        <v>4600</v>
      </c>
      <c r="AL971" s="3">
        <v>6248927.4299999997</v>
      </c>
      <c r="AM971" s="3">
        <v>4372138.7300000004</v>
      </c>
      <c r="AN971" s="3" t="s">
        <v>88</v>
      </c>
      <c r="AO971" s="3" t="s">
        <v>77</v>
      </c>
      <c r="AP971" s="3">
        <v>66.599999999999994</v>
      </c>
      <c r="AQ971" s="3">
        <v>24</v>
      </c>
      <c r="AR971" s="3" t="s">
        <v>3297</v>
      </c>
      <c r="AS971" s="3" t="s">
        <v>112</v>
      </c>
      <c r="AT971" s="3" t="s">
        <v>105</v>
      </c>
    </row>
    <row r="972" spans="1:46" x14ac:dyDescent="0.3">
      <c r="A972" s="3" t="s">
        <v>3093</v>
      </c>
      <c r="B972" s="4">
        <v>45777</v>
      </c>
      <c r="C972" s="2" t="s">
        <v>541</v>
      </c>
      <c r="D972" s="2" t="s">
        <v>55</v>
      </c>
      <c r="E972" s="2" t="s">
        <v>275</v>
      </c>
      <c r="F972" s="2" t="s">
        <v>116</v>
      </c>
      <c r="G972" s="2" t="s">
        <v>57</v>
      </c>
      <c r="H972" s="2" t="s">
        <v>157</v>
      </c>
      <c r="I972" s="2" t="s">
        <v>58</v>
      </c>
      <c r="J972" s="2" t="s">
        <v>72</v>
      </c>
      <c r="K972" s="2" t="s">
        <v>203</v>
      </c>
      <c r="L972" s="2" t="s">
        <v>3021</v>
      </c>
      <c r="M972" s="4">
        <v>45932</v>
      </c>
      <c r="N972" s="4">
        <v>45996</v>
      </c>
      <c r="O972" s="4">
        <v>45664</v>
      </c>
      <c r="P972" s="2">
        <v>28</v>
      </c>
      <c r="Q972" s="2">
        <v>24125055</v>
      </c>
      <c r="R972" s="2">
        <v>0.32</v>
      </c>
      <c r="S972" s="2">
        <v>-0.03</v>
      </c>
      <c r="T972" s="2">
        <v>15912886.279999999</v>
      </c>
      <c r="U972" s="2" t="s">
        <v>365</v>
      </c>
      <c r="V972" s="20" cm="1">
        <f t="array" ref="V972">T972 / _xlfn.SWITCH(U972, "USD", 1, "AED", 3.67, "QAR", 3.64, "SAR", 3.75, "EUR", 0.92, "Unknown", 1, 1)</f>
        <v>4335936.3160762945</v>
      </c>
      <c r="W972" s="2">
        <v>10404869.550000001</v>
      </c>
      <c r="X972" s="2">
        <v>0.23</v>
      </c>
      <c r="Y972" s="2">
        <v>0.16</v>
      </c>
      <c r="Z972" s="2" t="s">
        <v>3022</v>
      </c>
      <c r="AA972" s="2">
        <v>7390955.3499999996</v>
      </c>
      <c r="AB972" s="2">
        <v>3991494.59</v>
      </c>
      <c r="AC972" s="2">
        <v>120</v>
      </c>
      <c r="AD972" s="2">
        <v>163</v>
      </c>
      <c r="AE972" s="2" t="s">
        <v>3297</v>
      </c>
      <c r="AF972" s="2" t="s">
        <v>87</v>
      </c>
      <c r="AG972" s="2">
        <v>0.43</v>
      </c>
      <c r="AH972" s="2">
        <v>0.1</v>
      </c>
      <c r="AI972" s="2">
        <v>7.0000000000000007E-2</v>
      </c>
      <c r="AJ972" s="2">
        <v>1</v>
      </c>
      <c r="AK972" s="2">
        <v>4846</v>
      </c>
      <c r="AL972" s="2">
        <v>2063576.34</v>
      </c>
      <c r="AM972" s="2">
        <v>4846906.1500000004</v>
      </c>
      <c r="AN972" s="2" t="s">
        <v>63</v>
      </c>
      <c r="AO972" s="2" t="s">
        <v>77</v>
      </c>
      <c r="AP972" s="2">
        <v>99.8</v>
      </c>
      <c r="AQ972" s="2" t="s">
        <v>3297</v>
      </c>
      <c r="AR972" s="2" t="s">
        <v>26</v>
      </c>
      <c r="AS972" s="2" t="s">
        <v>40</v>
      </c>
      <c r="AT972" s="2" t="s">
        <v>28</v>
      </c>
    </row>
    <row r="973" spans="1:46" x14ac:dyDescent="0.3">
      <c r="A973" s="2" t="s">
        <v>3096</v>
      </c>
      <c r="B973" s="5">
        <v>16629</v>
      </c>
      <c r="C973" s="3" t="s">
        <v>266</v>
      </c>
      <c r="D973" s="3" t="s">
        <v>219</v>
      </c>
      <c r="E973" s="3" t="s">
        <v>207</v>
      </c>
      <c r="F973" s="3" t="s">
        <v>80</v>
      </c>
      <c r="G973" s="3" t="s">
        <v>144</v>
      </c>
      <c r="H973" s="3" t="s">
        <v>44</v>
      </c>
      <c r="I973" s="3" t="s">
        <v>58</v>
      </c>
      <c r="J973" s="3" t="s">
        <v>45</v>
      </c>
      <c r="K973" s="3" t="s">
        <v>125</v>
      </c>
      <c r="L973" s="3" t="s">
        <v>3024</v>
      </c>
      <c r="M973" s="5">
        <v>45662</v>
      </c>
      <c r="N973" s="5">
        <v>45729</v>
      </c>
      <c r="O973" s="5">
        <v>45800</v>
      </c>
      <c r="P973" s="3">
        <v>7</v>
      </c>
      <c r="Q973" s="3">
        <v>38745205</v>
      </c>
      <c r="R973" s="3">
        <v>0.2</v>
      </c>
      <c r="S973" s="3">
        <v>0.14000000000000001</v>
      </c>
      <c r="T973" s="3">
        <v>35335626.960000001</v>
      </c>
      <c r="U973" s="3" t="s">
        <v>50</v>
      </c>
      <c r="V973" s="21" cm="1">
        <f t="array" ref="V973">T973 / _xlfn.SWITCH(U973, "USD", 1, "AED", 3.67, "QAR", 3.64, "SAR", 3.75, "EUR", 0.92, "Unknown", 1, 1)</f>
        <v>9707589.8241758235</v>
      </c>
      <c r="W973" s="3">
        <v>24612177.460000001</v>
      </c>
      <c r="X973" s="3">
        <v>0.22</v>
      </c>
      <c r="Y973" s="3">
        <v>0.06</v>
      </c>
      <c r="Z973" s="3" t="s">
        <v>3297</v>
      </c>
      <c r="AA973" s="3">
        <v>17005991.609999999</v>
      </c>
      <c r="AB973" s="3">
        <v>11161187.960000001</v>
      </c>
      <c r="AC973" s="3">
        <v>60</v>
      </c>
      <c r="AD973" s="3">
        <v>122</v>
      </c>
      <c r="AE973" s="3" t="s">
        <v>38</v>
      </c>
      <c r="AF973" s="3" t="s">
        <v>101</v>
      </c>
      <c r="AG973" s="3">
        <v>0.23</v>
      </c>
      <c r="AH973" s="3">
        <v>0.05</v>
      </c>
      <c r="AI973" s="3">
        <v>0.02</v>
      </c>
      <c r="AJ973" s="3">
        <v>14</v>
      </c>
      <c r="AK973" s="3">
        <v>4634</v>
      </c>
      <c r="AL973" s="3">
        <v>5094029.83</v>
      </c>
      <c r="AM973" s="3">
        <v>5311436.43</v>
      </c>
      <c r="AN973" s="3" t="s">
        <v>165</v>
      </c>
      <c r="AO973" s="3" t="s">
        <v>3297</v>
      </c>
      <c r="AP973" s="3">
        <v>67.2</v>
      </c>
      <c r="AQ973" s="3">
        <v>60</v>
      </c>
      <c r="AR973" s="3" t="s">
        <v>3297</v>
      </c>
      <c r="AS973" s="3" t="s">
        <v>27</v>
      </c>
      <c r="AT973" s="3" t="s">
        <v>113</v>
      </c>
    </row>
    <row r="974" spans="1:46" x14ac:dyDescent="0.3">
      <c r="A974" s="3" t="s">
        <v>3098</v>
      </c>
      <c r="B974" s="4">
        <v>46076</v>
      </c>
      <c r="C974" s="2" t="s">
        <v>569</v>
      </c>
      <c r="D974" s="2" t="s">
        <v>230</v>
      </c>
      <c r="E974" s="2" t="s">
        <v>32</v>
      </c>
      <c r="F974" s="2" t="s">
        <v>3297</v>
      </c>
      <c r="G974" s="2" t="s">
        <v>94</v>
      </c>
      <c r="H974" s="2" t="s">
        <v>245</v>
      </c>
      <c r="I974" s="2" t="s">
        <v>19</v>
      </c>
      <c r="J974" s="2" t="s">
        <v>215</v>
      </c>
      <c r="K974" s="2" t="s">
        <v>125</v>
      </c>
      <c r="L974" s="2" t="s">
        <v>3026</v>
      </c>
      <c r="M974" s="4">
        <v>46047</v>
      </c>
      <c r="N974" s="4">
        <v>46108</v>
      </c>
      <c r="O974" s="4">
        <v>46193</v>
      </c>
      <c r="P974" s="2">
        <v>43</v>
      </c>
      <c r="Q974" s="2">
        <v>7040950</v>
      </c>
      <c r="R974" s="2">
        <v>0.15</v>
      </c>
      <c r="S974" s="2">
        <v>0.14000000000000001</v>
      </c>
      <c r="T974" s="2">
        <v>6822680.5499999998</v>
      </c>
      <c r="U974" s="2" t="s">
        <v>242</v>
      </c>
      <c r="V974" s="20" cm="1">
        <f t="array" ref="V974">T974 / _xlfn.SWITCH(U974, "USD", 1, "AED", 3.67, "QAR", 3.64, "SAR", 3.75, "EUR", 0.92, "Unknown", 1, 1)</f>
        <v>7415957.1195652168</v>
      </c>
      <c r="W974" s="2">
        <v>4109950.76</v>
      </c>
      <c r="X974" s="2">
        <v>0.19</v>
      </c>
      <c r="Y974" s="2">
        <v>0.12</v>
      </c>
      <c r="Z974" s="2" t="s">
        <v>3027</v>
      </c>
      <c r="AA974" s="2">
        <v>1950932.35</v>
      </c>
      <c r="AB974" s="2">
        <v>1698511.47</v>
      </c>
      <c r="AC974" s="2">
        <v>90</v>
      </c>
      <c r="AD974" s="2">
        <v>11</v>
      </c>
      <c r="AE974" s="2" t="s">
        <v>3297</v>
      </c>
      <c r="AF974" s="2" t="s">
        <v>263</v>
      </c>
      <c r="AG974" s="2">
        <v>0.43</v>
      </c>
      <c r="AH974" s="2">
        <v>0.15</v>
      </c>
      <c r="AI974" s="2">
        <v>0.05</v>
      </c>
      <c r="AJ974" s="2">
        <v>9</v>
      </c>
      <c r="AK974" s="2">
        <v>185</v>
      </c>
      <c r="AL974" s="2">
        <v>979018.47</v>
      </c>
      <c r="AM974" s="2">
        <v>789384.94</v>
      </c>
      <c r="AN974" s="2" t="s">
        <v>3297</v>
      </c>
      <c r="AO974" s="2" t="s">
        <v>25</v>
      </c>
      <c r="AP974" s="2">
        <v>80.5</v>
      </c>
      <c r="AQ974" s="2">
        <v>24</v>
      </c>
      <c r="AR974" s="2" t="s">
        <v>26</v>
      </c>
      <c r="AS974" s="2" t="s">
        <v>112</v>
      </c>
      <c r="AT974" s="2" t="s">
        <v>149</v>
      </c>
    </row>
    <row r="975" spans="1:46" x14ac:dyDescent="0.3">
      <c r="A975" s="2" t="s">
        <v>3101</v>
      </c>
      <c r="B975" s="5">
        <v>46025</v>
      </c>
      <c r="C975" s="3" t="s">
        <v>15</v>
      </c>
      <c r="D975" s="3" t="s">
        <v>3250</v>
      </c>
      <c r="E975" s="3" t="s">
        <v>3335</v>
      </c>
      <c r="F975" s="3" t="s">
        <v>93</v>
      </c>
      <c r="G975" s="3" t="s">
        <v>18</v>
      </c>
      <c r="H975" s="3" t="s">
        <v>245</v>
      </c>
      <c r="I975" s="3" t="s">
        <v>3297</v>
      </c>
      <c r="J975" s="3" t="s">
        <v>215</v>
      </c>
      <c r="K975" s="3" t="s">
        <v>21</v>
      </c>
      <c r="L975" s="3" t="s">
        <v>3029</v>
      </c>
      <c r="M975" s="5">
        <v>45990</v>
      </c>
      <c r="N975" s="5">
        <v>46267</v>
      </c>
      <c r="O975" s="5">
        <v>46328</v>
      </c>
      <c r="P975" s="3">
        <v>50</v>
      </c>
      <c r="Q975" s="3">
        <v>34521891</v>
      </c>
      <c r="R975" s="3">
        <v>0.28999999999999998</v>
      </c>
      <c r="S975" s="3">
        <v>0.15</v>
      </c>
      <c r="T975" s="3">
        <v>28187124</v>
      </c>
      <c r="U975" s="3" t="s">
        <v>3297</v>
      </c>
      <c r="V975" s="21" cm="1">
        <f t="array" ref="V975">T975 / _xlfn.SWITCH(U975, "USD", 1, "AED", 3.67, "QAR", 3.64, "SAR", 3.75, "EUR", 0.92, "Unknown", 1, 1)</f>
        <v>28187124</v>
      </c>
      <c r="W975" s="3">
        <v>17895296.600000001</v>
      </c>
      <c r="X975" s="3">
        <v>0.1</v>
      </c>
      <c r="Y975" s="3">
        <v>0.16</v>
      </c>
      <c r="Z975" s="3" t="s">
        <v>3030</v>
      </c>
      <c r="AA975" s="3">
        <v>8799303.6099999994</v>
      </c>
      <c r="AB975" s="3">
        <v>7039064.8399999999</v>
      </c>
      <c r="AC975" s="3">
        <v>120</v>
      </c>
      <c r="AD975" s="3">
        <v>18</v>
      </c>
      <c r="AE975" s="3" t="s">
        <v>38</v>
      </c>
      <c r="AF975" s="3" t="s">
        <v>263</v>
      </c>
      <c r="AG975" s="3">
        <v>0.42</v>
      </c>
      <c r="AH975" s="3">
        <v>0.05</v>
      </c>
      <c r="AI975" s="3">
        <v>0.1</v>
      </c>
      <c r="AJ975" s="3">
        <v>15</v>
      </c>
      <c r="AK975" s="3">
        <v>374</v>
      </c>
      <c r="AL975" s="3">
        <v>3552205.69</v>
      </c>
      <c r="AM975" s="3">
        <v>6129967.9400000004</v>
      </c>
      <c r="AN975" s="3" t="s">
        <v>3297</v>
      </c>
      <c r="AO975" s="3" t="s">
        <v>25</v>
      </c>
      <c r="AP975" s="3">
        <v>51.2</v>
      </c>
      <c r="AQ975" s="3">
        <v>60</v>
      </c>
      <c r="AR975" s="3" t="s">
        <v>160</v>
      </c>
      <c r="AS975" s="3" t="s">
        <v>104</v>
      </c>
      <c r="AT975" s="3" t="s">
        <v>113</v>
      </c>
    </row>
    <row r="976" spans="1:46" x14ac:dyDescent="0.3">
      <c r="A976" s="3" t="s">
        <v>3104</v>
      </c>
      <c r="B976" s="4">
        <v>46038</v>
      </c>
      <c r="C976" s="2" t="s">
        <v>15</v>
      </c>
      <c r="D976" s="2" t="s">
        <v>3297</v>
      </c>
      <c r="E976" s="2" t="s">
        <v>16</v>
      </c>
      <c r="F976" s="2" t="s">
        <v>68</v>
      </c>
      <c r="G976" s="2" t="s">
        <v>57</v>
      </c>
      <c r="H976" s="2" t="s">
        <v>245</v>
      </c>
      <c r="I976" s="2" t="s">
        <v>199</v>
      </c>
      <c r="J976" s="2" t="s">
        <v>82</v>
      </c>
      <c r="K976" s="2" t="s">
        <v>35</v>
      </c>
      <c r="L976" s="2" t="s">
        <v>3032</v>
      </c>
      <c r="M976" s="4">
        <v>45979</v>
      </c>
      <c r="N976" s="4">
        <v>46050</v>
      </c>
      <c r="O976" s="4">
        <v>46329</v>
      </c>
      <c r="P976" s="2">
        <v>28</v>
      </c>
      <c r="Q976" s="2">
        <v>21905602</v>
      </c>
      <c r="R976" s="2">
        <v>0.01</v>
      </c>
      <c r="S976" s="2">
        <v>0.09</v>
      </c>
      <c r="T976" s="2">
        <v>23638335.120000001</v>
      </c>
      <c r="U976" s="2" t="s">
        <v>242</v>
      </c>
      <c r="V976" s="20" cm="1">
        <f t="array" ref="V976">T976 / _xlfn.SWITCH(U976, "USD", 1, "AED", 3.67, "QAR", 3.64, "SAR", 3.75, "EUR", 0.92, "Unknown", 1, 1)</f>
        <v>25693842.521739129</v>
      </c>
      <c r="W976" s="2" t="s">
        <v>3297</v>
      </c>
      <c r="X976" s="2">
        <v>0.15</v>
      </c>
      <c r="Y976" s="2">
        <v>0.14000000000000001</v>
      </c>
      <c r="Z976" s="2" t="s">
        <v>3033</v>
      </c>
      <c r="AA976" s="2">
        <v>18388576.579999998</v>
      </c>
      <c r="AB976" s="2">
        <v>8491213.5199999996</v>
      </c>
      <c r="AC976" s="2">
        <v>45</v>
      </c>
      <c r="AD976" s="2">
        <v>53</v>
      </c>
      <c r="AE976" s="2" t="s">
        <v>75</v>
      </c>
      <c r="AF976" s="2" t="s">
        <v>87</v>
      </c>
      <c r="AG976" s="2">
        <v>0.26</v>
      </c>
      <c r="AH976" s="2">
        <v>0.1</v>
      </c>
      <c r="AI976" s="2">
        <v>0.09</v>
      </c>
      <c r="AJ976" s="2">
        <v>7</v>
      </c>
      <c r="AK976" s="2">
        <v>147</v>
      </c>
      <c r="AL976" s="2" t="s">
        <v>3297</v>
      </c>
      <c r="AM976" s="2" t="s">
        <v>3297</v>
      </c>
      <c r="AN976" s="2" t="s">
        <v>102</v>
      </c>
      <c r="AO976" s="2" t="s">
        <v>3297</v>
      </c>
      <c r="AP976" s="2">
        <v>70.7</v>
      </c>
      <c r="AQ976" s="2">
        <v>60</v>
      </c>
      <c r="AR976" s="2" t="s">
        <v>3297</v>
      </c>
      <c r="AS976" s="2" t="s">
        <v>27</v>
      </c>
      <c r="AT976" s="2" t="s">
        <v>64</v>
      </c>
    </row>
    <row r="977" spans="1:46" x14ac:dyDescent="0.3">
      <c r="A977" s="3" t="s">
        <v>3298</v>
      </c>
      <c r="B977" s="5">
        <v>45822</v>
      </c>
      <c r="C977" s="3" t="s">
        <v>431</v>
      </c>
      <c r="D977" s="3" t="s">
        <v>55</v>
      </c>
      <c r="E977" s="3" t="s">
        <v>207</v>
      </c>
      <c r="F977" s="3" t="s">
        <v>80</v>
      </c>
      <c r="G977" s="3" t="s">
        <v>162</v>
      </c>
      <c r="H977" s="3" t="s">
        <v>70</v>
      </c>
      <c r="I977" s="3" t="s">
        <v>124</v>
      </c>
      <c r="J977" s="3" t="s">
        <v>132</v>
      </c>
      <c r="K977" s="3" t="s">
        <v>125</v>
      </c>
      <c r="L977" s="3" t="s">
        <v>3035</v>
      </c>
      <c r="M977" s="5">
        <v>45661</v>
      </c>
      <c r="N977" s="5" t="s">
        <v>3297</v>
      </c>
      <c r="O977" s="5">
        <v>45883</v>
      </c>
      <c r="P977" s="3" t="s">
        <v>3297</v>
      </c>
      <c r="Q977" s="3">
        <v>13039304</v>
      </c>
      <c r="R977" s="3">
        <v>0.31</v>
      </c>
      <c r="S977" s="3">
        <v>0.03</v>
      </c>
      <c r="T977" s="3">
        <v>9267033.3499999996</v>
      </c>
      <c r="U977" s="3" t="s">
        <v>50</v>
      </c>
      <c r="V977" s="21" cm="1">
        <f t="array" ref="V977">T977 / _xlfn.SWITCH(U977, "USD", 1, "AED", 3.67, "QAR", 3.64, "SAR", 3.75, "EUR", 0.92, "Unknown", 1, 1)</f>
        <v>2545888.2829670329</v>
      </c>
      <c r="W977" s="3">
        <v>5925583.5599999996</v>
      </c>
      <c r="X977" s="3">
        <v>0.37</v>
      </c>
      <c r="Y977" s="3">
        <v>0.17</v>
      </c>
      <c r="Z977" s="3" t="s">
        <v>3036</v>
      </c>
      <c r="AA977" s="3">
        <v>3341016.4</v>
      </c>
      <c r="AB977" s="3">
        <v>3524798.91</v>
      </c>
      <c r="AC977" s="3">
        <v>30</v>
      </c>
      <c r="AD977" s="3">
        <v>147</v>
      </c>
      <c r="AE977" s="3" t="s">
        <v>100</v>
      </c>
      <c r="AF977" s="3" t="s">
        <v>153</v>
      </c>
      <c r="AG977" s="3">
        <v>0.41</v>
      </c>
      <c r="AH977" s="3">
        <v>0.1</v>
      </c>
      <c r="AI977" s="3">
        <v>0.06</v>
      </c>
      <c r="AJ977" s="3">
        <v>15</v>
      </c>
      <c r="AK977" s="3">
        <v>2907</v>
      </c>
      <c r="AL977" s="3">
        <v>271539.83</v>
      </c>
      <c r="AM977" s="3" t="s">
        <v>3297</v>
      </c>
      <c r="AN977" s="3" t="s">
        <v>165</v>
      </c>
      <c r="AO977" s="3" t="s">
        <v>3297</v>
      </c>
      <c r="AP977" s="3" t="s">
        <v>3297</v>
      </c>
      <c r="AQ977" s="3">
        <v>48</v>
      </c>
      <c r="AR977" s="3" t="s">
        <v>3297</v>
      </c>
      <c r="AS977" s="3" t="s">
        <v>112</v>
      </c>
      <c r="AT977" s="3" t="s">
        <v>113</v>
      </c>
    </row>
    <row r="978" spans="1:46" x14ac:dyDescent="0.3">
      <c r="A978" s="3" t="s">
        <v>3299</v>
      </c>
      <c r="B978" s="4">
        <v>45854</v>
      </c>
      <c r="C978" s="2" t="s">
        <v>15</v>
      </c>
      <c r="D978" s="2" t="s">
        <v>187</v>
      </c>
      <c r="E978" s="2" t="s">
        <v>3335</v>
      </c>
      <c r="F978" s="2" t="s">
        <v>93</v>
      </c>
      <c r="G978" s="2" t="s">
        <v>208</v>
      </c>
      <c r="H978" s="2" t="s">
        <v>95</v>
      </c>
      <c r="I978" s="2" t="s">
        <v>19</v>
      </c>
      <c r="J978" s="2" t="s">
        <v>215</v>
      </c>
      <c r="K978" s="2" t="s">
        <v>46</v>
      </c>
      <c r="L978" s="2" t="s">
        <v>3038</v>
      </c>
      <c r="M978" s="4">
        <v>45826</v>
      </c>
      <c r="N978" s="4">
        <v>45887</v>
      </c>
      <c r="O978" s="4">
        <v>45964</v>
      </c>
      <c r="P978" s="2" t="s">
        <v>3297</v>
      </c>
      <c r="Q978" s="2">
        <v>9742380</v>
      </c>
      <c r="R978" s="2">
        <v>7.0000000000000007E-2</v>
      </c>
      <c r="S978" s="2">
        <v>0.1</v>
      </c>
      <c r="T978" s="2">
        <v>9966454.7400000002</v>
      </c>
      <c r="U978" s="2" t="s">
        <v>242</v>
      </c>
      <c r="V978" s="20" cm="1">
        <f t="array" ref="V978">T978 / _xlfn.SWITCH(U978, "USD", 1, "AED", 3.67, "QAR", 3.64, "SAR", 3.75, "EUR", 0.92, "Unknown", 1, 1)</f>
        <v>10833102.978260869</v>
      </c>
      <c r="W978" s="2">
        <v>7880508.2699999996</v>
      </c>
      <c r="X978" s="2">
        <v>0.21</v>
      </c>
      <c r="Y978" s="2">
        <v>0.05</v>
      </c>
      <c r="Z978" s="2" t="s">
        <v>3039</v>
      </c>
      <c r="AA978" s="2">
        <v>8569383.2300000004</v>
      </c>
      <c r="AB978" s="2">
        <v>6981339.8099999996</v>
      </c>
      <c r="AC978" s="2">
        <v>60</v>
      </c>
      <c r="AD978" s="2">
        <v>73</v>
      </c>
      <c r="AE978" s="2" t="s">
        <v>38</v>
      </c>
      <c r="AF978" s="2" t="s">
        <v>128</v>
      </c>
      <c r="AG978" s="2">
        <v>0.81</v>
      </c>
      <c r="AH978" s="2">
        <v>0.1</v>
      </c>
      <c r="AI978" s="2">
        <v>0.02</v>
      </c>
      <c r="AJ978" s="2">
        <v>11</v>
      </c>
      <c r="AK978" s="2">
        <v>2047</v>
      </c>
      <c r="AL978" s="2">
        <v>1029006.78</v>
      </c>
      <c r="AM978" s="2">
        <v>1625006.89</v>
      </c>
      <c r="AN978" s="2" t="s">
        <v>165</v>
      </c>
      <c r="AO978" s="2" t="s">
        <v>89</v>
      </c>
      <c r="AP978" s="2">
        <v>84.9</v>
      </c>
      <c r="AQ978" s="2">
        <v>36</v>
      </c>
      <c r="AR978" s="2" t="s">
        <v>3297</v>
      </c>
      <c r="AS978" s="2" t="s">
        <v>27</v>
      </c>
      <c r="AT978" s="2" t="s">
        <v>3297</v>
      </c>
    </row>
    <row r="979" spans="1:46" x14ac:dyDescent="0.3">
      <c r="A979" s="3" t="s">
        <v>3300</v>
      </c>
      <c r="B979" s="5">
        <v>45723</v>
      </c>
      <c r="C979" s="3" t="s">
        <v>343</v>
      </c>
      <c r="D979" s="3" t="s">
        <v>3249</v>
      </c>
      <c r="E979" s="3" t="s">
        <v>3335</v>
      </c>
      <c r="F979" s="3" t="s">
        <v>116</v>
      </c>
      <c r="G979" s="3" t="s">
        <v>3297</v>
      </c>
      <c r="H979" s="3" t="s">
        <v>70</v>
      </c>
      <c r="I979" s="3" t="s">
        <v>193</v>
      </c>
      <c r="J979" s="3" t="s">
        <v>215</v>
      </c>
      <c r="K979" s="3" t="s">
        <v>145</v>
      </c>
      <c r="L979" s="3" t="s">
        <v>3041</v>
      </c>
      <c r="M979" s="5">
        <v>45644</v>
      </c>
      <c r="N979" s="5">
        <v>45726</v>
      </c>
      <c r="O979" s="5">
        <v>45766</v>
      </c>
      <c r="P979" s="3">
        <v>10</v>
      </c>
      <c r="Q979" s="3">
        <v>22835877</v>
      </c>
      <c r="R979" s="3">
        <v>0.03</v>
      </c>
      <c r="S979" s="3">
        <v>0.17</v>
      </c>
      <c r="T979" s="3">
        <v>25916436.809999999</v>
      </c>
      <c r="U979" s="3" t="s">
        <v>50</v>
      </c>
      <c r="V979" s="21" cm="1">
        <f t="array" ref="V979">T979 / _xlfn.SWITCH(U979, "USD", 1, "AED", 3.67, "QAR", 3.64, "SAR", 3.75, "EUR", 0.92, "Unknown", 1, 1)</f>
        <v>7119900.2225274723</v>
      </c>
      <c r="W979" s="3">
        <v>15702349.26</v>
      </c>
      <c r="X979" s="3">
        <v>0.13</v>
      </c>
      <c r="Y979" s="3">
        <v>0.06</v>
      </c>
      <c r="Z979" s="3" t="s">
        <v>3042</v>
      </c>
      <c r="AA979" s="3">
        <v>5883351.9000000004</v>
      </c>
      <c r="AB979" s="3">
        <v>4257164.79</v>
      </c>
      <c r="AC979" s="3">
        <v>90</v>
      </c>
      <c r="AD979" s="3">
        <v>61</v>
      </c>
      <c r="AE979" s="3" t="s">
        <v>3297</v>
      </c>
      <c r="AF979" s="3" t="s">
        <v>153</v>
      </c>
      <c r="AG979" s="3">
        <v>0.9</v>
      </c>
      <c r="AH979" s="3">
        <v>0.15</v>
      </c>
      <c r="AI979" s="3">
        <v>0.08</v>
      </c>
      <c r="AJ979" s="3">
        <v>7</v>
      </c>
      <c r="AK979" s="3">
        <v>1987</v>
      </c>
      <c r="AL979" s="3">
        <v>762871.95</v>
      </c>
      <c r="AM979" s="3">
        <v>6830337.8700000001</v>
      </c>
      <c r="AN979" s="3" t="s">
        <v>3297</v>
      </c>
      <c r="AO979" s="3" t="s">
        <v>3297</v>
      </c>
      <c r="AP979" s="3" t="s">
        <v>3297</v>
      </c>
      <c r="AQ979" s="3" t="s">
        <v>3297</v>
      </c>
      <c r="AR979" s="3" t="s">
        <v>160</v>
      </c>
      <c r="AS979" s="3" t="s">
        <v>112</v>
      </c>
      <c r="AT979" s="3" t="s">
        <v>28</v>
      </c>
    </row>
    <row r="980" spans="1:46" x14ac:dyDescent="0.3">
      <c r="A980" s="3" t="s">
        <v>3301</v>
      </c>
      <c r="B980" s="4">
        <v>45858</v>
      </c>
      <c r="C980" s="2" t="s">
        <v>668</v>
      </c>
      <c r="D980" s="2" t="s">
        <v>43</v>
      </c>
      <c r="E980" s="2" t="s">
        <v>207</v>
      </c>
      <c r="F980" s="2" t="s">
        <v>3297</v>
      </c>
      <c r="G980" s="2" t="s">
        <v>135</v>
      </c>
      <c r="H980" s="2" t="s">
        <v>70</v>
      </c>
      <c r="I980" s="2" t="s">
        <v>124</v>
      </c>
      <c r="J980" s="3" t="s">
        <v>132</v>
      </c>
      <c r="K980" s="2" t="s">
        <v>97</v>
      </c>
      <c r="L980" s="2" t="s">
        <v>3044</v>
      </c>
      <c r="M980" s="4">
        <v>45831</v>
      </c>
      <c r="N980" s="4">
        <v>45869</v>
      </c>
      <c r="O980" s="4">
        <v>45895</v>
      </c>
      <c r="P980" s="2">
        <v>35</v>
      </c>
      <c r="Q980" s="2">
        <v>25267683</v>
      </c>
      <c r="R980" s="2">
        <v>0.12</v>
      </c>
      <c r="S980" s="2">
        <v>0.12</v>
      </c>
      <c r="T980" s="2">
        <v>24903828.359999999</v>
      </c>
      <c r="U980" s="2" t="s">
        <v>242</v>
      </c>
      <c r="V980" s="20" cm="1">
        <f t="array" ref="V980">T980 / _xlfn.SWITCH(U980, "USD", 1, "AED", 3.67, "QAR", 3.64, "SAR", 3.75, "EUR", 0.92, "Unknown", 1, 1)</f>
        <v>27069378.65217391</v>
      </c>
      <c r="W980" s="2">
        <v>22230553.440000001</v>
      </c>
      <c r="X980" s="2">
        <v>0.21</v>
      </c>
      <c r="Y980" s="2">
        <v>0.15</v>
      </c>
      <c r="Z980" s="2" t="s">
        <v>3045</v>
      </c>
      <c r="AA980" s="2">
        <v>4536693.1900000004</v>
      </c>
      <c r="AB980" s="2">
        <v>2636884.54</v>
      </c>
      <c r="AC980" s="2">
        <v>90</v>
      </c>
      <c r="AD980" s="2">
        <v>113</v>
      </c>
      <c r="AE980" s="2" t="s">
        <v>62</v>
      </c>
      <c r="AF980" s="2" t="s">
        <v>263</v>
      </c>
      <c r="AG980" s="2">
        <v>0.42</v>
      </c>
      <c r="AH980" s="2">
        <v>0.1</v>
      </c>
      <c r="AI980" s="2">
        <v>0.05</v>
      </c>
      <c r="AJ980" s="2">
        <v>11</v>
      </c>
      <c r="AK980" s="2">
        <v>4095</v>
      </c>
      <c r="AL980" s="2">
        <v>1760568.17</v>
      </c>
      <c r="AM980" s="2">
        <v>2995662.74</v>
      </c>
      <c r="AN980" s="2" t="s">
        <v>88</v>
      </c>
      <c r="AO980" s="2" t="s">
        <v>25</v>
      </c>
      <c r="AP980" s="2">
        <v>86.6</v>
      </c>
      <c r="AQ980" s="2">
        <v>60</v>
      </c>
      <c r="AR980" s="2" t="s">
        <v>160</v>
      </c>
      <c r="AS980" s="2" t="s">
        <v>104</v>
      </c>
      <c r="AT980" s="2" t="s">
        <v>105</v>
      </c>
    </row>
    <row r="981" spans="1:46" x14ac:dyDescent="0.3">
      <c r="A981" s="3" t="s">
        <v>3302</v>
      </c>
      <c r="B981" s="5">
        <v>45831</v>
      </c>
      <c r="C981" s="3" t="s">
        <v>130</v>
      </c>
      <c r="D981" s="3" t="s">
        <v>219</v>
      </c>
      <c r="E981" s="3" t="s">
        <v>16</v>
      </c>
      <c r="F981" s="3" t="s">
        <v>56</v>
      </c>
      <c r="G981" s="3" t="s">
        <v>235</v>
      </c>
      <c r="H981" s="3" t="s">
        <v>3252</v>
      </c>
      <c r="I981" s="3" t="s">
        <v>71</v>
      </c>
      <c r="J981" s="3" t="s">
        <v>82</v>
      </c>
      <c r="K981" s="3" t="s">
        <v>125</v>
      </c>
      <c r="L981" s="3" t="s">
        <v>3047</v>
      </c>
      <c r="M981" s="5">
        <v>45818</v>
      </c>
      <c r="N981" s="5">
        <v>45879</v>
      </c>
      <c r="O981" s="5">
        <v>45785</v>
      </c>
      <c r="P981" s="3">
        <v>46</v>
      </c>
      <c r="Q981" s="3">
        <v>43103154</v>
      </c>
      <c r="R981" s="3">
        <v>0.13</v>
      </c>
      <c r="S981" s="3">
        <v>0</v>
      </c>
      <c r="T981" s="3">
        <v>37499743.979999997</v>
      </c>
      <c r="U981" s="3" t="s">
        <v>242</v>
      </c>
      <c r="V981" s="21" cm="1">
        <f t="array" ref="V981">T981 / _xlfn.SWITCH(U981, "USD", 1, "AED", 3.67, "QAR", 3.64, "SAR", 3.75, "EUR", 0.92, "Unknown", 1, 1)</f>
        <v>40760591.282608688</v>
      </c>
      <c r="W981" s="3">
        <v>29726618.329999998</v>
      </c>
      <c r="X981" s="3">
        <v>0.09</v>
      </c>
      <c r="Y981" s="3">
        <v>0.14000000000000001</v>
      </c>
      <c r="Z981" s="3" t="s">
        <v>3048</v>
      </c>
      <c r="AA981" s="3">
        <v>16759214.43</v>
      </c>
      <c r="AB981" s="3">
        <v>13497378.689999999</v>
      </c>
      <c r="AC981" s="3">
        <v>90</v>
      </c>
      <c r="AD981" s="3">
        <v>120</v>
      </c>
      <c r="AE981" s="3" t="s">
        <v>100</v>
      </c>
      <c r="AF981" s="3" t="s">
        <v>128</v>
      </c>
      <c r="AG981" s="3">
        <v>0.66</v>
      </c>
      <c r="AH981" s="3">
        <v>0.05</v>
      </c>
      <c r="AI981" s="3">
        <v>0.02</v>
      </c>
      <c r="AJ981" s="3">
        <v>13</v>
      </c>
      <c r="AK981" s="3">
        <v>3778</v>
      </c>
      <c r="AL981" s="3">
        <v>3482756.21</v>
      </c>
      <c r="AM981" s="3" t="s">
        <v>3297</v>
      </c>
      <c r="AN981" s="3" t="s">
        <v>3297</v>
      </c>
      <c r="AO981" s="3" t="s">
        <v>3297</v>
      </c>
      <c r="AP981" s="3">
        <v>70.400000000000006</v>
      </c>
      <c r="AQ981" s="3">
        <v>36</v>
      </c>
      <c r="AR981" s="3" t="s">
        <v>26</v>
      </c>
      <c r="AS981" s="3" t="s">
        <v>112</v>
      </c>
      <c r="AT981" s="3" t="s">
        <v>149</v>
      </c>
    </row>
    <row r="982" spans="1:46" x14ac:dyDescent="0.3">
      <c r="A982" s="3" t="s">
        <v>3303</v>
      </c>
      <c r="B982" s="4">
        <v>45978</v>
      </c>
      <c r="C982" s="2" t="s">
        <v>239</v>
      </c>
      <c r="D982" s="2" t="s">
        <v>198</v>
      </c>
      <c r="E982" s="2" t="s">
        <v>32</v>
      </c>
      <c r="F982" s="2" t="s">
        <v>108</v>
      </c>
      <c r="G982" s="2" t="s">
        <v>117</v>
      </c>
      <c r="H982" s="2" t="s">
        <v>3252</v>
      </c>
      <c r="I982" s="2" t="s">
        <v>58</v>
      </c>
      <c r="J982" s="2" t="s">
        <v>215</v>
      </c>
      <c r="K982" s="2" t="s">
        <v>97</v>
      </c>
      <c r="L982" s="2" t="s">
        <v>3050</v>
      </c>
      <c r="M982" s="4">
        <v>45945</v>
      </c>
      <c r="N982" s="4">
        <v>45942</v>
      </c>
      <c r="O982" s="4">
        <v>46175</v>
      </c>
      <c r="P982" s="2">
        <v>3</v>
      </c>
      <c r="Q982" s="2">
        <v>36774862</v>
      </c>
      <c r="R982" s="2">
        <v>0.05</v>
      </c>
      <c r="S982" s="2">
        <v>0.08</v>
      </c>
      <c r="T982" s="2">
        <v>37731008.409999996</v>
      </c>
      <c r="U982" s="2" t="s">
        <v>242</v>
      </c>
      <c r="V982" s="20" cm="1">
        <f t="array" ref="V982">T982 / _xlfn.SWITCH(U982, "USD", 1, "AED", 3.67, "QAR", 3.64, "SAR", 3.75, "EUR", 0.92, "Unknown", 1, 1)</f>
        <v>41011965.663043469</v>
      </c>
      <c r="W982" s="2">
        <v>25431873.170000002</v>
      </c>
      <c r="X982" s="2">
        <v>0.35</v>
      </c>
      <c r="Y982" s="2">
        <v>0.18</v>
      </c>
      <c r="Z982" s="2" t="s">
        <v>3051</v>
      </c>
      <c r="AA982" s="2">
        <v>27390672.710000001</v>
      </c>
      <c r="AB982" s="2">
        <v>21491456.510000002</v>
      </c>
      <c r="AC982" s="2">
        <v>90</v>
      </c>
      <c r="AD982" s="2">
        <v>27</v>
      </c>
      <c r="AE982" s="2" t="s">
        <v>75</v>
      </c>
      <c r="AF982" s="2" t="s">
        <v>101</v>
      </c>
      <c r="AG982" s="2">
        <v>0.13</v>
      </c>
      <c r="AH982" s="2">
        <v>0.15</v>
      </c>
      <c r="AI982" s="2">
        <v>0.06</v>
      </c>
      <c r="AJ982" s="2">
        <v>0</v>
      </c>
      <c r="AK982" s="2">
        <v>3675</v>
      </c>
      <c r="AL982" s="2">
        <v>7126639.8099999996</v>
      </c>
      <c r="AM982" s="2">
        <v>13826665.130000001</v>
      </c>
      <c r="AN982" s="2" t="s">
        <v>3297</v>
      </c>
      <c r="AO982" s="2" t="s">
        <v>3297</v>
      </c>
      <c r="AP982" s="2">
        <v>96.9</v>
      </c>
      <c r="AQ982" s="2">
        <v>12</v>
      </c>
      <c r="AR982" s="2" t="s">
        <v>166</v>
      </c>
      <c r="AS982" s="2" t="s">
        <v>52</v>
      </c>
      <c r="AT982" s="2" t="s">
        <v>105</v>
      </c>
    </row>
    <row r="983" spans="1:46" x14ac:dyDescent="0.3">
      <c r="A983" s="3" t="s">
        <v>3304</v>
      </c>
      <c r="B983" s="5">
        <v>45977</v>
      </c>
      <c r="C983" s="3" t="s">
        <v>940</v>
      </c>
      <c r="D983" s="3" t="s">
        <v>3250</v>
      </c>
      <c r="E983" s="3" t="s">
        <v>275</v>
      </c>
      <c r="F983" s="3" t="s">
        <v>116</v>
      </c>
      <c r="G983" s="3" t="s">
        <v>144</v>
      </c>
      <c r="H983" s="3" t="s">
        <v>3297</v>
      </c>
      <c r="I983" s="3" t="s">
        <v>19</v>
      </c>
      <c r="J983" s="2" t="s">
        <v>59</v>
      </c>
      <c r="K983" s="3" t="s">
        <v>145</v>
      </c>
      <c r="L983" s="3" t="s">
        <v>3053</v>
      </c>
      <c r="M983" s="5">
        <v>45900</v>
      </c>
      <c r="N983" s="5">
        <v>46023</v>
      </c>
      <c r="O983" s="5">
        <v>46268</v>
      </c>
      <c r="P983" s="3">
        <v>34</v>
      </c>
      <c r="Q983" s="3">
        <v>9601312</v>
      </c>
      <c r="R983" s="3">
        <v>0.05</v>
      </c>
      <c r="S983" s="3">
        <v>0</v>
      </c>
      <c r="T983" s="3">
        <v>9121246.4000000004</v>
      </c>
      <c r="U983" s="3" t="s">
        <v>76</v>
      </c>
      <c r="V983" s="21" cm="1">
        <f t="array" ref="V983">T983 / _xlfn.SWITCH(U983, "USD", 1, "AED", 3.67, "QAR", 3.64, "SAR", 3.75, "EUR", 0.92, "Unknown", 1, 1)</f>
        <v>9121246.4000000004</v>
      </c>
      <c r="W983" s="3">
        <v>7801066.5199999996</v>
      </c>
      <c r="X983" s="3">
        <v>0.28999999999999998</v>
      </c>
      <c r="Y983" s="3">
        <v>0.1</v>
      </c>
      <c r="Z983" s="3" t="s">
        <v>3054</v>
      </c>
      <c r="AA983" s="3">
        <v>6749473.6299999999</v>
      </c>
      <c r="AB983" s="3">
        <v>6381822.1799999997</v>
      </c>
      <c r="AC983" s="3">
        <v>45</v>
      </c>
      <c r="AD983" s="3">
        <v>77</v>
      </c>
      <c r="AE983" s="3" t="s">
        <v>62</v>
      </c>
      <c r="AF983" s="3" t="s">
        <v>87</v>
      </c>
      <c r="AG983" s="3">
        <v>0.53</v>
      </c>
      <c r="AH983" s="3">
        <v>0.15</v>
      </c>
      <c r="AI983" s="3">
        <v>0.08</v>
      </c>
      <c r="AJ983" s="3">
        <v>1</v>
      </c>
      <c r="AK983" s="3">
        <v>1227</v>
      </c>
      <c r="AL983" s="3">
        <v>2074886.96</v>
      </c>
      <c r="AM983" s="3" t="s">
        <v>3297</v>
      </c>
      <c r="AN983" s="3" t="s">
        <v>63</v>
      </c>
      <c r="AO983" s="3" t="s">
        <v>89</v>
      </c>
      <c r="AP983" s="3">
        <v>59.5</v>
      </c>
      <c r="AQ983" s="3">
        <v>60</v>
      </c>
      <c r="AR983" s="3" t="s">
        <v>166</v>
      </c>
      <c r="AS983" s="3" t="s">
        <v>52</v>
      </c>
      <c r="AT983" s="3" t="s">
        <v>113</v>
      </c>
    </row>
    <row r="984" spans="1:46" x14ac:dyDescent="0.3">
      <c r="A984" s="3" t="s">
        <v>3305</v>
      </c>
      <c r="B984" s="4">
        <v>46012</v>
      </c>
      <c r="C984" s="2" t="s">
        <v>121</v>
      </c>
      <c r="D984" s="2" t="s">
        <v>385</v>
      </c>
      <c r="E984" s="2" t="s">
        <v>16</v>
      </c>
      <c r="F984" s="2" t="s">
        <v>56</v>
      </c>
      <c r="G984" s="2" t="s">
        <v>208</v>
      </c>
      <c r="H984" s="2" t="s">
        <v>157</v>
      </c>
      <c r="I984" s="2" t="s">
        <v>302</v>
      </c>
      <c r="J984" s="2" t="s">
        <v>82</v>
      </c>
      <c r="K984" s="2" t="s">
        <v>203</v>
      </c>
      <c r="L984" s="2" t="s">
        <v>3056</v>
      </c>
      <c r="M984" s="4">
        <v>45946</v>
      </c>
      <c r="N984" s="4">
        <v>46357</v>
      </c>
      <c r="O984" s="4">
        <v>46080</v>
      </c>
      <c r="P984" s="2">
        <v>13</v>
      </c>
      <c r="Q984" s="2">
        <v>622867</v>
      </c>
      <c r="R984" s="2">
        <v>0.16</v>
      </c>
      <c r="S984" s="2">
        <v>0.16</v>
      </c>
      <c r="T984" s="2">
        <v>606921.6</v>
      </c>
      <c r="U984" s="2" t="s">
        <v>3297</v>
      </c>
      <c r="V984" s="20" cm="1">
        <f t="array" ref="V984">T984 / _xlfn.SWITCH(U984, "USD", 1, "AED", 3.67, "QAR", 3.64, "SAR", 3.75, "EUR", 0.92, "Unknown", 1, 1)</f>
        <v>606921.6</v>
      </c>
      <c r="W984" s="2">
        <v>452180.89</v>
      </c>
      <c r="X984" s="2">
        <v>0.05</v>
      </c>
      <c r="Y984" s="2">
        <v>0.06</v>
      </c>
      <c r="Z984" s="2" t="s">
        <v>3057</v>
      </c>
      <c r="AA984" s="2">
        <v>161459.5</v>
      </c>
      <c r="AB984" s="2">
        <v>162758.64000000001</v>
      </c>
      <c r="AC984" s="2">
        <v>30</v>
      </c>
      <c r="AD984" s="2">
        <v>167</v>
      </c>
      <c r="AE984" s="2" t="s">
        <v>3297</v>
      </c>
      <c r="AF984" s="2" t="s">
        <v>87</v>
      </c>
      <c r="AG984" s="2">
        <v>0.56999999999999995</v>
      </c>
      <c r="AH984" s="2">
        <v>0.15</v>
      </c>
      <c r="AI984" s="2">
        <v>0.04</v>
      </c>
      <c r="AJ984" s="2">
        <v>4</v>
      </c>
      <c r="AK984" s="2">
        <v>4848</v>
      </c>
      <c r="AL984" s="2">
        <v>113576.27</v>
      </c>
      <c r="AM984" s="2">
        <v>122460.97</v>
      </c>
      <c r="AN984" s="2" t="s">
        <v>102</v>
      </c>
      <c r="AO984" s="2" t="s">
        <v>3297</v>
      </c>
      <c r="AP984" s="2">
        <v>71.7</v>
      </c>
      <c r="AQ984" s="2">
        <v>12</v>
      </c>
      <c r="AR984" s="2" t="s">
        <v>160</v>
      </c>
      <c r="AS984" s="2" t="s">
        <v>27</v>
      </c>
      <c r="AT984" s="2" t="s">
        <v>149</v>
      </c>
    </row>
    <row r="985" spans="1:46" x14ac:dyDescent="0.3">
      <c r="A985" s="3" t="s">
        <v>3306</v>
      </c>
      <c r="B985" s="5">
        <v>45691</v>
      </c>
      <c r="C985" s="3" t="s">
        <v>234</v>
      </c>
      <c r="D985" s="3" t="s">
        <v>122</v>
      </c>
      <c r="E985" s="3" t="s">
        <v>207</v>
      </c>
      <c r="F985" s="3" t="s">
        <v>80</v>
      </c>
      <c r="G985" s="3" t="s">
        <v>3297</v>
      </c>
      <c r="H985" s="3" t="s">
        <v>192</v>
      </c>
      <c r="I985" s="3" t="s">
        <v>302</v>
      </c>
      <c r="J985" s="3" t="s">
        <v>132</v>
      </c>
      <c r="K985" s="3" t="s">
        <v>46</v>
      </c>
      <c r="L985" s="3" t="s">
        <v>3059</v>
      </c>
      <c r="M985" s="5">
        <v>45870</v>
      </c>
      <c r="N985" s="5">
        <v>45717</v>
      </c>
      <c r="O985" s="5" t="s">
        <v>3297</v>
      </c>
      <c r="P985" s="3">
        <v>57</v>
      </c>
      <c r="Q985" s="3">
        <v>49361743</v>
      </c>
      <c r="R985" s="3">
        <v>0.28999999999999998</v>
      </c>
      <c r="S985" s="3">
        <v>0.16</v>
      </c>
      <c r="T985" s="3">
        <v>40654331.530000001</v>
      </c>
      <c r="U985" s="3" t="s">
        <v>50</v>
      </c>
      <c r="V985" s="21" cm="1">
        <f t="array" ref="V985">T985 / _xlfn.SWITCH(U985, "USD", 1, "AED", 3.67, "QAR", 3.64, "SAR", 3.75, "EUR", 0.92, "Unknown", 1, 1)</f>
        <v>11168772.398351649</v>
      </c>
      <c r="W985" s="3">
        <v>33919816.479999997</v>
      </c>
      <c r="X985" s="3">
        <v>0.11</v>
      </c>
      <c r="Y985" s="3">
        <v>0.2</v>
      </c>
      <c r="Z985" s="3" t="s">
        <v>3060</v>
      </c>
      <c r="AA985" s="3">
        <v>35430478.82</v>
      </c>
      <c r="AB985" s="3">
        <v>16078860.199999999</v>
      </c>
      <c r="AC985" s="3">
        <v>90</v>
      </c>
      <c r="AD985" s="3">
        <v>54</v>
      </c>
      <c r="AE985" s="3" t="s">
        <v>100</v>
      </c>
      <c r="AF985" s="3" t="s">
        <v>153</v>
      </c>
      <c r="AG985" s="3">
        <v>0.73</v>
      </c>
      <c r="AH985" s="3">
        <v>0.1</v>
      </c>
      <c r="AI985" s="3">
        <v>0.03</v>
      </c>
      <c r="AJ985" s="3">
        <v>15</v>
      </c>
      <c r="AK985" s="3" t="s">
        <v>3297</v>
      </c>
      <c r="AL985" s="3">
        <v>3195560.5</v>
      </c>
      <c r="AM985" s="3">
        <v>7638562.4199999999</v>
      </c>
      <c r="AN985" s="3" t="s">
        <v>135</v>
      </c>
      <c r="AO985" s="3" t="s">
        <v>39</v>
      </c>
      <c r="AP985" s="3">
        <v>63.1</v>
      </c>
      <c r="AQ985" s="3">
        <v>12</v>
      </c>
      <c r="AR985" s="3" t="s">
        <v>3297</v>
      </c>
      <c r="AS985" s="3" t="s">
        <v>52</v>
      </c>
      <c r="AT985" s="3" t="s">
        <v>64</v>
      </c>
    </row>
    <row r="986" spans="1:46" x14ac:dyDescent="0.3">
      <c r="A986" s="3" t="s">
        <v>3307</v>
      </c>
      <c r="B986" s="4">
        <v>45729</v>
      </c>
      <c r="C986" s="2" t="s">
        <v>253</v>
      </c>
      <c r="D986" s="2" t="s">
        <v>230</v>
      </c>
      <c r="E986" s="2" t="s">
        <v>220</v>
      </c>
      <c r="F986" s="2" t="s">
        <v>123</v>
      </c>
      <c r="G986" s="2" t="s">
        <v>144</v>
      </c>
      <c r="H986" s="2" t="s">
        <v>245</v>
      </c>
      <c r="I986" s="2" t="s">
        <v>302</v>
      </c>
      <c r="J986" s="2" t="s">
        <v>20</v>
      </c>
      <c r="K986" s="2" t="s">
        <v>203</v>
      </c>
      <c r="L986" s="2" t="s">
        <v>3062</v>
      </c>
      <c r="M986" s="4">
        <v>45703</v>
      </c>
      <c r="N986" s="4">
        <v>45775</v>
      </c>
      <c r="O986" s="4">
        <v>45784</v>
      </c>
      <c r="P986" s="2">
        <v>39</v>
      </c>
      <c r="Q986" s="2">
        <v>11115582</v>
      </c>
      <c r="R986" s="2">
        <v>7.0000000000000007E-2</v>
      </c>
      <c r="S986" s="2">
        <v>-0.03</v>
      </c>
      <c r="T986" s="2">
        <v>10027366.52</v>
      </c>
      <c r="U986" s="2" t="s">
        <v>278</v>
      </c>
      <c r="V986" s="20" cm="1">
        <f t="array" ref="V986">T986 / _xlfn.SWITCH(U986, "USD", 1, "AED", 3.67, "QAR", 3.64, "SAR", 3.75, "EUR", 0.92, "Unknown", 1, 1)</f>
        <v>2673964.4053333332</v>
      </c>
      <c r="W986" s="2">
        <v>8289036.3899999997</v>
      </c>
      <c r="X986" s="2">
        <v>0.17</v>
      </c>
      <c r="Y986" s="2">
        <v>0.11</v>
      </c>
      <c r="Z986" s="2" t="s">
        <v>3063</v>
      </c>
      <c r="AA986" s="2">
        <v>6321036.6500000004</v>
      </c>
      <c r="AB986" s="2">
        <v>5064916.3</v>
      </c>
      <c r="AC986" s="2">
        <v>45</v>
      </c>
      <c r="AD986" s="2">
        <v>12</v>
      </c>
      <c r="AE986" s="2" t="s">
        <v>3297</v>
      </c>
      <c r="AF986" s="2" t="s">
        <v>101</v>
      </c>
      <c r="AG986" s="2">
        <v>0.08</v>
      </c>
      <c r="AH986" s="2">
        <v>0.1</v>
      </c>
      <c r="AI986" s="2">
        <v>0.01</v>
      </c>
      <c r="AJ986" s="2">
        <v>4</v>
      </c>
      <c r="AK986" s="2">
        <v>2640</v>
      </c>
      <c r="AL986" s="2">
        <v>463955.85</v>
      </c>
      <c r="AM986" s="2">
        <v>3582877.25</v>
      </c>
      <c r="AN986" s="2" t="s">
        <v>165</v>
      </c>
      <c r="AO986" s="2" t="s">
        <v>77</v>
      </c>
      <c r="AP986" s="2">
        <v>80.8</v>
      </c>
      <c r="AQ986" s="2">
        <v>36</v>
      </c>
      <c r="AR986" s="2" t="s">
        <v>3297</v>
      </c>
      <c r="AS986" s="2" t="s">
        <v>27</v>
      </c>
      <c r="AT986" s="2" t="s">
        <v>149</v>
      </c>
    </row>
    <row r="987" spans="1:46" x14ac:dyDescent="0.3">
      <c r="A987" s="3" t="s">
        <v>3308</v>
      </c>
      <c r="B987" s="5">
        <v>16689</v>
      </c>
      <c r="C987" s="3" t="s">
        <v>137</v>
      </c>
      <c r="D987" s="3" t="s">
        <v>79</v>
      </c>
      <c r="E987" s="3" t="s">
        <v>275</v>
      </c>
      <c r="F987" s="3" t="s">
        <v>93</v>
      </c>
      <c r="G987" s="3" t="s">
        <v>208</v>
      </c>
      <c r="H987" s="3" t="s">
        <v>70</v>
      </c>
      <c r="I987" s="3" t="s">
        <v>124</v>
      </c>
      <c r="J987" s="2" t="s">
        <v>72</v>
      </c>
      <c r="K987" s="3" t="s">
        <v>21</v>
      </c>
      <c r="L987" s="3" t="s">
        <v>3065</v>
      </c>
      <c r="M987" s="5">
        <v>45866</v>
      </c>
      <c r="N987" s="5" t="s">
        <v>3297</v>
      </c>
      <c r="O987" s="5">
        <v>46082</v>
      </c>
      <c r="P987" s="3">
        <v>58</v>
      </c>
      <c r="Q987" s="3">
        <v>21355855</v>
      </c>
      <c r="R987" s="3">
        <v>0.21</v>
      </c>
      <c r="S987" s="3">
        <v>0.17</v>
      </c>
      <c r="T987" s="3">
        <v>19739216.780000001</v>
      </c>
      <c r="U987" s="3" t="s">
        <v>242</v>
      </c>
      <c r="V987" s="21" cm="1">
        <f t="array" ref="V987">T987 / _xlfn.SWITCH(U987, "USD", 1, "AED", 3.67, "QAR", 3.64, "SAR", 3.75, "EUR", 0.92, "Unknown", 1, 1)</f>
        <v>21455670.41304348</v>
      </c>
      <c r="W987" s="3">
        <v>15651213.17</v>
      </c>
      <c r="X987" s="3">
        <v>0.19</v>
      </c>
      <c r="Y987" s="3">
        <v>0.06</v>
      </c>
      <c r="Z987" s="3" t="s">
        <v>3066</v>
      </c>
      <c r="AA987" s="3">
        <v>3607144.79</v>
      </c>
      <c r="AB987" s="3">
        <v>1685230.31</v>
      </c>
      <c r="AC987" s="3">
        <v>120</v>
      </c>
      <c r="AD987" s="3">
        <v>166</v>
      </c>
      <c r="AE987" s="3" t="s">
        <v>148</v>
      </c>
      <c r="AF987" s="3" t="s">
        <v>49</v>
      </c>
      <c r="AG987" s="3">
        <v>0.56000000000000005</v>
      </c>
      <c r="AH987" s="3">
        <v>0.15</v>
      </c>
      <c r="AI987" s="3">
        <v>0.05</v>
      </c>
      <c r="AJ987" s="3">
        <v>12</v>
      </c>
      <c r="AK987" s="3">
        <v>2250</v>
      </c>
      <c r="AL987" s="3">
        <v>4441083.97</v>
      </c>
      <c r="AM987" s="3">
        <v>8317375.7699999996</v>
      </c>
      <c r="AN987" s="3" t="s">
        <v>3297</v>
      </c>
      <c r="AO987" s="3" t="s">
        <v>25</v>
      </c>
      <c r="AP987" s="3">
        <v>71.2</v>
      </c>
      <c r="AQ987" s="3">
        <v>24</v>
      </c>
      <c r="AR987" s="3" t="s">
        <v>160</v>
      </c>
      <c r="AS987" s="3" t="s">
        <v>27</v>
      </c>
      <c r="AT987" s="3" t="s">
        <v>105</v>
      </c>
    </row>
    <row r="988" spans="1:46" x14ac:dyDescent="0.3">
      <c r="A988" s="3" t="s">
        <v>3309</v>
      </c>
      <c r="B988" s="4">
        <v>45812</v>
      </c>
      <c r="C988" s="2" t="s">
        <v>42</v>
      </c>
      <c r="D988" s="2" t="s">
        <v>187</v>
      </c>
      <c r="E988" s="2" t="s">
        <v>275</v>
      </c>
      <c r="F988" s="2" t="s">
        <v>93</v>
      </c>
      <c r="G988" s="2" t="s">
        <v>235</v>
      </c>
      <c r="H988" s="2" t="s">
        <v>95</v>
      </c>
      <c r="I988" s="2" t="s">
        <v>193</v>
      </c>
      <c r="J988" s="2" t="s">
        <v>72</v>
      </c>
      <c r="K988" s="2" t="s">
        <v>97</v>
      </c>
      <c r="L988" s="2" t="s">
        <v>3068</v>
      </c>
      <c r="M988" s="4">
        <v>45769</v>
      </c>
      <c r="N988" s="4">
        <v>45843</v>
      </c>
      <c r="O988" s="4">
        <v>45868</v>
      </c>
      <c r="P988" s="2">
        <v>13</v>
      </c>
      <c r="Q988" s="2">
        <v>44942154</v>
      </c>
      <c r="R988" s="2">
        <v>0.21</v>
      </c>
      <c r="S988" s="2">
        <v>0.06</v>
      </c>
      <c r="T988" s="2">
        <v>37634559.759999998</v>
      </c>
      <c r="U988" s="2" t="s">
        <v>242</v>
      </c>
      <c r="V988" s="20" cm="1">
        <f t="array" ref="V988">T988 / _xlfn.SWITCH(U988, "USD", 1, "AED", 3.67, "QAR", 3.64, "SAR", 3.75, "EUR", 0.92, "Unknown", 1, 1)</f>
        <v>40907130.173913039</v>
      </c>
      <c r="W988" s="2">
        <v>23720179.699999999</v>
      </c>
      <c r="X988" s="2">
        <v>0.26</v>
      </c>
      <c r="Y988" s="2">
        <v>0.19</v>
      </c>
      <c r="Z988" s="2" t="s">
        <v>3069</v>
      </c>
      <c r="AA988" s="2">
        <v>12461176.68</v>
      </c>
      <c r="AB988" s="2">
        <v>7074516.79</v>
      </c>
      <c r="AC988" s="2">
        <v>120</v>
      </c>
      <c r="AD988" s="2">
        <v>40</v>
      </c>
      <c r="AE988" s="2" t="s">
        <v>62</v>
      </c>
      <c r="AF988" s="2" t="s">
        <v>24</v>
      </c>
      <c r="AG988" s="2">
        <v>0.2</v>
      </c>
      <c r="AH988" s="2">
        <v>0.05</v>
      </c>
      <c r="AI988" s="2">
        <v>0.09</v>
      </c>
      <c r="AJ988" s="2">
        <v>9</v>
      </c>
      <c r="AK988" s="2" t="s">
        <v>3297</v>
      </c>
      <c r="AL988" s="2">
        <v>1480181.23</v>
      </c>
      <c r="AM988" s="2">
        <v>14328162.390000001</v>
      </c>
      <c r="AN988" s="2" t="s">
        <v>135</v>
      </c>
      <c r="AO988" s="2" t="s">
        <v>25</v>
      </c>
      <c r="AP988" s="2">
        <v>82</v>
      </c>
      <c r="AQ988" s="2">
        <v>60</v>
      </c>
      <c r="AR988" s="2" t="s">
        <v>51</v>
      </c>
      <c r="AS988" s="2" t="s">
        <v>104</v>
      </c>
      <c r="AT988" s="2" t="s">
        <v>3297</v>
      </c>
    </row>
    <row r="989" spans="1:46" x14ac:dyDescent="0.3">
      <c r="A989" s="3" t="s">
        <v>3310</v>
      </c>
      <c r="B989" s="5">
        <v>16707</v>
      </c>
      <c r="C989" s="3" t="s">
        <v>121</v>
      </c>
      <c r="D989" s="3" t="s">
        <v>385</v>
      </c>
      <c r="E989" s="3" t="s">
        <v>220</v>
      </c>
      <c r="F989" s="3" t="s">
        <v>33</v>
      </c>
      <c r="G989" s="3" t="s">
        <v>131</v>
      </c>
      <c r="H989" s="3" t="s">
        <v>192</v>
      </c>
      <c r="I989" s="3" t="s">
        <v>199</v>
      </c>
      <c r="J989" s="3" t="s">
        <v>20</v>
      </c>
      <c r="K989" s="3" t="s">
        <v>97</v>
      </c>
      <c r="L989" s="3" t="s">
        <v>3071</v>
      </c>
      <c r="M989" s="5">
        <v>45878</v>
      </c>
      <c r="N989" s="5">
        <v>45981</v>
      </c>
      <c r="O989" s="5">
        <v>46046</v>
      </c>
      <c r="P989" s="3">
        <v>10</v>
      </c>
      <c r="Q989" s="3">
        <v>30425903</v>
      </c>
      <c r="R989" s="3">
        <v>0.08</v>
      </c>
      <c r="S989" s="3">
        <v>-0.05</v>
      </c>
      <c r="T989" s="3">
        <v>26592239.219999999</v>
      </c>
      <c r="U989" s="3" t="s">
        <v>177</v>
      </c>
      <c r="V989" s="21" cm="1">
        <f t="array" ref="V989">T989 / _xlfn.SWITCH(U989, "USD", 1, "AED", 3.67, "QAR", 3.64, "SAR", 3.75, "EUR", 0.92, "Unknown", 1, 1)</f>
        <v>26592239.219999999</v>
      </c>
      <c r="W989" s="3">
        <v>23256020.73</v>
      </c>
      <c r="X989" s="3">
        <v>0.19</v>
      </c>
      <c r="Y989" s="3">
        <v>0.1</v>
      </c>
      <c r="Z989" s="3" t="s">
        <v>3072</v>
      </c>
      <c r="AA989" s="3">
        <v>2760645.92</v>
      </c>
      <c r="AB989" s="3">
        <v>1019583.85</v>
      </c>
      <c r="AC989" s="3">
        <v>30</v>
      </c>
      <c r="AD989" s="3">
        <v>104</v>
      </c>
      <c r="AE989" s="3" t="s">
        <v>3297</v>
      </c>
      <c r="AF989" s="3" t="s">
        <v>87</v>
      </c>
      <c r="AG989" s="3">
        <v>0.63</v>
      </c>
      <c r="AH989" s="3">
        <v>0.1</v>
      </c>
      <c r="AI989" s="3">
        <v>0.09</v>
      </c>
      <c r="AJ989" s="3">
        <v>4</v>
      </c>
      <c r="AK989" s="3">
        <v>1373</v>
      </c>
      <c r="AL989" s="3">
        <v>2544490.81</v>
      </c>
      <c r="AM989" s="3">
        <v>11189469.539999999</v>
      </c>
      <c r="AN989" s="3" t="s">
        <v>3297</v>
      </c>
      <c r="AO989" s="3" t="s">
        <v>25</v>
      </c>
      <c r="AP989" s="3">
        <v>65.5</v>
      </c>
      <c r="AQ989" s="3">
        <v>24</v>
      </c>
      <c r="AR989" s="3" t="s">
        <v>26</v>
      </c>
      <c r="AS989" s="3" t="s">
        <v>104</v>
      </c>
      <c r="AT989" s="3" t="s">
        <v>3297</v>
      </c>
    </row>
    <row r="990" spans="1:46" x14ac:dyDescent="0.3">
      <c r="A990" s="3" t="s">
        <v>3311</v>
      </c>
      <c r="B990" s="4">
        <v>46007</v>
      </c>
      <c r="C990" s="2" t="s">
        <v>137</v>
      </c>
      <c r="D990" s="2" t="s">
        <v>169</v>
      </c>
      <c r="E990" s="2" t="s">
        <v>207</v>
      </c>
      <c r="F990" s="2" t="s">
        <v>80</v>
      </c>
      <c r="G990" s="2" t="s">
        <v>3297</v>
      </c>
      <c r="H990" s="2" t="s">
        <v>3297</v>
      </c>
      <c r="I990" s="2" t="s">
        <v>199</v>
      </c>
      <c r="J990" s="2" t="s">
        <v>45</v>
      </c>
      <c r="K990" s="2" t="s">
        <v>145</v>
      </c>
      <c r="L990" s="2" t="s">
        <v>3074</v>
      </c>
      <c r="M990" s="4">
        <v>45955</v>
      </c>
      <c r="N990" s="4">
        <v>46007</v>
      </c>
      <c r="O990" s="4">
        <v>46043</v>
      </c>
      <c r="P990" s="2">
        <v>52</v>
      </c>
      <c r="Q990" s="2">
        <v>18727965</v>
      </c>
      <c r="R990" s="2">
        <v>0.09</v>
      </c>
      <c r="S990" s="2">
        <v>-0.03</v>
      </c>
      <c r="T990" s="2">
        <v>16531174.710000001</v>
      </c>
      <c r="U990" s="2" t="s">
        <v>242</v>
      </c>
      <c r="V990" s="20" cm="1">
        <f t="array" ref="V990">T990 / _xlfn.SWITCH(U990, "USD", 1, "AED", 3.67, "QAR", 3.64, "SAR", 3.75, "EUR", 0.92, "Unknown", 1, 1)</f>
        <v>17968668.163043477</v>
      </c>
      <c r="W990" s="2">
        <v>12785929.41</v>
      </c>
      <c r="X990" s="2">
        <v>0.21</v>
      </c>
      <c r="Y990" s="2">
        <v>0.05</v>
      </c>
      <c r="Z990" s="2" t="s">
        <v>3075</v>
      </c>
      <c r="AA990" s="2">
        <v>8787015.4199999999</v>
      </c>
      <c r="AB990" s="2">
        <v>3455613.18</v>
      </c>
      <c r="AC990" s="2">
        <v>30</v>
      </c>
      <c r="AD990" s="2">
        <v>80</v>
      </c>
      <c r="AE990" s="2" t="s">
        <v>62</v>
      </c>
      <c r="AF990" s="2" t="s">
        <v>153</v>
      </c>
      <c r="AG990" s="2">
        <v>0.66</v>
      </c>
      <c r="AH990" s="2">
        <v>0.15</v>
      </c>
      <c r="AI990" s="2">
        <v>0.09</v>
      </c>
      <c r="AJ990" s="2">
        <v>8</v>
      </c>
      <c r="AK990" s="2">
        <v>4337</v>
      </c>
      <c r="AL990" s="2">
        <v>3571068.72</v>
      </c>
      <c r="AM990" s="2">
        <v>4964978.93</v>
      </c>
      <c r="AN990" s="2" t="s">
        <v>63</v>
      </c>
      <c r="AO990" s="2" t="s">
        <v>25</v>
      </c>
      <c r="AP990" s="2">
        <v>83.5</v>
      </c>
      <c r="AQ990" s="2">
        <v>60</v>
      </c>
      <c r="AR990" s="2" t="s">
        <v>3297</v>
      </c>
      <c r="AS990" s="2" t="s">
        <v>104</v>
      </c>
      <c r="AT990" s="2" t="s">
        <v>3297</v>
      </c>
    </row>
    <row r="991" spans="1:46" x14ac:dyDescent="0.3">
      <c r="A991" s="3" t="s">
        <v>3312</v>
      </c>
      <c r="B991" s="5">
        <v>16651</v>
      </c>
      <c r="C991" s="3" t="s">
        <v>244</v>
      </c>
      <c r="D991" s="3" t="s">
        <v>79</v>
      </c>
      <c r="E991" s="3" t="s">
        <v>3335</v>
      </c>
      <c r="F991" s="3" t="s">
        <v>80</v>
      </c>
      <c r="G991" s="3" t="s">
        <v>117</v>
      </c>
      <c r="H991" s="3" t="s">
        <v>157</v>
      </c>
      <c r="I991" s="3" t="s">
        <v>71</v>
      </c>
      <c r="J991" s="3" t="s">
        <v>215</v>
      </c>
      <c r="K991" s="3" t="s">
        <v>46</v>
      </c>
      <c r="L991" s="3" t="s">
        <v>3077</v>
      </c>
      <c r="M991" s="5">
        <v>45785</v>
      </c>
      <c r="N991" s="5">
        <v>45859</v>
      </c>
      <c r="O991" s="5" t="s">
        <v>3297</v>
      </c>
      <c r="P991" s="3">
        <v>20</v>
      </c>
      <c r="Q991" s="3">
        <v>34988846</v>
      </c>
      <c r="R991" s="3">
        <v>0.25</v>
      </c>
      <c r="S991" s="3">
        <v>0.02</v>
      </c>
      <c r="T991" s="3">
        <v>26766467.190000001</v>
      </c>
      <c r="U991" s="3" t="s">
        <v>242</v>
      </c>
      <c r="V991" s="21" cm="1">
        <f t="array" ref="V991">T991 / _xlfn.SWITCH(U991, "USD", 1, "AED", 3.67, "QAR", 3.64, "SAR", 3.75, "EUR", 0.92, "Unknown", 1, 1)</f>
        <v>29093986.076086957</v>
      </c>
      <c r="W991" s="3">
        <v>19060907.780000001</v>
      </c>
      <c r="X991" s="3">
        <v>0.22</v>
      </c>
      <c r="Y991" s="3">
        <v>0.06</v>
      </c>
      <c r="Z991" s="3" t="s">
        <v>3078</v>
      </c>
      <c r="AA991" s="3">
        <v>23878129.510000002</v>
      </c>
      <c r="AB991" s="3">
        <v>8700787.7599999998</v>
      </c>
      <c r="AC991" s="3">
        <v>45</v>
      </c>
      <c r="AD991" s="3">
        <v>73</v>
      </c>
      <c r="AE991" s="3" t="s">
        <v>62</v>
      </c>
      <c r="AF991" s="3" t="s">
        <v>24</v>
      </c>
      <c r="AG991" s="3">
        <v>0.59</v>
      </c>
      <c r="AH991" s="3">
        <v>0.05</v>
      </c>
      <c r="AI991" s="3">
        <v>0.04</v>
      </c>
      <c r="AJ991" s="3">
        <v>6</v>
      </c>
      <c r="AK991" s="3">
        <v>3084</v>
      </c>
      <c r="AL991" s="3">
        <v>2256281</v>
      </c>
      <c r="AM991" s="3">
        <v>11294387.630000001</v>
      </c>
      <c r="AN991" s="3" t="s">
        <v>165</v>
      </c>
      <c r="AO991" s="3" t="s">
        <v>3297</v>
      </c>
      <c r="AP991" s="3" t="s">
        <v>3297</v>
      </c>
      <c r="AQ991" s="3">
        <v>36</v>
      </c>
      <c r="AR991" s="3" t="s">
        <v>160</v>
      </c>
      <c r="AS991" s="3" t="s">
        <v>52</v>
      </c>
      <c r="AT991" s="3" t="s">
        <v>3297</v>
      </c>
    </row>
    <row r="992" spans="1:46" x14ac:dyDescent="0.3">
      <c r="A992" s="3" t="s">
        <v>3313</v>
      </c>
      <c r="B992" s="4">
        <v>45971</v>
      </c>
      <c r="C992" s="2" t="s">
        <v>438</v>
      </c>
      <c r="D992" s="2" t="s">
        <v>213</v>
      </c>
      <c r="E992" s="2" t="s">
        <v>32</v>
      </c>
      <c r="F992" s="2" t="s">
        <v>138</v>
      </c>
      <c r="G992" s="2" t="s">
        <v>57</v>
      </c>
      <c r="H992" s="2" t="s">
        <v>95</v>
      </c>
      <c r="I992" s="2" t="s">
        <v>3297</v>
      </c>
      <c r="J992" s="2" t="s">
        <v>215</v>
      </c>
      <c r="K992" s="2" t="s">
        <v>46</v>
      </c>
      <c r="L992" s="2" t="s">
        <v>3080</v>
      </c>
      <c r="M992" s="4">
        <v>45895</v>
      </c>
      <c r="N992" s="4">
        <v>45994</v>
      </c>
      <c r="O992" s="4">
        <v>46039</v>
      </c>
      <c r="P992" s="2">
        <v>36</v>
      </c>
      <c r="Q992" s="2">
        <v>27960198</v>
      </c>
      <c r="R992" s="2">
        <v>0.16</v>
      </c>
      <c r="S992" s="2">
        <v>0.15</v>
      </c>
      <c r="T992" s="2">
        <v>27009551.27</v>
      </c>
      <c r="U992" s="2" t="s">
        <v>365</v>
      </c>
      <c r="V992" s="20" cm="1">
        <f t="array" ref="V992">T992 / _xlfn.SWITCH(U992, "USD", 1, "AED", 3.67, "QAR", 3.64, "SAR", 3.75, "EUR", 0.92, "Unknown", 1, 1)</f>
        <v>7359550.7547683921</v>
      </c>
      <c r="W992" s="2" t="s">
        <v>3297</v>
      </c>
      <c r="X992" s="2">
        <v>0.08</v>
      </c>
      <c r="Y992" s="2">
        <v>0.06</v>
      </c>
      <c r="Z992" s="2" t="s">
        <v>3081</v>
      </c>
      <c r="AA992" s="2">
        <v>13442886.08</v>
      </c>
      <c r="AB992" s="2">
        <v>7613394.75</v>
      </c>
      <c r="AC992" s="2">
        <v>45</v>
      </c>
      <c r="AD992" s="2">
        <v>79</v>
      </c>
      <c r="AE992" s="2" t="s">
        <v>62</v>
      </c>
      <c r="AF992" s="2" t="s">
        <v>101</v>
      </c>
      <c r="AG992" s="2">
        <v>0.63</v>
      </c>
      <c r="AH992" s="2">
        <v>0.1</v>
      </c>
      <c r="AI992" s="2">
        <v>0.08</v>
      </c>
      <c r="AJ992" s="2">
        <v>6</v>
      </c>
      <c r="AK992" s="2">
        <v>962</v>
      </c>
      <c r="AL992" s="2">
        <v>784393.56</v>
      </c>
      <c r="AM992" s="2">
        <v>6350992.5499999998</v>
      </c>
      <c r="AN992" s="2" t="s">
        <v>102</v>
      </c>
      <c r="AO992" s="2" t="s">
        <v>39</v>
      </c>
      <c r="AP992" s="2">
        <v>94</v>
      </c>
      <c r="AQ992" s="2">
        <v>36</v>
      </c>
      <c r="AR992" s="2" t="s">
        <v>3297</v>
      </c>
      <c r="AS992" s="2" t="s">
        <v>27</v>
      </c>
      <c r="AT992" s="2" t="s">
        <v>3297</v>
      </c>
    </row>
    <row r="993" spans="1:46" x14ac:dyDescent="0.3">
      <c r="A993" s="3" t="s">
        <v>3314</v>
      </c>
      <c r="B993" s="5">
        <v>46019</v>
      </c>
      <c r="C993" s="3" t="s">
        <v>212</v>
      </c>
      <c r="D993" s="3" t="s">
        <v>92</v>
      </c>
      <c r="E993" s="3" t="s">
        <v>220</v>
      </c>
      <c r="F993" s="3" t="s">
        <v>123</v>
      </c>
      <c r="G993" s="3" t="s">
        <v>131</v>
      </c>
      <c r="H993" s="3" t="s">
        <v>95</v>
      </c>
      <c r="I993" s="3" t="s">
        <v>19</v>
      </c>
      <c r="J993" s="3" t="s">
        <v>221</v>
      </c>
      <c r="K993" s="3" t="s">
        <v>145</v>
      </c>
      <c r="L993" s="3" t="s">
        <v>3083</v>
      </c>
      <c r="M993" s="5">
        <v>45987</v>
      </c>
      <c r="N993" s="5" t="s">
        <v>3297</v>
      </c>
      <c r="O993" s="5">
        <v>46138</v>
      </c>
      <c r="P993" s="3">
        <v>43</v>
      </c>
      <c r="Q993" s="3">
        <v>37236528</v>
      </c>
      <c r="R993" s="3">
        <v>0.24</v>
      </c>
      <c r="S993" s="3">
        <v>-0.02</v>
      </c>
      <c r="T993" s="3">
        <v>27733766.050000001</v>
      </c>
      <c r="U993" s="3" t="s">
        <v>365</v>
      </c>
      <c r="V993" s="21" cm="1">
        <f t="array" ref="V993">T993 / _xlfn.SWITCH(U993, "USD", 1, "AED", 3.67, "QAR", 3.64, "SAR", 3.75, "EUR", 0.92, "Unknown", 1, 1)</f>
        <v>7556884.4822888291</v>
      </c>
      <c r="W993" s="3">
        <v>22769281.280000001</v>
      </c>
      <c r="X993" s="3">
        <v>0.08</v>
      </c>
      <c r="Y993" s="3">
        <v>0.14000000000000001</v>
      </c>
      <c r="Z993" s="3" t="s">
        <v>3084</v>
      </c>
      <c r="AA993" s="3">
        <v>22990520.039999999</v>
      </c>
      <c r="AB993" s="3">
        <v>9526533.8100000005</v>
      </c>
      <c r="AC993" s="3">
        <v>45</v>
      </c>
      <c r="AD993" s="3">
        <v>46</v>
      </c>
      <c r="AE993" s="3" t="s">
        <v>3297</v>
      </c>
      <c r="AF993" s="3" t="s">
        <v>153</v>
      </c>
      <c r="AG993" s="3">
        <v>0.25</v>
      </c>
      <c r="AH993" s="3">
        <v>0.05</v>
      </c>
      <c r="AI993" s="3">
        <v>0.09</v>
      </c>
      <c r="AJ993" s="3">
        <v>5</v>
      </c>
      <c r="AK993" s="3">
        <v>1723</v>
      </c>
      <c r="AL993" s="3">
        <v>5301690.3</v>
      </c>
      <c r="AM993" s="3">
        <v>8035018.5599999996</v>
      </c>
      <c r="AN993" s="3" t="s">
        <v>3297</v>
      </c>
      <c r="AO993" s="3" t="s">
        <v>77</v>
      </c>
      <c r="AP993" s="3">
        <v>81.099999999999994</v>
      </c>
      <c r="AQ993" s="3">
        <v>12</v>
      </c>
      <c r="AR993" s="3" t="s">
        <v>26</v>
      </c>
      <c r="AS993" s="3" t="s">
        <v>52</v>
      </c>
      <c r="AT993" s="3" t="s">
        <v>64</v>
      </c>
    </row>
    <row r="994" spans="1:46" x14ac:dyDescent="0.3">
      <c r="A994" s="3" t="s">
        <v>3315</v>
      </c>
      <c r="B994" s="4">
        <v>45788</v>
      </c>
      <c r="C994" s="2" t="s">
        <v>244</v>
      </c>
      <c r="D994" s="2" t="s">
        <v>3249</v>
      </c>
      <c r="E994" s="2" t="s">
        <v>275</v>
      </c>
      <c r="F994" s="2" t="s">
        <v>116</v>
      </c>
      <c r="G994" s="2" t="s">
        <v>94</v>
      </c>
      <c r="H994" s="2" t="s">
        <v>245</v>
      </c>
      <c r="I994" s="2" t="s">
        <v>96</v>
      </c>
      <c r="J994" s="2" t="s">
        <v>72</v>
      </c>
      <c r="K994" s="2" t="s">
        <v>46</v>
      </c>
      <c r="L994" s="2" t="s">
        <v>3086</v>
      </c>
      <c r="M994" s="4">
        <v>45931</v>
      </c>
      <c r="N994" s="4" t="s">
        <v>3297</v>
      </c>
      <c r="O994" s="4">
        <v>46003</v>
      </c>
      <c r="P994" s="2">
        <v>29</v>
      </c>
      <c r="Q994" s="2">
        <v>43049737</v>
      </c>
      <c r="R994" s="2">
        <v>0.04</v>
      </c>
      <c r="S994" s="2">
        <v>0.19</v>
      </c>
      <c r="T994" s="2">
        <v>49180019.549999997</v>
      </c>
      <c r="U994" s="2" t="s">
        <v>76</v>
      </c>
      <c r="V994" s="20" cm="1">
        <f t="array" ref="V994">T994 / _xlfn.SWITCH(U994, "USD", 1, "AED", 3.67, "QAR", 3.64, "SAR", 3.75, "EUR", 0.92, "Unknown", 1, 1)</f>
        <v>49180019.549999997</v>
      </c>
      <c r="W994" s="2">
        <v>33765288.859999999</v>
      </c>
      <c r="X994" s="2">
        <v>0.37</v>
      </c>
      <c r="Y994" s="2">
        <v>0.06</v>
      </c>
      <c r="Z994" s="2" t="s">
        <v>3087</v>
      </c>
      <c r="AA994" s="2">
        <v>43508259.950000003</v>
      </c>
      <c r="AB994" s="2">
        <v>34075092.299999997</v>
      </c>
      <c r="AC994" s="2">
        <v>120</v>
      </c>
      <c r="AD994" s="2">
        <v>35</v>
      </c>
      <c r="AE994" s="2" t="s">
        <v>38</v>
      </c>
      <c r="AF994" s="2" t="s">
        <v>101</v>
      </c>
      <c r="AG994" s="2">
        <v>0.23</v>
      </c>
      <c r="AH994" s="2">
        <v>0.1</v>
      </c>
      <c r="AI994" s="2">
        <v>0.06</v>
      </c>
      <c r="AJ994" s="2">
        <v>9</v>
      </c>
      <c r="AK994" s="2">
        <v>3270</v>
      </c>
      <c r="AL994" s="2">
        <v>7878423.2199999997</v>
      </c>
      <c r="AM994" s="2">
        <v>22585728.050000001</v>
      </c>
      <c r="AN994" s="2" t="s">
        <v>88</v>
      </c>
      <c r="AO994" s="2" t="s">
        <v>103</v>
      </c>
      <c r="AP994" s="2">
        <v>76.8</v>
      </c>
      <c r="AQ994" s="2">
        <v>60</v>
      </c>
      <c r="AR994" s="2" t="s">
        <v>26</v>
      </c>
      <c r="AS994" s="2" t="s">
        <v>112</v>
      </c>
      <c r="AT994" s="2" t="s">
        <v>64</v>
      </c>
    </row>
    <row r="995" spans="1:46" x14ac:dyDescent="0.3">
      <c r="A995" s="3" t="s">
        <v>3316</v>
      </c>
      <c r="B995" s="5">
        <v>45954</v>
      </c>
      <c r="C995" s="3" t="s">
        <v>940</v>
      </c>
      <c r="D995" s="3" t="s">
        <v>115</v>
      </c>
      <c r="E995" s="3" t="s">
        <v>16</v>
      </c>
      <c r="F995" s="3" t="s">
        <v>56</v>
      </c>
      <c r="G995" s="3" t="s">
        <v>135</v>
      </c>
      <c r="H995" s="3" t="s">
        <v>3252</v>
      </c>
      <c r="I995" s="3" t="s">
        <v>19</v>
      </c>
      <c r="J995" s="3" t="s">
        <v>82</v>
      </c>
      <c r="K995" s="3" t="s">
        <v>46</v>
      </c>
      <c r="L995" s="3" t="s">
        <v>3089</v>
      </c>
      <c r="M995" s="5">
        <v>45878</v>
      </c>
      <c r="N995" s="5">
        <v>45959</v>
      </c>
      <c r="O995" s="5">
        <v>45984</v>
      </c>
      <c r="P995" s="3">
        <v>20</v>
      </c>
      <c r="Q995" s="3">
        <v>47982730</v>
      </c>
      <c r="R995" s="3">
        <v>0.32</v>
      </c>
      <c r="S995" s="3">
        <v>0.04</v>
      </c>
      <c r="T995" s="3">
        <v>33933386.659999996</v>
      </c>
      <c r="U995" s="3" t="s">
        <v>76</v>
      </c>
      <c r="V995" s="21" cm="1">
        <f t="array" ref="V995">T995 / _xlfn.SWITCH(U995, "USD", 1, "AED", 3.67, "QAR", 3.64, "SAR", 3.75, "EUR", 0.92, "Unknown", 1, 1)</f>
        <v>33933386.659999996</v>
      </c>
      <c r="W995" s="3">
        <v>23814006.609999999</v>
      </c>
      <c r="X995" s="3">
        <v>0.1</v>
      </c>
      <c r="Y995" s="3">
        <v>0.14000000000000001</v>
      </c>
      <c r="Z995" s="3" t="s">
        <v>3090</v>
      </c>
      <c r="AA995" s="3">
        <v>21210761.530000001</v>
      </c>
      <c r="AB995" s="3">
        <v>23161472.030000001</v>
      </c>
      <c r="AC995" s="3">
        <v>45</v>
      </c>
      <c r="AD995" s="3">
        <v>165</v>
      </c>
      <c r="AE995" s="3" t="s">
        <v>75</v>
      </c>
      <c r="AF995" s="3" t="s">
        <v>24</v>
      </c>
      <c r="AG995" s="3">
        <v>0.66</v>
      </c>
      <c r="AH995" s="3">
        <v>0.05</v>
      </c>
      <c r="AI995" s="3">
        <v>0.02</v>
      </c>
      <c r="AJ995" s="3">
        <v>1</v>
      </c>
      <c r="AK995" s="3">
        <v>3905</v>
      </c>
      <c r="AL995" s="3">
        <v>1016827.03</v>
      </c>
      <c r="AM995" s="3">
        <v>5165886.43</v>
      </c>
      <c r="AN995" s="3" t="s">
        <v>102</v>
      </c>
      <c r="AO995" s="3" t="s">
        <v>89</v>
      </c>
      <c r="AP995" s="3" t="s">
        <v>3297</v>
      </c>
      <c r="AQ995" s="3">
        <v>24</v>
      </c>
      <c r="AR995" s="3" t="s">
        <v>51</v>
      </c>
      <c r="AS995" s="3" t="s">
        <v>40</v>
      </c>
      <c r="AT995" s="3" t="s">
        <v>149</v>
      </c>
    </row>
    <row r="996" spans="1:46" x14ac:dyDescent="0.3">
      <c r="A996" s="3" t="s">
        <v>3317</v>
      </c>
      <c r="B996" s="4">
        <v>45663</v>
      </c>
      <c r="C996" s="2" t="s">
        <v>15</v>
      </c>
      <c r="D996" s="2" t="s">
        <v>219</v>
      </c>
      <c r="E996" s="2" t="s">
        <v>3335</v>
      </c>
      <c r="F996" s="2" t="s">
        <v>417</v>
      </c>
      <c r="G996" s="2" t="s">
        <v>235</v>
      </c>
      <c r="H996" s="2" t="s">
        <v>157</v>
      </c>
      <c r="I996" s="2" t="s">
        <v>139</v>
      </c>
      <c r="J996" s="2" t="s">
        <v>215</v>
      </c>
      <c r="K996" s="2" t="s">
        <v>46</v>
      </c>
      <c r="L996" s="2" t="s">
        <v>3092</v>
      </c>
      <c r="M996" s="4">
        <v>45594</v>
      </c>
      <c r="N996" s="4">
        <v>45721</v>
      </c>
      <c r="O996" s="4" t="s">
        <v>3297</v>
      </c>
      <c r="P996" s="2">
        <v>30</v>
      </c>
      <c r="Q996" s="2">
        <v>19806394</v>
      </c>
      <c r="R996" s="2">
        <v>0.23</v>
      </c>
      <c r="S996" s="2">
        <v>0.13</v>
      </c>
      <c r="T996" s="2">
        <v>17233543.420000002</v>
      </c>
      <c r="U996" s="2" t="s">
        <v>365</v>
      </c>
      <c r="V996" s="20" cm="1">
        <f t="array" ref="V996">T996 / _xlfn.SWITCH(U996, "USD", 1, "AED", 3.67, "QAR", 3.64, "SAR", 3.75, "EUR", 0.92, "Unknown", 1, 1)</f>
        <v>4695788.3978201644</v>
      </c>
      <c r="W996" s="2">
        <v>12604218.24</v>
      </c>
      <c r="X996" s="2">
        <v>0.38</v>
      </c>
      <c r="Y996" s="2">
        <v>7.0000000000000007E-2</v>
      </c>
      <c r="Z996" s="2" t="s">
        <v>3297</v>
      </c>
      <c r="AA996" s="2">
        <v>7374927.1299999999</v>
      </c>
      <c r="AB996" s="2">
        <v>5623266.4900000002</v>
      </c>
      <c r="AC996" s="2">
        <v>45</v>
      </c>
      <c r="AD996" s="2">
        <v>62</v>
      </c>
      <c r="AE996" s="2" t="s">
        <v>3297</v>
      </c>
      <c r="AF996" s="2" t="s">
        <v>24</v>
      </c>
      <c r="AG996" s="2">
        <v>0.96</v>
      </c>
      <c r="AH996" s="2">
        <v>0.05</v>
      </c>
      <c r="AI996" s="2">
        <v>0.01</v>
      </c>
      <c r="AJ996" s="2">
        <v>4</v>
      </c>
      <c r="AK996" s="2">
        <v>4483</v>
      </c>
      <c r="AL996" s="2">
        <v>574748.01</v>
      </c>
      <c r="AM996" s="2">
        <v>8381730.9500000002</v>
      </c>
      <c r="AN996" s="2" t="s">
        <v>165</v>
      </c>
      <c r="AO996" s="2" t="s">
        <v>3297</v>
      </c>
      <c r="AP996" s="2" t="s">
        <v>3297</v>
      </c>
      <c r="AQ996" s="2">
        <v>12</v>
      </c>
      <c r="AR996" s="2" t="s">
        <v>3297</v>
      </c>
      <c r="AS996" s="2" t="s">
        <v>27</v>
      </c>
      <c r="AT996" s="2" t="s">
        <v>105</v>
      </c>
    </row>
    <row r="997" spans="1:46" x14ac:dyDescent="0.3">
      <c r="A997" s="3" t="s">
        <v>3318</v>
      </c>
      <c r="B997" s="5">
        <v>45766</v>
      </c>
      <c r="C997" s="3" t="s">
        <v>266</v>
      </c>
      <c r="D997" s="3" t="s">
        <v>3297</v>
      </c>
      <c r="E997" s="3" t="s">
        <v>32</v>
      </c>
      <c r="F997" s="3" t="s">
        <v>417</v>
      </c>
      <c r="G997" s="3" t="s">
        <v>34</v>
      </c>
      <c r="H997" s="3" t="s">
        <v>157</v>
      </c>
      <c r="I997" s="3" t="s">
        <v>302</v>
      </c>
      <c r="J997" s="3" t="s">
        <v>215</v>
      </c>
      <c r="K997" s="3" t="s">
        <v>46</v>
      </c>
      <c r="L997" s="3" t="s">
        <v>3094</v>
      </c>
      <c r="M997" s="5">
        <v>45873</v>
      </c>
      <c r="N997" s="5" t="s">
        <v>3297</v>
      </c>
      <c r="O997" s="5" t="s">
        <v>3297</v>
      </c>
      <c r="P997" s="3">
        <v>16</v>
      </c>
      <c r="Q997" s="3">
        <v>3376586</v>
      </c>
      <c r="R997" s="3">
        <v>0.14000000000000001</v>
      </c>
      <c r="S997" s="3">
        <v>-0.03</v>
      </c>
      <c r="T997" s="3">
        <v>2816748.04</v>
      </c>
      <c r="U997" s="3" t="s">
        <v>365</v>
      </c>
      <c r="V997" s="21" cm="1">
        <f t="array" ref="V997">T997 / _xlfn.SWITCH(U997, "USD", 1, "AED", 3.67, "QAR", 3.64, "SAR", 3.75, "EUR", 0.92, "Unknown", 1, 1)</f>
        <v>767506.27792915539</v>
      </c>
      <c r="W997" s="3">
        <v>2441873.9</v>
      </c>
      <c r="X997" s="3">
        <v>0.25</v>
      </c>
      <c r="Y997" s="3">
        <v>0.17</v>
      </c>
      <c r="Z997" s="3" t="s">
        <v>3095</v>
      </c>
      <c r="AA997" s="3">
        <v>1287078.93</v>
      </c>
      <c r="AB997" s="3">
        <v>960201.85</v>
      </c>
      <c r="AC997" s="3">
        <v>60</v>
      </c>
      <c r="AD997" s="3">
        <v>31</v>
      </c>
      <c r="AE997" s="3" t="s">
        <v>3297</v>
      </c>
      <c r="AF997" s="3" t="s">
        <v>263</v>
      </c>
      <c r="AG997" s="3">
        <v>0.35</v>
      </c>
      <c r="AH997" s="3">
        <v>0.05</v>
      </c>
      <c r="AI997" s="3">
        <v>0.09</v>
      </c>
      <c r="AJ997" s="3">
        <v>0</v>
      </c>
      <c r="AK997" s="3">
        <v>2093</v>
      </c>
      <c r="AL997" s="3">
        <v>207240.05</v>
      </c>
      <c r="AM997" s="3">
        <v>644021.57999999996</v>
      </c>
      <c r="AN997" s="3" t="s">
        <v>3297</v>
      </c>
      <c r="AO997" s="3" t="s">
        <v>89</v>
      </c>
      <c r="AP997" s="3">
        <v>69.3</v>
      </c>
      <c r="AQ997" s="3">
        <v>24</v>
      </c>
      <c r="AR997" s="3" t="s">
        <v>166</v>
      </c>
      <c r="AS997" s="3" t="s">
        <v>40</v>
      </c>
      <c r="AT997" s="3" t="s">
        <v>149</v>
      </c>
    </row>
    <row r="998" spans="1:46" x14ac:dyDescent="0.3">
      <c r="A998" s="3" t="s">
        <v>3319</v>
      </c>
      <c r="B998" s="4">
        <v>45730</v>
      </c>
      <c r="C998" s="2" t="s">
        <v>431</v>
      </c>
      <c r="D998" s="2" t="s">
        <v>3250</v>
      </c>
      <c r="E998" s="2" t="s">
        <v>32</v>
      </c>
      <c r="F998" s="2" t="s">
        <v>138</v>
      </c>
      <c r="G998" s="2" t="s">
        <v>34</v>
      </c>
      <c r="H998" s="2" t="s">
        <v>3252</v>
      </c>
      <c r="I998" s="2" t="s">
        <v>3297</v>
      </c>
      <c r="J998" s="2" t="s">
        <v>215</v>
      </c>
      <c r="K998" s="2" t="s">
        <v>97</v>
      </c>
      <c r="L998" s="2" t="s">
        <v>3097</v>
      </c>
      <c r="M998" s="4">
        <v>45646</v>
      </c>
      <c r="N998" s="4">
        <v>45771</v>
      </c>
      <c r="O998" s="4">
        <v>45804</v>
      </c>
      <c r="P998" s="2">
        <v>21</v>
      </c>
      <c r="Q998" s="2">
        <v>16219351</v>
      </c>
      <c r="R998" s="2">
        <v>0.28999999999999998</v>
      </c>
      <c r="S998" s="2">
        <v>0.03</v>
      </c>
      <c r="T998" s="2">
        <v>11861211.390000001</v>
      </c>
      <c r="U998" s="2" t="s">
        <v>177</v>
      </c>
      <c r="V998" s="20" cm="1">
        <f t="array" ref="V998">T998 / _xlfn.SWITCH(U998, "USD", 1, "AED", 3.67, "QAR", 3.64, "SAR", 3.75, "EUR", 0.92, "Unknown", 1, 1)</f>
        <v>11861211.390000001</v>
      </c>
      <c r="W998" s="2">
        <v>9344961.4700000007</v>
      </c>
      <c r="X998" s="2">
        <v>0.12</v>
      </c>
      <c r="Y998" s="2">
        <v>0.08</v>
      </c>
      <c r="Z998" s="2" t="s">
        <v>3297</v>
      </c>
      <c r="AA998" s="2">
        <v>1998454.71</v>
      </c>
      <c r="AB998" s="2">
        <v>1128150.3500000001</v>
      </c>
      <c r="AC998" s="2">
        <v>30</v>
      </c>
      <c r="AD998" s="2">
        <v>112</v>
      </c>
      <c r="AE998" s="2" t="s">
        <v>100</v>
      </c>
      <c r="AF998" s="2" t="s">
        <v>49</v>
      </c>
      <c r="AG998" s="2">
        <v>0.21</v>
      </c>
      <c r="AH998" s="2">
        <v>0.1</v>
      </c>
      <c r="AI998" s="2">
        <v>7.0000000000000007E-2</v>
      </c>
      <c r="AJ998" s="2">
        <v>11</v>
      </c>
      <c r="AK998" s="2">
        <v>2786</v>
      </c>
      <c r="AL998" s="2">
        <v>459100.62</v>
      </c>
      <c r="AM998" s="2">
        <v>4330013.6399999997</v>
      </c>
      <c r="AN998" s="2" t="s">
        <v>88</v>
      </c>
      <c r="AO998" s="2" t="s">
        <v>89</v>
      </c>
      <c r="AP998" s="2">
        <v>60.8</v>
      </c>
      <c r="AQ998" s="2">
        <v>24</v>
      </c>
      <c r="AR998" s="2" t="s">
        <v>160</v>
      </c>
      <c r="AS998" s="2" t="s">
        <v>52</v>
      </c>
      <c r="AT998" s="2" t="s">
        <v>105</v>
      </c>
    </row>
    <row r="999" spans="1:46" x14ac:dyDescent="0.3">
      <c r="A999" s="3" t="s">
        <v>3320</v>
      </c>
      <c r="B999" s="5">
        <v>45698</v>
      </c>
      <c r="C999" s="3" t="s">
        <v>91</v>
      </c>
      <c r="D999" s="3" t="s">
        <v>122</v>
      </c>
      <c r="E999" s="3" t="s">
        <v>220</v>
      </c>
      <c r="F999" s="3" t="s">
        <v>123</v>
      </c>
      <c r="G999" s="3" t="s">
        <v>69</v>
      </c>
      <c r="H999" s="3" t="s">
        <v>245</v>
      </c>
      <c r="I999" s="3" t="s">
        <v>3297</v>
      </c>
      <c r="J999" s="3" t="s">
        <v>20</v>
      </c>
      <c r="K999" s="3" t="s">
        <v>83</v>
      </c>
      <c r="L999" s="3" t="s">
        <v>3099</v>
      </c>
      <c r="M999" s="5">
        <v>45921</v>
      </c>
      <c r="N999" s="5">
        <v>45788</v>
      </c>
      <c r="O999" s="5">
        <v>46048</v>
      </c>
      <c r="P999" s="3">
        <v>26</v>
      </c>
      <c r="Q999" s="3">
        <v>44731656</v>
      </c>
      <c r="R999" s="3">
        <v>0.02</v>
      </c>
      <c r="S999" s="3">
        <v>0.14000000000000001</v>
      </c>
      <c r="T999" s="3">
        <v>49974206.079999998</v>
      </c>
      <c r="U999" s="3" t="s">
        <v>365</v>
      </c>
      <c r="V999" s="21" cm="1">
        <f t="array" ref="V999">T999 / _xlfn.SWITCH(U999, "USD", 1, "AED", 3.67, "QAR", 3.64, "SAR", 3.75, "EUR", 0.92, "Unknown", 1, 1)</f>
        <v>13616949.885558583</v>
      </c>
      <c r="W999" s="3">
        <v>42854471.030000001</v>
      </c>
      <c r="X999" s="3">
        <v>0.31</v>
      </c>
      <c r="Y999" s="3">
        <v>0.11</v>
      </c>
      <c r="Z999" s="3" t="s">
        <v>3100</v>
      </c>
      <c r="AA999" s="3">
        <v>36643304.859999999</v>
      </c>
      <c r="AB999" s="3">
        <v>19083612.940000001</v>
      </c>
      <c r="AC999" s="3">
        <v>30</v>
      </c>
      <c r="AD999" s="3">
        <v>146</v>
      </c>
      <c r="AE999" s="3" t="s">
        <v>38</v>
      </c>
      <c r="AF999" s="3" t="s">
        <v>128</v>
      </c>
      <c r="AG999" s="3">
        <v>0.67</v>
      </c>
      <c r="AH999" s="3">
        <v>0.1</v>
      </c>
      <c r="AI999" s="3">
        <v>0.08</v>
      </c>
      <c r="AJ999" s="3">
        <v>14</v>
      </c>
      <c r="AK999" s="3">
        <v>1380</v>
      </c>
      <c r="AL999" s="3" t="s">
        <v>3297</v>
      </c>
      <c r="AM999" s="3">
        <v>5809614.1299999999</v>
      </c>
      <c r="AN999" s="3" t="s">
        <v>102</v>
      </c>
      <c r="AO999" s="3" t="s">
        <v>3297</v>
      </c>
      <c r="AP999" s="3">
        <v>84.2</v>
      </c>
      <c r="AQ999" s="3">
        <v>60</v>
      </c>
      <c r="AR999" s="3" t="s">
        <v>160</v>
      </c>
      <c r="AS999" s="3" t="s">
        <v>40</v>
      </c>
      <c r="AT999" s="3" t="s">
        <v>3297</v>
      </c>
    </row>
    <row r="1000" spans="1:46" x14ac:dyDescent="0.3">
      <c r="A1000" s="3" t="s">
        <v>3321</v>
      </c>
      <c r="B1000" s="4">
        <v>46068</v>
      </c>
      <c r="C1000" s="2" t="s">
        <v>130</v>
      </c>
      <c r="D1000" s="2" t="s">
        <v>213</v>
      </c>
      <c r="E1000" s="2" t="s">
        <v>3335</v>
      </c>
      <c r="F1000" s="2" t="s">
        <v>68</v>
      </c>
      <c r="G1000" s="2" t="s">
        <v>162</v>
      </c>
      <c r="H1000" s="2" t="s">
        <v>157</v>
      </c>
      <c r="I1000" s="2" t="s">
        <v>19</v>
      </c>
      <c r="J1000" s="2" t="s">
        <v>59</v>
      </c>
      <c r="K1000" s="2" t="s">
        <v>83</v>
      </c>
      <c r="L1000" s="2" t="s">
        <v>3102</v>
      </c>
      <c r="M1000" s="4">
        <v>45989</v>
      </c>
      <c r="N1000" s="4" t="s">
        <v>3297</v>
      </c>
      <c r="O1000" s="4" t="s">
        <v>3297</v>
      </c>
      <c r="P1000" s="2">
        <v>19</v>
      </c>
      <c r="Q1000" s="2">
        <v>46333952</v>
      </c>
      <c r="R1000" s="2">
        <v>0.23</v>
      </c>
      <c r="S1000" s="2">
        <v>0.11</v>
      </c>
      <c r="T1000" s="2">
        <v>39601628.770000003</v>
      </c>
      <c r="U1000" s="2" t="s">
        <v>242</v>
      </c>
      <c r="V1000" s="20" cm="1">
        <f t="array" ref="V1000">T1000 / _xlfn.SWITCH(U1000, "USD", 1, "AED", 3.67, "QAR", 3.64, "SAR", 3.75, "EUR", 0.92, "Unknown", 1, 1)</f>
        <v>43045248.663043477</v>
      </c>
      <c r="W1000" s="2">
        <v>34425237.670000002</v>
      </c>
      <c r="X1000" s="2">
        <v>7.0000000000000007E-2</v>
      </c>
      <c r="Y1000" s="2">
        <v>7.0000000000000007E-2</v>
      </c>
      <c r="Z1000" s="2" t="s">
        <v>3103</v>
      </c>
      <c r="AA1000" s="2">
        <v>5346094.47</v>
      </c>
      <c r="AB1000" s="2">
        <v>1737156.59</v>
      </c>
      <c r="AC1000" s="2">
        <v>45</v>
      </c>
      <c r="AD1000" s="2">
        <v>29</v>
      </c>
      <c r="AE1000" s="2" t="s">
        <v>3297</v>
      </c>
      <c r="AF1000" s="2" t="s">
        <v>87</v>
      </c>
      <c r="AG1000" s="2">
        <v>0.85</v>
      </c>
      <c r="AH1000" s="2">
        <v>0.1</v>
      </c>
      <c r="AI1000" s="2">
        <v>0.08</v>
      </c>
      <c r="AJ1000" s="2">
        <v>9</v>
      </c>
      <c r="AK1000" s="2">
        <v>2825</v>
      </c>
      <c r="AL1000" s="2" t="s">
        <v>3297</v>
      </c>
      <c r="AM1000" s="2" t="s">
        <v>3297</v>
      </c>
      <c r="AN1000" s="2" t="s">
        <v>3297</v>
      </c>
      <c r="AO1000" s="2" t="s">
        <v>77</v>
      </c>
      <c r="AP1000" s="2">
        <v>92</v>
      </c>
      <c r="AQ1000" s="2">
        <v>48</v>
      </c>
      <c r="AR1000" s="2" t="s">
        <v>3297</v>
      </c>
      <c r="AS1000" s="2" t="s">
        <v>104</v>
      </c>
      <c r="AT1000" s="2" t="s">
        <v>28</v>
      </c>
    </row>
    <row r="1001" spans="1:46" x14ac:dyDescent="0.3">
      <c r="A1001" s="3" t="s">
        <v>3322</v>
      </c>
      <c r="B1001" s="5">
        <v>46018</v>
      </c>
      <c r="C1001" s="3" t="s">
        <v>173</v>
      </c>
      <c r="D1001" s="3" t="s">
        <v>79</v>
      </c>
      <c r="E1001" s="3" t="s">
        <v>275</v>
      </c>
      <c r="F1001" s="3" t="s">
        <v>17</v>
      </c>
      <c r="G1001" s="3" t="s">
        <v>144</v>
      </c>
      <c r="H1001" s="3" t="s">
        <v>95</v>
      </c>
      <c r="I1001" s="3" t="s">
        <v>71</v>
      </c>
      <c r="J1001" s="3" t="s">
        <v>72</v>
      </c>
      <c r="K1001" s="3" t="s">
        <v>125</v>
      </c>
      <c r="L1001" s="3" t="s">
        <v>3105</v>
      </c>
      <c r="M1001" s="5">
        <v>45929</v>
      </c>
      <c r="N1001" s="5" t="s">
        <v>3297</v>
      </c>
      <c r="O1001" s="5">
        <v>46058</v>
      </c>
      <c r="P1001" s="3">
        <v>32</v>
      </c>
      <c r="Q1001" s="3">
        <v>34881958</v>
      </c>
      <c r="R1001" s="3">
        <v>0.26</v>
      </c>
      <c r="S1001" s="3">
        <v>0.17</v>
      </c>
      <c r="T1001" s="3">
        <v>30200799.239999998</v>
      </c>
      <c r="U1001" s="3" t="s">
        <v>177</v>
      </c>
      <c r="V1001" s="21" cm="1">
        <f t="array" ref="V1001">T1001 / _xlfn.SWITCH(U1001, "USD", 1, "AED", 3.67, "QAR", 3.64, "SAR", 3.75, "EUR", 0.92, "Unknown", 1, 1)</f>
        <v>30200799.239999998</v>
      </c>
      <c r="W1001" s="3" t="s">
        <v>3297</v>
      </c>
      <c r="X1001" s="3">
        <v>0.17</v>
      </c>
      <c r="Y1001" s="3">
        <v>0.16</v>
      </c>
      <c r="Z1001" s="3" t="s">
        <v>3106</v>
      </c>
      <c r="AA1001" s="3">
        <v>25005893.460000001</v>
      </c>
      <c r="AB1001" s="3">
        <v>14431632.57</v>
      </c>
      <c r="AC1001" s="3">
        <v>120</v>
      </c>
      <c r="AD1001" s="3">
        <v>173</v>
      </c>
      <c r="AE1001" s="3" t="s">
        <v>62</v>
      </c>
      <c r="AF1001" s="3" t="s">
        <v>49</v>
      </c>
      <c r="AG1001" s="3">
        <v>0.09</v>
      </c>
      <c r="AH1001" s="3">
        <v>0.05</v>
      </c>
      <c r="AI1001" s="3">
        <v>0.08</v>
      </c>
      <c r="AJ1001" s="3">
        <v>9</v>
      </c>
      <c r="AK1001" s="3">
        <v>924</v>
      </c>
      <c r="AL1001" s="3">
        <v>4543398.3600000003</v>
      </c>
      <c r="AM1001" s="3">
        <v>13043669.15</v>
      </c>
      <c r="AN1001" s="3" t="s">
        <v>135</v>
      </c>
      <c r="AO1001" s="3" t="s">
        <v>103</v>
      </c>
      <c r="AP1001" s="3">
        <v>50.6</v>
      </c>
      <c r="AQ1001" s="3">
        <v>60</v>
      </c>
      <c r="AR1001" s="3" t="s">
        <v>166</v>
      </c>
      <c r="AS1001" s="3" t="s">
        <v>40</v>
      </c>
      <c r="AT1001" s="3" t="s">
        <v>64</v>
      </c>
    </row>
    <row r="1005" spans="1:46" x14ac:dyDescent="0.3">
      <c r="B1005"/>
      <c r="E1005" s="10" t="s">
        <v>3278</v>
      </c>
      <c r="F1005" t="s">
        <v>24</v>
      </c>
    </row>
    <row r="1006" spans="1:46" x14ac:dyDescent="0.3">
      <c r="I1006" t="s">
        <v>3326</v>
      </c>
    </row>
    <row r="1007" spans="1:46" x14ac:dyDescent="0.3">
      <c r="B1007" s="10" t="s">
        <v>3324</v>
      </c>
      <c r="C1007" t="s">
        <v>3326</v>
      </c>
      <c r="E1007" s="10" t="s">
        <v>3324</v>
      </c>
      <c r="F1007" t="s">
        <v>3329</v>
      </c>
      <c r="I1007" s="13">
        <v>21755714158.229977</v>
      </c>
      <c r="M1007"/>
    </row>
    <row r="1008" spans="1:46" x14ac:dyDescent="0.3">
      <c r="B1008" s="11" t="s">
        <v>275</v>
      </c>
      <c r="C1008">
        <v>4769220791.9499969</v>
      </c>
      <c r="E1008" s="11" t="s">
        <v>20</v>
      </c>
      <c r="F1008">
        <v>7</v>
      </c>
      <c r="M1008"/>
    </row>
    <row r="1009" spans="2:15" x14ac:dyDescent="0.3">
      <c r="B1009" s="11" t="s">
        <v>207</v>
      </c>
      <c r="C1009">
        <v>2156683228.2800002</v>
      </c>
      <c r="E1009" s="11" t="s">
        <v>215</v>
      </c>
      <c r="F1009">
        <v>44</v>
      </c>
      <c r="L1009" t="s">
        <v>3332</v>
      </c>
      <c r="M1009" t="s">
        <v>3333</v>
      </c>
      <c r="O1009" s="24">
        <f>SUM(Sales_Transactions[[#All],[Contract Value USD]])</f>
        <v>15811138070.471483</v>
      </c>
    </row>
    <row r="1010" spans="2:15" x14ac:dyDescent="0.3">
      <c r="B1010" s="11" t="s">
        <v>220</v>
      </c>
      <c r="C1010">
        <v>3508713087.5500021</v>
      </c>
      <c r="E1010" s="11" t="s">
        <v>140</v>
      </c>
      <c r="F1010">
        <v>15</v>
      </c>
      <c r="I1010" s="13">
        <f>I1007</f>
        <v>21755714158.229977</v>
      </c>
      <c r="L1010">
        <v>10358945661.089991</v>
      </c>
      <c r="M1010">
        <v>7255938699.3200045</v>
      </c>
    </row>
    <row r="1011" spans="2:15" x14ac:dyDescent="0.3">
      <c r="B1011" s="11" t="s">
        <v>16</v>
      </c>
      <c r="C1011">
        <v>3292198997.3700032</v>
      </c>
      <c r="E1011" s="11" t="s">
        <v>45</v>
      </c>
      <c r="F1011">
        <v>9</v>
      </c>
      <c r="M1011"/>
    </row>
    <row r="1012" spans="2:15" x14ac:dyDescent="0.3">
      <c r="B1012" s="11" t="s">
        <v>32</v>
      </c>
      <c r="C1012">
        <v>4655221615.6699972</v>
      </c>
      <c r="E1012" s="11" t="s">
        <v>59</v>
      </c>
      <c r="F1012">
        <v>19</v>
      </c>
      <c r="M1012"/>
    </row>
    <row r="1013" spans="2:15" x14ac:dyDescent="0.3">
      <c r="B1013" s="11" t="s">
        <v>67</v>
      </c>
      <c r="C1013">
        <v>382786609.5</v>
      </c>
      <c r="E1013" s="11" t="s">
        <v>82</v>
      </c>
      <c r="F1013">
        <v>25</v>
      </c>
      <c r="L1013" s="14">
        <f>M1010/L1010</f>
        <v>0.70045146839360084</v>
      </c>
      <c r="M1013"/>
    </row>
    <row r="1014" spans="2:15" x14ac:dyDescent="0.3">
      <c r="B1014" s="11" t="s">
        <v>3325</v>
      </c>
      <c r="C1014">
        <v>18764824330.32</v>
      </c>
      <c r="E1014" s="11" t="s">
        <v>221</v>
      </c>
      <c r="F1014">
        <v>8</v>
      </c>
      <c r="M1014"/>
    </row>
    <row r="1015" spans="2:15" x14ac:dyDescent="0.3">
      <c r="B1015"/>
      <c r="E1015" s="11" t="s">
        <v>118</v>
      </c>
      <c r="F1015">
        <v>4</v>
      </c>
      <c r="M1015"/>
    </row>
    <row r="1016" spans="2:15" x14ac:dyDescent="0.3">
      <c r="B1016"/>
      <c r="E1016" s="11" t="s">
        <v>132</v>
      </c>
      <c r="F1016">
        <v>5</v>
      </c>
      <c r="M1016"/>
    </row>
    <row r="1017" spans="2:15" x14ac:dyDescent="0.3">
      <c r="B1017"/>
      <c r="E1017" s="11" t="s">
        <v>72</v>
      </c>
      <c r="F1017">
        <v>19</v>
      </c>
      <c r="M1017"/>
    </row>
    <row r="1018" spans="2:15" x14ac:dyDescent="0.3">
      <c r="E1018" s="11" t="s">
        <v>3325</v>
      </c>
      <c r="F1018">
        <v>155</v>
      </c>
      <c r="M1018"/>
    </row>
    <row r="1019" spans="2:15" x14ac:dyDescent="0.3">
      <c r="M1019"/>
    </row>
    <row r="1020" spans="2:15" x14ac:dyDescent="0.3">
      <c r="D1020" s="10" t="s">
        <v>3331</v>
      </c>
      <c r="E1020" s="10" t="s">
        <v>3330</v>
      </c>
    </row>
    <row r="1021" spans="2:15" x14ac:dyDescent="0.3">
      <c r="D1021" s="10" t="s">
        <v>3324</v>
      </c>
      <c r="E1021" t="s">
        <v>153</v>
      </c>
      <c r="F1021" t="s">
        <v>101</v>
      </c>
      <c r="G1021" t="s">
        <v>128</v>
      </c>
      <c r="H1021" t="s">
        <v>87</v>
      </c>
      <c r="I1021" t="s">
        <v>263</v>
      </c>
      <c r="J1021" t="s">
        <v>49</v>
      </c>
      <c r="K1021" t="s">
        <v>24</v>
      </c>
      <c r="L1021" t="s">
        <v>3325</v>
      </c>
    </row>
    <row r="1022" spans="2:15" x14ac:dyDescent="0.3">
      <c r="D1022" s="11" t="s">
        <v>20</v>
      </c>
      <c r="E1022" s="12">
        <v>7.3529411764705885E-2</v>
      </c>
      <c r="F1022" s="12">
        <v>0.17647058823529413</v>
      </c>
      <c r="G1022" s="12">
        <v>0.14705882352941177</v>
      </c>
      <c r="H1022" s="12">
        <v>0.22058823529411764</v>
      </c>
      <c r="I1022" s="12">
        <v>0.16176470588235295</v>
      </c>
      <c r="J1022" s="12">
        <v>0.11764705882352941</v>
      </c>
      <c r="K1022" s="12">
        <v>0.10294117647058823</v>
      </c>
      <c r="L1022" s="12">
        <v>1</v>
      </c>
    </row>
    <row r="1023" spans="2:15" x14ac:dyDescent="0.3">
      <c r="D1023" s="11" t="s">
        <v>215</v>
      </c>
      <c r="E1023" s="12">
        <v>0.12444444444444444</v>
      </c>
      <c r="F1023" s="12">
        <v>0.12888888888888889</v>
      </c>
      <c r="G1023" s="12">
        <v>0.12888888888888889</v>
      </c>
      <c r="H1023" s="12">
        <v>0.14222222222222222</v>
      </c>
      <c r="I1023" s="12">
        <v>0.14666666666666667</v>
      </c>
      <c r="J1023" s="12">
        <v>0.13333333333333333</v>
      </c>
      <c r="K1023" s="12">
        <v>0.19555555555555557</v>
      </c>
      <c r="L1023" s="12">
        <v>1</v>
      </c>
    </row>
    <row r="1024" spans="2:15" x14ac:dyDescent="0.3">
      <c r="D1024" s="11" t="s">
        <v>140</v>
      </c>
      <c r="E1024" s="12">
        <v>0.13513513513513514</v>
      </c>
      <c r="F1024" s="12">
        <v>9.45945945945946E-2</v>
      </c>
      <c r="G1024" s="12">
        <v>0.1891891891891892</v>
      </c>
      <c r="H1024" s="12">
        <v>0.20270270270270271</v>
      </c>
      <c r="I1024" s="12">
        <v>0.12162162162162163</v>
      </c>
      <c r="J1024" s="12">
        <v>5.4054054054054057E-2</v>
      </c>
      <c r="K1024" s="12">
        <v>0.20270270270270271</v>
      </c>
      <c r="L1024" s="12">
        <v>1</v>
      </c>
    </row>
    <row r="1025" spans="2:14" x14ac:dyDescent="0.3">
      <c r="D1025" s="11" t="s">
        <v>45</v>
      </c>
      <c r="E1025" s="12">
        <v>0.19298245614035087</v>
      </c>
      <c r="F1025" s="12">
        <v>0.14035087719298245</v>
      </c>
      <c r="G1025" s="12">
        <v>0.12280701754385964</v>
      </c>
      <c r="H1025" s="12">
        <v>7.0175438596491224E-2</v>
      </c>
      <c r="I1025" s="12">
        <v>0.12280701754385964</v>
      </c>
      <c r="J1025" s="12">
        <v>0.19298245614035087</v>
      </c>
      <c r="K1025" s="12">
        <v>0.15789473684210525</v>
      </c>
      <c r="L1025" s="12">
        <v>1</v>
      </c>
    </row>
    <row r="1026" spans="2:14" x14ac:dyDescent="0.3">
      <c r="D1026" s="11" t="s">
        <v>59</v>
      </c>
      <c r="E1026" s="12">
        <v>0.10596026490066225</v>
      </c>
      <c r="F1026" s="12">
        <v>0.17218543046357615</v>
      </c>
      <c r="G1026" s="12">
        <v>0.17218543046357615</v>
      </c>
      <c r="H1026" s="12">
        <v>0.13245033112582782</v>
      </c>
      <c r="I1026" s="12">
        <v>0.13907284768211919</v>
      </c>
      <c r="J1026" s="12">
        <v>0.15231788079470199</v>
      </c>
      <c r="K1026" s="12">
        <v>0.12582781456953643</v>
      </c>
      <c r="L1026" s="12">
        <v>1</v>
      </c>
      <c r="N1026" s="12"/>
    </row>
    <row r="1027" spans="2:14" x14ac:dyDescent="0.3">
      <c r="B1027"/>
      <c r="D1027" s="11" t="s">
        <v>82</v>
      </c>
      <c r="E1027" s="12">
        <v>0.13815789473684212</v>
      </c>
      <c r="F1027" s="12">
        <v>0.11842105263157894</v>
      </c>
      <c r="G1027" s="12">
        <v>0.14473684210526316</v>
      </c>
      <c r="H1027" s="12">
        <v>0.15789473684210525</v>
      </c>
      <c r="I1027" s="12">
        <v>0.11842105263157894</v>
      </c>
      <c r="J1027" s="12">
        <v>0.15789473684210525</v>
      </c>
      <c r="K1027" s="12">
        <v>0.16447368421052633</v>
      </c>
      <c r="L1027" s="12">
        <v>1</v>
      </c>
    </row>
    <row r="1028" spans="2:14" x14ac:dyDescent="0.3">
      <c r="D1028" s="11" t="s">
        <v>221</v>
      </c>
      <c r="E1028" s="12">
        <v>0.17777777777777778</v>
      </c>
      <c r="F1028" s="12">
        <v>0.1111111111111111</v>
      </c>
      <c r="G1028" s="12">
        <v>0.13333333333333333</v>
      </c>
      <c r="H1028" s="12">
        <v>0.2</v>
      </c>
      <c r="I1028" s="12">
        <v>8.8888888888888892E-2</v>
      </c>
      <c r="J1028" s="12">
        <v>0.1111111111111111</v>
      </c>
      <c r="K1028" s="12">
        <v>0.17777777777777778</v>
      </c>
      <c r="L1028" s="12">
        <v>1</v>
      </c>
    </row>
    <row r="1029" spans="2:14" x14ac:dyDescent="0.3">
      <c r="D1029" s="11" t="s">
        <v>118</v>
      </c>
      <c r="E1029" s="12">
        <v>0.20370370370370369</v>
      </c>
      <c r="F1029" s="12">
        <v>0.14814814814814814</v>
      </c>
      <c r="G1029" s="12">
        <v>0.14814814814814814</v>
      </c>
      <c r="H1029" s="12">
        <v>0.14814814814814814</v>
      </c>
      <c r="I1029" s="12">
        <v>0.12962962962962962</v>
      </c>
      <c r="J1029" s="12">
        <v>0.14814814814814814</v>
      </c>
      <c r="K1029" s="12">
        <v>7.407407407407407E-2</v>
      </c>
      <c r="L1029" s="12">
        <v>1</v>
      </c>
    </row>
    <row r="1030" spans="2:14" x14ac:dyDescent="0.3">
      <c r="D1030" s="11" t="s">
        <v>132</v>
      </c>
      <c r="E1030" s="12">
        <v>0.10869565217391304</v>
      </c>
      <c r="F1030" s="12">
        <v>0.21739130434782608</v>
      </c>
      <c r="G1030" s="12">
        <v>0.15217391304347827</v>
      </c>
      <c r="H1030" s="12">
        <v>0.13043478260869565</v>
      </c>
      <c r="I1030" s="12">
        <v>8.6956521739130432E-2</v>
      </c>
      <c r="J1030" s="12">
        <v>0.19565217391304349</v>
      </c>
      <c r="K1030" s="12">
        <v>0.10869565217391304</v>
      </c>
      <c r="L1030" s="12">
        <v>1</v>
      </c>
      <c r="N1030" s="12">
        <f>K1032</f>
        <v>0.155</v>
      </c>
    </row>
    <row r="1031" spans="2:14" x14ac:dyDescent="0.3">
      <c r="D1031" s="11" t="s">
        <v>72</v>
      </c>
      <c r="E1031" s="12">
        <v>0.15625</v>
      </c>
      <c r="F1031" s="12">
        <v>0.171875</v>
      </c>
      <c r="G1031" s="12">
        <v>0.1328125</v>
      </c>
      <c r="H1031" s="12">
        <v>0.125</v>
      </c>
      <c r="I1031" s="12">
        <v>0.125</v>
      </c>
      <c r="J1031" s="12">
        <v>0.140625</v>
      </c>
      <c r="K1031" s="12">
        <v>0.1484375</v>
      </c>
      <c r="L1031" s="12">
        <v>1</v>
      </c>
    </row>
    <row r="1032" spans="2:14" x14ac:dyDescent="0.3">
      <c r="D1032" s="11" t="s">
        <v>3325</v>
      </c>
      <c r="E1032" s="12">
        <v>0.13500000000000001</v>
      </c>
      <c r="F1032" s="12">
        <v>0.14499999999999999</v>
      </c>
      <c r="G1032" s="12">
        <v>0.14599999999999999</v>
      </c>
      <c r="H1032" s="12">
        <v>0.14899999999999999</v>
      </c>
      <c r="I1032" s="12">
        <v>0.13</v>
      </c>
      <c r="J1032" s="12">
        <v>0.14000000000000001</v>
      </c>
      <c r="K1032" s="12">
        <v>0.155</v>
      </c>
      <c r="L1032" s="12">
        <v>1</v>
      </c>
    </row>
  </sheetData>
  <phoneticPr fontId="3" type="noConversion"/>
  <pageMargins left="0.75" right="0.75" top="1" bottom="1" header="0.5" footer="0.5"/>
  <tableParts count="1">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61"/>
  <sheetViews>
    <sheetView workbookViewId="0">
      <pane ySplit="1" topLeftCell="A47" activePane="bottomLeft" state="frozen"/>
      <selection pane="bottomLeft" activeCell="B55" sqref="B55:D62"/>
    </sheetView>
  </sheetViews>
  <sheetFormatPr defaultRowHeight="14.4" x14ac:dyDescent="0.3"/>
  <cols>
    <col min="1" max="1" width="13" customWidth="1"/>
    <col min="2" max="2" width="12.5546875" bestFit="1" customWidth="1"/>
    <col min="3" max="3" width="16.6640625" bestFit="1" customWidth="1"/>
    <col min="4" max="4" width="15" customWidth="1"/>
    <col min="5" max="5" width="16.6640625" bestFit="1" customWidth="1"/>
    <col min="6" max="6" width="6.33203125" bestFit="1" customWidth="1"/>
    <col min="7" max="7" width="19" customWidth="1"/>
    <col min="8" max="8" width="18" customWidth="1"/>
    <col min="9" max="9" width="17" customWidth="1"/>
    <col min="10" max="10" width="22" style="7" customWidth="1"/>
    <col min="11" max="11" width="21" style="7" customWidth="1"/>
    <col min="12" max="12" width="12" customWidth="1"/>
    <col min="13" max="13" width="14" customWidth="1"/>
    <col min="14" max="14" width="17" customWidth="1"/>
    <col min="15" max="15" width="19" customWidth="1"/>
    <col min="16" max="16" width="12" customWidth="1"/>
    <col min="17" max="17" width="13" customWidth="1"/>
    <col min="18" max="18" width="24" customWidth="1"/>
  </cols>
  <sheetData>
    <row r="1" spans="1:18" x14ac:dyDescent="0.3">
      <c r="A1" s="1" t="s">
        <v>1</v>
      </c>
      <c r="B1" s="1" t="s">
        <v>3257</v>
      </c>
      <c r="C1" s="1" t="s">
        <v>4</v>
      </c>
      <c r="D1" s="1" t="s">
        <v>2</v>
      </c>
      <c r="E1" s="1" t="s">
        <v>3</v>
      </c>
      <c r="F1" s="1" t="s">
        <v>3258</v>
      </c>
      <c r="G1" s="1" t="s">
        <v>5</v>
      </c>
      <c r="H1" s="1" t="s">
        <v>3259</v>
      </c>
      <c r="I1" s="1" t="s">
        <v>3291</v>
      </c>
      <c r="J1" s="8" t="s">
        <v>3293</v>
      </c>
      <c r="K1" s="8" t="s">
        <v>3294</v>
      </c>
      <c r="L1" s="1" t="s">
        <v>3107</v>
      </c>
      <c r="M1" s="1" t="s">
        <v>3295</v>
      </c>
      <c r="N1" s="1" t="s">
        <v>3268</v>
      </c>
      <c r="O1" s="1" t="s">
        <v>3282</v>
      </c>
      <c r="P1" s="1" t="s">
        <v>3108</v>
      </c>
      <c r="Q1" s="1" t="s">
        <v>3296</v>
      </c>
      <c r="R1" s="1" t="s">
        <v>13</v>
      </c>
    </row>
    <row r="2" spans="1:18" x14ac:dyDescent="0.3">
      <c r="A2" s="2" t="s">
        <v>907</v>
      </c>
      <c r="B2" s="2" t="s">
        <v>79</v>
      </c>
      <c r="C2" s="2" t="s">
        <v>18</v>
      </c>
      <c r="D2" s="2" t="s">
        <v>220</v>
      </c>
      <c r="E2" s="2" t="s">
        <v>33</v>
      </c>
      <c r="F2" s="2" t="s">
        <v>157</v>
      </c>
      <c r="G2" s="2" t="s">
        <v>19</v>
      </c>
      <c r="H2" s="2" t="s">
        <v>203</v>
      </c>
      <c r="I2" s="2" t="s">
        <v>3109</v>
      </c>
      <c r="J2" s="4">
        <v>45848</v>
      </c>
      <c r="K2" s="4">
        <v>46618</v>
      </c>
      <c r="L2" s="2">
        <v>30307278</v>
      </c>
      <c r="M2" s="2">
        <v>9826274</v>
      </c>
      <c r="N2" s="2">
        <v>16191074</v>
      </c>
      <c r="O2" s="2" t="s">
        <v>52</v>
      </c>
      <c r="P2" s="2" t="s">
        <v>3110</v>
      </c>
      <c r="Q2" s="2" t="s">
        <v>3297</v>
      </c>
      <c r="R2" s="2" t="s">
        <v>64</v>
      </c>
    </row>
    <row r="3" spans="1:18" x14ac:dyDescent="0.3">
      <c r="A3" s="3" t="s">
        <v>290</v>
      </c>
      <c r="B3" s="3" t="s">
        <v>122</v>
      </c>
      <c r="C3" s="3" t="s">
        <v>131</v>
      </c>
      <c r="D3" s="3" t="s">
        <v>220</v>
      </c>
      <c r="E3" s="3" t="s">
        <v>3297</v>
      </c>
      <c r="F3" s="3" t="s">
        <v>157</v>
      </c>
      <c r="G3" s="3" t="s">
        <v>71</v>
      </c>
      <c r="H3" s="3" t="s">
        <v>203</v>
      </c>
      <c r="I3" s="3" t="s">
        <v>3335</v>
      </c>
      <c r="J3" s="5">
        <v>45871</v>
      </c>
      <c r="K3" s="5">
        <v>46067</v>
      </c>
      <c r="L3" s="3">
        <v>99751876</v>
      </c>
      <c r="M3" s="3">
        <v>39045806</v>
      </c>
      <c r="N3" s="3">
        <v>32044169</v>
      </c>
      <c r="O3" s="3" t="s">
        <v>40</v>
      </c>
      <c r="P3" s="3" t="s">
        <v>3111</v>
      </c>
      <c r="Q3" s="3" t="s">
        <v>3112</v>
      </c>
      <c r="R3" s="3" t="s">
        <v>64</v>
      </c>
    </row>
    <row r="4" spans="1:18" x14ac:dyDescent="0.3">
      <c r="A4" s="2" t="s">
        <v>266</v>
      </c>
      <c r="B4" s="2" t="s">
        <v>79</v>
      </c>
      <c r="C4" s="2" t="s">
        <v>81</v>
      </c>
      <c r="D4" s="2" t="s">
        <v>275</v>
      </c>
      <c r="E4" s="2" t="s">
        <v>417</v>
      </c>
      <c r="F4" s="2" t="s">
        <v>44</v>
      </c>
      <c r="G4" s="2" t="s">
        <v>302</v>
      </c>
      <c r="H4" s="2" t="s">
        <v>97</v>
      </c>
      <c r="I4" s="2" t="s">
        <v>3113</v>
      </c>
      <c r="J4" s="4">
        <v>45775</v>
      </c>
      <c r="K4" s="4">
        <v>46349</v>
      </c>
      <c r="L4" s="2">
        <v>53401528</v>
      </c>
      <c r="M4" s="2" t="s">
        <v>3297</v>
      </c>
      <c r="N4" s="2">
        <v>61960599</v>
      </c>
      <c r="O4" s="2" t="s">
        <v>40</v>
      </c>
      <c r="P4" s="2" t="s">
        <v>3297</v>
      </c>
      <c r="Q4" s="2" t="s">
        <v>3110</v>
      </c>
      <c r="R4" s="2" t="s">
        <v>3297</v>
      </c>
    </row>
    <row r="5" spans="1:18" x14ac:dyDescent="0.3">
      <c r="A5" s="3" t="s">
        <v>54</v>
      </c>
      <c r="B5" s="3" t="s">
        <v>174</v>
      </c>
      <c r="C5" s="3" t="s">
        <v>94</v>
      </c>
      <c r="D5" s="3" t="s">
        <v>3335</v>
      </c>
      <c r="E5" s="3" t="s">
        <v>108</v>
      </c>
      <c r="F5" s="3" t="s">
        <v>157</v>
      </c>
      <c r="G5" s="3" t="s">
        <v>199</v>
      </c>
      <c r="H5" s="3" t="s">
        <v>83</v>
      </c>
      <c r="I5" s="3" t="s">
        <v>3114</v>
      </c>
      <c r="J5" s="5">
        <v>45772</v>
      </c>
      <c r="K5" s="5">
        <v>46160</v>
      </c>
      <c r="L5" s="3">
        <v>19625715</v>
      </c>
      <c r="M5" s="3">
        <v>58756861</v>
      </c>
      <c r="N5" s="3">
        <v>109953280</v>
      </c>
      <c r="O5" s="3" t="s">
        <v>112</v>
      </c>
      <c r="P5" s="3" t="s">
        <v>3292</v>
      </c>
      <c r="Q5" s="3" t="s">
        <v>3112</v>
      </c>
      <c r="R5" s="3" t="s">
        <v>3115</v>
      </c>
    </row>
    <row r="6" spans="1:18" x14ac:dyDescent="0.3">
      <c r="A6" s="2" t="s">
        <v>197</v>
      </c>
      <c r="B6" s="2" t="s">
        <v>198</v>
      </c>
      <c r="C6" s="2" t="s">
        <v>94</v>
      </c>
      <c r="D6" s="2" t="s">
        <v>220</v>
      </c>
      <c r="E6" s="2" t="s">
        <v>108</v>
      </c>
      <c r="F6" s="2" t="s">
        <v>3252</v>
      </c>
      <c r="G6" s="2" t="s">
        <v>19</v>
      </c>
      <c r="H6" s="2" t="s">
        <v>145</v>
      </c>
      <c r="I6" s="2" t="s">
        <v>3335</v>
      </c>
      <c r="J6" s="4">
        <v>45811</v>
      </c>
      <c r="K6" s="4">
        <v>45696</v>
      </c>
      <c r="L6" s="2">
        <v>82318427</v>
      </c>
      <c r="M6" s="2">
        <v>19272004</v>
      </c>
      <c r="N6" s="2">
        <v>64610409</v>
      </c>
      <c r="O6" s="2" t="s">
        <v>52</v>
      </c>
      <c r="P6" s="2" t="s">
        <v>3110</v>
      </c>
      <c r="Q6" s="2" t="s">
        <v>3112</v>
      </c>
      <c r="R6" s="2" t="s">
        <v>3115</v>
      </c>
    </row>
    <row r="7" spans="1:18" x14ac:dyDescent="0.3">
      <c r="A7" s="3" t="s">
        <v>42</v>
      </c>
      <c r="B7" s="3" t="s">
        <v>122</v>
      </c>
      <c r="C7" s="3" t="s">
        <v>235</v>
      </c>
      <c r="D7" s="3" t="s">
        <v>32</v>
      </c>
      <c r="E7" s="3" t="s">
        <v>108</v>
      </c>
      <c r="F7" s="3" t="s">
        <v>70</v>
      </c>
      <c r="G7" s="3" t="s">
        <v>139</v>
      </c>
      <c r="H7" s="3" t="s">
        <v>97</v>
      </c>
      <c r="I7" s="3" t="s">
        <v>3109</v>
      </c>
      <c r="J7" s="5">
        <v>45742</v>
      </c>
      <c r="K7" s="5">
        <v>46547</v>
      </c>
      <c r="L7" s="3">
        <v>16698289</v>
      </c>
      <c r="M7" s="3" t="s">
        <v>3297</v>
      </c>
      <c r="N7" s="3">
        <v>13944659</v>
      </c>
      <c r="O7" s="3" t="s">
        <v>112</v>
      </c>
      <c r="P7" s="3" t="s">
        <v>3111</v>
      </c>
      <c r="Q7" s="3" t="s">
        <v>3110</v>
      </c>
      <c r="R7" s="3" t="s">
        <v>3297</v>
      </c>
    </row>
    <row r="8" spans="1:18" x14ac:dyDescent="0.3">
      <c r="A8" s="2" t="s">
        <v>179</v>
      </c>
      <c r="B8" s="2" t="s">
        <v>385</v>
      </c>
      <c r="C8" s="2" t="s">
        <v>135</v>
      </c>
      <c r="D8" s="2" t="s">
        <v>275</v>
      </c>
      <c r="E8" s="2" t="s">
        <v>417</v>
      </c>
      <c r="F8" s="2" t="s">
        <v>109</v>
      </c>
      <c r="G8" s="2" t="s">
        <v>3254</v>
      </c>
      <c r="H8" s="2" t="s">
        <v>97</v>
      </c>
      <c r="I8" s="2" t="s">
        <v>3109</v>
      </c>
      <c r="J8" s="4">
        <v>46021</v>
      </c>
      <c r="K8" s="4">
        <v>46294</v>
      </c>
      <c r="L8" s="2">
        <v>66008291</v>
      </c>
      <c r="M8" s="2">
        <v>36178763</v>
      </c>
      <c r="N8" s="2">
        <v>78205491</v>
      </c>
      <c r="O8" s="2" t="s">
        <v>40</v>
      </c>
      <c r="P8" s="2" t="s">
        <v>3297</v>
      </c>
      <c r="Q8" s="2" t="s">
        <v>3297</v>
      </c>
      <c r="R8" s="2" t="s">
        <v>64</v>
      </c>
    </row>
    <row r="9" spans="1:18" x14ac:dyDescent="0.3">
      <c r="A9" s="3" t="s">
        <v>191</v>
      </c>
      <c r="B9" s="3" t="s">
        <v>79</v>
      </c>
      <c r="C9" s="3" t="s">
        <v>69</v>
      </c>
      <c r="D9" s="3" t="s">
        <v>220</v>
      </c>
      <c r="E9" s="3" t="s">
        <v>3297</v>
      </c>
      <c r="F9" s="3" t="s">
        <v>192</v>
      </c>
      <c r="G9" s="3" t="s">
        <v>96</v>
      </c>
      <c r="H9" s="3" t="s">
        <v>203</v>
      </c>
      <c r="I9" s="3" t="s">
        <v>3113</v>
      </c>
      <c r="J9" s="5">
        <v>45761</v>
      </c>
      <c r="K9" s="5">
        <v>46112</v>
      </c>
      <c r="L9" s="3">
        <v>55051201</v>
      </c>
      <c r="M9" s="3">
        <v>10022395</v>
      </c>
      <c r="N9" s="3">
        <v>97541178</v>
      </c>
      <c r="O9" s="3" t="s">
        <v>52</v>
      </c>
      <c r="P9" s="3" t="s">
        <v>3292</v>
      </c>
      <c r="Q9" s="3" t="s">
        <v>3111</v>
      </c>
      <c r="R9" s="3" t="s">
        <v>3116</v>
      </c>
    </row>
    <row r="10" spans="1:18" x14ac:dyDescent="0.3">
      <c r="A10" s="2" t="s">
        <v>257</v>
      </c>
      <c r="B10" s="2" t="s">
        <v>230</v>
      </c>
      <c r="C10" s="2" t="s">
        <v>131</v>
      </c>
      <c r="D10" s="2" t="s">
        <v>16</v>
      </c>
      <c r="E10" s="2" t="s">
        <v>3297</v>
      </c>
      <c r="F10" s="2" t="s">
        <v>3297</v>
      </c>
      <c r="G10" s="2" t="s">
        <v>19</v>
      </c>
      <c r="H10" s="2" t="s">
        <v>125</v>
      </c>
      <c r="I10" s="2" t="s">
        <v>3109</v>
      </c>
      <c r="J10" s="4">
        <v>45744</v>
      </c>
      <c r="K10" s="4">
        <v>46138</v>
      </c>
      <c r="L10" s="2">
        <v>93064720</v>
      </c>
      <c r="M10" s="2">
        <v>39429337</v>
      </c>
      <c r="N10" s="2">
        <v>85205497</v>
      </c>
      <c r="O10" s="2" t="s">
        <v>112</v>
      </c>
      <c r="P10" s="2" t="s">
        <v>3110</v>
      </c>
      <c r="Q10" s="2" t="s">
        <v>3110</v>
      </c>
      <c r="R10" s="2" t="s">
        <v>3297</v>
      </c>
    </row>
    <row r="11" spans="1:18" x14ac:dyDescent="0.3">
      <c r="A11" s="3" t="s">
        <v>30</v>
      </c>
      <c r="B11" s="3" t="s">
        <v>122</v>
      </c>
      <c r="C11" s="3" t="s">
        <v>131</v>
      </c>
      <c r="D11" s="3" t="s">
        <v>16</v>
      </c>
      <c r="E11" s="3" t="s">
        <v>3289</v>
      </c>
      <c r="F11" s="3" t="s">
        <v>3252</v>
      </c>
      <c r="G11" s="3" t="s">
        <v>302</v>
      </c>
      <c r="H11" s="3" t="s">
        <v>21</v>
      </c>
      <c r="I11" s="3" t="s">
        <v>3114</v>
      </c>
      <c r="J11" s="5">
        <v>45905</v>
      </c>
      <c r="K11" s="5">
        <v>45956</v>
      </c>
      <c r="L11" s="3">
        <v>83584398</v>
      </c>
      <c r="M11" s="3">
        <v>55976999</v>
      </c>
      <c r="N11" s="3">
        <v>49003796</v>
      </c>
      <c r="O11" s="3" t="s">
        <v>27</v>
      </c>
      <c r="P11" s="3" t="s">
        <v>3297</v>
      </c>
      <c r="Q11" s="3" t="s">
        <v>3110</v>
      </c>
      <c r="R11" s="3" t="s">
        <v>3297</v>
      </c>
    </row>
    <row r="12" spans="1:18" x14ac:dyDescent="0.3">
      <c r="A12" s="2" t="s">
        <v>78</v>
      </c>
      <c r="B12" s="2" t="s">
        <v>79</v>
      </c>
      <c r="C12" s="2" t="s">
        <v>18</v>
      </c>
      <c r="D12" s="2" t="s">
        <v>220</v>
      </c>
      <c r="E12" s="2" t="s">
        <v>3297</v>
      </c>
      <c r="F12" s="2" t="s">
        <v>70</v>
      </c>
      <c r="G12" s="2" t="s">
        <v>71</v>
      </c>
      <c r="H12" s="2" t="s">
        <v>125</v>
      </c>
      <c r="I12" s="2" t="s">
        <v>128</v>
      </c>
      <c r="J12" s="4">
        <v>45997</v>
      </c>
      <c r="K12" s="4">
        <v>46090</v>
      </c>
      <c r="L12" s="2">
        <v>55729135</v>
      </c>
      <c r="M12" s="2">
        <v>78448259</v>
      </c>
      <c r="N12" s="2">
        <v>87899314</v>
      </c>
      <c r="O12" s="2" t="s">
        <v>112</v>
      </c>
      <c r="P12" s="2" t="s">
        <v>3112</v>
      </c>
      <c r="Q12" s="2" t="s">
        <v>3110</v>
      </c>
      <c r="R12" s="2" t="s">
        <v>3297</v>
      </c>
    </row>
    <row r="13" spans="1:18" x14ac:dyDescent="0.3">
      <c r="A13" s="3" t="s">
        <v>801</v>
      </c>
      <c r="B13" s="3" t="s">
        <v>174</v>
      </c>
      <c r="C13" s="3" t="s">
        <v>208</v>
      </c>
      <c r="D13" s="3" t="s">
        <v>16</v>
      </c>
      <c r="E13" s="3" t="s">
        <v>17</v>
      </c>
      <c r="F13" s="3" t="s">
        <v>70</v>
      </c>
      <c r="G13" s="3" t="s">
        <v>19</v>
      </c>
      <c r="H13" s="3" t="s">
        <v>145</v>
      </c>
      <c r="I13" s="3" t="s">
        <v>3114</v>
      </c>
      <c r="J13" s="5">
        <v>45805</v>
      </c>
      <c r="K13" s="5">
        <v>46191</v>
      </c>
      <c r="L13" s="3">
        <v>66998703</v>
      </c>
      <c r="M13" s="3">
        <v>13565876</v>
      </c>
      <c r="N13" s="3">
        <v>39793501</v>
      </c>
      <c r="O13" s="3" t="s">
        <v>104</v>
      </c>
      <c r="P13" s="3" t="s">
        <v>3112</v>
      </c>
      <c r="Q13" s="3" t="s">
        <v>3111</v>
      </c>
      <c r="R13" s="3" t="s">
        <v>3115</v>
      </c>
    </row>
    <row r="14" spans="1:18" x14ac:dyDescent="0.3">
      <c r="A14" s="2" t="s">
        <v>347</v>
      </c>
      <c r="B14" s="2" t="s">
        <v>3251</v>
      </c>
      <c r="C14" s="2" t="s">
        <v>18</v>
      </c>
      <c r="D14" s="2" t="s">
        <v>32</v>
      </c>
      <c r="E14" s="2" t="s">
        <v>417</v>
      </c>
      <c r="F14" s="2" t="s">
        <v>3252</v>
      </c>
      <c r="G14" s="2" t="s">
        <v>19</v>
      </c>
      <c r="H14" s="2" t="s">
        <v>203</v>
      </c>
      <c r="I14" s="2" t="s">
        <v>128</v>
      </c>
      <c r="J14" s="4">
        <v>45745</v>
      </c>
      <c r="K14" s="4">
        <v>46266</v>
      </c>
      <c r="L14" s="2">
        <v>32675618</v>
      </c>
      <c r="M14" s="2" t="s">
        <v>3297</v>
      </c>
      <c r="N14" s="2">
        <v>24372448</v>
      </c>
      <c r="O14" s="2" t="s">
        <v>104</v>
      </c>
      <c r="P14" s="2" t="s">
        <v>3111</v>
      </c>
      <c r="Q14" s="2" t="s">
        <v>3110</v>
      </c>
      <c r="R14" s="2" t="s">
        <v>3115</v>
      </c>
    </row>
    <row r="15" spans="1:18" x14ac:dyDescent="0.3">
      <c r="A15" s="3" t="s">
        <v>298</v>
      </c>
      <c r="B15" s="3" t="s">
        <v>320</v>
      </c>
      <c r="C15" s="3" t="s">
        <v>81</v>
      </c>
      <c r="D15" s="3" t="s">
        <v>32</v>
      </c>
      <c r="E15" s="3" t="s">
        <v>33</v>
      </c>
      <c r="F15" s="3" t="s">
        <v>109</v>
      </c>
      <c r="G15" s="3" t="s">
        <v>3253</v>
      </c>
      <c r="H15" s="3" t="s">
        <v>125</v>
      </c>
      <c r="I15" s="3" t="s">
        <v>3114</v>
      </c>
      <c r="J15" s="5">
        <v>45774</v>
      </c>
      <c r="K15" s="5">
        <v>45956</v>
      </c>
      <c r="L15" s="3">
        <v>54193625</v>
      </c>
      <c r="M15" s="3" t="s">
        <v>3297</v>
      </c>
      <c r="N15" s="3">
        <v>33772870</v>
      </c>
      <c r="O15" s="3" t="s">
        <v>52</v>
      </c>
      <c r="P15" s="3" t="s">
        <v>3110</v>
      </c>
      <c r="Q15" s="3" t="s">
        <v>3112</v>
      </c>
      <c r="R15" s="3" t="s">
        <v>3115</v>
      </c>
    </row>
    <row r="16" spans="1:18" x14ac:dyDescent="0.3">
      <c r="A16" s="2" t="s">
        <v>121</v>
      </c>
      <c r="B16" s="2" t="s">
        <v>79</v>
      </c>
      <c r="C16" s="2" t="s">
        <v>162</v>
      </c>
      <c r="D16" s="2" t="s">
        <v>16</v>
      </c>
      <c r="E16" s="2" t="s">
        <v>3297</v>
      </c>
      <c r="F16" s="2" t="s">
        <v>70</v>
      </c>
      <c r="G16" s="2" t="s">
        <v>3254</v>
      </c>
      <c r="H16" s="2" t="s">
        <v>97</v>
      </c>
      <c r="I16" s="2" t="s">
        <v>3113</v>
      </c>
      <c r="J16" s="4">
        <v>45794</v>
      </c>
      <c r="K16" s="4">
        <v>46095</v>
      </c>
      <c r="L16" s="2">
        <v>80954158</v>
      </c>
      <c r="M16" s="2">
        <v>49234397</v>
      </c>
      <c r="N16" s="2">
        <v>29991665</v>
      </c>
      <c r="O16" s="2" t="s">
        <v>112</v>
      </c>
      <c r="P16" s="2" t="s">
        <v>3110</v>
      </c>
      <c r="Q16" s="2" t="s">
        <v>3110</v>
      </c>
      <c r="R16" s="2" t="s">
        <v>3115</v>
      </c>
    </row>
    <row r="17" spans="1:18" x14ac:dyDescent="0.3">
      <c r="A17" s="3" t="s">
        <v>343</v>
      </c>
      <c r="B17" s="3" t="s">
        <v>198</v>
      </c>
      <c r="C17" s="3" t="s">
        <v>117</v>
      </c>
      <c r="D17" s="3" t="s">
        <v>207</v>
      </c>
      <c r="E17" s="3" t="s">
        <v>417</v>
      </c>
      <c r="F17" s="3" t="s">
        <v>245</v>
      </c>
      <c r="G17" s="3" t="s">
        <v>19</v>
      </c>
      <c r="H17" s="3" t="s">
        <v>125</v>
      </c>
      <c r="I17" s="3" t="s">
        <v>3113</v>
      </c>
      <c r="J17" s="5">
        <v>45869</v>
      </c>
      <c r="K17" s="5">
        <v>46674</v>
      </c>
      <c r="L17" s="3">
        <v>71042603</v>
      </c>
      <c r="M17" s="3">
        <v>86651321</v>
      </c>
      <c r="N17" s="3">
        <v>21805092</v>
      </c>
      <c r="O17" s="3" t="s">
        <v>104</v>
      </c>
      <c r="P17" s="3" t="s">
        <v>3110</v>
      </c>
      <c r="Q17" s="3" t="s">
        <v>3297</v>
      </c>
      <c r="R17" s="3" t="s">
        <v>3297</v>
      </c>
    </row>
    <row r="18" spans="1:18" x14ac:dyDescent="0.3">
      <c r="A18" s="2" t="s">
        <v>431</v>
      </c>
      <c r="B18" s="2" t="s">
        <v>43</v>
      </c>
      <c r="C18" s="2" t="s">
        <v>69</v>
      </c>
      <c r="D18" s="2" t="s">
        <v>32</v>
      </c>
      <c r="E18" s="2" t="s">
        <v>3289</v>
      </c>
      <c r="F18" s="2" t="s">
        <v>157</v>
      </c>
      <c r="G18" s="2" t="s">
        <v>3253</v>
      </c>
      <c r="H18" s="2" t="s">
        <v>125</v>
      </c>
      <c r="I18" s="2" t="s">
        <v>3113</v>
      </c>
      <c r="J18" s="4">
        <v>45812</v>
      </c>
      <c r="K18" s="4">
        <v>45698</v>
      </c>
      <c r="L18" s="2">
        <v>87638787</v>
      </c>
      <c r="M18" s="2">
        <v>60508789</v>
      </c>
      <c r="N18" s="2">
        <v>47403247</v>
      </c>
      <c r="O18" s="2" t="s">
        <v>112</v>
      </c>
      <c r="P18" s="2" t="s">
        <v>3111</v>
      </c>
      <c r="Q18" s="2" t="s">
        <v>3111</v>
      </c>
      <c r="R18" s="2" t="s">
        <v>64</v>
      </c>
    </row>
    <row r="19" spans="1:18" x14ac:dyDescent="0.3">
      <c r="A19" s="3" t="s">
        <v>234</v>
      </c>
      <c r="B19" s="3" t="s">
        <v>79</v>
      </c>
      <c r="C19" s="3" t="s">
        <v>117</v>
      </c>
      <c r="D19" s="3" t="s">
        <v>220</v>
      </c>
      <c r="E19" s="3" t="s">
        <v>3289</v>
      </c>
      <c r="F19" s="3" t="s">
        <v>3297</v>
      </c>
      <c r="G19" s="3" t="s">
        <v>124</v>
      </c>
      <c r="H19" s="3" t="s">
        <v>83</v>
      </c>
      <c r="I19" s="3" t="s">
        <v>3113</v>
      </c>
      <c r="J19" s="5">
        <v>45772</v>
      </c>
      <c r="K19" s="5">
        <v>46557</v>
      </c>
      <c r="L19" s="3">
        <v>79526423</v>
      </c>
      <c r="M19" s="3">
        <v>61652813</v>
      </c>
      <c r="N19" s="3">
        <v>80889710</v>
      </c>
      <c r="O19" s="3" t="s">
        <v>40</v>
      </c>
      <c r="P19" s="3" t="s">
        <v>3110</v>
      </c>
      <c r="Q19" s="3" t="s">
        <v>3297</v>
      </c>
      <c r="R19" s="3" t="s">
        <v>3116</v>
      </c>
    </row>
    <row r="20" spans="1:18" x14ac:dyDescent="0.3">
      <c r="A20" s="2" t="s">
        <v>173</v>
      </c>
      <c r="B20" s="2" t="s">
        <v>31</v>
      </c>
      <c r="C20" s="2" t="s">
        <v>135</v>
      </c>
      <c r="D20" s="2" t="s">
        <v>3335</v>
      </c>
      <c r="E20" s="2" t="s">
        <v>417</v>
      </c>
      <c r="F20" s="2" t="s">
        <v>109</v>
      </c>
      <c r="G20" s="2" t="s">
        <v>71</v>
      </c>
      <c r="H20" s="2" t="s">
        <v>125</v>
      </c>
      <c r="I20" s="2" t="s">
        <v>3113</v>
      </c>
      <c r="J20" s="4">
        <v>45683</v>
      </c>
      <c r="K20" s="4">
        <v>46035</v>
      </c>
      <c r="L20" s="2">
        <v>5682741</v>
      </c>
      <c r="M20" s="2">
        <v>79522379</v>
      </c>
      <c r="N20" s="2">
        <v>71821766</v>
      </c>
      <c r="O20" s="2" t="s">
        <v>27</v>
      </c>
      <c r="P20" s="2" t="s">
        <v>3112</v>
      </c>
      <c r="Q20" s="2" t="s">
        <v>3112</v>
      </c>
      <c r="R20" s="2" t="s">
        <v>3297</v>
      </c>
    </row>
    <row r="21" spans="1:18" x14ac:dyDescent="0.3">
      <c r="A21" s="3" t="s">
        <v>168</v>
      </c>
      <c r="B21" s="3" t="s">
        <v>174</v>
      </c>
      <c r="C21" s="3" t="s">
        <v>135</v>
      </c>
      <c r="D21" s="3" t="s">
        <v>16</v>
      </c>
      <c r="E21" s="3" t="s">
        <v>3290</v>
      </c>
      <c r="F21" s="3" t="s">
        <v>192</v>
      </c>
      <c r="G21" s="3" t="s">
        <v>139</v>
      </c>
      <c r="H21" s="3" t="s">
        <v>125</v>
      </c>
      <c r="I21" s="3" t="s">
        <v>3113</v>
      </c>
      <c r="J21" s="5">
        <v>45976</v>
      </c>
      <c r="K21" s="5">
        <v>45885</v>
      </c>
      <c r="L21" s="3">
        <v>68093622</v>
      </c>
      <c r="M21" s="3">
        <v>74773039</v>
      </c>
      <c r="N21" s="3">
        <v>101778834</v>
      </c>
      <c r="O21" s="3" t="s">
        <v>40</v>
      </c>
      <c r="P21" s="3" t="s">
        <v>3110</v>
      </c>
      <c r="Q21" s="3" t="s">
        <v>3297</v>
      </c>
      <c r="R21" s="3" t="s">
        <v>3116</v>
      </c>
    </row>
    <row r="22" spans="1:18" x14ac:dyDescent="0.3">
      <c r="A22" s="2" t="s">
        <v>226</v>
      </c>
      <c r="B22" s="2" t="s">
        <v>219</v>
      </c>
      <c r="C22" s="2" t="s">
        <v>94</v>
      </c>
      <c r="D22" s="2" t="s">
        <v>32</v>
      </c>
      <c r="E22" s="2" t="s">
        <v>33</v>
      </c>
      <c r="F22" s="2" t="s">
        <v>157</v>
      </c>
      <c r="G22" s="2" t="s">
        <v>58</v>
      </c>
      <c r="H22" s="2" t="s">
        <v>145</v>
      </c>
      <c r="I22" s="2" t="s">
        <v>128</v>
      </c>
      <c r="J22" s="4">
        <v>46036</v>
      </c>
      <c r="K22" s="4">
        <v>45858</v>
      </c>
      <c r="L22" s="2">
        <v>92515875</v>
      </c>
      <c r="M22" s="2">
        <v>85956335</v>
      </c>
      <c r="N22" s="2">
        <v>84437486</v>
      </c>
      <c r="O22" s="2" t="s">
        <v>104</v>
      </c>
      <c r="P22" s="2" t="s">
        <v>3112</v>
      </c>
      <c r="Q22" s="2" t="s">
        <v>3110</v>
      </c>
      <c r="R22" s="2" t="s">
        <v>64</v>
      </c>
    </row>
    <row r="23" spans="1:18" x14ac:dyDescent="0.3">
      <c r="A23" s="3" t="s">
        <v>91</v>
      </c>
      <c r="B23" s="3" t="s">
        <v>187</v>
      </c>
      <c r="C23" s="3" t="s">
        <v>135</v>
      </c>
      <c r="D23" s="3" t="s">
        <v>67</v>
      </c>
      <c r="E23" s="3" t="s">
        <v>3289</v>
      </c>
      <c r="F23" s="3" t="s">
        <v>95</v>
      </c>
      <c r="G23" s="3" t="s">
        <v>124</v>
      </c>
      <c r="H23" s="3" t="s">
        <v>125</v>
      </c>
      <c r="I23" s="3" t="s">
        <v>3109</v>
      </c>
      <c r="J23" s="5">
        <v>46004</v>
      </c>
      <c r="K23" s="5">
        <v>46335</v>
      </c>
      <c r="L23" s="3">
        <v>79072932</v>
      </c>
      <c r="M23" s="3">
        <v>87299418</v>
      </c>
      <c r="N23" s="3">
        <v>54109310</v>
      </c>
      <c r="O23" s="3" t="s">
        <v>40</v>
      </c>
      <c r="P23" s="3" t="s">
        <v>3292</v>
      </c>
      <c r="Q23" s="3" t="s">
        <v>3297</v>
      </c>
      <c r="R23" s="3" t="s">
        <v>3116</v>
      </c>
    </row>
    <row r="24" spans="1:18" x14ac:dyDescent="0.3">
      <c r="A24" s="2" t="s">
        <v>395</v>
      </c>
      <c r="B24" s="2" t="s">
        <v>107</v>
      </c>
      <c r="C24" s="2" t="s">
        <v>156</v>
      </c>
      <c r="D24" s="2" t="s">
        <v>275</v>
      </c>
      <c r="E24" s="2" t="s">
        <v>33</v>
      </c>
      <c r="F24" s="2" t="s">
        <v>245</v>
      </c>
      <c r="G24" s="2" t="s">
        <v>71</v>
      </c>
      <c r="H24" s="2" t="s">
        <v>125</v>
      </c>
      <c r="I24" s="2" t="s">
        <v>3109</v>
      </c>
      <c r="J24" s="4">
        <v>45854</v>
      </c>
      <c r="K24" s="4">
        <v>46471</v>
      </c>
      <c r="L24" s="2">
        <v>98795598</v>
      </c>
      <c r="M24" s="2">
        <v>61191870</v>
      </c>
      <c r="N24" s="2">
        <v>111696631</v>
      </c>
      <c r="O24" s="2" t="s">
        <v>104</v>
      </c>
      <c r="P24" s="2" t="s">
        <v>3112</v>
      </c>
      <c r="Q24" s="2" t="s">
        <v>3297</v>
      </c>
      <c r="R24" s="2" t="s">
        <v>3115</v>
      </c>
    </row>
    <row r="25" spans="1:18" x14ac:dyDescent="0.3">
      <c r="A25" s="3" t="s">
        <v>218</v>
      </c>
      <c r="B25" s="3" t="s">
        <v>219</v>
      </c>
      <c r="C25" s="3" t="s">
        <v>235</v>
      </c>
      <c r="D25" s="3" t="s">
        <v>220</v>
      </c>
      <c r="E25" s="3" t="s">
        <v>17</v>
      </c>
      <c r="F25" s="3" t="s">
        <v>109</v>
      </c>
      <c r="G25" s="3" t="s">
        <v>3253</v>
      </c>
      <c r="H25" s="3" t="s">
        <v>203</v>
      </c>
      <c r="I25" s="3" t="s">
        <v>3109</v>
      </c>
      <c r="J25" s="5">
        <v>46267</v>
      </c>
      <c r="K25" s="5">
        <v>46178</v>
      </c>
      <c r="L25" s="3">
        <v>2000221</v>
      </c>
      <c r="M25" s="3">
        <v>87793581</v>
      </c>
      <c r="N25" s="3">
        <v>75613003</v>
      </c>
      <c r="O25" s="3" t="s">
        <v>52</v>
      </c>
      <c r="P25" s="3" t="s">
        <v>3110</v>
      </c>
      <c r="Q25" s="3" t="s">
        <v>3112</v>
      </c>
      <c r="R25" s="3" t="s">
        <v>3116</v>
      </c>
    </row>
    <row r="26" spans="1:18" x14ac:dyDescent="0.3">
      <c r="A26" s="2" t="s">
        <v>424</v>
      </c>
      <c r="B26" s="2" t="s">
        <v>183</v>
      </c>
      <c r="C26" s="2" t="s">
        <v>69</v>
      </c>
      <c r="D26" s="2" t="s">
        <v>275</v>
      </c>
      <c r="E26" s="2" t="s">
        <v>17</v>
      </c>
      <c r="F26" s="2" t="s">
        <v>44</v>
      </c>
      <c r="G26" s="2" t="s">
        <v>71</v>
      </c>
      <c r="H26" s="2" t="s">
        <v>97</v>
      </c>
      <c r="I26" s="2" t="s">
        <v>3113</v>
      </c>
      <c r="J26" s="4">
        <v>45903</v>
      </c>
      <c r="K26" s="4">
        <v>46639</v>
      </c>
      <c r="L26" s="2">
        <v>80660664</v>
      </c>
      <c r="M26" s="2" t="s">
        <v>3297</v>
      </c>
      <c r="N26" s="2">
        <v>67343800</v>
      </c>
      <c r="O26" s="2" t="s">
        <v>104</v>
      </c>
      <c r="P26" s="2" t="s">
        <v>3110</v>
      </c>
      <c r="Q26" s="2" t="s">
        <v>3297</v>
      </c>
      <c r="R26" s="2" t="s">
        <v>3115</v>
      </c>
    </row>
    <row r="27" spans="1:18" x14ac:dyDescent="0.3">
      <c r="A27" s="3" t="s">
        <v>603</v>
      </c>
      <c r="B27" s="3" t="s">
        <v>55</v>
      </c>
      <c r="C27" s="3" t="s">
        <v>214</v>
      </c>
      <c r="D27" s="3" t="s">
        <v>207</v>
      </c>
      <c r="E27" s="3" t="s">
        <v>17</v>
      </c>
      <c r="F27" s="3" t="s">
        <v>3297</v>
      </c>
      <c r="G27" s="3" t="s">
        <v>199</v>
      </c>
      <c r="H27" s="3" t="s">
        <v>125</v>
      </c>
      <c r="I27" s="3" t="s">
        <v>3114</v>
      </c>
      <c r="J27" s="5">
        <v>45791</v>
      </c>
      <c r="K27" s="5">
        <v>46717</v>
      </c>
      <c r="L27" s="3">
        <v>74624237</v>
      </c>
      <c r="M27" s="3">
        <v>17996470</v>
      </c>
      <c r="N27" s="3">
        <v>75894759</v>
      </c>
      <c r="O27" s="3" t="s">
        <v>40</v>
      </c>
      <c r="P27" s="3" t="s">
        <v>3112</v>
      </c>
      <c r="Q27" s="3" t="s">
        <v>3112</v>
      </c>
      <c r="R27" s="3" t="s">
        <v>3116</v>
      </c>
    </row>
    <row r="28" spans="1:18" x14ac:dyDescent="0.3">
      <c r="A28" s="2" t="s">
        <v>239</v>
      </c>
      <c r="B28" s="2" t="s">
        <v>320</v>
      </c>
      <c r="C28" s="2" t="s">
        <v>57</v>
      </c>
      <c r="D28" s="2" t="s">
        <v>67</v>
      </c>
      <c r="E28" s="2" t="s">
        <v>3289</v>
      </c>
      <c r="F28" s="2" t="s">
        <v>3297</v>
      </c>
      <c r="G28" s="2" t="s">
        <v>3253</v>
      </c>
      <c r="H28" s="2" t="s">
        <v>83</v>
      </c>
      <c r="I28" s="2" t="s">
        <v>3109</v>
      </c>
      <c r="J28" s="4">
        <v>45900</v>
      </c>
      <c r="K28" s="4">
        <v>46384</v>
      </c>
      <c r="L28" s="2">
        <v>53917728</v>
      </c>
      <c r="M28" s="2">
        <v>24984607</v>
      </c>
      <c r="N28" s="2">
        <v>114592394</v>
      </c>
      <c r="O28" s="2" t="s">
        <v>104</v>
      </c>
      <c r="P28" s="2" t="s">
        <v>3111</v>
      </c>
      <c r="Q28" s="2" t="s">
        <v>3297</v>
      </c>
      <c r="R28" s="2" t="s">
        <v>3297</v>
      </c>
    </row>
    <row r="29" spans="1:18" x14ac:dyDescent="0.3">
      <c r="A29" s="3" t="s">
        <v>294</v>
      </c>
      <c r="B29" s="3" t="s">
        <v>320</v>
      </c>
      <c r="C29" s="3" t="s">
        <v>156</v>
      </c>
      <c r="D29" s="3" t="s">
        <v>3335</v>
      </c>
      <c r="E29" s="3" t="s">
        <v>33</v>
      </c>
      <c r="F29" s="3" t="s">
        <v>109</v>
      </c>
      <c r="G29" s="3" t="s">
        <v>19</v>
      </c>
      <c r="H29" s="3" t="s">
        <v>97</v>
      </c>
      <c r="I29" s="3" t="s">
        <v>3113</v>
      </c>
      <c r="J29" s="5">
        <v>45995</v>
      </c>
      <c r="K29" s="5">
        <v>45834</v>
      </c>
      <c r="L29" s="3">
        <v>25631272</v>
      </c>
      <c r="M29" s="3">
        <v>80768212</v>
      </c>
      <c r="N29" s="3">
        <v>11026578</v>
      </c>
      <c r="O29" s="3" t="s">
        <v>104</v>
      </c>
      <c r="P29" s="3" t="s">
        <v>3292</v>
      </c>
      <c r="Q29" s="3" t="s">
        <v>3110</v>
      </c>
      <c r="R29" s="3" t="s">
        <v>64</v>
      </c>
    </row>
    <row r="30" spans="1:18" x14ac:dyDescent="0.3">
      <c r="A30" s="2" t="s">
        <v>212</v>
      </c>
      <c r="B30" s="2" t="s">
        <v>31</v>
      </c>
      <c r="C30" s="2" t="s">
        <v>34</v>
      </c>
      <c r="D30" s="2" t="s">
        <v>32</v>
      </c>
      <c r="E30" s="2" t="s">
        <v>108</v>
      </c>
      <c r="F30" s="2" t="s">
        <v>157</v>
      </c>
      <c r="G30" s="2" t="s">
        <v>19</v>
      </c>
      <c r="H30" s="2" t="s">
        <v>83</v>
      </c>
      <c r="I30" s="2" t="s">
        <v>3109</v>
      </c>
      <c r="J30" s="4">
        <v>45971</v>
      </c>
      <c r="K30" s="4">
        <v>45865</v>
      </c>
      <c r="L30" s="2">
        <v>3967215</v>
      </c>
      <c r="M30" s="2">
        <v>43609887</v>
      </c>
      <c r="N30" s="2">
        <v>40860707</v>
      </c>
      <c r="O30" s="2" t="s">
        <v>104</v>
      </c>
      <c r="P30" s="2" t="s">
        <v>3112</v>
      </c>
      <c r="Q30" s="2" t="s">
        <v>3111</v>
      </c>
      <c r="R30" s="2" t="s">
        <v>3116</v>
      </c>
    </row>
    <row r="31" spans="1:18" x14ac:dyDescent="0.3">
      <c r="A31" s="3" t="s">
        <v>155</v>
      </c>
      <c r="B31" s="3" t="s">
        <v>187</v>
      </c>
      <c r="C31" s="3" t="s">
        <v>94</v>
      </c>
      <c r="D31" s="3" t="s">
        <v>67</v>
      </c>
      <c r="E31" s="3" t="s">
        <v>3290</v>
      </c>
      <c r="F31" s="3" t="s">
        <v>44</v>
      </c>
      <c r="G31" s="3" t="s">
        <v>96</v>
      </c>
      <c r="H31" s="3" t="s">
        <v>145</v>
      </c>
      <c r="I31" s="3" t="s">
        <v>3109</v>
      </c>
      <c r="J31" s="5">
        <v>45869</v>
      </c>
      <c r="K31" s="5">
        <v>46513</v>
      </c>
      <c r="L31" s="3">
        <v>63760279</v>
      </c>
      <c r="M31" s="3">
        <v>81493279</v>
      </c>
      <c r="N31" s="3">
        <v>113468565</v>
      </c>
      <c r="O31" s="3" t="s">
        <v>40</v>
      </c>
      <c r="P31" s="3" t="s">
        <v>3110</v>
      </c>
      <c r="Q31" s="3" t="s">
        <v>3297</v>
      </c>
      <c r="R31" s="3" t="s">
        <v>3115</v>
      </c>
    </row>
    <row r="32" spans="1:18" x14ac:dyDescent="0.3">
      <c r="A32" s="2" t="s">
        <v>384</v>
      </c>
      <c r="B32" s="2" t="s">
        <v>92</v>
      </c>
      <c r="C32" s="2" t="s">
        <v>3297</v>
      </c>
      <c r="D32" s="2" t="s">
        <v>16</v>
      </c>
      <c r="E32" s="2" t="s">
        <v>3290</v>
      </c>
      <c r="F32" s="2" t="s">
        <v>95</v>
      </c>
      <c r="G32" s="2" t="s">
        <v>19</v>
      </c>
      <c r="H32" s="2" t="s">
        <v>203</v>
      </c>
      <c r="I32" s="2" t="s">
        <v>3109</v>
      </c>
      <c r="J32" s="4">
        <v>45932</v>
      </c>
      <c r="K32" s="4">
        <v>46478</v>
      </c>
      <c r="L32" s="2">
        <v>63564826</v>
      </c>
      <c r="M32" s="2">
        <v>90131288</v>
      </c>
      <c r="N32" s="2">
        <v>6838667</v>
      </c>
      <c r="O32" s="2" t="s">
        <v>40</v>
      </c>
      <c r="P32" s="2" t="s">
        <v>3112</v>
      </c>
      <c r="Q32" s="2" t="s">
        <v>3112</v>
      </c>
      <c r="R32" s="2" t="s">
        <v>3297</v>
      </c>
    </row>
    <row r="33" spans="1:18" x14ac:dyDescent="0.3">
      <c r="A33" s="3" t="s">
        <v>541</v>
      </c>
      <c r="B33" s="3" t="s">
        <v>3249</v>
      </c>
      <c r="C33" s="3" t="s">
        <v>208</v>
      </c>
      <c r="D33" s="3" t="s">
        <v>207</v>
      </c>
      <c r="E33" s="3" t="s">
        <v>3290</v>
      </c>
      <c r="F33" s="3" t="s">
        <v>157</v>
      </c>
      <c r="G33" s="3" t="s">
        <v>124</v>
      </c>
      <c r="H33" s="3" t="s">
        <v>145</v>
      </c>
      <c r="I33" s="3" t="s">
        <v>3113</v>
      </c>
      <c r="J33" s="5">
        <v>45919</v>
      </c>
      <c r="K33" s="5">
        <v>45948</v>
      </c>
      <c r="L33" s="3">
        <v>46625088</v>
      </c>
      <c r="M33" s="3">
        <v>19326039</v>
      </c>
      <c r="N33" s="3">
        <v>4573468</v>
      </c>
      <c r="O33" s="3" t="s">
        <v>112</v>
      </c>
      <c r="P33" s="3" t="s">
        <v>3111</v>
      </c>
      <c r="Q33" s="3" t="s">
        <v>3111</v>
      </c>
      <c r="R33" s="3" t="s">
        <v>3116</v>
      </c>
    </row>
    <row r="34" spans="1:18" x14ac:dyDescent="0.3">
      <c r="A34" s="2" t="s">
        <v>569</v>
      </c>
      <c r="B34" s="2" t="s">
        <v>79</v>
      </c>
      <c r="C34" s="2" t="s">
        <v>81</v>
      </c>
      <c r="D34" s="2" t="s">
        <v>207</v>
      </c>
      <c r="E34" s="2" t="s">
        <v>17</v>
      </c>
      <c r="F34" s="2" t="s">
        <v>245</v>
      </c>
      <c r="G34" s="2" t="s">
        <v>3254</v>
      </c>
      <c r="H34" s="2" t="s">
        <v>21</v>
      </c>
      <c r="I34" s="2" t="s">
        <v>3109</v>
      </c>
      <c r="J34" s="4">
        <v>45733</v>
      </c>
      <c r="K34" s="4">
        <v>45982</v>
      </c>
      <c r="L34" s="2">
        <v>35104683</v>
      </c>
      <c r="M34" s="2">
        <v>87199641</v>
      </c>
      <c r="N34" s="2">
        <v>110711386</v>
      </c>
      <c r="O34" s="2" t="s">
        <v>40</v>
      </c>
      <c r="P34" s="2" t="s">
        <v>3297</v>
      </c>
      <c r="Q34" s="2" t="s">
        <v>3110</v>
      </c>
      <c r="R34" s="2" t="s">
        <v>3297</v>
      </c>
    </row>
    <row r="35" spans="1:18" x14ac:dyDescent="0.3">
      <c r="A35" s="3" t="s">
        <v>249</v>
      </c>
      <c r="B35" s="3" t="s">
        <v>43</v>
      </c>
      <c r="C35" s="3" t="s">
        <v>162</v>
      </c>
      <c r="D35" s="3" t="s">
        <v>3335</v>
      </c>
      <c r="E35" s="3" t="s">
        <v>17</v>
      </c>
      <c r="F35" s="3" t="s">
        <v>44</v>
      </c>
      <c r="G35" s="3" t="s">
        <v>124</v>
      </c>
      <c r="H35" s="3" t="s">
        <v>83</v>
      </c>
      <c r="I35" s="3" t="s">
        <v>3113</v>
      </c>
      <c r="J35" s="5">
        <v>45826</v>
      </c>
      <c r="K35" s="5">
        <v>45878</v>
      </c>
      <c r="L35" s="3">
        <v>52775341</v>
      </c>
      <c r="M35" s="3">
        <v>96557719</v>
      </c>
      <c r="N35" s="3">
        <v>82935651</v>
      </c>
      <c r="O35" s="3" t="s">
        <v>112</v>
      </c>
      <c r="P35" s="3" t="s">
        <v>3112</v>
      </c>
      <c r="Q35" s="3" t="s">
        <v>3297</v>
      </c>
      <c r="R35" s="3" t="s">
        <v>64</v>
      </c>
    </row>
    <row r="36" spans="1:18" x14ac:dyDescent="0.3">
      <c r="A36" s="2" t="s">
        <v>655</v>
      </c>
      <c r="B36" s="2" t="s">
        <v>107</v>
      </c>
      <c r="C36" s="2" t="s">
        <v>18</v>
      </c>
      <c r="D36" s="2" t="s">
        <v>3335</v>
      </c>
      <c r="E36" s="2" t="s">
        <v>33</v>
      </c>
      <c r="F36" s="2" t="s">
        <v>192</v>
      </c>
      <c r="G36" s="2" t="s">
        <v>71</v>
      </c>
      <c r="H36" s="2" t="s">
        <v>125</v>
      </c>
      <c r="I36" s="2" t="s">
        <v>3113</v>
      </c>
      <c r="J36" s="4">
        <v>45919</v>
      </c>
      <c r="K36" s="4">
        <v>46188</v>
      </c>
      <c r="L36" s="2">
        <v>20982789</v>
      </c>
      <c r="M36" s="2" t="s">
        <v>3297</v>
      </c>
      <c r="N36" s="2">
        <v>98487303</v>
      </c>
      <c r="O36" s="2" t="s">
        <v>27</v>
      </c>
      <c r="P36" s="2" t="s">
        <v>3110</v>
      </c>
      <c r="Q36" s="2" t="s">
        <v>3111</v>
      </c>
      <c r="R36" s="2" t="s">
        <v>64</v>
      </c>
    </row>
    <row r="37" spans="1:18" x14ac:dyDescent="0.3">
      <c r="A37" s="3" t="s">
        <v>253</v>
      </c>
      <c r="B37" s="3" t="s">
        <v>230</v>
      </c>
      <c r="C37" s="3" t="s">
        <v>57</v>
      </c>
      <c r="D37" s="3" t="s">
        <v>275</v>
      </c>
      <c r="E37" s="3" t="s">
        <v>417</v>
      </c>
      <c r="F37" s="3" t="s">
        <v>109</v>
      </c>
      <c r="G37" s="3" t="s">
        <v>96</v>
      </c>
      <c r="H37" s="3" t="s">
        <v>145</v>
      </c>
      <c r="I37" s="3" t="s">
        <v>3109</v>
      </c>
      <c r="J37" s="5">
        <v>45914</v>
      </c>
      <c r="K37" s="5">
        <v>46350</v>
      </c>
      <c r="L37" s="3">
        <v>61273772</v>
      </c>
      <c r="M37" s="3" t="s">
        <v>3297</v>
      </c>
      <c r="N37" s="3">
        <v>89042047</v>
      </c>
      <c r="O37" s="3" t="s">
        <v>112</v>
      </c>
      <c r="P37" s="3" t="s">
        <v>3110</v>
      </c>
      <c r="Q37" s="3" t="s">
        <v>3297</v>
      </c>
      <c r="R37" s="3" t="s">
        <v>3297</v>
      </c>
    </row>
    <row r="38" spans="1:18" x14ac:dyDescent="0.3">
      <c r="A38" s="2" t="s">
        <v>66</v>
      </c>
      <c r="B38" s="2" t="s">
        <v>92</v>
      </c>
      <c r="C38" s="2" t="s">
        <v>208</v>
      </c>
      <c r="D38" s="2" t="s">
        <v>3335</v>
      </c>
      <c r="E38" s="2" t="s">
        <v>3297</v>
      </c>
      <c r="F38" s="2" t="s">
        <v>157</v>
      </c>
      <c r="G38" s="2" t="s">
        <v>199</v>
      </c>
      <c r="H38" s="2" t="s">
        <v>203</v>
      </c>
      <c r="I38" s="2" t="s">
        <v>128</v>
      </c>
      <c r="J38" s="4">
        <v>45783</v>
      </c>
      <c r="K38" s="4">
        <v>46315</v>
      </c>
      <c r="L38" s="2">
        <v>88662805</v>
      </c>
      <c r="M38" s="2">
        <v>88926885</v>
      </c>
      <c r="N38" s="2">
        <v>57268586</v>
      </c>
      <c r="O38" s="2" t="s">
        <v>52</v>
      </c>
      <c r="P38" s="2" t="s">
        <v>3292</v>
      </c>
      <c r="Q38" s="2" t="s">
        <v>3297</v>
      </c>
      <c r="R38" s="2" t="s">
        <v>3297</v>
      </c>
    </row>
    <row r="39" spans="1:18" x14ac:dyDescent="0.3">
      <c r="A39" s="3" t="s">
        <v>327</v>
      </c>
      <c r="B39" s="3" t="s">
        <v>219</v>
      </c>
      <c r="C39" s="3" t="s">
        <v>34</v>
      </c>
      <c r="D39" s="3" t="s">
        <v>220</v>
      </c>
      <c r="E39" s="3" t="s">
        <v>17</v>
      </c>
      <c r="F39" s="3" t="s">
        <v>3252</v>
      </c>
      <c r="G39" s="3" t="s">
        <v>139</v>
      </c>
      <c r="H39" s="3" t="s">
        <v>97</v>
      </c>
      <c r="I39" s="3" t="s">
        <v>3109</v>
      </c>
      <c r="J39" s="5">
        <v>45842</v>
      </c>
      <c r="K39" s="5">
        <v>45954</v>
      </c>
      <c r="L39" s="3">
        <v>65454076</v>
      </c>
      <c r="M39" s="3">
        <v>5390530</v>
      </c>
      <c r="N39" s="3">
        <v>45743517</v>
      </c>
      <c r="O39" s="3" t="s">
        <v>27</v>
      </c>
      <c r="P39" s="3" t="s">
        <v>3110</v>
      </c>
      <c r="Q39" s="3" t="s">
        <v>3297</v>
      </c>
      <c r="R39" s="3" t="s">
        <v>3115</v>
      </c>
    </row>
    <row r="40" spans="1:18" x14ac:dyDescent="0.3">
      <c r="A40" s="2" t="s">
        <v>668</v>
      </c>
      <c r="B40" s="2" t="s">
        <v>385</v>
      </c>
      <c r="C40" s="2" t="s">
        <v>117</v>
      </c>
      <c r="D40" s="2" t="s">
        <v>220</v>
      </c>
      <c r="E40" s="2" t="s">
        <v>3290</v>
      </c>
      <c r="F40" s="2" t="s">
        <v>70</v>
      </c>
      <c r="G40" s="2" t="s">
        <v>71</v>
      </c>
      <c r="H40" s="2" t="s">
        <v>83</v>
      </c>
      <c r="I40" s="2" t="s">
        <v>3113</v>
      </c>
      <c r="J40" s="4">
        <v>46266</v>
      </c>
      <c r="K40" s="4">
        <v>45700</v>
      </c>
      <c r="L40" s="2">
        <v>86585501</v>
      </c>
      <c r="M40" s="2">
        <v>31254825</v>
      </c>
      <c r="N40" s="2">
        <v>76885681</v>
      </c>
      <c r="O40" s="2" t="s">
        <v>104</v>
      </c>
      <c r="P40" s="2" t="s">
        <v>3110</v>
      </c>
      <c r="Q40" s="2" t="s">
        <v>3297</v>
      </c>
      <c r="R40" s="2" t="s">
        <v>3116</v>
      </c>
    </row>
    <row r="41" spans="1:18" x14ac:dyDescent="0.3">
      <c r="A41" s="3" t="s">
        <v>130</v>
      </c>
      <c r="B41" s="3" t="s">
        <v>213</v>
      </c>
      <c r="C41" s="3" t="s">
        <v>18</v>
      </c>
      <c r="D41" s="3" t="s">
        <v>3335</v>
      </c>
      <c r="E41" s="3" t="s">
        <v>3289</v>
      </c>
      <c r="F41" s="3" t="s">
        <v>70</v>
      </c>
      <c r="G41" s="3" t="s">
        <v>199</v>
      </c>
      <c r="H41" s="3" t="s">
        <v>83</v>
      </c>
      <c r="I41" s="3" t="s">
        <v>3113</v>
      </c>
      <c r="J41" s="5">
        <v>46074</v>
      </c>
      <c r="K41" s="5">
        <v>45977</v>
      </c>
      <c r="L41" s="3">
        <v>98322107</v>
      </c>
      <c r="M41" s="3">
        <v>82330639</v>
      </c>
      <c r="N41" s="3">
        <v>119626949</v>
      </c>
      <c r="O41" s="3" t="s">
        <v>52</v>
      </c>
      <c r="P41" s="3" t="s">
        <v>3110</v>
      </c>
      <c r="Q41" s="3" t="s">
        <v>3110</v>
      </c>
      <c r="R41" s="3" t="s">
        <v>3297</v>
      </c>
    </row>
    <row r="42" spans="1:18" x14ac:dyDescent="0.3">
      <c r="A42" s="2" t="s">
        <v>313</v>
      </c>
      <c r="B42" s="2" t="s">
        <v>3248</v>
      </c>
      <c r="C42" s="2" t="s">
        <v>135</v>
      </c>
      <c r="D42" s="2" t="s">
        <v>220</v>
      </c>
      <c r="E42" s="2" t="s">
        <v>108</v>
      </c>
      <c r="F42" s="2" t="s">
        <v>70</v>
      </c>
      <c r="G42" s="2" t="s">
        <v>71</v>
      </c>
      <c r="H42" s="2" t="s">
        <v>203</v>
      </c>
      <c r="I42" s="2" t="s">
        <v>3109</v>
      </c>
      <c r="J42" s="4">
        <v>46014</v>
      </c>
      <c r="K42" s="4">
        <v>46271</v>
      </c>
      <c r="L42" s="2">
        <v>23862956</v>
      </c>
      <c r="M42" s="2">
        <v>93566196</v>
      </c>
      <c r="N42" s="2">
        <v>26097877</v>
      </c>
      <c r="O42" s="2" t="s">
        <v>27</v>
      </c>
      <c r="P42" s="2" t="s">
        <v>3111</v>
      </c>
      <c r="Q42" s="2" t="s">
        <v>3297</v>
      </c>
      <c r="R42" s="2" t="s">
        <v>3115</v>
      </c>
    </row>
    <row r="43" spans="1:18" x14ac:dyDescent="0.3">
      <c r="A43" s="3" t="s">
        <v>940</v>
      </c>
      <c r="B43" s="3" t="s">
        <v>183</v>
      </c>
      <c r="C43" s="3" t="s">
        <v>208</v>
      </c>
      <c r="D43" s="3" t="s">
        <v>32</v>
      </c>
      <c r="E43" s="3" t="s">
        <v>3297</v>
      </c>
      <c r="F43" s="3" t="s">
        <v>245</v>
      </c>
      <c r="G43" s="3" t="s">
        <v>199</v>
      </c>
      <c r="H43" s="3" t="s">
        <v>203</v>
      </c>
      <c r="I43" s="3" t="s">
        <v>128</v>
      </c>
      <c r="J43" s="5">
        <v>45882</v>
      </c>
      <c r="K43" s="5">
        <v>46363</v>
      </c>
      <c r="L43" s="3">
        <v>42757818</v>
      </c>
      <c r="M43" s="3">
        <v>65675117</v>
      </c>
      <c r="N43" s="3">
        <v>30054983</v>
      </c>
      <c r="O43" s="3" t="s">
        <v>27</v>
      </c>
      <c r="P43" s="3" t="s">
        <v>3110</v>
      </c>
      <c r="Q43" s="3" t="s">
        <v>3110</v>
      </c>
      <c r="R43" s="3" t="s">
        <v>3297</v>
      </c>
    </row>
    <row r="44" spans="1:18" x14ac:dyDescent="0.3">
      <c r="A44" s="2" t="s">
        <v>374</v>
      </c>
      <c r="B44" s="2" t="s">
        <v>79</v>
      </c>
      <c r="C44" s="2" t="s">
        <v>34</v>
      </c>
      <c r="D44" s="2" t="s">
        <v>67</v>
      </c>
      <c r="E44" s="2" t="s">
        <v>3289</v>
      </c>
      <c r="F44" s="2" t="s">
        <v>157</v>
      </c>
      <c r="G44" s="2" t="s">
        <v>19</v>
      </c>
      <c r="H44" s="2" t="s">
        <v>203</v>
      </c>
      <c r="I44" s="2" t="s">
        <v>3113</v>
      </c>
      <c r="J44" s="4">
        <v>45801</v>
      </c>
      <c r="K44" s="4">
        <v>45668</v>
      </c>
      <c r="L44" s="2">
        <v>98383361</v>
      </c>
      <c r="M44" s="2">
        <v>77230303</v>
      </c>
      <c r="N44" s="2">
        <v>21248471</v>
      </c>
      <c r="O44" s="2" t="s">
        <v>52</v>
      </c>
      <c r="P44" s="2" t="s">
        <v>3292</v>
      </c>
      <c r="Q44" s="2" t="s">
        <v>3297</v>
      </c>
      <c r="R44" s="2" t="s">
        <v>3297</v>
      </c>
    </row>
    <row r="45" spans="1:18" x14ac:dyDescent="0.3">
      <c r="A45" s="3" t="s">
        <v>370</v>
      </c>
      <c r="B45" s="3" t="s">
        <v>31</v>
      </c>
      <c r="C45" s="3" t="s">
        <v>208</v>
      </c>
      <c r="D45" s="3" t="s">
        <v>207</v>
      </c>
      <c r="E45" s="3" t="s">
        <v>3290</v>
      </c>
      <c r="F45" s="3" t="s">
        <v>3297</v>
      </c>
      <c r="G45" s="3" t="s">
        <v>19</v>
      </c>
      <c r="H45" s="3" t="s">
        <v>21</v>
      </c>
      <c r="I45" s="3" t="s">
        <v>3109</v>
      </c>
      <c r="J45" s="5">
        <v>45678</v>
      </c>
      <c r="K45" s="5">
        <v>46740</v>
      </c>
      <c r="L45" s="3">
        <v>70388853</v>
      </c>
      <c r="M45" s="3">
        <v>17014061</v>
      </c>
      <c r="N45" s="3">
        <v>115469236</v>
      </c>
      <c r="O45" s="3" t="s">
        <v>104</v>
      </c>
      <c r="P45" s="3" t="s">
        <v>3112</v>
      </c>
      <c r="Q45" s="3" t="s">
        <v>3297</v>
      </c>
      <c r="R45" s="3" t="s">
        <v>3116</v>
      </c>
    </row>
    <row r="46" spans="1:18" x14ac:dyDescent="0.3">
      <c r="A46" s="2" t="s">
        <v>448</v>
      </c>
      <c r="B46" s="2" t="s">
        <v>79</v>
      </c>
      <c r="C46" s="2" t="s">
        <v>162</v>
      </c>
      <c r="D46" s="2" t="s">
        <v>3335</v>
      </c>
      <c r="E46" s="2" t="s">
        <v>17</v>
      </c>
      <c r="F46" s="2" t="s">
        <v>3297</v>
      </c>
      <c r="G46" s="2" t="s">
        <v>139</v>
      </c>
      <c r="H46" s="2" t="s">
        <v>83</v>
      </c>
      <c r="I46" s="2" t="s">
        <v>3109</v>
      </c>
      <c r="J46" s="4">
        <v>45774</v>
      </c>
      <c r="K46" s="4">
        <v>46202</v>
      </c>
      <c r="L46" s="2">
        <v>96922510</v>
      </c>
      <c r="M46" s="2">
        <v>90056827</v>
      </c>
      <c r="N46" s="2">
        <v>14398166</v>
      </c>
      <c r="O46" s="2" t="s">
        <v>52</v>
      </c>
      <c r="P46" s="2" t="s">
        <v>3110</v>
      </c>
      <c r="Q46" s="2" t="s">
        <v>3297</v>
      </c>
      <c r="R46" s="2" t="s">
        <v>3116</v>
      </c>
    </row>
    <row r="47" spans="1:18" x14ac:dyDescent="0.3">
      <c r="A47" s="3" t="s">
        <v>244</v>
      </c>
      <c r="B47" s="3" t="s">
        <v>115</v>
      </c>
      <c r="C47" s="3" t="s">
        <v>208</v>
      </c>
      <c r="D47" s="3" t="s">
        <v>67</v>
      </c>
      <c r="E47" s="3" t="s">
        <v>33</v>
      </c>
      <c r="F47" s="3" t="s">
        <v>245</v>
      </c>
      <c r="G47" s="3" t="s">
        <v>71</v>
      </c>
      <c r="H47" s="3" t="s">
        <v>203</v>
      </c>
      <c r="I47" s="3" t="s">
        <v>3335</v>
      </c>
      <c r="J47" s="5">
        <v>45772</v>
      </c>
      <c r="K47" s="5">
        <v>46708</v>
      </c>
      <c r="L47" s="3">
        <v>4597975</v>
      </c>
      <c r="M47" s="3">
        <v>43604926</v>
      </c>
      <c r="N47" s="3">
        <v>106365932</v>
      </c>
      <c r="O47" s="3" t="s">
        <v>40</v>
      </c>
      <c r="P47" s="3" t="s">
        <v>3112</v>
      </c>
      <c r="Q47" s="3" t="s">
        <v>3297</v>
      </c>
      <c r="R47" s="3" t="s">
        <v>3115</v>
      </c>
    </row>
    <row r="48" spans="1:18" x14ac:dyDescent="0.3">
      <c r="A48" s="2" t="s">
        <v>137</v>
      </c>
      <c r="B48" s="2" t="s">
        <v>3248</v>
      </c>
      <c r="C48" s="2" t="s">
        <v>162</v>
      </c>
      <c r="D48" s="2" t="s">
        <v>32</v>
      </c>
      <c r="E48" s="2" t="s">
        <v>108</v>
      </c>
      <c r="F48" s="2" t="s">
        <v>157</v>
      </c>
      <c r="G48" s="2" t="s">
        <v>3253</v>
      </c>
      <c r="H48" s="2" t="s">
        <v>145</v>
      </c>
      <c r="I48" s="2" t="s">
        <v>3109</v>
      </c>
      <c r="J48" s="4">
        <v>45892</v>
      </c>
      <c r="K48" s="4">
        <v>46599</v>
      </c>
      <c r="L48" s="2">
        <v>45460011</v>
      </c>
      <c r="M48" s="2">
        <v>77371056</v>
      </c>
      <c r="N48" s="2">
        <v>50146745</v>
      </c>
      <c r="O48" s="2" t="s">
        <v>40</v>
      </c>
      <c r="P48" s="2" t="s">
        <v>3297</v>
      </c>
      <c r="Q48" s="2" t="s">
        <v>3297</v>
      </c>
      <c r="R48" s="2" t="s">
        <v>3116</v>
      </c>
    </row>
    <row r="49" spans="1:18" x14ac:dyDescent="0.3">
      <c r="A49" s="3" t="s">
        <v>473</v>
      </c>
      <c r="B49" s="3" t="s">
        <v>92</v>
      </c>
      <c r="C49" s="3" t="s">
        <v>235</v>
      </c>
      <c r="D49" s="3" t="s">
        <v>220</v>
      </c>
      <c r="E49" s="3" t="s">
        <v>17</v>
      </c>
      <c r="F49" s="3" t="s">
        <v>157</v>
      </c>
      <c r="G49" s="3" t="s">
        <v>71</v>
      </c>
      <c r="H49" s="3" t="s">
        <v>21</v>
      </c>
      <c r="I49" s="3" t="s">
        <v>3113</v>
      </c>
      <c r="J49" s="5">
        <v>45719</v>
      </c>
      <c r="K49" s="5">
        <v>46734</v>
      </c>
      <c r="L49" s="3">
        <v>87119895</v>
      </c>
      <c r="M49" s="3">
        <v>63864334</v>
      </c>
      <c r="N49" s="3">
        <v>69468188</v>
      </c>
      <c r="O49" s="3" t="s">
        <v>104</v>
      </c>
      <c r="P49" s="3" t="s">
        <v>3112</v>
      </c>
      <c r="Q49" s="3" t="s">
        <v>3110</v>
      </c>
      <c r="R49" s="3" t="s">
        <v>3115</v>
      </c>
    </row>
    <row r="50" spans="1:18" x14ac:dyDescent="0.3">
      <c r="A50" s="2" t="s">
        <v>15</v>
      </c>
      <c r="B50" s="2" t="s">
        <v>187</v>
      </c>
      <c r="C50" s="2" t="s">
        <v>235</v>
      </c>
      <c r="D50" s="2" t="s">
        <v>207</v>
      </c>
      <c r="E50" s="2" t="s">
        <v>17</v>
      </c>
      <c r="F50" s="2" t="s">
        <v>3297</v>
      </c>
      <c r="G50" s="2" t="s">
        <v>199</v>
      </c>
      <c r="H50" s="2" t="s">
        <v>145</v>
      </c>
      <c r="I50" s="2" t="s">
        <v>3109</v>
      </c>
      <c r="J50" s="4">
        <v>45686</v>
      </c>
      <c r="K50" s="4">
        <v>46429</v>
      </c>
      <c r="L50" s="2">
        <v>43174149</v>
      </c>
      <c r="M50" s="2">
        <v>21597371</v>
      </c>
      <c r="N50" s="2">
        <v>119093331</v>
      </c>
      <c r="O50" s="2" t="s">
        <v>40</v>
      </c>
      <c r="P50" s="2" t="s">
        <v>3110</v>
      </c>
      <c r="Q50" s="2" t="s">
        <v>3111</v>
      </c>
      <c r="R50" s="2" t="s">
        <v>64</v>
      </c>
    </row>
    <row r="51" spans="1:18" x14ac:dyDescent="0.3">
      <c r="A51" s="3" t="s">
        <v>309</v>
      </c>
      <c r="B51" s="3" t="s">
        <v>230</v>
      </c>
      <c r="C51" s="3" t="s">
        <v>94</v>
      </c>
      <c r="D51" s="3" t="s">
        <v>275</v>
      </c>
      <c r="E51" s="3" t="s">
        <v>417</v>
      </c>
      <c r="F51" s="3" t="s">
        <v>157</v>
      </c>
      <c r="G51" s="3" t="s">
        <v>96</v>
      </c>
      <c r="H51" s="3" t="s">
        <v>125</v>
      </c>
      <c r="I51" s="3" t="s">
        <v>3114</v>
      </c>
      <c r="J51" s="5">
        <v>46025</v>
      </c>
      <c r="K51" s="5">
        <v>46437</v>
      </c>
      <c r="L51" s="3">
        <v>14532975</v>
      </c>
      <c r="M51" s="3">
        <v>10152224</v>
      </c>
      <c r="N51" s="3">
        <v>15826084</v>
      </c>
      <c r="O51" s="3" t="s">
        <v>27</v>
      </c>
      <c r="P51" s="3" t="s">
        <v>3297</v>
      </c>
      <c r="Q51" s="3" t="s">
        <v>3112</v>
      </c>
      <c r="R51" s="3" t="s">
        <v>3297</v>
      </c>
    </row>
    <row r="52" spans="1:18" x14ac:dyDescent="0.3">
      <c r="A52" s="2" t="s">
        <v>438</v>
      </c>
      <c r="B52" s="2" t="s">
        <v>3248</v>
      </c>
      <c r="C52" s="2" t="s">
        <v>94</v>
      </c>
      <c r="D52" s="2" t="s">
        <v>16</v>
      </c>
      <c r="E52" s="2" t="s">
        <v>33</v>
      </c>
      <c r="F52" s="2" t="s">
        <v>192</v>
      </c>
      <c r="G52" s="2" t="s">
        <v>3254</v>
      </c>
      <c r="H52" s="2" t="s">
        <v>83</v>
      </c>
      <c r="I52" s="2" t="s">
        <v>3113</v>
      </c>
      <c r="J52" s="4">
        <v>45720</v>
      </c>
      <c r="K52" s="4">
        <v>46151</v>
      </c>
      <c r="L52" s="2">
        <v>43386267</v>
      </c>
      <c r="M52" s="2">
        <v>48408794</v>
      </c>
      <c r="N52" s="2">
        <v>39524039</v>
      </c>
      <c r="O52" s="2" t="s">
        <v>52</v>
      </c>
      <c r="P52" s="2" t="s">
        <v>3110</v>
      </c>
      <c r="Q52" s="2" t="s">
        <v>3297</v>
      </c>
      <c r="R52" s="2" t="s">
        <v>64</v>
      </c>
    </row>
    <row r="53" spans="1:18" x14ac:dyDescent="0.3">
      <c r="E53" s="10" t="s">
        <v>3291</v>
      </c>
      <c r="F53" t="s">
        <v>3334</v>
      </c>
    </row>
    <row r="55" spans="1:18" x14ac:dyDescent="0.3">
      <c r="B55" s="10" t="s">
        <v>3324</v>
      </c>
      <c r="C55" t="s">
        <v>3327</v>
      </c>
      <c r="E55" t="s">
        <v>3327</v>
      </c>
    </row>
    <row r="56" spans="1:18" x14ac:dyDescent="0.3">
      <c r="B56" s="11" t="s">
        <v>3109</v>
      </c>
      <c r="C56">
        <v>19</v>
      </c>
      <c r="E56">
        <v>51</v>
      </c>
      <c r="G56">
        <f>E56</f>
        <v>51</v>
      </c>
    </row>
    <row r="57" spans="1:18" x14ac:dyDescent="0.3">
      <c r="B57" s="11" t="s">
        <v>3114</v>
      </c>
      <c r="C57">
        <v>6</v>
      </c>
    </row>
    <row r="58" spans="1:18" x14ac:dyDescent="0.3">
      <c r="B58" s="11" t="s">
        <v>3113</v>
      </c>
      <c r="C58">
        <v>18</v>
      </c>
    </row>
    <row r="59" spans="1:18" x14ac:dyDescent="0.3">
      <c r="B59" s="11" t="s">
        <v>128</v>
      </c>
      <c r="C59">
        <v>5</v>
      </c>
    </row>
    <row r="60" spans="1:18" x14ac:dyDescent="0.3">
      <c r="B60" s="11" t="s">
        <v>3335</v>
      </c>
      <c r="C60">
        <v>3</v>
      </c>
    </row>
    <row r="61" spans="1:18" x14ac:dyDescent="0.3">
      <c r="B61" s="11" t="s">
        <v>3325</v>
      </c>
      <c r="C61">
        <v>51</v>
      </c>
    </row>
  </sheetData>
  <pageMargins left="0.75" right="0.75" top="1" bottom="1" header="0.5" footer="0.5"/>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6"/>
  <sheetViews>
    <sheetView workbookViewId="0">
      <pane ySplit="1" topLeftCell="A2" activePane="bottomLeft" state="frozen"/>
      <selection pane="bottomLeft" sqref="A1:XFD1048576"/>
    </sheetView>
  </sheetViews>
  <sheetFormatPr defaultRowHeight="14.4" x14ac:dyDescent="0.3"/>
  <cols>
    <col min="1" max="1" width="22" customWidth="1"/>
    <col min="2" max="2" width="12" customWidth="1"/>
    <col min="3" max="3" width="18" customWidth="1"/>
    <col min="4" max="4" width="16" customWidth="1"/>
    <col min="5" max="5" width="15" customWidth="1"/>
    <col min="6" max="6" width="21" customWidth="1"/>
    <col min="7" max="7" width="26" customWidth="1"/>
    <col min="8" max="8" width="19" customWidth="1"/>
    <col min="9" max="9" width="15" customWidth="1"/>
    <col min="10" max="11" width="16" customWidth="1"/>
    <col min="12" max="12" width="20" style="7" customWidth="1"/>
    <col min="13" max="13" width="23" style="7" customWidth="1"/>
    <col min="14" max="15" width="22" customWidth="1"/>
    <col min="16" max="16" width="20" customWidth="1"/>
  </cols>
  <sheetData>
    <row r="1" spans="1:16" x14ac:dyDescent="0.3">
      <c r="A1" s="1" t="s">
        <v>3117</v>
      </c>
      <c r="B1" s="1" t="s">
        <v>3118</v>
      </c>
      <c r="C1" s="1" t="s">
        <v>3119</v>
      </c>
      <c r="D1" s="1" t="s">
        <v>3</v>
      </c>
      <c r="E1" s="1" t="s">
        <v>2</v>
      </c>
      <c r="F1" s="1" t="s">
        <v>3120</v>
      </c>
      <c r="G1" s="1" t="s">
        <v>3121</v>
      </c>
      <c r="H1" s="1" t="s">
        <v>3122</v>
      </c>
      <c r="I1" s="1" t="s">
        <v>3123</v>
      </c>
      <c r="J1" s="1" t="s">
        <v>3124</v>
      </c>
      <c r="K1" s="1" t="s">
        <v>3125</v>
      </c>
      <c r="L1" s="8" t="s">
        <v>3126</v>
      </c>
      <c r="M1" s="8" t="s">
        <v>3127</v>
      </c>
      <c r="N1" s="1" t="s">
        <v>3128</v>
      </c>
      <c r="O1" s="1" t="s">
        <v>3129</v>
      </c>
      <c r="P1" s="1" t="s">
        <v>13</v>
      </c>
    </row>
    <row r="2" spans="1:16" x14ac:dyDescent="0.3">
      <c r="A2" s="2" t="s">
        <v>18</v>
      </c>
      <c r="B2" s="2" t="s">
        <v>3130</v>
      </c>
      <c r="C2" s="2" t="s">
        <v>3131</v>
      </c>
      <c r="D2" s="2" t="s">
        <v>68</v>
      </c>
      <c r="E2" s="2" t="s">
        <v>32</v>
      </c>
      <c r="F2" s="2" t="s">
        <v>3297</v>
      </c>
      <c r="G2" s="2" t="s">
        <v>3297</v>
      </c>
      <c r="H2" s="2" t="s">
        <v>3297</v>
      </c>
      <c r="I2" s="2">
        <v>47610168</v>
      </c>
      <c r="J2" s="2">
        <v>30</v>
      </c>
      <c r="K2" s="2" t="s">
        <v>3133</v>
      </c>
      <c r="L2" s="4">
        <v>42588</v>
      </c>
      <c r="M2" s="4">
        <v>45814</v>
      </c>
      <c r="N2" s="2">
        <v>316129939</v>
      </c>
      <c r="O2" s="2">
        <v>15940198</v>
      </c>
      <c r="P2" s="2" t="s">
        <v>3134</v>
      </c>
    </row>
    <row r="3" spans="1:16" x14ac:dyDescent="0.3">
      <c r="A3" s="3" t="s">
        <v>69</v>
      </c>
      <c r="B3" s="3" t="s">
        <v>3135</v>
      </c>
      <c r="C3" s="3" t="s">
        <v>3136</v>
      </c>
      <c r="D3" s="3" t="s">
        <v>68</v>
      </c>
      <c r="E3" s="3" t="s">
        <v>32</v>
      </c>
      <c r="F3" s="3" t="s">
        <v>3297</v>
      </c>
      <c r="G3" s="3" t="s">
        <v>3297</v>
      </c>
      <c r="H3" s="3" t="s">
        <v>3297</v>
      </c>
      <c r="I3" s="3">
        <v>1073824</v>
      </c>
      <c r="J3" s="3">
        <v>90</v>
      </c>
      <c r="K3" s="3" t="s">
        <v>3137</v>
      </c>
      <c r="L3" s="5">
        <v>40777</v>
      </c>
      <c r="M3" s="5">
        <v>45954</v>
      </c>
      <c r="N3" s="3">
        <v>311599050</v>
      </c>
      <c r="O3" s="3">
        <v>10317082</v>
      </c>
      <c r="P3" s="3" t="s">
        <v>3138</v>
      </c>
    </row>
    <row r="4" spans="1:16" x14ac:dyDescent="0.3">
      <c r="A4" s="2" t="s">
        <v>214</v>
      </c>
      <c r="B4" s="2" t="s">
        <v>3139</v>
      </c>
      <c r="C4" s="2" t="s">
        <v>3140</v>
      </c>
      <c r="D4" s="2" t="s">
        <v>138</v>
      </c>
      <c r="E4" s="2" t="s">
        <v>32</v>
      </c>
      <c r="F4" s="2" t="s">
        <v>3297</v>
      </c>
      <c r="G4" s="2" t="s">
        <v>3297</v>
      </c>
      <c r="H4" s="2" t="s">
        <v>3141</v>
      </c>
      <c r="I4" s="2">
        <v>1059770</v>
      </c>
      <c r="J4" s="2">
        <v>90</v>
      </c>
      <c r="K4" s="2" t="s">
        <v>3133</v>
      </c>
      <c r="L4" s="4">
        <v>42221</v>
      </c>
      <c r="M4" s="4">
        <v>45684</v>
      </c>
      <c r="N4" s="2">
        <v>182016108</v>
      </c>
      <c r="O4" s="2">
        <v>5462444</v>
      </c>
      <c r="P4" s="2" t="s">
        <v>3134</v>
      </c>
    </row>
    <row r="5" spans="1:16" x14ac:dyDescent="0.3">
      <c r="A5" s="3" t="s">
        <v>208</v>
      </c>
      <c r="B5" s="3" t="s">
        <v>3142</v>
      </c>
      <c r="C5" s="3" t="s">
        <v>3140</v>
      </c>
      <c r="D5" s="3" t="s">
        <v>108</v>
      </c>
      <c r="E5" s="3" t="s">
        <v>16</v>
      </c>
      <c r="F5" s="3" t="s">
        <v>3156</v>
      </c>
      <c r="G5" s="3" t="s">
        <v>3297</v>
      </c>
      <c r="H5" s="3" t="s">
        <v>3297</v>
      </c>
      <c r="I5" s="3">
        <v>10468385</v>
      </c>
      <c r="J5" s="3">
        <v>90</v>
      </c>
      <c r="K5" s="3" t="s">
        <v>3297</v>
      </c>
      <c r="L5" s="5">
        <v>40738</v>
      </c>
      <c r="M5" s="5">
        <v>45777</v>
      </c>
      <c r="N5" s="3">
        <v>59292162</v>
      </c>
      <c r="O5" s="3">
        <v>4838865</v>
      </c>
      <c r="P5" s="3" t="s">
        <v>3297</v>
      </c>
    </row>
    <row r="6" spans="1:16" x14ac:dyDescent="0.3">
      <c r="A6" s="2" t="s">
        <v>144</v>
      </c>
      <c r="B6" s="2" t="s">
        <v>3143</v>
      </c>
      <c r="C6" s="2" t="s">
        <v>3144</v>
      </c>
      <c r="D6" s="2" t="s">
        <v>108</v>
      </c>
      <c r="E6" s="2" t="s">
        <v>275</v>
      </c>
      <c r="F6" s="2" t="s">
        <v>3132</v>
      </c>
      <c r="G6" s="2" t="s">
        <v>3145</v>
      </c>
      <c r="H6" s="2" t="s">
        <v>3146</v>
      </c>
      <c r="I6" s="2">
        <v>48160775</v>
      </c>
      <c r="J6" s="2">
        <v>60</v>
      </c>
      <c r="K6" s="2" t="s">
        <v>3297</v>
      </c>
      <c r="L6" s="4">
        <v>43280</v>
      </c>
      <c r="M6" s="4">
        <v>46052</v>
      </c>
      <c r="N6" s="2">
        <v>168117408</v>
      </c>
      <c r="O6" s="2">
        <v>14174624</v>
      </c>
      <c r="P6" s="2" t="s">
        <v>3147</v>
      </c>
    </row>
    <row r="7" spans="1:16" x14ac:dyDescent="0.3">
      <c r="A7" s="3" t="s">
        <v>235</v>
      </c>
      <c r="B7" s="3" t="s">
        <v>3148</v>
      </c>
      <c r="C7" s="3" t="s">
        <v>3131</v>
      </c>
      <c r="D7" s="3" t="s">
        <v>108</v>
      </c>
      <c r="E7" s="3" t="s">
        <v>275</v>
      </c>
      <c r="F7" s="3" t="s">
        <v>3132</v>
      </c>
      <c r="G7" s="3" t="s">
        <v>3149</v>
      </c>
      <c r="H7" s="3" t="s">
        <v>3150</v>
      </c>
      <c r="I7" s="3">
        <v>22881047</v>
      </c>
      <c r="J7" s="3">
        <v>60</v>
      </c>
      <c r="K7" s="3" t="s">
        <v>3297</v>
      </c>
      <c r="L7" s="5">
        <v>41291</v>
      </c>
      <c r="M7" s="5">
        <v>45989</v>
      </c>
      <c r="N7" s="3">
        <v>13257608</v>
      </c>
      <c r="O7" s="3">
        <v>10021482</v>
      </c>
      <c r="P7" s="3" t="s">
        <v>3297</v>
      </c>
    </row>
    <row r="8" spans="1:16" x14ac:dyDescent="0.3">
      <c r="A8" s="2" t="s">
        <v>57</v>
      </c>
      <c r="B8" s="2" t="s">
        <v>3151</v>
      </c>
      <c r="C8" s="2" t="s">
        <v>3144</v>
      </c>
      <c r="D8" s="2" t="s">
        <v>138</v>
      </c>
      <c r="E8" s="2" t="s">
        <v>207</v>
      </c>
      <c r="F8" s="2" t="s">
        <v>3297</v>
      </c>
      <c r="G8" s="3" t="s">
        <v>3297</v>
      </c>
      <c r="H8" s="2" t="s">
        <v>3152</v>
      </c>
      <c r="I8" s="2">
        <v>1237042</v>
      </c>
      <c r="J8" s="2">
        <v>90</v>
      </c>
      <c r="K8" s="2" t="s">
        <v>3137</v>
      </c>
      <c r="L8" s="4">
        <v>41100</v>
      </c>
      <c r="M8" s="4">
        <v>45817</v>
      </c>
      <c r="N8" s="2">
        <v>129272141</v>
      </c>
      <c r="O8" s="2" t="s">
        <v>3297</v>
      </c>
      <c r="P8" s="2" t="s">
        <v>3134</v>
      </c>
    </row>
    <row r="9" spans="1:16" x14ac:dyDescent="0.3">
      <c r="A9" s="3" t="s">
        <v>131</v>
      </c>
      <c r="B9" s="3" t="s">
        <v>3153</v>
      </c>
      <c r="C9" s="3" t="s">
        <v>3131</v>
      </c>
      <c r="D9" s="3" t="s">
        <v>138</v>
      </c>
      <c r="E9" s="3" t="s">
        <v>207</v>
      </c>
      <c r="F9" s="3" t="s">
        <v>3297</v>
      </c>
      <c r="G9" s="3" t="s">
        <v>3297</v>
      </c>
      <c r="H9" s="3" t="s">
        <v>3154</v>
      </c>
      <c r="I9" s="3">
        <v>30987997</v>
      </c>
      <c r="J9" s="3">
        <v>45</v>
      </c>
      <c r="K9" s="3" t="s">
        <v>3133</v>
      </c>
      <c r="L9" s="5">
        <v>40706</v>
      </c>
      <c r="M9" s="5">
        <v>45844</v>
      </c>
      <c r="N9" s="3">
        <v>135637673</v>
      </c>
      <c r="O9" s="3">
        <v>10011138</v>
      </c>
      <c r="P9" s="3" t="s">
        <v>3138</v>
      </c>
    </row>
    <row r="10" spans="1:16" x14ac:dyDescent="0.3">
      <c r="A10" s="2" t="s">
        <v>156</v>
      </c>
      <c r="B10" s="2" t="s">
        <v>3155</v>
      </c>
      <c r="C10" s="2" t="s">
        <v>3131</v>
      </c>
      <c r="D10" s="2" t="s">
        <v>138</v>
      </c>
      <c r="E10" s="2" t="s">
        <v>67</v>
      </c>
      <c r="F10" s="2" t="s">
        <v>3156</v>
      </c>
      <c r="G10" s="2" t="s">
        <v>3157</v>
      </c>
      <c r="H10" s="2" t="s">
        <v>3297</v>
      </c>
      <c r="I10" s="2">
        <v>23980180</v>
      </c>
      <c r="J10" s="2">
        <v>90</v>
      </c>
      <c r="K10" s="2" t="s">
        <v>3297</v>
      </c>
      <c r="L10" s="4">
        <v>42800</v>
      </c>
      <c r="M10" s="4">
        <v>45700</v>
      </c>
      <c r="N10" s="2">
        <v>112365959</v>
      </c>
      <c r="O10" s="2">
        <v>9190376</v>
      </c>
      <c r="P10" s="2" t="s">
        <v>3158</v>
      </c>
    </row>
    <row r="11" spans="1:16" x14ac:dyDescent="0.3">
      <c r="A11" s="3" t="s">
        <v>162</v>
      </c>
      <c r="B11" s="3" t="s">
        <v>3159</v>
      </c>
      <c r="C11" s="3" t="s">
        <v>3144</v>
      </c>
      <c r="D11" s="3" t="s">
        <v>138</v>
      </c>
      <c r="E11" s="3" t="s">
        <v>275</v>
      </c>
      <c r="F11" s="3" t="s">
        <v>3297</v>
      </c>
      <c r="G11" s="3" t="s">
        <v>3160</v>
      </c>
      <c r="H11" s="3" t="s">
        <v>3161</v>
      </c>
      <c r="I11" s="3">
        <v>6564584</v>
      </c>
      <c r="J11" s="3">
        <v>45</v>
      </c>
      <c r="K11" s="3" t="s">
        <v>3297</v>
      </c>
      <c r="L11" s="5">
        <v>41959</v>
      </c>
      <c r="M11" s="5">
        <v>45877</v>
      </c>
      <c r="N11" s="3">
        <v>240487985</v>
      </c>
      <c r="O11" s="3">
        <v>9846877</v>
      </c>
      <c r="P11" s="3" t="s">
        <v>3297</v>
      </c>
    </row>
    <row r="12" spans="1:16" x14ac:dyDescent="0.3">
      <c r="A12" s="2" t="s">
        <v>81</v>
      </c>
      <c r="B12" s="2" t="s">
        <v>3162</v>
      </c>
      <c r="C12" s="2" t="s">
        <v>3136</v>
      </c>
      <c r="D12" s="2" t="s">
        <v>108</v>
      </c>
      <c r="E12" s="2" t="s">
        <v>16</v>
      </c>
      <c r="F12" s="2" t="s">
        <v>3156</v>
      </c>
      <c r="G12" s="2" t="s">
        <v>3163</v>
      </c>
      <c r="H12" s="2" t="s">
        <v>3164</v>
      </c>
      <c r="I12" s="2">
        <v>39158659</v>
      </c>
      <c r="J12" s="2">
        <v>60</v>
      </c>
      <c r="K12" s="2" t="s">
        <v>3297</v>
      </c>
      <c r="L12" s="4">
        <v>43256</v>
      </c>
      <c r="M12" s="4">
        <v>45866</v>
      </c>
      <c r="N12" s="2">
        <v>107325416</v>
      </c>
      <c r="O12" s="2" t="s">
        <v>3297</v>
      </c>
      <c r="P12" s="2" t="s">
        <v>3134</v>
      </c>
    </row>
    <row r="13" spans="1:16" x14ac:dyDescent="0.3">
      <c r="A13" s="3" t="s">
        <v>117</v>
      </c>
      <c r="B13" s="3" t="s">
        <v>3165</v>
      </c>
      <c r="C13" s="3" t="s">
        <v>3136</v>
      </c>
      <c r="D13" s="3" t="s">
        <v>138</v>
      </c>
      <c r="E13" s="3" t="s">
        <v>207</v>
      </c>
      <c r="F13" s="3" t="s">
        <v>3297</v>
      </c>
      <c r="G13" s="3" t="s">
        <v>3297</v>
      </c>
      <c r="H13" s="3" t="s">
        <v>3166</v>
      </c>
      <c r="I13" s="3">
        <v>21422380</v>
      </c>
      <c r="J13" s="3">
        <v>90</v>
      </c>
      <c r="K13" s="3" t="s">
        <v>3137</v>
      </c>
      <c r="L13" s="5">
        <v>42348</v>
      </c>
      <c r="M13" s="5">
        <v>45687</v>
      </c>
      <c r="N13" s="3">
        <v>260751314</v>
      </c>
      <c r="O13" s="3">
        <v>7664695</v>
      </c>
      <c r="P13" s="3" t="s">
        <v>3134</v>
      </c>
    </row>
    <row r="14" spans="1:16" x14ac:dyDescent="0.3">
      <c r="A14" s="2" t="s">
        <v>135</v>
      </c>
      <c r="B14" s="2" t="s">
        <v>3167</v>
      </c>
      <c r="C14" s="2" t="s">
        <v>3131</v>
      </c>
      <c r="D14" s="2" t="s">
        <v>80</v>
      </c>
      <c r="E14" s="2" t="s">
        <v>16</v>
      </c>
      <c r="F14" s="2" t="s">
        <v>3156</v>
      </c>
      <c r="G14" s="2" t="s">
        <v>3168</v>
      </c>
      <c r="H14" s="2" t="s">
        <v>3297</v>
      </c>
      <c r="I14" s="2">
        <v>47293002</v>
      </c>
      <c r="J14" s="2">
        <v>90</v>
      </c>
      <c r="K14" s="2" t="s">
        <v>3169</v>
      </c>
      <c r="L14" s="4">
        <v>40824</v>
      </c>
      <c r="M14" s="4">
        <v>46053</v>
      </c>
      <c r="N14" s="2">
        <v>277820719</v>
      </c>
      <c r="O14" s="2">
        <v>5897264</v>
      </c>
      <c r="P14" s="2" t="s">
        <v>3147</v>
      </c>
    </row>
    <row r="15" spans="1:16" x14ac:dyDescent="0.3">
      <c r="A15" s="3" t="s">
        <v>94</v>
      </c>
      <c r="B15" s="3" t="s">
        <v>3170</v>
      </c>
      <c r="C15" s="3" t="s">
        <v>3131</v>
      </c>
      <c r="D15" s="3" t="s">
        <v>108</v>
      </c>
      <c r="E15" s="3" t="s">
        <v>32</v>
      </c>
      <c r="F15" s="3" t="s">
        <v>3297</v>
      </c>
      <c r="G15" s="3" t="s">
        <v>3297</v>
      </c>
      <c r="H15" s="3" t="s">
        <v>3297</v>
      </c>
      <c r="I15" s="3">
        <v>49486949</v>
      </c>
      <c r="J15" s="3">
        <v>60</v>
      </c>
      <c r="K15" s="3" t="s">
        <v>3297</v>
      </c>
      <c r="L15" s="5">
        <v>42929</v>
      </c>
      <c r="M15" s="5">
        <v>46005</v>
      </c>
      <c r="N15" s="3">
        <v>119336157</v>
      </c>
      <c r="O15" s="3">
        <v>8359241</v>
      </c>
      <c r="P15" s="3" t="s">
        <v>3297</v>
      </c>
    </row>
    <row r="16" spans="1:16" x14ac:dyDescent="0.3">
      <c r="A16" s="2" t="s">
        <v>34</v>
      </c>
      <c r="B16" s="2" t="s">
        <v>3171</v>
      </c>
      <c r="C16" s="2" t="s">
        <v>3131</v>
      </c>
      <c r="D16" s="2" t="s">
        <v>68</v>
      </c>
      <c r="E16" s="2" t="s">
        <v>207</v>
      </c>
      <c r="F16" s="2" t="s">
        <v>3156</v>
      </c>
      <c r="G16" s="2" t="s">
        <v>3297</v>
      </c>
      <c r="H16" s="2" t="s">
        <v>3297</v>
      </c>
      <c r="I16" s="2">
        <v>6821247</v>
      </c>
      <c r="J16" s="2">
        <v>45</v>
      </c>
      <c r="K16" s="2" t="s">
        <v>3172</v>
      </c>
      <c r="L16" s="4">
        <v>40745</v>
      </c>
      <c r="M16" s="4">
        <v>45660</v>
      </c>
      <c r="N16" s="2">
        <v>43611069</v>
      </c>
      <c r="O16" s="2">
        <v>9683342</v>
      </c>
      <c r="P16" s="2" t="s">
        <v>3297</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2"/>
  <sheetViews>
    <sheetView topLeftCell="C1" workbookViewId="0">
      <pane ySplit="1" topLeftCell="A2" activePane="bottomLeft" state="frozen"/>
      <selection pane="bottomLeft" activeCell="J11" sqref="J11"/>
    </sheetView>
  </sheetViews>
  <sheetFormatPr defaultRowHeight="14.4" x14ac:dyDescent="0.3"/>
  <cols>
    <col min="1" max="1" width="17" customWidth="1"/>
    <col min="2" max="2" width="14" customWidth="1"/>
    <col min="3" max="3" width="16" customWidth="1"/>
    <col min="4" max="4" width="12.5546875" bestFit="1" customWidth="1"/>
    <col min="5" max="5" width="17.88671875" bestFit="1" customWidth="1"/>
    <col min="6" max="6" width="15" style="7" customWidth="1"/>
    <col min="7" max="7" width="16" customWidth="1"/>
    <col min="8" max="12" width="20" customWidth="1"/>
    <col min="13" max="13" width="11" customWidth="1"/>
    <col min="14" max="14" width="15" customWidth="1"/>
    <col min="15" max="15" width="13" customWidth="1"/>
    <col min="16" max="16" width="11" customWidth="1"/>
    <col min="17" max="17" width="27" customWidth="1"/>
    <col min="18" max="18" width="10" customWidth="1"/>
    <col min="19" max="19" width="19" customWidth="1"/>
  </cols>
  <sheetData>
    <row r="1" spans="1:19" x14ac:dyDescent="0.3">
      <c r="A1" s="1" t="s">
        <v>3173</v>
      </c>
      <c r="B1" s="1" t="s">
        <v>3174</v>
      </c>
      <c r="C1" s="1" t="s">
        <v>3175</v>
      </c>
      <c r="D1" s="1" t="s">
        <v>3176</v>
      </c>
      <c r="E1" s="1" t="s">
        <v>2</v>
      </c>
      <c r="F1" s="8" t="s">
        <v>3177</v>
      </c>
      <c r="G1" s="1" t="s">
        <v>3178</v>
      </c>
      <c r="H1" s="1" t="s">
        <v>3179</v>
      </c>
      <c r="I1" s="1" t="s">
        <v>3180</v>
      </c>
      <c r="J1" s="1" t="s">
        <v>3181</v>
      </c>
      <c r="K1" s="1" t="s">
        <v>3182</v>
      </c>
      <c r="L1" s="1" t="s">
        <v>3183</v>
      </c>
      <c r="M1" s="1" t="s">
        <v>3184</v>
      </c>
      <c r="N1" s="1" t="s">
        <v>3185</v>
      </c>
      <c r="O1" s="1" t="s">
        <v>3186</v>
      </c>
      <c r="P1" s="1" t="s">
        <v>3187</v>
      </c>
      <c r="Q1" s="1" t="s">
        <v>3121</v>
      </c>
      <c r="R1" s="1" t="s">
        <v>3188</v>
      </c>
      <c r="S1" s="1" t="s">
        <v>13</v>
      </c>
    </row>
    <row r="2" spans="1:19" x14ac:dyDescent="0.3">
      <c r="A2" s="2" t="s">
        <v>140</v>
      </c>
      <c r="B2" s="2" t="s">
        <v>3189</v>
      </c>
      <c r="C2" s="2" t="s">
        <v>3190</v>
      </c>
      <c r="D2" s="2" t="s">
        <v>3191</v>
      </c>
      <c r="E2" s="2" t="s">
        <v>67</v>
      </c>
      <c r="F2" s="4">
        <v>41403</v>
      </c>
      <c r="G2" s="2">
        <v>21930988</v>
      </c>
      <c r="H2" s="2">
        <v>952812</v>
      </c>
      <c r="I2" s="2">
        <v>12603221</v>
      </c>
      <c r="J2" s="2">
        <v>10862230</v>
      </c>
      <c r="K2" s="2">
        <v>9288625</v>
      </c>
      <c r="L2" s="2">
        <v>1900333</v>
      </c>
      <c r="M2" s="2">
        <v>0.73</v>
      </c>
      <c r="N2" s="2">
        <v>4179875</v>
      </c>
      <c r="O2" s="2">
        <v>30</v>
      </c>
      <c r="P2" s="2">
        <v>19</v>
      </c>
      <c r="Q2" s="2" t="s">
        <v>3192</v>
      </c>
      <c r="R2" s="2">
        <v>10313</v>
      </c>
      <c r="S2" s="2" t="s">
        <v>3193</v>
      </c>
    </row>
    <row r="3" spans="1:19" x14ac:dyDescent="0.3">
      <c r="A3" s="3" t="s">
        <v>72</v>
      </c>
      <c r="B3" s="3" t="s">
        <v>3194</v>
      </c>
      <c r="C3" s="3" t="s">
        <v>3195</v>
      </c>
      <c r="D3" s="3" t="s">
        <v>3196</v>
      </c>
      <c r="E3" s="3" t="s">
        <v>275</v>
      </c>
      <c r="F3" s="5">
        <v>42800</v>
      </c>
      <c r="G3" s="3">
        <v>16356579</v>
      </c>
      <c r="H3" s="3" t="s">
        <v>3297</v>
      </c>
      <c r="I3" s="3">
        <v>8474639</v>
      </c>
      <c r="J3" s="3">
        <v>5528606</v>
      </c>
      <c r="K3" s="3">
        <v>1478019</v>
      </c>
      <c r="L3" s="3">
        <v>4968576</v>
      </c>
      <c r="M3" s="3">
        <v>0.28999999999999998</v>
      </c>
      <c r="N3" s="3">
        <v>14975211</v>
      </c>
      <c r="O3" s="3">
        <v>45</v>
      </c>
      <c r="P3" s="3">
        <v>26</v>
      </c>
      <c r="Q3" s="3" t="s">
        <v>3197</v>
      </c>
      <c r="R3" s="3">
        <v>10304</v>
      </c>
      <c r="S3" s="3" t="s">
        <v>3198</v>
      </c>
    </row>
    <row r="4" spans="1:19" x14ac:dyDescent="0.3">
      <c r="A4" s="2" t="s">
        <v>20</v>
      </c>
      <c r="B4" s="2" t="s">
        <v>3199</v>
      </c>
      <c r="C4" s="2" t="s">
        <v>3190</v>
      </c>
      <c r="D4" s="2" t="s">
        <v>3191</v>
      </c>
      <c r="E4" s="2" t="s">
        <v>220</v>
      </c>
      <c r="F4" s="4">
        <v>42196</v>
      </c>
      <c r="G4" s="2">
        <v>6816611</v>
      </c>
      <c r="H4" s="2">
        <v>5626720</v>
      </c>
      <c r="I4" s="2">
        <v>7100172</v>
      </c>
      <c r="J4" s="2">
        <v>12068195</v>
      </c>
      <c r="K4" s="2" t="s">
        <v>3297</v>
      </c>
      <c r="L4" s="2">
        <v>13508738</v>
      </c>
      <c r="M4" s="2">
        <v>0.24</v>
      </c>
      <c r="N4" s="2">
        <v>8307501</v>
      </c>
      <c r="O4" s="2">
        <v>66</v>
      </c>
      <c r="P4" s="2">
        <v>35</v>
      </c>
      <c r="Q4" s="2" t="s">
        <v>3200</v>
      </c>
      <c r="R4" s="2">
        <v>17302</v>
      </c>
      <c r="S4" s="2" t="s">
        <v>3198</v>
      </c>
    </row>
    <row r="5" spans="1:19" x14ac:dyDescent="0.3">
      <c r="A5" s="3" t="s">
        <v>82</v>
      </c>
      <c r="B5" s="3" t="s">
        <v>3201</v>
      </c>
      <c r="C5" s="3" t="s">
        <v>3190</v>
      </c>
      <c r="D5" s="3" t="s">
        <v>6</v>
      </c>
      <c r="E5" s="3" t="s">
        <v>16</v>
      </c>
      <c r="F5" s="5">
        <v>44048</v>
      </c>
      <c r="G5" s="3">
        <v>17444428</v>
      </c>
      <c r="H5" s="3">
        <v>13004203</v>
      </c>
      <c r="I5" s="3">
        <v>4810548</v>
      </c>
      <c r="J5" s="3">
        <v>9055587</v>
      </c>
      <c r="K5" s="3">
        <v>12106635</v>
      </c>
      <c r="L5" s="3" t="s">
        <v>3297</v>
      </c>
      <c r="M5" s="3">
        <v>0.6</v>
      </c>
      <c r="N5" s="3">
        <v>14831913</v>
      </c>
      <c r="O5" s="3">
        <v>18</v>
      </c>
      <c r="P5" s="3">
        <v>10</v>
      </c>
      <c r="Q5" s="3" t="s">
        <v>3202</v>
      </c>
      <c r="R5" s="3">
        <v>24536</v>
      </c>
      <c r="S5" s="3" t="s">
        <v>3193</v>
      </c>
    </row>
    <row r="6" spans="1:19" x14ac:dyDescent="0.3">
      <c r="A6" s="2" t="s">
        <v>132</v>
      </c>
      <c r="B6" s="2" t="s">
        <v>3203</v>
      </c>
      <c r="C6" s="2" t="s">
        <v>3204</v>
      </c>
      <c r="D6" s="2" t="s">
        <v>6</v>
      </c>
      <c r="E6" s="2" t="s">
        <v>207</v>
      </c>
      <c r="F6" s="4">
        <v>44956</v>
      </c>
      <c r="G6" s="2">
        <v>35084521</v>
      </c>
      <c r="H6" s="2">
        <v>10571467</v>
      </c>
      <c r="I6" s="2">
        <v>11551513</v>
      </c>
      <c r="J6" s="2">
        <v>14613900</v>
      </c>
      <c r="K6" s="2">
        <v>10278236</v>
      </c>
      <c r="L6" s="2">
        <v>14828884</v>
      </c>
      <c r="M6" s="2" t="s">
        <v>3297</v>
      </c>
      <c r="N6" s="2">
        <v>19502837</v>
      </c>
      <c r="O6" s="2">
        <v>20</v>
      </c>
      <c r="P6" s="2">
        <v>13</v>
      </c>
      <c r="Q6" s="2" t="s">
        <v>3205</v>
      </c>
      <c r="R6" s="2">
        <v>19370</v>
      </c>
      <c r="S6" s="2" t="s">
        <v>3198</v>
      </c>
    </row>
    <row r="7" spans="1:19" x14ac:dyDescent="0.3">
      <c r="A7" s="3" t="s">
        <v>221</v>
      </c>
      <c r="B7" s="3" t="s">
        <v>3206</v>
      </c>
      <c r="C7" s="3" t="s">
        <v>3195</v>
      </c>
      <c r="D7" s="3" t="s">
        <v>3196</v>
      </c>
      <c r="E7" s="3" t="s">
        <v>220</v>
      </c>
      <c r="F7" s="5">
        <v>40480</v>
      </c>
      <c r="G7" s="3">
        <v>36688908</v>
      </c>
      <c r="H7" s="3">
        <v>3647873</v>
      </c>
      <c r="I7" s="3">
        <v>13773770</v>
      </c>
      <c r="J7" s="3">
        <v>7089369</v>
      </c>
      <c r="K7" s="3">
        <v>4964828</v>
      </c>
      <c r="L7" s="3">
        <v>1006670</v>
      </c>
      <c r="M7" s="3">
        <v>0.3</v>
      </c>
      <c r="N7" s="3">
        <v>16439916</v>
      </c>
      <c r="O7" s="3">
        <v>14</v>
      </c>
      <c r="P7" s="3">
        <v>26</v>
      </c>
      <c r="Q7" s="3" t="s">
        <v>3207</v>
      </c>
      <c r="R7" s="3">
        <v>20833</v>
      </c>
      <c r="S7" s="3" t="s">
        <v>3208</v>
      </c>
    </row>
    <row r="8" spans="1:19" x14ac:dyDescent="0.3">
      <c r="A8" s="2" t="s">
        <v>118</v>
      </c>
      <c r="B8" s="2" t="s">
        <v>3209</v>
      </c>
      <c r="C8" s="2" t="s">
        <v>3195</v>
      </c>
      <c r="D8" s="2" t="s">
        <v>3191</v>
      </c>
      <c r="E8" s="2" t="s">
        <v>220</v>
      </c>
      <c r="F8" s="4">
        <v>40748</v>
      </c>
      <c r="G8" s="2">
        <v>6718952</v>
      </c>
      <c r="H8" s="2">
        <v>2359697</v>
      </c>
      <c r="I8" s="2">
        <v>2660610</v>
      </c>
      <c r="J8" s="2">
        <v>12734715</v>
      </c>
      <c r="K8" s="2">
        <v>7564627</v>
      </c>
      <c r="L8" s="2">
        <v>5522839</v>
      </c>
      <c r="M8" s="2">
        <v>0.49</v>
      </c>
      <c r="N8" s="2">
        <v>4811314</v>
      </c>
      <c r="O8" s="2">
        <v>58</v>
      </c>
      <c r="P8" s="2">
        <v>39</v>
      </c>
      <c r="Q8" s="2" t="s">
        <v>3210</v>
      </c>
      <c r="R8" s="2">
        <v>12538</v>
      </c>
      <c r="S8" s="2" t="s">
        <v>3297</v>
      </c>
    </row>
    <row r="9" spans="1:19" x14ac:dyDescent="0.3">
      <c r="A9" s="3" t="s">
        <v>59</v>
      </c>
      <c r="B9" s="3" t="s">
        <v>3211</v>
      </c>
      <c r="C9" s="3" t="s">
        <v>3195</v>
      </c>
      <c r="D9" s="3" t="s">
        <v>6</v>
      </c>
      <c r="E9" s="3" t="s">
        <v>275</v>
      </c>
      <c r="F9" s="5">
        <v>43294</v>
      </c>
      <c r="G9" s="3">
        <v>37989285</v>
      </c>
      <c r="H9" s="3">
        <v>7211316</v>
      </c>
      <c r="I9" s="3">
        <v>4595555</v>
      </c>
      <c r="J9" s="3">
        <v>1710599</v>
      </c>
      <c r="K9" s="3">
        <v>8422606</v>
      </c>
      <c r="L9" s="3">
        <v>6054130</v>
      </c>
      <c r="M9" s="3">
        <v>0.61</v>
      </c>
      <c r="N9" s="3">
        <v>7766756</v>
      </c>
      <c r="O9" s="3">
        <v>46</v>
      </c>
      <c r="P9" s="3">
        <v>20</v>
      </c>
      <c r="Q9" s="3" t="s">
        <v>3212</v>
      </c>
      <c r="R9" s="3">
        <v>19974</v>
      </c>
      <c r="S9" s="3" t="s">
        <v>3297</v>
      </c>
    </row>
    <row r="10" spans="1:19" x14ac:dyDescent="0.3">
      <c r="A10" s="2" t="s">
        <v>45</v>
      </c>
      <c r="B10" s="2" t="s">
        <v>3213</v>
      </c>
      <c r="C10" s="2" t="s">
        <v>3195</v>
      </c>
      <c r="D10" s="2" t="s">
        <v>3196</v>
      </c>
      <c r="E10" s="2" t="s">
        <v>207</v>
      </c>
      <c r="F10" s="4">
        <v>43123</v>
      </c>
      <c r="G10" s="2">
        <v>19700661</v>
      </c>
      <c r="H10" s="2">
        <v>6439459</v>
      </c>
      <c r="I10" s="2">
        <v>6604993</v>
      </c>
      <c r="J10" s="2">
        <v>14206809</v>
      </c>
      <c r="K10" s="2">
        <v>6196574</v>
      </c>
      <c r="L10" s="2">
        <v>1459194</v>
      </c>
      <c r="M10" s="2">
        <v>0.39</v>
      </c>
      <c r="N10" s="2">
        <v>3941217</v>
      </c>
      <c r="O10" s="2">
        <v>7</v>
      </c>
      <c r="P10" s="2">
        <v>27</v>
      </c>
      <c r="Q10" s="2" t="s">
        <v>3214</v>
      </c>
      <c r="R10" s="2">
        <v>21350</v>
      </c>
      <c r="S10" s="2" t="s">
        <v>3297</v>
      </c>
    </row>
    <row r="11" spans="1:19" x14ac:dyDescent="0.3">
      <c r="A11" s="3" t="s">
        <v>215</v>
      </c>
      <c r="B11" s="3" t="s">
        <v>3215</v>
      </c>
      <c r="C11" s="3" t="s">
        <v>3195</v>
      </c>
      <c r="D11" s="3" t="s">
        <v>3196</v>
      </c>
      <c r="E11" s="3" t="s">
        <v>32</v>
      </c>
      <c r="F11" s="5">
        <v>42765</v>
      </c>
      <c r="G11" s="3">
        <v>48038301</v>
      </c>
      <c r="H11" s="3">
        <v>10217122</v>
      </c>
      <c r="I11" s="3">
        <v>11454640</v>
      </c>
      <c r="J11" s="3">
        <v>6151960</v>
      </c>
      <c r="K11" s="3">
        <v>11002622</v>
      </c>
      <c r="L11" s="3">
        <v>3235944</v>
      </c>
      <c r="M11" s="3">
        <v>0.42</v>
      </c>
      <c r="N11" s="3">
        <v>17411912</v>
      </c>
      <c r="O11" s="3">
        <v>12</v>
      </c>
      <c r="P11" s="3">
        <v>12</v>
      </c>
      <c r="Q11" s="3" t="s">
        <v>3216</v>
      </c>
      <c r="R11" s="3">
        <v>21490</v>
      </c>
      <c r="S11" s="3" t="s">
        <v>3208</v>
      </c>
    </row>
    <row r="15" spans="1:19" x14ac:dyDescent="0.3">
      <c r="F15"/>
    </row>
    <row r="16" spans="1:19" x14ac:dyDescent="0.3">
      <c r="F16"/>
    </row>
    <row r="17" spans="6:6" x14ac:dyDescent="0.3">
      <c r="F17"/>
    </row>
    <row r="18" spans="6:6" x14ac:dyDescent="0.3">
      <c r="F18"/>
    </row>
    <row r="19" spans="6:6" x14ac:dyDescent="0.3">
      <c r="F19"/>
    </row>
    <row r="20" spans="6:6" x14ac:dyDescent="0.3">
      <c r="F20"/>
    </row>
    <row r="21" spans="6:6" x14ac:dyDescent="0.3">
      <c r="F21"/>
    </row>
    <row r="22" spans="6:6" x14ac:dyDescent="0.3">
      <c r="F22"/>
    </row>
    <row r="23" spans="6:6" x14ac:dyDescent="0.3">
      <c r="F23"/>
    </row>
    <row r="24" spans="6:6" x14ac:dyDescent="0.3">
      <c r="F24"/>
    </row>
    <row r="25" spans="6:6" x14ac:dyDescent="0.3">
      <c r="F25"/>
    </row>
    <row r="26" spans="6:6" x14ac:dyDescent="0.3">
      <c r="F26"/>
    </row>
    <row r="27" spans="6:6" x14ac:dyDescent="0.3">
      <c r="F27"/>
    </row>
    <row r="28" spans="6:6" x14ac:dyDescent="0.3">
      <c r="F28"/>
    </row>
    <row r="29" spans="6:6" x14ac:dyDescent="0.3">
      <c r="F29"/>
    </row>
    <row r="30" spans="6:6" x14ac:dyDescent="0.3">
      <c r="F30"/>
    </row>
    <row r="31" spans="6:6" x14ac:dyDescent="0.3">
      <c r="F31"/>
    </row>
    <row r="32" spans="6:6" x14ac:dyDescent="0.3">
      <c r="F32"/>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95"/>
  <sheetViews>
    <sheetView topLeftCell="F1" zoomScale="112" zoomScaleNormal="70" workbookViewId="0">
      <pane ySplit="1" topLeftCell="A79" activePane="bottomLeft" state="frozen"/>
      <selection pane="bottomLeft" activeCell="M88" sqref="M88"/>
    </sheetView>
  </sheetViews>
  <sheetFormatPr defaultRowHeight="14.4" x14ac:dyDescent="0.3"/>
  <cols>
    <col min="1" max="1" width="12" customWidth="1"/>
    <col min="2" max="2" width="15" customWidth="1"/>
    <col min="3" max="3" width="16" customWidth="1"/>
    <col min="4" max="4" width="12.6640625" bestFit="1" customWidth="1"/>
    <col min="5" max="5" width="18.33203125" bestFit="1" customWidth="1"/>
    <col min="6" max="6" width="17" customWidth="1"/>
    <col min="7" max="7" width="18.33203125" bestFit="1" customWidth="1"/>
    <col min="8" max="8" width="20.5546875" bestFit="1" customWidth="1"/>
    <col min="9" max="9" width="12" customWidth="1"/>
    <col min="10" max="10" width="17" customWidth="1"/>
    <col min="11" max="11" width="16.33203125" style="18" customWidth="1"/>
    <col min="12" max="12" width="12" customWidth="1"/>
    <col min="13" max="13" width="16.109375" style="22" customWidth="1"/>
    <col min="14" max="14" width="19.44140625" customWidth="1"/>
    <col min="15" max="15" width="16" customWidth="1"/>
    <col min="17" max="17" width="16" customWidth="1"/>
    <col min="18" max="18" width="22" customWidth="1"/>
  </cols>
  <sheetData>
    <row r="1" spans="1:17" ht="26.4" x14ac:dyDescent="0.3">
      <c r="A1" s="1" t="s">
        <v>3217</v>
      </c>
      <c r="B1" s="1" t="s">
        <v>2</v>
      </c>
      <c r="C1" s="1" t="s">
        <v>3218</v>
      </c>
      <c r="D1" s="1" t="s">
        <v>3219</v>
      </c>
      <c r="E1" s="1" t="s">
        <v>10</v>
      </c>
      <c r="F1" s="1" t="s">
        <v>9</v>
      </c>
      <c r="G1" s="1" t="s">
        <v>3220</v>
      </c>
      <c r="H1" s="1" t="s">
        <v>3221</v>
      </c>
      <c r="I1" s="1" t="s">
        <v>3222</v>
      </c>
      <c r="J1" s="1" t="s">
        <v>3223</v>
      </c>
      <c r="K1" s="15" t="s">
        <v>3224</v>
      </c>
      <c r="L1" s="1" t="s">
        <v>8</v>
      </c>
      <c r="M1" s="19" t="s">
        <v>3337</v>
      </c>
      <c r="N1" s="1" t="s">
        <v>3323</v>
      </c>
      <c r="O1" s="1" t="s">
        <v>3225</v>
      </c>
      <c r="P1" s="1" t="s">
        <v>3226</v>
      </c>
      <c r="Q1" s="1" t="s">
        <v>13</v>
      </c>
    </row>
    <row r="2" spans="1:17" x14ac:dyDescent="0.3">
      <c r="A2" s="2" t="s">
        <v>3227</v>
      </c>
      <c r="B2" s="2" t="s">
        <v>67</v>
      </c>
      <c r="C2" s="2">
        <v>72719</v>
      </c>
      <c r="D2" s="2">
        <v>1230286</v>
      </c>
      <c r="E2" s="2">
        <v>1726267</v>
      </c>
      <c r="F2" s="2">
        <v>943577</v>
      </c>
      <c r="G2" s="2" t="s">
        <v>3297</v>
      </c>
      <c r="H2" s="2">
        <v>85551</v>
      </c>
      <c r="I2" s="2">
        <v>26811</v>
      </c>
      <c r="J2" s="2">
        <v>3434870</v>
      </c>
      <c r="K2" s="16">
        <v>1985394</v>
      </c>
      <c r="L2" s="2" t="s">
        <v>76</v>
      </c>
      <c r="M2" s="20" cm="1">
        <f t="array" ref="M2">K2 / _xlfn.SWITCH(L2, "USD", 1, "AED", 3.67, "QAR", 3.64, "SAR", 3.75, "EUR", 0.92, "Unknown", 1, 1)</f>
        <v>1985394</v>
      </c>
      <c r="N2" s="2">
        <f>(K2 - J2) / J2</f>
        <v>-0.42198860510004743</v>
      </c>
      <c r="O2" s="2">
        <v>-7.0000000000000001E-3</v>
      </c>
      <c r="P2" s="2" t="s">
        <v>3297</v>
      </c>
      <c r="Q2" s="2" t="s">
        <v>3134</v>
      </c>
    </row>
    <row r="3" spans="1:17" x14ac:dyDescent="0.3">
      <c r="A3" s="3" t="s">
        <v>3227</v>
      </c>
      <c r="B3" s="3" t="s">
        <v>275</v>
      </c>
      <c r="C3" s="3">
        <v>251287</v>
      </c>
      <c r="D3" s="3">
        <v>1652677</v>
      </c>
      <c r="E3" s="3">
        <v>778338</v>
      </c>
      <c r="F3" s="3">
        <v>634812</v>
      </c>
      <c r="G3" s="3">
        <v>1584827</v>
      </c>
      <c r="H3" s="3">
        <v>55937</v>
      </c>
      <c r="I3" s="3">
        <v>21028</v>
      </c>
      <c r="J3" s="3">
        <v>2889972</v>
      </c>
      <c r="K3" s="17">
        <v>5143599</v>
      </c>
      <c r="L3" s="3" t="s">
        <v>365</v>
      </c>
      <c r="M3" s="21" cm="1">
        <f t="array" ref="M3">K3 / _xlfn.SWITCH(L3, "USD", 1, "AED", 3.67, "QAR", 3.64, "SAR", 3.75, "EUR", 0.92, "Unknown", 1, 1)</f>
        <v>1401525.6130790191</v>
      </c>
      <c r="N3" s="2">
        <f t="shared" ref="N3:N66" si="0">(K3 - J3) / J3</f>
        <v>0.77980928534947747</v>
      </c>
      <c r="O3" s="3">
        <v>-8.6999999999999994E-2</v>
      </c>
      <c r="P3" s="3" t="s">
        <v>3228</v>
      </c>
      <c r="Q3" s="3" t="s">
        <v>3134</v>
      </c>
    </row>
    <row r="4" spans="1:17" x14ac:dyDescent="0.3">
      <c r="A4" s="2" t="s">
        <v>3227</v>
      </c>
      <c r="B4" s="2" t="s">
        <v>220</v>
      </c>
      <c r="C4" s="2">
        <v>336916</v>
      </c>
      <c r="D4" s="2">
        <v>662545</v>
      </c>
      <c r="E4" s="2">
        <v>3061935</v>
      </c>
      <c r="F4" s="2">
        <v>505338</v>
      </c>
      <c r="G4" s="2">
        <v>270639</v>
      </c>
      <c r="H4" s="2">
        <v>19277</v>
      </c>
      <c r="I4" s="2">
        <v>23945</v>
      </c>
      <c r="J4" s="2">
        <v>3846625</v>
      </c>
      <c r="K4" s="16">
        <v>1693828</v>
      </c>
      <c r="L4" s="2" t="s">
        <v>365</v>
      </c>
      <c r="M4" s="20" cm="1">
        <f t="array" ref="M4">K4 / _xlfn.SWITCH(L4, "USD", 1, "AED", 3.67, "QAR", 3.64, "SAR", 3.75, "EUR", 0.92, "Unknown", 1, 1)</f>
        <v>461533.51498637605</v>
      </c>
      <c r="N4" s="2">
        <f t="shared" si="0"/>
        <v>-0.55965866181392776</v>
      </c>
      <c r="O4" s="2">
        <v>0.16800000000000001</v>
      </c>
      <c r="P4" s="2" t="s">
        <v>3297</v>
      </c>
      <c r="Q4" s="2" t="s">
        <v>3134</v>
      </c>
    </row>
    <row r="5" spans="1:17" x14ac:dyDescent="0.3">
      <c r="A5" s="3" t="s">
        <v>3227</v>
      </c>
      <c r="B5" s="3" t="s">
        <v>16</v>
      </c>
      <c r="C5" s="3">
        <v>495290</v>
      </c>
      <c r="D5" s="3">
        <v>157597</v>
      </c>
      <c r="E5" s="3">
        <v>838704</v>
      </c>
      <c r="F5" s="3">
        <v>621351</v>
      </c>
      <c r="G5" s="3">
        <v>2612005</v>
      </c>
      <c r="H5" s="3">
        <v>54920</v>
      </c>
      <c r="I5" s="3">
        <v>19629</v>
      </c>
      <c r="J5" s="3">
        <v>6783062</v>
      </c>
      <c r="K5" s="17">
        <v>4217169</v>
      </c>
      <c r="L5" s="3" t="s">
        <v>50</v>
      </c>
      <c r="M5" s="21" cm="1">
        <f t="array" ref="M5">K5 / _xlfn.SWITCH(L5, "USD", 1, "AED", 3.67, "QAR", 3.64, "SAR", 3.75, "EUR", 0.92, "Unknown", 1, 1)</f>
        <v>1158562.912087912</v>
      </c>
      <c r="N5" s="2">
        <f t="shared" si="0"/>
        <v>-0.37827945550254444</v>
      </c>
      <c r="O5" s="3" t="s">
        <v>3297</v>
      </c>
      <c r="P5" s="3" t="s">
        <v>3229</v>
      </c>
      <c r="Q5" s="3" t="s">
        <v>3297</v>
      </c>
    </row>
    <row r="6" spans="1:17" x14ac:dyDescent="0.3">
      <c r="A6" s="2" t="s">
        <v>3227</v>
      </c>
      <c r="B6" s="2" t="s">
        <v>32</v>
      </c>
      <c r="C6" s="2">
        <v>416931</v>
      </c>
      <c r="D6" s="2">
        <v>1992689</v>
      </c>
      <c r="E6" s="2">
        <v>4362612</v>
      </c>
      <c r="F6" s="2">
        <v>167259</v>
      </c>
      <c r="G6" s="2">
        <v>2576190</v>
      </c>
      <c r="H6" s="2">
        <v>61012</v>
      </c>
      <c r="I6" s="2">
        <v>39317</v>
      </c>
      <c r="J6" s="2">
        <v>3056691</v>
      </c>
      <c r="K6" s="16">
        <v>6657167</v>
      </c>
      <c r="L6" s="2" t="s">
        <v>76</v>
      </c>
      <c r="M6" s="20" cm="1">
        <f t="array" ref="M6">K6 / _xlfn.SWITCH(L6, "USD", 1, "AED", 3.67, "QAR", 3.64, "SAR", 3.75, "EUR", 0.92, "Unknown", 1, 1)</f>
        <v>6657167</v>
      </c>
      <c r="N6" s="2">
        <f t="shared" si="0"/>
        <v>1.1778998923999842</v>
      </c>
      <c r="O6" s="2">
        <v>0.122</v>
      </c>
      <c r="P6" s="2" t="s">
        <v>3297</v>
      </c>
      <c r="Q6" s="2" t="s">
        <v>3134</v>
      </c>
    </row>
    <row r="7" spans="1:17" x14ac:dyDescent="0.3">
      <c r="A7" s="3" t="s">
        <v>3227</v>
      </c>
      <c r="B7" s="3" t="s">
        <v>207</v>
      </c>
      <c r="C7" s="3">
        <v>355150</v>
      </c>
      <c r="D7" s="3">
        <v>1245242</v>
      </c>
      <c r="E7" s="3">
        <v>4692931</v>
      </c>
      <c r="F7" s="3">
        <v>892050</v>
      </c>
      <c r="G7" s="3">
        <v>2357357</v>
      </c>
      <c r="H7" s="3">
        <v>43776</v>
      </c>
      <c r="I7" s="3">
        <v>15833</v>
      </c>
      <c r="J7" s="3">
        <v>6276418</v>
      </c>
      <c r="K7" s="17">
        <v>6972700</v>
      </c>
      <c r="L7" s="3" t="s">
        <v>50</v>
      </c>
      <c r="M7" s="21" cm="1">
        <f t="array" ref="M7">K7 / _xlfn.SWITCH(L7, "USD", 1, "AED", 3.67, "QAR", 3.64, "SAR", 3.75, "EUR", 0.92, "Unknown", 1, 1)</f>
        <v>1915576.923076923</v>
      </c>
      <c r="N7" s="2">
        <f t="shared" si="0"/>
        <v>0.11093620596971075</v>
      </c>
      <c r="O7" s="3">
        <v>-9.0999999999999998E-2</v>
      </c>
      <c r="P7" s="3" t="s">
        <v>3297</v>
      </c>
      <c r="Q7" s="3" t="s">
        <v>3230</v>
      </c>
    </row>
    <row r="8" spans="1:17" x14ac:dyDescent="0.3">
      <c r="A8" s="2" t="s">
        <v>3231</v>
      </c>
      <c r="B8" s="2" t="s">
        <v>67</v>
      </c>
      <c r="C8" s="2">
        <v>436134</v>
      </c>
      <c r="D8" s="2">
        <v>1613559</v>
      </c>
      <c r="E8" s="2">
        <v>4012522</v>
      </c>
      <c r="F8" s="2">
        <v>956687</v>
      </c>
      <c r="G8" s="2" t="s">
        <v>3297</v>
      </c>
      <c r="H8" s="2">
        <v>88002</v>
      </c>
      <c r="I8" s="2">
        <v>30621</v>
      </c>
      <c r="J8" s="2">
        <v>5349582</v>
      </c>
      <c r="K8" s="16">
        <v>8265507</v>
      </c>
      <c r="L8" s="2" t="s">
        <v>365</v>
      </c>
      <c r="M8" s="20" cm="1">
        <f t="array" ref="M8">K8 / _xlfn.SWITCH(L8, "USD", 1, "AED", 3.67, "QAR", 3.64, "SAR", 3.75, "EUR", 0.92, "Unknown", 1, 1)</f>
        <v>2252181.7438692097</v>
      </c>
      <c r="N8" s="2">
        <f t="shared" si="0"/>
        <v>0.5450752974718398</v>
      </c>
      <c r="O8" s="2">
        <v>1.2E-2</v>
      </c>
      <c r="P8" s="2" t="s">
        <v>3297</v>
      </c>
      <c r="Q8" s="2" t="s">
        <v>3297</v>
      </c>
    </row>
    <row r="9" spans="1:17" x14ac:dyDescent="0.3">
      <c r="A9" s="3" t="s">
        <v>3231</v>
      </c>
      <c r="B9" s="3" t="s">
        <v>275</v>
      </c>
      <c r="C9" s="3">
        <v>378788</v>
      </c>
      <c r="D9" s="3">
        <v>437935</v>
      </c>
      <c r="E9" s="3">
        <v>4235397</v>
      </c>
      <c r="F9" s="3">
        <v>472267</v>
      </c>
      <c r="G9" s="3">
        <v>378685</v>
      </c>
      <c r="H9" s="3">
        <v>56680</v>
      </c>
      <c r="I9" s="3">
        <v>41598</v>
      </c>
      <c r="J9" s="3">
        <v>2882888</v>
      </c>
      <c r="K9" s="17">
        <v>8777761</v>
      </c>
      <c r="L9" s="3" t="s">
        <v>365</v>
      </c>
      <c r="M9" s="21" cm="1">
        <f t="array" ref="M9">K9 / _xlfn.SWITCH(L9, "USD", 1, "AED", 3.67, "QAR", 3.64, "SAR", 3.75, "EUR", 0.92, "Unknown", 1, 1)</f>
        <v>2391760.4904632154</v>
      </c>
      <c r="N9" s="2">
        <f t="shared" si="0"/>
        <v>2.0447804423897149</v>
      </c>
      <c r="O9" s="3">
        <v>0.108</v>
      </c>
      <c r="P9" s="3" t="s">
        <v>3297</v>
      </c>
      <c r="Q9" s="3" t="s">
        <v>3230</v>
      </c>
    </row>
    <row r="10" spans="1:17" x14ac:dyDescent="0.3">
      <c r="A10" s="2" t="s">
        <v>3231</v>
      </c>
      <c r="B10" s="2" t="s">
        <v>220</v>
      </c>
      <c r="C10" s="2">
        <v>355831</v>
      </c>
      <c r="D10" s="2">
        <v>719688</v>
      </c>
      <c r="E10" s="2">
        <v>4390243</v>
      </c>
      <c r="F10" s="2">
        <v>878660</v>
      </c>
      <c r="G10" s="2">
        <v>2827974</v>
      </c>
      <c r="H10" s="2">
        <v>68222</v>
      </c>
      <c r="I10" s="2">
        <v>15875</v>
      </c>
      <c r="J10" s="2">
        <v>2733108</v>
      </c>
      <c r="K10" s="16">
        <v>4680568.49609375</v>
      </c>
      <c r="L10" s="2" t="s">
        <v>365</v>
      </c>
      <c r="M10" s="20" cm="1">
        <f t="array" ref="M10">K10 / _xlfn.SWITCH(L10, "USD", 1, "AED", 3.67, "QAR", 3.64, "SAR", 3.75, "EUR", 0.92, "Unknown", 1, 1)</f>
        <v>1275359.2632408037</v>
      </c>
      <c r="N10" s="2">
        <f>(K10 - J10) / J10</f>
        <v>0.71254428880737608</v>
      </c>
      <c r="O10" s="2">
        <v>0.19400000000000001</v>
      </c>
      <c r="P10" s="2" t="s">
        <v>3229</v>
      </c>
      <c r="Q10" s="2" t="s">
        <v>3230</v>
      </c>
    </row>
    <row r="11" spans="1:17" x14ac:dyDescent="0.3">
      <c r="A11" s="3" t="s">
        <v>3231</v>
      </c>
      <c r="B11" s="3" t="s">
        <v>16</v>
      </c>
      <c r="C11" s="3">
        <v>471209</v>
      </c>
      <c r="D11" s="3">
        <v>979067</v>
      </c>
      <c r="E11" s="3">
        <v>2029994</v>
      </c>
      <c r="F11" s="3">
        <v>346902</v>
      </c>
      <c r="G11" s="3">
        <v>245182</v>
      </c>
      <c r="H11" s="3">
        <v>59061</v>
      </c>
      <c r="I11" s="3" t="s">
        <v>3297</v>
      </c>
      <c r="J11" s="3">
        <v>1489051</v>
      </c>
      <c r="K11" s="17">
        <v>4679522.9921875</v>
      </c>
      <c r="L11" s="3" t="s">
        <v>242</v>
      </c>
      <c r="M11" s="21" cm="1">
        <f t="array" ref="M11">K11 / _xlfn.SWITCH(L11, "USD", 1, "AED", 3.67, "QAR", 3.64, "SAR", 3.75, "EUR", 0.92, "Unknown", 1, 1)</f>
        <v>5086438.0349864131</v>
      </c>
      <c r="N11" s="2">
        <f t="shared" si="0"/>
        <v>2.1426210332537301</v>
      </c>
      <c r="O11" s="3">
        <v>-4.7E-2</v>
      </c>
      <c r="P11" s="3" t="s">
        <v>3297</v>
      </c>
      <c r="Q11" s="3" t="s">
        <v>3232</v>
      </c>
    </row>
    <row r="12" spans="1:17" x14ac:dyDescent="0.3">
      <c r="A12" s="2" t="s">
        <v>3231</v>
      </c>
      <c r="B12" s="2" t="s">
        <v>32</v>
      </c>
      <c r="C12" s="2">
        <v>135227</v>
      </c>
      <c r="D12" s="2">
        <v>1054072</v>
      </c>
      <c r="E12" s="2">
        <v>4430637</v>
      </c>
      <c r="F12" s="2">
        <v>923278</v>
      </c>
      <c r="G12" s="2">
        <v>900463</v>
      </c>
      <c r="H12" s="2">
        <v>27950</v>
      </c>
      <c r="I12" s="2">
        <v>12648</v>
      </c>
      <c r="J12" s="2">
        <v>3681638</v>
      </c>
      <c r="K12" s="16">
        <v>8656566</v>
      </c>
      <c r="L12" s="2" t="s">
        <v>365</v>
      </c>
      <c r="M12" s="20" cm="1">
        <f t="array" ref="M12">K12 / _xlfn.SWITCH(L12, "USD", 1, "AED", 3.67, "QAR", 3.64, "SAR", 3.75, "EUR", 0.92, "Unknown", 1, 1)</f>
        <v>2358737.3297002725</v>
      </c>
      <c r="N12" s="2">
        <f t="shared" si="0"/>
        <v>1.3512811417092065</v>
      </c>
      <c r="O12" s="2">
        <v>2.5999999999999999E-2</v>
      </c>
      <c r="P12" s="2" t="s">
        <v>3228</v>
      </c>
      <c r="Q12" s="2" t="s">
        <v>3134</v>
      </c>
    </row>
    <row r="13" spans="1:17" x14ac:dyDescent="0.3">
      <c r="A13" s="3" t="s">
        <v>3231</v>
      </c>
      <c r="B13" s="3" t="s">
        <v>207</v>
      </c>
      <c r="C13" s="3">
        <v>445509</v>
      </c>
      <c r="D13" s="3">
        <v>196785</v>
      </c>
      <c r="E13" s="3">
        <v>574831</v>
      </c>
      <c r="F13" s="3">
        <v>633357</v>
      </c>
      <c r="G13" s="3">
        <v>1882174</v>
      </c>
      <c r="H13" s="3">
        <v>25703</v>
      </c>
      <c r="I13" s="3">
        <v>8903</v>
      </c>
      <c r="J13" s="3">
        <v>3607661</v>
      </c>
      <c r="K13" s="17">
        <v>1847555</v>
      </c>
      <c r="L13" s="3" t="s">
        <v>242</v>
      </c>
      <c r="M13" s="21" cm="1">
        <f t="array" ref="M13">K13 / _xlfn.SWITCH(L13, "USD", 1, "AED", 3.67, "QAR", 3.64, "SAR", 3.75, "EUR", 0.92, "Unknown", 1, 1)</f>
        <v>2008211.956521739</v>
      </c>
      <c r="N13" s="2">
        <f t="shared" si="0"/>
        <v>-0.48788009738165533</v>
      </c>
      <c r="O13" s="3">
        <v>0.09</v>
      </c>
      <c r="P13" s="3" t="s">
        <v>3233</v>
      </c>
      <c r="Q13" s="3" t="s">
        <v>3297</v>
      </c>
    </row>
    <row r="14" spans="1:17" x14ac:dyDescent="0.3">
      <c r="A14" s="2" t="s">
        <v>3234</v>
      </c>
      <c r="B14" s="2" t="s">
        <v>67</v>
      </c>
      <c r="C14" s="2">
        <v>404165</v>
      </c>
      <c r="D14" s="2">
        <v>1669132</v>
      </c>
      <c r="E14" s="2">
        <v>2343596</v>
      </c>
      <c r="F14" s="2">
        <v>356890</v>
      </c>
      <c r="G14" s="2" t="s">
        <v>3297</v>
      </c>
      <c r="H14" s="2">
        <v>55051</v>
      </c>
      <c r="I14" s="2">
        <v>2786</v>
      </c>
      <c r="J14" s="2">
        <v>4589194</v>
      </c>
      <c r="K14" s="16">
        <v>6292074</v>
      </c>
      <c r="L14" s="2" t="s">
        <v>76</v>
      </c>
      <c r="M14" s="20" cm="1">
        <f t="array" ref="M14">K14 / _xlfn.SWITCH(L14, "USD", 1, "AED", 3.67, "QAR", 3.64, "SAR", 3.75, "EUR", 0.92, "Unknown", 1, 1)</f>
        <v>6292074</v>
      </c>
      <c r="N14" s="2">
        <f t="shared" si="0"/>
        <v>0.37106297968662905</v>
      </c>
      <c r="O14" s="2" t="s">
        <v>3297</v>
      </c>
      <c r="P14" s="2" t="s">
        <v>3297</v>
      </c>
      <c r="Q14" s="2" t="s">
        <v>3134</v>
      </c>
    </row>
    <row r="15" spans="1:17" x14ac:dyDescent="0.3">
      <c r="A15" s="3" t="s">
        <v>3234</v>
      </c>
      <c r="B15" s="3" t="s">
        <v>275</v>
      </c>
      <c r="C15" s="3">
        <v>76255</v>
      </c>
      <c r="D15" s="3" t="s">
        <v>3297</v>
      </c>
      <c r="E15" s="3">
        <v>2949648</v>
      </c>
      <c r="F15" s="3">
        <v>778684</v>
      </c>
      <c r="G15" s="3">
        <v>1678045</v>
      </c>
      <c r="H15" s="3">
        <v>74988</v>
      </c>
      <c r="I15" s="3">
        <v>22992</v>
      </c>
      <c r="J15" s="3">
        <v>5688849</v>
      </c>
      <c r="K15" s="17">
        <v>2941974</v>
      </c>
      <c r="L15" s="3" t="s">
        <v>365</v>
      </c>
      <c r="M15" s="21" cm="1">
        <f t="array" ref="M15">K15 / _xlfn.SWITCH(L15, "USD", 1, "AED", 3.67, "QAR", 3.64, "SAR", 3.75, "EUR", 0.92, "Unknown", 1, 1)</f>
        <v>801627.79291553132</v>
      </c>
      <c r="N15" s="2">
        <f t="shared" si="0"/>
        <v>-0.48285250671972485</v>
      </c>
      <c r="O15" s="3">
        <v>0.14599999999999999</v>
      </c>
      <c r="P15" s="3" t="s">
        <v>3233</v>
      </c>
      <c r="Q15" s="3" t="s">
        <v>3230</v>
      </c>
    </row>
    <row r="16" spans="1:17" x14ac:dyDescent="0.3">
      <c r="A16" s="2" t="s">
        <v>3234</v>
      </c>
      <c r="B16" s="2" t="s">
        <v>220</v>
      </c>
      <c r="C16" s="2">
        <v>300777</v>
      </c>
      <c r="D16" s="2">
        <v>741290</v>
      </c>
      <c r="E16" s="2">
        <v>1167553</v>
      </c>
      <c r="F16" s="2">
        <v>192111</v>
      </c>
      <c r="G16" s="2">
        <v>348013</v>
      </c>
      <c r="H16" s="2">
        <v>71532</v>
      </c>
      <c r="I16" s="2">
        <v>1164</v>
      </c>
      <c r="J16" s="2">
        <v>2269021</v>
      </c>
      <c r="K16" s="16">
        <v>2814645</v>
      </c>
      <c r="L16" s="2" t="s">
        <v>76</v>
      </c>
      <c r="M16" s="20" cm="1">
        <f t="array" ref="M16">K16 / _xlfn.SWITCH(L16, "USD", 1, "AED", 3.67, "QAR", 3.64, "SAR", 3.75, "EUR", 0.92, "Unknown", 1, 1)</f>
        <v>2814645</v>
      </c>
      <c r="N16" s="2">
        <f t="shared" si="0"/>
        <v>0.24046670348136928</v>
      </c>
      <c r="O16" s="2" t="s">
        <v>3297</v>
      </c>
      <c r="P16" s="2" t="s">
        <v>3229</v>
      </c>
      <c r="Q16" s="2" t="s">
        <v>3230</v>
      </c>
    </row>
    <row r="17" spans="1:17" x14ac:dyDescent="0.3">
      <c r="A17" s="3" t="s">
        <v>3234</v>
      </c>
      <c r="B17" s="3" t="s">
        <v>16</v>
      </c>
      <c r="C17" s="3">
        <v>64389</v>
      </c>
      <c r="D17" s="3">
        <v>1619250</v>
      </c>
      <c r="E17" s="3">
        <v>3799182</v>
      </c>
      <c r="F17" s="3">
        <v>545560</v>
      </c>
      <c r="G17" s="3">
        <v>115448</v>
      </c>
      <c r="H17" s="3">
        <v>91762</v>
      </c>
      <c r="I17" s="3">
        <v>44945</v>
      </c>
      <c r="J17" s="3">
        <v>5181135</v>
      </c>
      <c r="K17" s="17">
        <v>8603105</v>
      </c>
      <c r="L17" s="3" t="s">
        <v>76</v>
      </c>
      <c r="M17" s="21" cm="1">
        <f t="array" ref="M17">K17 / _xlfn.SWITCH(L17, "USD", 1, "AED", 3.67, "QAR", 3.64, "SAR", 3.75, "EUR", 0.92, "Unknown", 1, 1)</f>
        <v>8603105</v>
      </c>
      <c r="N17" s="2">
        <f t="shared" si="0"/>
        <v>0.66046725283166718</v>
      </c>
      <c r="O17" s="3">
        <v>-0.14299999999999999</v>
      </c>
      <c r="P17" s="3" t="s">
        <v>3297</v>
      </c>
      <c r="Q17" s="3" t="s">
        <v>3230</v>
      </c>
    </row>
    <row r="18" spans="1:17" x14ac:dyDescent="0.3">
      <c r="A18" s="2" t="s">
        <v>3234</v>
      </c>
      <c r="B18" s="2" t="s">
        <v>32</v>
      </c>
      <c r="C18" s="2">
        <v>415150</v>
      </c>
      <c r="D18" s="2">
        <v>573874</v>
      </c>
      <c r="E18" s="2">
        <v>3532323</v>
      </c>
      <c r="F18" s="2">
        <v>683203</v>
      </c>
      <c r="G18" s="2">
        <v>9476</v>
      </c>
      <c r="H18" s="2">
        <v>93388</v>
      </c>
      <c r="I18" s="2">
        <v>7294</v>
      </c>
      <c r="J18" s="2">
        <v>3908891</v>
      </c>
      <c r="K18" s="16">
        <v>6405661</v>
      </c>
      <c r="L18" s="2" t="s">
        <v>278</v>
      </c>
      <c r="M18" s="20" cm="1">
        <f t="array" ref="M18">K18 / _xlfn.SWITCH(L18, "USD", 1, "AED", 3.67, "QAR", 3.64, "SAR", 3.75, "EUR", 0.92, "Unknown", 1, 1)</f>
        <v>1708176.2666666666</v>
      </c>
      <c r="N18" s="2">
        <f t="shared" si="0"/>
        <v>0.63874126958260025</v>
      </c>
      <c r="O18" s="2">
        <v>7.3999999999999996E-2</v>
      </c>
      <c r="P18" s="2" t="s">
        <v>3297</v>
      </c>
      <c r="Q18" s="2" t="s">
        <v>3230</v>
      </c>
    </row>
    <row r="19" spans="1:17" x14ac:dyDescent="0.3">
      <c r="A19" s="3" t="s">
        <v>3234</v>
      </c>
      <c r="B19" s="3" t="s">
        <v>207</v>
      </c>
      <c r="C19" s="3">
        <v>488690</v>
      </c>
      <c r="D19" s="3" t="s">
        <v>3297</v>
      </c>
      <c r="E19" s="3">
        <v>3355404</v>
      </c>
      <c r="F19" s="3">
        <v>768124</v>
      </c>
      <c r="G19" s="3" t="s">
        <v>3297</v>
      </c>
      <c r="H19" s="3">
        <v>18169</v>
      </c>
      <c r="I19" s="3">
        <v>2370</v>
      </c>
      <c r="J19" s="3">
        <v>6448361</v>
      </c>
      <c r="K19" s="17">
        <v>810939</v>
      </c>
      <c r="L19" s="3" t="s">
        <v>278</v>
      </c>
      <c r="M19" s="21" cm="1">
        <f t="array" ref="M19">K19 / _xlfn.SWITCH(L19, "USD", 1, "AED", 3.67, "QAR", 3.64, "SAR", 3.75, "EUR", 0.92, "Unknown", 1, 1)</f>
        <v>216250.4</v>
      </c>
      <c r="N19" s="2">
        <f t="shared" si="0"/>
        <v>-0.87424106683853464</v>
      </c>
      <c r="O19" s="3">
        <v>0.17100000000000001</v>
      </c>
      <c r="P19" s="3" t="s">
        <v>3229</v>
      </c>
      <c r="Q19" s="3" t="s">
        <v>3232</v>
      </c>
    </row>
    <row r="20" spans="1:17" x14ac:dyDescent="0.3">
      <c r="A20" s="2" t="s">
        <v>3235</v>
      </c>
      <c r="B20" s="2" t="s">
        <v>67</v>
      </c>
      <c r="C20" s="2">
        <v>327697</v>
      </c>
      <c r="D20" s="2">
        <v>1557635</v>
      </c>
      <c r="E20" s="2">
        <v>2432213</v>
      </c>
      <c r="F20" s="2">
        <v>843986</v>
      </c>
      <c r="G20" s="2">
        <v>2342598</v>
      </c>
      <c r="H20" s="2">
        <v>24064</v>
      </c>
      <c r="I20" s="2">
        <v>30092</v>
      </c>
      <c r="J20" s="2">
        <v>3033264</v>
      </c>
      <c r="K20" s="16">
        <v>4677431.984375</v>
      </c>
      <c r="L20" s="2" t="s">
        <v>50</v>
      </c>
      <c r="M20" s="20" cm="1">
        <f t="array" ref="M20">K20 / _xlfn.SWITCH(L20, "USD", 1, "AED", 3.67, "QAR", 3.64, "SAR", 3.75, "EUR", 0.92, "Unknown", 1, 1)</f>
        <v>1285008.7869162087</v>
      </c>
      <c r="N20" s="2">
        <f t="shared" si="0"/>
        <v>0.54204579106038908</v>
      </c>
      <c r="O20" s="2">
        <v>2.7E-2</v>
      </c>
      <c r="P20" s="2" t="s">
        <v>3228</v>
      </c>
      <c r="Q20" s="2" t="s">
        <v>3134</v>
      </c>
    </row>
    <row r="21" spans="1:17" x14ac:dyDescent="0.3">
      <c r="A21" s="3" t="s">
        <v>3235</v>
      </c>
      <c r="B21" s="3" t="s">
        <v>275</v>
      </c>
      <c r="C21" s="3">
        <v>294893</v>
      </c>
      <c r="D21" s="3">
        <v>889832</v>
      </c>
      <c r="E21" s="3">
        <v>3800757</v>
      </c>
      <c r="F21" s="3">
        <v>143678</v>
      </c>
      <c r="G21" s="3">
        <v>2518277</v>
      </c>
      <c r="H21" s="3">
        <v>57223</v>
      </c>
      <c r="I21" s="3">
        <v>15582</v>
      </c>
      <c r="J21" s="3">
        <v>1928129</v>
      </c>
      <c r="K21" s="17">
        <v>4356542</v>
      </c>
      <c r="L21" s="3" t="s">
        <v>365</v>
      </c>
      <c r="M21" s="21" cm="1">
        <f t="array" ref="M21">K21 / _xlfn.SWITCH(L21, "USD", 1, "AED", 3.67, "QAR", 3.64, "SAR", 3.75, "EUR", 0.92, "Unknown", 1, 1)</f>
        <v>1187068.6648501363</v>
      </c>
      <c r="N21" s="2">
        <f t="shared" si="0"/>
        <v>1.2594660419505126</v>
      </c>
      <c r="O21" s="3">
        <v>-0.128</v>
      </c>
      <c r="P21" s="3" t="s">
        <v>3233</v>
      </c>
      <c r="Q21" s="3" t="s">
        <v>3297</v>
      </c>
    </row>
    <row r="22" spans="1:17" x14ac:dyDescent="0.3">
      <c r="A22" s="2" t="s">
        <v>3235</v>
      </c>
      <c r="B22" s="2" t="s">
        <v>220</v>
      </c>
      <c r="C22" s="2">
        <v>474654</v>
      </c>
      <c r="D22" s="2">
        <v>183586</v>
      </c>
      <c r="E22" s="2">
        <v>1830060</v>
      </c>
      <c r="F22" s="2">
        <v>157321</v>
      </c>
      <c r="G22" s="2">
        <v>2106722</v>
      </c>
      <c r="H22" s="2">
        <v>97589</v>
      </c>
      <c r="I22" s="2" t="s">
        <v>3297</v>
      </c>
      <c r="J22" s="2">
        <v>5165866</v>
      </c>
      <c r="K22" s="16">
        <v>6749961</v>
      </c>
      <c r="L22" s="2" t="s">
        <v>3297</v>
      </c>
      <c r="M22" s="20" cm="1">
        <f t="array" ref="M22">K22 / _xlfn.SWITCH(L22, "USD", 1, "AED", 3.67, "QAR", 3.64, "SAR", 3.75, "EUR", 0.92, "Unknown", 1, 1)</f>
        <v>6749961</v>
      </c>
      <c r="N22" s="2">
        <f t="shared" si="0"/>
        <v>0.30664655258189044</v>
      </c>
      <c r="O22" s="2">
        <v>7.0999999999999994E-2</v>
      </c>
      <c r="P22" s="2" t="s">
        <v>3297</v>
      </c>
      <c r="Q22" s="2" t="s">
        <v>3297</v>
      </c>
    </row>
    <row r="23" spans="1:17" x14ac:dyDescent="0.3">
      <c r="A23" s="3" t="s">
        <v>3235</v>
      </c>
      <c r="B23" s="3" t="s">
        <v>16</v>
      </c>
      <c r="C23" s="3">
        <v>330576</v>
      </c>
      <c r="D23" s="3">
        <v>1525075</v>
      </c>
      <c r="E23" s="3">
        <v>718543</v>
      </c>
      <c r="F23" s="3">
        <v>333731</v>
      </c>
      <c r="G23" s="3">
        <v>2141546</v>
      </c>
      <c r="H23" s="3">
        <v>16470</v>
      </c>
      <c r="I23" s="3">
        <v>31809</v>
      </c>
      <c r="J23" s="3">
        <v>7526508</v>
      </c>
      <c r="K23" s="17">
        <v>1783336</v>
      </c>
      <c r="L23" s="3" t="s">
        <v>50</v>
      </c>
      <c r="M23" s="21" cm="1">
        <f t="array" ref="M23">K23 / _xlfn.SWITCH(L23, "USD", 1, "AED", 3.67, "QAR", 3.64, "SAR", 3.75, "EUR", 0.92, "Unknown", 1, 1)</f>
        <v>489927.47252747254</v>
      </c>
      <c r="N23" s="2">
        <f t="shared" si="0"/>
        <v>-0.76305930984196124</v>
      </c>
      <c r="O23" s="3">
        <v>-0.10299999999999999</v>
      </c>
      <c r="P23" s="3" t="s">
        <v>3228</v>
      </c>
      <c r="Q23" s="3" t="s">
        <v>3297</v>
      </c>
    </row>
    <row r="24" spans="1:17" x14ac:dyDescent="0.3">
      <c r="A24" s="2" t="s">
        <v>3235</v>
      </c>
      <c r="B24" s="2" t="s">
        <v>32</v>
      </c>
      <c r="C24" s="2">
        <v>454664</v>
      </c>
      <c r="D24" s="2">
        <v>1102709</v>
      </c>
      <c r="E24" s="2">
        <v>2106456</v>
      </c>
      <c r="F24" s="2">
        <v>852140</v>
      </c>
      <c r="G24" s="2">
        <v>1650747</v>
      </c>
      <c r="H24" s="2">
        <v>51016</v>
      </c>
      <c r="I24" s="2">
        <v>33196</v>
      </c>
      <c r="J24" s="2">
        <v>2057634</v>
      </c>
      <c r="K24" s="16">
        <v>2203085</v>
      </c>
      <c r="L24" s="2" t="s">
        <v>365</v>
      </c>
      <c r="M24" s="20" cm="1">
        <f t="array" ref="M24">K24 / _xlfn.SWITCH(L24, "USD", 1, "AED", 3.67, "QAR", 3.64, "SAR", 3.75, "EUR", 0.92, "Unknown", 1, 1)</f>
        <v>600295.6403269755</v>
      </c>
      <c r="N24" s="2">
        <f t="shared" si="0"/>
        <v>7.0688470349926175E-2</v>
      </c>
      <c r="O24" s="2">
        <v>-4.3999999999999997E-2</v>
      </c>
      <c r="P24" s="2" t="s">
        <v>3233</v>
      </c>
      <c r="Q24" s="2" t="s">
        <v>3236</v>
      </c>
    </row>
    <row r="25" spans="1:17" x14ac:dyDescent="0.3">
      <c r="A25" s="3" t="s">
        <v>3235</v>
      </c>
      <c r="B25" s="3" t="s">
        <v>207</v>
      </c>
      <c r="C25" s="3">
        <v>100298</v>
      </c>
      <c r="D25" s="3">
        <v>1289030</v>
      </c>
      <c r="E25" s="3">
        <v>3169040</v>
      </c>
      <c r="F25" s="3">
        <v>659205</v>
      </c>
      <c r="G25" s="3">
        <v>2635718</v>
      </c>
      <c r="H25" s="3">
        <v>98248</v>
      </c>
      <c r="I25" s="3">
        <v>12882</v>
      </c>
      <c r="J25" s="3">
        <v>2719545</v>
      </c>
      <c r="K25" s="17">
        <v>4952453</v>
      </c>
      <c r="L25" s="3" t="s">
        <v>365</v>
      </c>
      <c r="M25" s="21" cm="1">
        <f t="array" ref="M25">K25 / _xlfn.SWITCH(L25, "USD", 1, "AED", 3.67, "QAR", 3.64, "SAR", 3.75, "EUR", 0.92, "Unknown", 1, 1)</f>
        <v>1349442.2343324251</v>
      </c>
      <c r="N25" s="2">
        <f t="shared" si="0"/>
        <v>0.82105940515784814</v>
      </c>
      <c r="O25" s="3">
        <v>0.14299999999999999</v>
      </c>
      <c r="P25" s="3" t="s">
        <v>3297</v>
      </c>
      <c r="Q25" s="3" t="s">
        <v>3230</v>
      </c>
    </row>
    <row r="26" spans="1:17" x14ac:dyDescent="0.3">
      <c r="A26" s="2" t="s">
        <v>3237</v>
      </c>
      <c r="B26" s="2" t="s">
        <v>67</v>
      </c>
      <c r="C26" s="2">
        <v>350756</v>
      </c>
      <c r="D26" s="2">
        <v>1554217</v>
      </c>
      <c r="E26" s="2">
        <v>1273396</v>
      </c>
      <c r="F26" s="2">
        <v>968234</v>
      </c>
      <c r="G26" s="2">
        <v>1614608</v>
      </c>
      <c r="H26" s="2">
        <v>96877</v>
      </c>
      <c r="I26" s="2">
        <v>36414</v>
      </c>
      <c r="J26" s="2">
        <v>3743501</v>
      </c>
      <c r="K26" s="16">
        <v>4673249.96875</v>
      </c>
      <c r="L26" s="2" t="s">
        <v>242</v>
      </c>
      <c r="M26" s="20" cm="1">
        <f t="array" ref="M26">K26 / _xlfn.SWITCH(L26, "USD", 1, "AED", 3.67, "QAR", 3.64, "SAR", 3.75, "EUR", 0.92, "Unknown", 1, 1)</f>
        <v>5079619.53125</v>
      </c>
      <c r="N26" s="2">
        <f t="shared" si="0"/>
        <v>0.24836348881701914</v>
      </c>
      <c r="O26" s="2">
        <v>0.17499999999999999</v>
      </c>
      <c r="P26" s="2" t="s">
        <v>3297</v>
      </c>
      <c r="Q26" s="2" t="s">
        <v>3134</v>
      </c>
    </row>
    <row r="27" spans="1:17" x14ac:dyDescent="0.3">
      <c r="A27" s="3" t="s">
        <v>3237</v>
      </c>
      <c r="B27" s="3" t="s">
        <v>275</v>
      </c>
      <c r="C27" s="3">
        <v>472104</v>
      </c>
      <c r="D27" s="3">
        <v>339846</v>
      </c>
      <c r="E27" s="3">
        <v>4248729</v>
      </c>
      <c r="F27" s="3">
        <v>417054</v>
      </c>
      <c r="G27" s="3">
        <v>254239</v>
      </c>
      <c r="H27" s="3">
        <v>50097</v>
      </c>
      <c r="I27" s="3">
        <v>12460</v>
      </c>
      <c r="J27" s="3">
        <v>965183</v>
      </c>
      <c r="K27" s="17">
        <v>1041882</v>
      </c>
      <c r="L27" s="3" t="s">
        <v>242</v>
      </c>
      <c r="M27" s="21" cm="1">
        <f t="array" ref="M27">K27 / _xlfn.SWITCH(L27, "USD", 1, "AED", 3.67, "QAR", 3.64, "SAR", 3.75, "EUR", 0.92, "Unknown", 1, 1)</f>
        <v>1132480.4347826086</v>
      </c>
      <c r="N27" s="2">
        <f t="shared" si="0"/>
        <v>7.9465759343046866E-2</v>
      </c>
      <c r="O27" s="3">
        <v>-0.154</v>
      </c>
      <c r="P27" s="3" t="s">
        <v>3229</v>
      </c>
      <c r="Q27" s="3" t="s">
        <v>3297</v>
      </c>
    </row>
    <row r="28" spans="1:17" x14ac:dyDescent="0.3">
      <c r="A28" s="2" t="s">
        <v>3237</v>
      </c>
      <c r="B28" s="2" t="s">
        <v>220</v>
      </c>
      <c r="C28" s="2">
        <v>167419</v>
      </c>
      <c r="D28" s="2">
        <v>1606758</v>
      </c>
      <c r="E28" s="2">
        <v>2774665</v>
      </c>
      <c r="F28" s="2">
        <v>255782</v>
      </c>
      <c r="G28" s="2">
        <v>1112067</v>
      </c>
      <c r="H28" s="2">
        <v>25313</v>
      </c>
      <c r="I28" s="2">
        <v>46282</v>
      </c>
      <c r="J28" s="2">
        <v>3502942</v>
      </c>
      <c r="K28" s="16">
        <v>4145930</v>
      </c>
      <c r="L28" s="2" t="s">
        <v>365</v>
      </c>
      <c r="M28" s="20" cm="1">
        <f t="array" ref="M28">K28 / _xlfn.SWITCH(L28, "USD", 1, "AED", 3.67, "QAR", 3.64, "SAR", 3.75, "EUR", 0.92, "Unknown", 1, 1)</f>
        <v>1129681.1989100818</v>
      </c>
      <c r="N28" s="2">
        <f t="shared" si="0"/>
        <v>0.1835565647390108</v>
      </c>
      <c r="O28" s="2">
        <v>2.7E-2</v>
      </c>
      <c r="P28" s="2" t="s">
        <v>3229</v>
      </c>
      <c r="Q28" s="2" t="s">
        <v>3236</v>
      </c>
    </row>
    <row r="29" spans="1:17" x14ac:dyDescent="0.3">
      <c r="A29" s="3" t="s">
        <v>3237</v>
      </c>
      <c r="B29" s="3" t="s">
        <v>16</v>
      </c>
      <c r="C29" s="3">
        <v>463916</v>
      </c>
      <c r="D29" s="3">
        <v>1865950</v>
      </c>
      <c r="E29" s="3">
        <v>1518115</v>
      </c>
      <c r="F29" s="3">
        <v>783709</v>
      </c>
      <c r="G29" s="3">
        <v>1805491</v>
      </c>
      <c r="H29" s="3">
        <v>80509</v>
      </c>
      <c r="I29" s="3">
        <v>41325</v>
      </c>
      <c r="J29" s="3">
        <v>5013662</v>
      </c>
      <c r="K29" s="17">
        <v>1607248</v>
      </c>
      <c r="L29" s="3" t="s">
        <v>76</v>
      </c>
      <c r="M29" s="21" cm="1">
        <f t="array" ref="M29">K29 / _xlfn.SWITCH(L29, "USD", 1, "AED", 3.67, "QAR", 3.64, "SAR", 3.75, "EUR", 0.92, "Unknown", 1, 1)</f>
        <v>1607248</v>
      </c>
      <c r="N29" s="2">
        <f t="shared" si="0"/>
        <v>-0.6794263354809319</v>
      </c>
      <c r="O29" s="3">
        <v>0.155</v>
      </c>
      <c r="P29" s="3" t="s">
        <v>3297</v>
      </c>
      <c r="Q29" s="3" t="s">
        <v>3236</v>
      </c>
    </row>
    <row r="30" spans="1:17" x14ac:dyDescent="0.3">
      <c r="A30" s="2" t="s">
        <v>3237</v>
      </c>
      <c r="B30" s="2" t="s">
        <v>32</v>
      </c>
      <c r="C30" s="2">
        <v>76840</v>
      </c>
      <c r="D30" s="2">
        <v>1004135</v>
      </c>
      <c r="E30" s="2">
        <v>798345</v>
      </c>
      <c r="F30" s="2">
        <v>146837</v>
      </c>
      <c r="G30" s="2">
        <v>2895465</v>
      </c>
      <c r="H30" s="2">
        <v>67264</v>
      </c>
      <c r="I30" s="2">
        <v>33607</v>
      </c>
      <c r="J30" s="2">
        <v>948654</v>
      </c>
      <c r="K30" s="16">
        <v>5306836</v>
      </c>
      <c r="L30" s="2" t="s">
        <v>242</v>
      </c>
      <c r="M30" s="20" cm="1">
        <f t="array" ref="M30">K30 / _xlfn.SWITCH(L30, "USD", 1, "AED", 3.67, "QAR", 3.64, "SAR", 3.75, "EUR", 0.92, "Unknown", 1, 1)</f>
        <v>5768300</v>
      </c>
      <c r="N30" s="2">
        <f t="shared" si="0"/>
        <v>4.5940690704935623</v>
      </c>
      <c r="O30" s="2" t="s">
        <v>3297</v>
      </c>
      <c r="P30" s="2" t="s">
        <v>3297</v>
      </c>
      <c r="Q30" s="2" t="s">
        <v>3236</v>
      </c>
    </row>
    <row r="31" spans="1:17" x14ac:dyDescent="0.3">
      <c r="A31" s="3" t="s">
        <v>3237</v>
      </c>
      <c r="B31" s="3" t="s">
        <v>207</v>
      </c>
      <c r="C31" s="3" t="s">
        <v>3297</v>
      </c>
      <c r="D31" s="3">
        <v>491423</v>
      </c>
      <c r="E31" s="3">
        <v>356807</v>
      </c>
      <c r="F31" s="3">
        <v>656810</v>
      </c>
      <c r="G31" s="3" t="s">
        <v>3297</v>
      </c>
      <c r="H31" s="3">
        <v>97986</v>
      </c>
      <c r="I31" s="3">
        <v>9002</v>
      </c>
      <c r="J31" s="3">
        <v>7523207</v>
      </c>
      <c r="K31" s="17">
        <v>4681614</v>
      </c>
      <c r="L31" s="3" t="s">
        <v>278</v>
      </c>
      <c r="M31" s="21" cm="1">
        <f t="array" ref="M31">K31 / _xlfn.SWITCH(L31, "USD", 1, "AED", 3.67, "QAR", 3.64, "SAR", 3.75, "EUR", 0.92, "Unknown", 1, 1)</f>
        <v>1248430.3999999999</v>
      </c>
      <c r="N31" s="2">
        <f t="shared" si="0"/>
        <v>-0.3777103301823278</v>
      </c>
      <c r="O31" s="3">
        <v>0.113</v>
      </c>
      <c r="P31" s="3" t="s">
        <v>3233</v>
      </c>
      <c r="Q31" s="3" t="s">
        <v>3297</v>
      </c>
    </row>
    <row r="32" spans="1:17" x14ac:dyDescent="0.3">
      <c r="A32" s="2" t="s">
        <v>3238</v>
      </c>
      <c r="B32" s="2" t="s">
        <v>67</v>
      </c>
      <c r="C32" s="2">
        <v>78156</v>
      </c>
      <c r="D32" s="2">
        <v>584893</v>
      </c>
      <c r="E32" s="2">
        <v>868348</v>
      </c>
      <c r="F32" s="2">
        <v>535127</v>
      </c>
      <c r="G32" s="2">
        <v>2268968</v>
      </c>
      <c r="H32" s="2">
        <v>73089</v>
      </c>
      <c r="I32" s="2">
        <v>12769</v>
      </c>
      <c r="J32" s="2">
        <v>4938675</v>
      </c>
      <c r="K32" s="16">
        <v>8139560</v>
      </c>
      <c r="L32" s="2" t="s">
        <v>3297</v>
      </c>
      <c r="M32" s="20" cm="1">
        <f t="array" ref="M32">K32 / _xlfn.SWITCH(L32, "USD", 1, "AED", 3.67, "QAR", 3.64, "SAR", 3.75, "EUR", 0.92, "Unknown", 1, 1)</f>
        <v>8139560</v>
      </c>
      <c r="N32" s="2">
        <f t="shared" si="0"/>
        <v>0.64812626868542678</v>
      </c>
      <c r="O32" s="2" t="s">
        <v>3297</v>
      </c>
      <c r="P32" s="2" t="s">
        <v>3233</v>
      </c>
      <c r="Q32" s="2" t="s">
        <v>3134</v>
      </c>
    </row>
    <row r="33" spans="1:17" x14ac:dyDescent="0.3">
      <c r="A33" s="3" t="s">
        <v>3238</v>
      </c>
      <c r="B33" s="3" t="s">
        <v>275</v>
      </c>
      <c r="C33" s="3">
        <v>259252</v>
      </c>
      <c r="D33" s="3">
        <v>147184</v>
      </c>
      <c r="E33" s="3">
        <v>257713</v>
      </c>
      <c r="F33" s="3" t="s">
        <v>3297</v>
      </c>
      <c r="G33" s="3">
        <v>2827186</v>
      </c>
      <c r="H33" s="3">
        <v>65148</v>
      </c>
      <c r="I33" s="3">
        <v>19462</v>
      </c>
      <c r="J33" s="3">
        <v>1819350</v>
      </c>
      <c r="K33" s="17">
        <v>8062907</v>
      </c>
      <c r="L33" s="3" t="s">
        <v>242</v>
      </c>
      <c r="M33" s="21" cm="1">
        <f t="array" ref="M33">K33 / _xlfn.SWITCH(L33, "USD", 1, "AED", 3.67, "QAR", 3.64, "SAR", 3.75, "EUR", 0.92, "Unknown", 1, 1)</f>
        <v>8764029.347826086</v>
      </c>
      <c r="N33" s="2">
        <f t="shared" si="0"/>
        <v>3.4317514496935719</v>
      </c>
      <c r="O33" s="3">
        <v>4.2999999999999997E-2</v>
      </c>
      <c r="P33" s="3" t="s">
        <v>3229</v>
      </c>
      <c r="Q33" s="3" t="s">
        <v>3134</v>
      </c>
    </row>
    <row r="34" spans="1:17" x14ac:dyDescent="0.3">
      <c r="A34" s="2" t="s">
        <v>3238</v>
      </c>
      <c r="B34" s="2" t="s">
        <v>220</v>
      </c>
      <c r="C34" s="2">
        <v>357745</v>
      </c>
      <c r="D34" s="2">
        <v>237654</v>
      </c>
      <c r="E34" s="2">
        <v>1778949</v>
      </c>
      <c r="F34" s="2">
        <v>388318</v>
      </c>
      <c r="G34" s="2">
        <v>285642</v>
      </c>
      <c r="H34" s="2">
        <v>34594</v>
      </c>
      <c r="I34" s="2">
        <v>47860</v>
      </c>
      <c r="J34" s="2">
        <v>4363388</v>
      </c>
      <c r="K34" s="16">
        <v>4781432</v>
      </c>
      <c r="L34" s="2" t="s">
        <v>365</v>
      </c>
      <c r="M34" s="20" cm="1">
        <f t="array" ref="M34">K34 / _xlfn.SWITCH(L34, "USD", 1, "AED", 3.67, "QAR", 3.64, "SAR", 3.75, "EUR", 0.92, "Unknown", 1, 1)</f>
        <v>1302842.5068119892</v>
      </c>
      <c r="N34" s="2">
        <f t="shared" si="0"/>
        <v>9.5807203026638935E-2</v>
      </c>
      <c r="O34" s="2">
        <v>6.9000000000000006E-2</v>
      </c>
      <c r="P34" s="2" t="s">
        <v>3233</v>
      </c>
      <c r="Q34" s="2" t="s">
        <v>3232</v>
      </c>
    </row>
    <row r="35" spans="1:17" x14ac:dyDescent="0.3">
      <c r="A35" s="3" t="s">
        <v>3238</v>
      </c>
      <c r="B35" s="3" t="s">
        <v>16</v>
      </c>
      <c r="C35" s="3">
        <v>166872</v>
      </c>
      <c r="D35" s="3">
        <v>635844</v>
      </c>
      <c r="E35" s="3">
        <v>547700</v>
      </c>
      <c r="F35" s="3">
        <v>802542</v>
      </c>
      <c r="G35" s="3">
        <v>2123435</v>
      </c>
      <c r="H35" s="3">
        <v>52522</v>
      </c>
      <c r="I35" s="3">
        <v>5165</v>
      </c>
      <c r="J35" s="3">
        <v>577997</v>
      </c>
      <c r="K35" s="17">
        <v>2954033</v>
      </c>
      <c r="L35" s="3" t="s">
        <v>76</v>
      </c>
      <c r="M35" s="21" cm="1">
        <f t="array" ref="M35">K35 / _xlfn.SWITCH(L35, "USD", 1, "AED", 3.67, "QAR", 3.64, "SAR", 3.75, "EUR", 0.92, "Unknown", 1, 1)</f>
        <v>2954033</v>
      </c>
      <c r="N35" s="2">
        <f t="shared" si="0"/>
        <v>4.1108102637210919</v>
      </c>
      <c r="O35" s="3">
        <v>-0.159</v>
      </c>
      <c r="P35" s="3" t="s">
        <v>3233</v>
      </c>
      <c r="Q35" s="3" t="s">
        <v>3232</v>
      </c>
    </row>
    <row r="36" spans="1:17" x14ac:dyDescent="0.3">
      <c r="A36" s="2" t="s">
        <v>3238</v>
      </c>
      <c r="B36" s="2" t="s">
        <v>32</v>
      </c>
      <c r="C36" s="2">
        <v>92044</v>
      </c>
      <c r="D36" s="2">
        <v>1851363</v>
      </c>
      <c r="E36" s="2">
        <v>3835239</v>
      </c>
      <c r="F36" s="2">
        <v>913960</v>
      </c>
      <c r="G36" s="2">
        <v>46623</v>
      </c>
      <c r="H36" s="2">
        <v>78284</v>
      </c>
      <c r="I36" s="2">
        <v>45594</v>
      </c>
      <c r="J36" s="2">
        <v>1630199</v>
      </c>
      <c r="K36" s="16">
        <v>6082594</v>
      </c>
      <c r="L36" s="2" t="s">
        <v>242</v>
      </c>
      <c r="M36" s="20" cm="1">
        <f t="array" ref="M36">K36 / _xlfn.SWITCH(L36, "USD", 1, "AED", 3.67, "QAR", 3.64, "SAR", 3.75, "EUR", 0.92, "Unknown", 1, 1)</f>
        <v>6611515.2173913037</v>
      </c>
      <c r="N36" s="2">
        <f t="shared" si="0"/>
        <v>2.7311972342026953</v>
      </c>
      <c r="O36" s="2">
        <v>0.14599999999999999</v>
      </c>
      <c r="P36" s="2" t="s">
        <v>3297</v>
      </c>
      <c r="Q36" s="2" t="s">
        <v>3236</v>
      </c>
    </row>
    <row r="37" spans="1:17" x14ac:dyDescent="0.3">
      <c r="A37" s="3" t="s">
        <v>3238</v>
      </c>
      <c r="B37" s="3" t="s">
        <v>207</v>
      </c>
      <c r="C37" s="3">
        <v>440423</v>
      </c>
      <c r="D37" s="3">
        <v>1011997</v>
      </c>
      <c r="E37" s="3">
        <v>4703910</v>
      </c>
      <c r="F37" s="3">
        <v>249099</v>
      </c>
      <c r="G37" s="3">
        <v>1977920</v>
      </c>
      <c r="H37" s="3">
        <v>73687</v>
      </c>
      <c r="I37" s="3">
        <v>47952</v>
      </c>
      <c r="J37" s="3">
        <v>1439274</v>
      </c>
      <c r="K37" s="17">
        <v>4664885.9375</v>
      </c>
      <c r="L37" s="3" t="s">
        <v>76</v>
      </c>
      <c r="M37" s="21" cm="1">
        <f t="array" ref="M37">K37 / _xlfn.SWITCH(L37, "USD", 1, "AED", 3.67, "QAR", 3.64, "SAR", 3.75, "EUR", 0.92, "Unknown", 1, 1)</f>
        <v>4664885.9375</v>
      </c>
      <c r="N37" s="2">
        <f t="shared" si="0"/>
        <v>2.2411381971049291</v>
      </c>
      <c r="O37" s="3">
        <v>0.17399999999999999</v>
      </c>
      <c r="P37" s="3" t="s">
        <v>3228</v>
      </c>
      <c r="Q37" s="3" t="s">
        <v>3297</v>
      </c>
    </row>
    <row r="38" spans="1:17" x14ac:dyDescent="0.3">
      <c r="A38" s="2" t="s">
        <v>3239</v>
      </c>
      <c r="B38" s="2" t="s">
        <v>67</v>
      </c>
      <c r="C38" s="2">
        <v>301835</v>
      </c>
      <c r="D38" s="2">
        <v>697606</v>
      </c>
      <c r="E38" s="2">
        <v>3735011</v>
      </c>
      <c r="F38" s="2">
        <v>261321</v>
      </c>
      <c r="G38" s="2" t="s">
        <v>3297</v>
      </c>
      <c r="H38" s="2">
        <v>78373</v>
      </c>
      <c r="I38" s="2">
        <v>46602</v>
      </c>
      <c r="J38" s="2">
        <v>3393717</v>
      </c>
      <c r="K38" s="16">
        <v>1629359</v>
      </c>
      <c r="L38" s="2" t="s">
        <v>3297</v>
      </c>
      <c r="M38" s="20" cm="1">
        <f t="array" ref="M38">K38 / _xlfn.SWITCH(L38, "USD", 1, "AED", 3.67, "QAR", 3.64, "SAR", 3.75, "EUR", 0.92, "Unknown", 1, 1)</f>
        <v>1629359</v>
      </c>
      <c r="N38" s="2">
        <f t="shared" si="0"/>
        <v>-0.51988954883391869</v>
      </c>
      <c r="O38" s="2">
        <v>4.5999999999999999E-2</v>
      </c>
      <c r="P38" s="2" t="s">
        <v>3229</v>
      </c>
      <c r="Q38" s="2" t="s">
        <v>3297</v>
      </c>
    </row>
    <row r="39" spans="1:17" x14ac:dyDescent="0.3">
      <c r="A39" s="3" t="s">
        <v>3239</v>
      </c>
      <c r="B39" s="3" t="s">
        <v>275</v>
      </c>
      <c r="C39" s="3">
        <v>228883</v>
      </c>
      <c r="D39" s="3">
        <v>1549169</v>
      </c>
      <c r="E39" s="3">
        <v>3360234</v>
      </c>
      <c r="F39" s="3">
        <v>653900</v>
      </c>
      <c r="G39" s="3">
        <v>1001373</v>
      </c>
      <c r="H39" s="3">
        <v>8273</v>
      </c>
      <c r="I39" s="3">
        <v>28903</v>
      </c>
      <c r="J39" s="3">
        <v>1046944</v>
      </c>
      <c r="K39" s="17">
        <v>629433</v>
      </c>
      <c r="L39" s="3" t="s">
        <v>365</v>
      </c>
      <c r="M39" s="21" cm="1">
        <f t="array" ref="M39">K39 / _xlfn.SWITCH(L39, "USD", 1, "AED", 3.67, "QAR", 3.64, "SAR", 3.75, "EUR", 0.92, "Unknown", 1, 1)</f>
        <v>171507.62942779291</v>
      </c>
      <c r="N39" s="2">
        <f t="shared" si="0"/>
        <v>-0.39879019317174558</v>
      </c>
      <c r="O39" s="3">
        <v>6.0999999999999999E-2</v>
      </c>
      <c r="P39" s="3" t="s">
        <v>3297</v>
      </c>
      <c r="Q39" s="3" t="s">
        <v>3236</v>
      </c>
    </row>
    <row r="40" spans="1:17" x14ac:dyDescent="0.3">
      <c r="A40" s="2" t="s">
        <v>3239</v>
      </c>
      <c r="B40" s="2" t="s">
        <v>220</v>
      </c>
      <c r="C40" s="2">
        <v>492132</v>
      </c>
      <c r="D40" s="2">
        <v>1073160</v>
      </c>
      <c r="E40" s="2">
        <v>1201141</v>
      </c>
      <c r="F40" s="2">
        <v>115338</v>
      </c>
      <c r="G40" s="2">
        <v>2729252</v>
      </c>
      <c r="H40" s="2">
        <v>43854</v>
      </c>
      <c r="I40" s="2">
        <v>32955</v>
      </c>
      <c r="J40" s="2">
        <v>2167441</v>
      </c>
      <c r="K40" s="16">
        <v>810547</v>
      </c>
      <c r="L40" s="2" t="s">
        <v>278</v>
      </c>
      <c r="M40" s="20" cm="1">
        <f t="array" ref="M40">K40 / _xlfn.SWITCH(L40, "USD", 1, "AED", 3.67, "QAR", 3.64, "SAR", 3.75, "EUR", 0.92, "Unknown", 1, 1)</f>
        <v>216145.86666666667</v>
      </c>
      <c r="N40" s="2">
        <f t="shared" si="0"/>
        <v>-0.62603503394094695</v>
      </c>
      <c r="O40" s="2">
        <v>-8.0000000000000002E-3</v>
      </c>
      <c r="P40" s="2" t="s">
        <v>3297</v>
      </c>
      <c r="Q40" s="2" t="s">
        <v>3232</v>
      </c>
    </row>
    <row r="41" spans="1:17" x14ac:dyDescent="0.3">
      <c r="A41" s="3" t="s">
        <v>3239</v>
      </c>
      <c r="B41" s="3" t="s">
        <v>16</v>
      </c>
      <c r="C41" s="3">
        <v>193254</v>
      </c>
      <c r="D41" s="3">
        <v>790846</v>
      </c>
      <c r="E41" s="3">
        <v>3230924</v>
      </c>
      <c r="F41" s="3">
        <v>168960</v>
      </c>
      <c r="G41" s="3">
        <v>949709</v>
      </c>
      <c r="H41" s="3">
        <v>14067</v>
      </c>
      <c r="I41" s="3">
        <v>27769</v>
      </c>
      <c r="J41" s="3">
        <v>6731195</v>
      </c>
      <c r="K41" s="17">
        <v>4903079</v>
      </c>
      <c r="L41" s="3" t="s">
        <v>50</v>
      </c>
      <c r="M41" s="21" cm="1">
        <f t="array" ref="M41">K41 / _xlfn.SWITCH(L41, "USD", 1, "AED", 3.67, "QAR", 3.64, "SAR", 3.75, "EUR", 0.92, "Unknown", 1, 1)</f>
        <v>1346999.7252747251</v>
      </c>
      <c r="N41" s="2">
        <f t="shared" si="0"/>
        <v>-0.27158862579378551</v>
      </c>
      <c r="O41" s="3">
        <v>-0.10199999999999999</v>
      </c>
      <c r="P41" s="3" t="s">
        <v>3297</v>
      </c>
      <c r="Q41" s="3" t="s">
        <v>3232</v>
      </c>
    </row>
    <row r="42" spans="1:17" x14ac:dyDescent="0.3">
      <c r="A42" s="2" t="s">
        <v>3239</v>
      </c>
      <c r="B42" s="2" t="s">
        <v>32</v>
      </c>
      <c r="C42" s="2">
        <v>310194</v>
      </c>
      <c r="D42" s="2">
        <v>1761052</v>
      </c>
      <c r="E42" s="2">
        <v>1836909</v>
      </c>
      <c r="F42" s="2">
        <v>570912</v>
      </c>
      <c r="G42" s="2">
        <v>1986286</v>
      </c>
      <c r="H42" s="2">
        <v>68165</v>
      </c>
      <c r="I42" s="2">
        <v>4508</v>
      </c>
      <c r="J42" s="2">
        <v>3083846</v>
      </c>
      <c r="K42" s="16">
        <v>8750158</v>
      </c>
      <c r="L42" s="2" t="s">
        <v>365</v>
      </c>
      <c r="M42" s="20" cm="1">
        <f t="array" ref="M42">K42 / _xlfn.SWITCH(L42, "USD", 1, "AED", 3.67, "QAR", 3.64, "SAR", 3.75, "EUR", 0.92, "Unknown", 1, 1)</f>
        <v>2384239.2370572207</v>
      </c>
      <c r="N42" s="2">
        <f t="shared" si="0"/>
        <v>1.8374173029392518</v>
      </c>
      <c r="O42" s="2">
        <v>1E-3</v>
      </c>
      <c r="P42" s="2" t="s">
        <v>3297</v>
      </c>
      <c r="Q42" s="2" t="s">
        <v>3236</v>
      </c>
    </row>
    <row r="43" spans="1:17" x14ac:dyDescent="0.3">
      <c r="A43" s="3" t="s">
        <v>3239</v>
      </c>
      <c r="B43" s="3" t="s">
        <v>207</v>
      </c>
      <c r="C43" s="3">
        <v>377446</v>
      </c>
      <c r="D43" s="3">
        <v>972951</v>
      </c>
      <c r="E43" s="3">
        <v>2564406</v>
      </c>
      <c r="F43" s="3">
        <v>426832</v>
      </c>
      <c r="G43" s="3">
        <v>2512845</v>
      </c>
      <c r="H43" s="3">
        <v>26276</v>
      </c>
      <c r="I43" s="3">
        <v>2212</v>
      </c>
      <c r="J43" s="3">
        <v>7827152</v>
      </c>
      <c r="K43" s="17">
        <v>4868465</v>
      </c>
      <c r="L43" s="3" t="s">
        <v>76</v>
      </c>
      <c r="M43" s="21" cm="1">
        <f t="array" ref="M43">K43 / _xlfn.SWITCH(L43, "USD", 1, "AED", 3.67, "QAR", 3.64, "SAR", 3.75, "EUR", 0.92, "Unknown", 1, 1)</f>
        <v>4868465</v>
      </c>
      <c r="N43" s="2">
        <f t="shared" si="0"/>
        <v>-0.3780030079906459</v>
      </c>
      <c r="O43" s="3">
        <v>0.17399999999999999</v>
      </c>
      <c r="P43" s="3" t="s">
        <v>3297</v>
      </c>
      <c r="Q43" s="3" t="s">
        <v>3134</v>
      </c>
    </row>
    <row r="44" spans="1:17" x14ac:dyDescent="0.3">
      <c r="A44" s="2" t="s">
        <v>3240</v>
      </c>
      <c r="B44" s="2" t="s">
        <v>67</v>
      </c>
      <c r="C44" s="2">
        <v>269059</v>
      </c>
      <c r="D44" s="2">
        <v>1345791</v>
      </c>
      <c r="E44" s="2">
        <v>2715149</v>
      </c>
      <c r="F44" s="2">
        <v>277302</v>
      </c>
      <c r="G44" s="2">
        <v>791981</v>
      </c>
      <c r="H44" s="2">
        <v>57020</v>
      </c>
      <c r="I44" s="2">
        <v>1356</v>
      </c>
      <c r="J44" s="2">
        <v>7784230</v>
      </c>
      <c r="K44" s="16">
        <v>904930</v>
      </c>
      <c r="L44" s="2" t="s">
        <v>76</v>
      </c>
      <c r="M44" s="20" cm="1">
        <f t="array" ref="M44">K44 / _xlfn.SWITCH(L44, "USD", 1, "AED", 3.67, "QAR", 3.64, "SAR", 3.75, "EUR", 0.92, "Unknown", 1, 1)</f>
        <v>904930</v>
      </c>
      <c r="N44" s="2">
        <f t="shared" si="0"/>
        <v>-0.88374829623482354</v>
      </c>
      <c r="O44" s="2" t="s">
        <v>3297</v>
      </c>
      <c r="P44" s="2" t="s">
        <v>3229</v>
      </c>
      <c r="Q44" s="2" t="s">
        <v>3230</v>
      </c>
    </row>
    <row r="45" spans="1:17" x14ac:dyDescent="0.3">
      <c r="A45" s="3" t="s">
        <v>3240</v>
      </c>
      <c r="B45" s="3" t="s">
        <v>275</v>
      </c>
      <c r="C45" s="3">
        <v>431118</v>
      </c>
      <c r="D45" s="3">
        <v>135830</v>
      </c>
      <c r="E45" s="3">
        <v>1579273</v>
      </c>
      <c r="F45" s="3" t="s">
        <v>3297</v>
      </c>
      <c r="G45" s="3" t="s">
        <v>3297</v>
      </c>
      <c r="H45" s="3">
        <v>51382</v>
      </c>
      <c r="I45" s="3">
        <v>42099</v>
      </c>
      <c r="J45" s="3">
        <v>5925397</v>
      </c>
      <c r="K45" s="17">
        <v>3157814</v>
      </c>
      <c r="L45" s="3" t="s">
        <v>76</v>
      </c>
      <c r="M45" s="21" cm="1">
        <f t="array" ref="M45">K45 / _xlfn.SWITCH(L45, "USD", 1, "AED", 3.67, "QAR", 3.64, "SAR", 3.75, "EUR", 0.92, "Unknown", 1, 1)</f>
        <v>3157814</v>
      </c>
      <c r="N45" s="2">
        <f t="shared" si="0"/>
        <v>-0.46707132028453113</v>
      </c>
      <c r="O45" s="3">
        <v>1.4999999999999999E-2</v>
      </c>
      <c r="P45" s="3" t="s">
        <v>3233</v>
      </c>
      <c r="Q45" s="3" t="s">
        <v>3230</v>
      </c>
    </row>
    <row r="46" spans="1:17" x14ac:dyDescent="0.3">
      <c r="A46" s="2" t="s">
        <v>3240</v>
      </c>
      <c r="B46" s="2" t="s">
        <v>220</v>
      </c>
      <c r="C46" s="2">
        <v>86630</v>
      </c>
      <c r="D46" s="2">
        <v>1954426</v>
      </c>
      <c r="E46" s="2">
        <v>2246079</v>
      </c>
      <c r="F46" s="2">
        <v>855704</v>
      </c>
      <c r="G46" s="2">
        <v>1808530</v>
      </c>
      <c r="H46" s="2">
        <v>93763</v>
      </c>
      <c r="I46" s="2">
        <v>4880</v>
      </c>
      <c r="J46" s="2">
        <v>6290268</v>
      </c>
      <c r="K46" s="16">
        <v>5980558</v>
      </c>
      <c r="L46" s="2" t="s">
        <v>365</v>
      </c>
      <c r="M46" s="20" cm="1">
        <f t="array" ref="M46">K46 / _xlfn.SWITCH(L46, "USD", 1, "AED", 3.67, "QAR", 3.64, "SAR", 3.75, "EUR", 0.92, "Unknown", 1, 1)</f>
        <v>1629579.8365122615</v>
      </c>
      <c r="N46" s="2">
        <f t="shared" si="0"/>
        <v>-4.9236375938195319E-2</v>
      </c>
      <c r="O46" s="2">
        <v>-0.187</v>
      </c>
      <c r="P46" s="2" t="s">
        <v>3233</v>
      </c>
      <c r="Q46" s="2" t="s">
        <v>3232</v>
      </c>
    </row>
    <row r="47" spans="1:17" x14ac:dyDescent="0.3">
      <c r="A47" s="3" t="s">
        <v>3240</v>
      </c>
      <c r="B47" s="3" t="s">
        <v>16</v>
      </c>
      <c r="C47" s="3">
        <v>305749</v>
      </c>
      <c r="D47" s="3">
        <v>175119</v>
      </c>
      <c r="E47" s="3">
        <v>2175980</v>
      </c>
      <c r="F47" s="3">
        <v>587492</v>
      </c>
      <c r="G47" s="3">
        <v>1266641</v>
      </c>
      <c r="H47" s="3">
        <v>81964</v>
      </c>
      <c r="I47" s="3">
        <v>20220</v>
      </c>
      <c r="J47" s="3">
        <v>1036459</v>
      </c>
      <c r="K47" s="17">
        <v>3462599</v>
      </c>
      <c r="L47" s="3" t="s">
        <v>365</v>
      </c>
      <c r="M47" s="21" cm="1">
        <f t="array" ref="M47">K47 / _xlfn.SWITCH(L47, "USD", 1, "AED", 3.67, "QAR", 3.64, "SAR", 3.75, "EUR", 0.92, "Unknown", 1, 1)</f>
        <v>943487.46594005451</v>
      </c>
      <c r="N47" s="2">
        <f t="shared" si="0"/>
        <v>2.3407968863216007</v>
      </c>
      <c r="O47" s="3">
        <v>1.0999999999999999E-2</v>
      </c>
      <c r="P47" s="3" t="s">
        <v>3297</v>
      </c>
      <c r="Q47" s="3" t="s">
        <v>3236</v>
      </c>
    </row>
    <row r="48" spans="1:17" x14ac:dyDescent="0.3">
      <c r="A48" s="2" t="s">
        <v>3240</v>
      </c>
      <c r="B48" s="2" t="s">
        <v>32</v>
      </c>
      <c r="C48" s="2">
        <v>494791</v>
      </c>
      <c r="D48" s="2">
        <v>110263</v>
      </c>
      <c r="E48" s="2">
        <v>1741548</v>
      </c>
      <c r="F48" s="2">
        <v>203939</v>
      </c>
      <c r="G48" s="2">
        <v>389013</v>
      </c>
      <c r="H48" s="2">
        <v>70250</v>
      </c>
      <c r="I48" s="2">
        <v>44097</v>
      </c>
      <c r="J48" s="2">
        <v>1622650</v>
      </c>
      <c r="K48" s="16">
        <v>2171940</v>
      </c>
      <c r="L48" s="2" t="s">
        <v>365</v>
      </c>
      <c r="M48" s="20" cm="1">
        <f t="array" ref="M48">K48 / _xlfn.SWITCH(L48, "USD", 1, "AED", 3.67, "QAR", 3.64, "SAR", 3.75, "EUR", 0.92, "Unknown", 1, 1)</f>
        <v>591809.26430517714</v>
      </c>
      <c r="N48" s="2">
        <f t="shared" si="0"/>
        <v>0.33851415893754044</v>
      </c>
      <c r="O48" s="2">
        <v>2.3E-2</v>
      </c>
      <c r="P48" s="2" t="s">
        <v>3229</v>
      </c>
      <c r="Q48" s="2" t="s">
        <v>3297</v>
      </c>
    </row>
    <row r="49" spans="1:17" x14ac:dyDescent="0.3">
      <c r="A49" s="3" t="s">
        <v>3240</v>
      </c>
      <c r="B49" s="3" t="s">
        <v>207</v>
      </c>
      <c r="C49" s="3">
        <v>60630</v>
      </c>
      <c r="D49" s="3">
        <v>280098</v>
      </c>
      <c r="E49" s="3">
        <v>347991</v>
      </c>
      <c r="F49" s="3">
        <v>722195</v>
      </c>
      <c r="G49" s="3">
        <v>1112526</v>
      </c>
      <c r="H49" s="3">
        <v>65260</v>
      </c>
      <c r="I49" s="3">
        <v>41971</v>
      </c>
      <c r="J49" s="3">
        <v>5322596</v>
      </c>
      <c r="K49" s="17">
        <v>1260349</v>
      </c>
      <c r="L49" s="3" t="s">
        <v>278</v>
      </c>
      <c r="M49" s="21" cm="1">
        <f t="array" ref="M49">K49 / _xlfn.SWITCH(L49, "USD", 1, "AED", 3.67, "QAR", 3.64, "SAR", 3.75, "EUR", 0.92, "Unknown", 1, 1)</f>
        <v>336093.06666666665</v>
      </c>
      <c r="N49" s="2">
        <f t="shared" si="0"/>
        <v>-0.7632078406852596</v>
      </c>
      <c r="O49" s="3">
        <v>-4.9000000000000002E-2</v>
      </c>
      <c r="P49" s="3" t="s">
        <v>3228</v>
      </c>
      <c r="Q49" s="3" t="s">
        <v>3297</v>
      </c>
    </row>
    <row r="50" spans="1:17" x14ac:dyDescent="0.3">
      <c r="A50" s="2" t="s">
        <v>3241</v>
      </c>
      <c r="B50" s="2" t="s">
        <v>67</v>
      </c>
      <c r="C50" s="2">
        <v>421096</v>
      </c>
      <c r="D50" s="2">
        <v>947198</v>
      </c>
      <c r="E50" s="2">
        <v>4522227</v>
      </c>
      <c r="F50" s="2">
        <v>811393</v>
      </c>
      <c r="G50" s="2">
        <v>1095152</v>
      </c>
      <c r="H50" s="2">
        <v>89302</v>
      </c>
      <c r="I50" s="2">
        <v>18944</v>
      </c>
      <c r="J50" s="2">
        <v>3225068</v>
      </c>
      <c r="K50" s="16">
        <v>5839195</v>
      </c>
      <c r="L50" s="2" t="s">
        <v>242</v>
      </c>
      <c r="M50" s="20" cm="1">
        <f t="array" ref="M50">K50 / _xlfn.SWITCH(L50, "USD", 1, "AED", 3.67, "QAR", 3.64, "SAR", 3.75, "EUR", 0.92, "Unknown", 1, 1)</f>
        <v>6346951.0869565215</v>
      </c>
      <c r="N50" s="2">
        <f t="shared" si="0"/>
        <v>0.81056492452252171</v>
      </c>
      <c r="O50" s="2">
        <v>0.13600000000000001</v>
      </c>
      <c r="P50" s="2" t="s">
        <v>3228</v>
      </c>
      <c r="Q50" s="2" t="s">
        <v>3236</v>
      </c>
    </row>
    <row r="51" spans="1:17" x14ac:dyDescent="0.3">
      <c r="A51" s="3" t="s">
        <v>3241</v>
      </c>
      <c r="B51" s="3" t="s">
        <v>275</v>
      </c>
      <c r="C51" s="3">
        <v>53615</v>
      </c>
      <c r="D51" s="3">
        <v>307816</v>
      </c>
      <c r="E51" s="3">
        <v>3397270</v>
      </c>
      <c r="F51" s="3">
        <v>901671</v>
      </c>
      <c r="G51" s="3">
        <v>988046</v>
      </c>
      <c r="H51" s="3">
        <v>42280</v>
      </c>
      <c r="I51" s="3">
        <v>12573</v>
      </c>
      <c r="J51" s="3">
        <v>3569990</v>
      </c>
      <c r="K51" s="17">
        <v>1183783</v>
      </c>
      <c r="L51" s="3" t="s">
        <v>76</v>
      </c>
      <c r="M51" s="21" cm="1">
        <f t="array" ref="M51">K51 / _xlfn.SWITCH(L51, "USD", 1, "AED", 3.67, "QAR", 3.64, "SAR", 3.75, "EUR", 0.92, "Unknown", 1, 1)</f>
        <v>1183783</v>
      </c>
      <c r="N51" s="2">
        <f t="shared" si="0"/>
        <v>-0.66840719441791152</v>
      </c>
      <c r="O51" s="3">
        <v>0.16400000000000001</v>
      </c>
      <c r="P51" s="3" t="s">
        <v>3229</v>
      </c>
      <c r="Q51" s="3" t="s">
        <v>3297</v>
      </c>
    </row>
    <row r="52" spans="1:17" x14ac:dyDescent="0.3">
      <c r="A52" s="2" t="s">
        <v>3241</v>
      </c>
      <c r="B52" s="2" t="s">
        <v>220</v>
      </c>
      <c r="C52" s="2" t="s">
        <v>3297</v>
      </c>
      <c r="D52" s="2">
        <v>1332444</v>
      </c>
      <c r="E52" s="2">
        <v>3085312</v>
      </c>
      <c r="F52" s="2">
        <v>561812</v>
      </c>
      <c r="G52" s="2">
        <v>2108412</v>
      </c>
      <c r="H52" s="2">
        <v>18383</v>
      </c>
      <c r="I52" s="2">
        <v>49089</v>
      </c>
      <c r="J52" s="2">
        <v>6007874</v>
      </c>
      <c r="K52" s="16">
        <v>5489455</v>
      </c>
      <c r="L52" s="2" t="s">
        <v>76</v>
      </c>
      <c r="M52" s="20" cm="1">
        <f t="array" ref="M52">K52 / _xlfn.SWITCH(L52, "USD", 1, "AED", 3.67, "QAR", 3.64, "SAR", 3.75, "EUR", 0.92, "Unknown", 1, 1)</f>
        <v>5489455</v>
      </c>
      <c r="N52" s="2">
        <f t="shared" si="0"/>
        <v>-8.6289925521074506E-2</v>
      </c>
      <c r="O52" s="2">
        <v>-3.4000000000000002E-2</v>
      </c>
      <c r="P52" s="2" t="s">
        <v>3228</v>
      </c>
      <c r="Q52" s="2" t="s">
        <v>3230</v>
      </c>
    </row>
    <row r="53" spans="1:17" x14ac:dyDescent="0.3">
      <c r="A53" s="3" t="s">
        <v>3242</v>
      </c>
      <c r="B53" s="3" t="s">
        <v>16</v>
      </c>
      <c r="C53" s="3">
        <v>411901</v>
      </c>
      <c r="D53" s="3">
        <v>1483310</v>
      </c>
      <c r="E53" s="3">
        <v>4183191</v>
      </c>
      <c r="F53" s="3">
        <v>528087</v>
      </c>
      <c r="G53" s="3">
        <v>340049</v>
      </c>
      <c r="H53" s="3">
        <v>38453</v>
      </c>
      <c r="I53" s="3">
        <v>16689</v>
      </c>
      <c r="J53" s="3">
        <v>7714569</v>
      </c>
      <c r="K53" s="17">
        <v>4808070</v>
      </c>
      <c r="L53" s="3" t="s">
        <v>242</v>
      </c>
      <c r="M53" s="21" cm="1">
        <f t="array" ref="M53">K53 / _xlfn.SWITCH(L53, "USD", 1, "AED", 3.67, "QAR", 3.64, "SAR", 3.75, "EUR", 0.92, "Unknown", 1, 1)</f>
        <v>5226163.0434782607</v>
      </c>
      <c r="N53" s="2">
        <f t="shared" si="0"/>
        <v>-0.37675455362444743</v>
      </c>
      <c r="O53" s="3">
        <v>-0.13400000000000001</v>
      </c>
      <c r="P53" s="3" t="s">
        <v>3229</v>
      </c>
      <c r="Q53" s="3" t="s">
        <v>3134</v>
      </c>
    </row>
    <row r="54" spans="1:17" x14ac:dyDescent="0.3">
      <c r="A54" s="2" t="s">
        <v>3241</v>
      </c>
      <c r="B54" s="2" t="s">
        <v>32</v>
      </c>
      <c r="C54" s="2">
        <v>79565</v>
      </c>
      <c r="D54" s="2">
        <v>743558</v>
      </c>
      <c r="E54" s="2">
        <v>212198</v>
      </c>
      <c r="F54" s="2">
        <v>145660</v>
      </c>
      <c r="G54" s="2">
        <v>1596355</v>
      </c>
      <c r="H54" s="2">
        <v>19138</v>
      </c>
      <c r="I54" s="2">
        <v>25479</v>
      </c>
      <c r="J54" s="2">
        <v>5154696</v>
      </c>
      <c r="K54" s="16">
        <v>2098350</v>
      </c>
      <c r="L54" s="2" t="s">
        <v>365</v>
      </c>
      <c r="M54" s="20" cm="1">
        <f t="array" ref="M54">K54 / _xlfn.SWITCH(L54, "USD", 1, "AED", 3.67, "QAR", 3.64, "SAR", 3.75, "EUR", 0.92, "Unknown", 1, 1)</f>
        <v>571757.49318801088</v>
      </c>
      <c r="N54" s="2">
        <f t="shared" si="0"/>
        <v>-0.5929245875993463</v>
      </c>
      <c r="O54" s="2">
        <v>1.7999999999999999E-2</v>
      </c>
      <c r="P54" s="2" t="s">
        <v>3229</v>
      </c>
      <c r="Q54" s="2" t="s">
        <v>3134</v>
      </c>
    </row>
    <row r="55" spans="1:17" x14ac:dyDescent="0.3">
      <c r="A55" s="3" t="s">
        <v>3241</v>
      </c>
      <c r="B55" s="3" t="s">
        <v>207</v>
      </c>
      <c r="C55" s="3">
        <v>367423</v>
      </c>
      <c r="D55" s="3">
        <v>802869</v>
      </c>
      <c r="E55" s="3">
        <v>3846785</v>
      </c>
      <c r="F55" s="3" t="s">
        <v>3297</v>
      </c>
      <c r="G55" s="3">
        <v>2362149</v>
      </c>
      <c r="H55" s="3">
        <v>53358</v>
      </c>
      <c r="I55" s="3">
        <v>18834</v>
      </c>
      <c r="J55" s="3">
        <v>5512455</v>
      </c>
      <c r="K55" s="17">
        <v>6739004</v>
      </c>
      <c r="L55" s="3" t="s">
        <v>242</v>
      </c>
      <c r="M55" s="21" cm="1">
        <f t="array" ref="M55">K55 / _xlfn.SWITCH(L55, "USD", 1, "AED", 3.67, "QAR", 3.64, "SAR", 3.75, "EUR", 0.92, "Unknown", 1, 1)</f>
        <v>7325004.3478260869</v>
      </c>
      <c r="N55" s="2">
        <f t="shared" si="0"/>
        <v>0.22250503632229196</v>
      </c>
      <c r="O55" s="3">
        <v>0.16200000000000001</v>
      </c>
      <c r="P55" s="3" t="s">
        <v>3297</v>
      </c>
      <c r="Q55" s="3" t="s">
        <v>3134</v>
      </c>
    </row>
    <row r="56" spans="1:17" x14ac:dyDescent="0.3">
      <c r="A56" s="2" t="s">
        <v>3243</v>
      </c>
      <c r="B56" s="2" t="s">
        <v>67</v>
      </c>
      <c r="C56" s="2">
        <v>134116</v>
      </c>
      <c r="D56" s="2">
        <v>136231</v>
      </c>
      <c r="E56" s="2">
        <v>580841</v>
      </c>
      <c r="F56" s="2">
        <v>841460</v>
      </c>
      <c r="G56" s="2">
        <v>559954</v>
      </c>
      <c r="H56" s="2">
        <v>28428</v>
      </c>
      <c r="I56" s="2">
        <v>20250</v>
      </c>
      <c r="J56" s="2">
        <v>712697</v>
      </c>
      <c r="K56" s="16">
        <v>6394748</v>
      </c>
      <c r="L56" s="2" t="s">
        <v>76</v>
      </c>
      <c r="M56" s="20" cm="1">
        <f t="array" ref="M56">K56 / _xlfn.SWITCH(L56, "USD", 1, "AED", 3.67, "QAR", 3.64, "SAR", 3.75, "EUR", 0.92, "Unknown", 1, 1)</f>
        <v>6394748</v>
      </c>
      <c r="N56" s="2">
        <f t="shared" si="0"/>
        <v>7.972604065963516</v>
      </c>
      <c r="O56" s="2" t="s">
        <v>3297</v>
      </c>
      <c r="P56" s="2" t="s">
        <v>3228</v>
      </c>
      <c r="Q56" s="2" t="s">
        <v>3232</v>
      </c>
    </row>
    <row r="57" spans="1:17" x14ac:dyDescent="0.3">
      <c r="A57" s="3" t="s">
        <v>3243</v>
      </c>
      <c r="B57" s="3" t="s">
        <v>275</v>
      </c>
      <c r="C57" s="3" t="s">
        <v>3297</v>
      </c>
      <c r="D57" s="3">
        <v>329064</v>
      </c>
      <c r="E57" s="3">
        <v>4050478</v>
      </c>
      <c r="F57" s="3">
        <v>244464</v>
      </c>
      <c r="G57" s="3" t="s">
        <v>3297</v>
      </c>
      <c r="H57" s="3">
        <v>44394</v>
      </c>
      <c r="I57" s="3">
        <v>12407</v>
      </c>
      <c r="J57" s="3">
        <v>2072273</v>
      </c>
      <c r="K57" s="17">
        <v>4648157.875</v>
      </c>
      <c r="L57" s="3" t="s">
        <v>76</v>
      </c>
      <c r="M57" s="21" cm="1">
        <f t="array" ref="M57">K57 / _xlfn.SWITCH(L57, "USD", 1, "AED", 3.67, "QAR", 3.64, "SAR", 3.75, "EUR", 0.92, "Unknown", 1, 1)</f>
        <v>4648157.875</v>
      </c>
      <c r="N57" s="2">
        <f t="shared" si="0"/>
        <v>1.2430239041863693</v>
      </c>
      <c r="O57" s="3">
        <v>-8.1000000000000003E-2</v>
      </c>
      <c r="P57" s="3" t="s">
        <v>3229</v>
      </c>
      <c r="Q57" s="3" t="s">
        <v>3232</v>
      </c>
    </row>
    <row r="58" spans="1:17" x14ac:dyDescent="0.3">
      <c r="A58" s="2" t="s">
        <v>3243</v>
      </c>
      <c r="B58" s="2" t="s">
        <v>220</v>
      </c>
      <c r="C58" s="2">
        <v>298845</v>
      </c>
      <c r="D58" s="2">
        <v>331492</v>
      </c>
      <c r="E58" s="2">
        <v>2208648</v>
      </c>
      <c r="F58" s="2">
        <v>206291</v>
      </c>
      <c r="G58" s="2">
        <v>2948081</v>
      </c>
      <c r="H58" s="2">
        <v>64894</v>
      </c>
      <c r="I58" s="2">
        <v>33310</v>
      </c>
      <c r="J58" s="2">
        <v>1335145</v>
      </c>
      <c r="K58" s="16">
        <v>6946378</v>
      </c>
      <c r="L58" s="2" t="s">
        <v>242</v>
      </c>
      <c r="M58" s="20" cm="1">
        <f t="array" ref="M58">K58 / _xlfn.SWITCH(L58, "USD", 1, "AED", 3.67, "QAR", 3.64, "SAR", 3.75, "EUR", 0.92, "Unknown", 1, 1)</f>
        <v>7550410.8695652168</v>
      </c>
      <c r="N58" s="2">
        <f t="shared" si="0"/>
        <v>4.2027143119286672</v>
      </c>
      <c r="O58" s="2">
        <v>0</v>
      </c>
      <c r="P58" s="2" t="s">
        <v>3297</v>
      </c>
      <c r="Q58" s="2" t="s">
        <v>3232</v>
      </c>
    </row>
    <row r="59" spans="1:17" x14ac:dyDescent="0.3">
      <c r="A59" s="3" t="s">
        <v>3243</v>
      </c>
      <c r="B59" s="3" t="s">
        <v>16</v>
      </c>
      <c r="C59" s="3">
        <v>159504</v>
      </c>
      <c r="D59" s="3">
        <v>1923125</v>
      </c>
      <c r="E59" s="3">
        <v>3249217</v>
      </c>
      <c r="F59" s="3">
        <v>220978</v>
      </c>
      <c r="G59" s="3">
        <v>1337083</v>
      </c>
      <c r="H59" s="3">
        <v>37355</v>
      </c>
      <c r="I59" s="3">
        <v>22208</v>
      </c>
      <c r="J59" s="3">
        <v>5830168</v>
      </c>
      <c r="K59" s="17">
        <v>6113841</v>
      </c>
      <c r="L59" s="3" t="s">
        <v>50</v>
      </c>
      <c r="M59" s="21" cm="1">
        <f t="array" ref="M59">K59 / _xlfn.SWITCH(L59, "USD", 1, "AED", 3.67, "QAR", 3.64, "SAR", 3.75, "EUR", 0.92, "Unknown", 1, 1)</f>
        <v>1679626.6483516484</v>
      </c>
      <c r="N59" s="2">
        <f t="shared" si="0"/>
        <v>4.8656059310812315E-2</v>
      </c>
      <c r="O59" s="3">
        <v>-9.1999999999999998E-2</v>
      </c>
      <c r="P59" s="3" t="s">
        <v>3228</v>
      </c>
      <c r="Q59" s="3" t="s">
        <v>3230</v>
      </c>
    </row>
    <row r="60" spans="1:17" x14ac:dyDescent="0.3">
      <c r="A60" s="2" t="s">
        <v>3243</v>
      </c>
      <c r="B60" s="2" t="s">
        <v>32</v>
      </c>
      <c r="C60" s="2">
        <v>116665</v>
      </c>
      <c r="D60" s="2">
        <v>593425</v>
      </c>
      <c r="E60" s="2">
        <v>219105</v>
      </c>
      <c r="F60" s="2">
        <v>587566</v>
      </c>
      <c r="G60" s="2">
        <v>1696107</v>
      </c>
      <c r="H60" s="2">
        <v>9270</v>
      </c>
      <c r="I60" s="2">
        <v>18245</v>
      </c>
      <c r="J60" s="2">
        <v>5955369</v>
      </c>
      <c r="K60" s="16">
        <v>5406503</v>
      </c>
      <c r="L60" s="2" t="s">
        <v>3297</v>
      </c>
      <c r="M60" s="20" cm="1">
        <f t="array" ref="M60">K60 / _xlfn.SWITCH(L60, "USD", 1, "AED", 3.67, "QAR", 3.64, "SAR", 3.75, "EUR", 0.92, "Unknown", 1, 1)</f>
        <v>5406503</v>
      </c>
      <c r="N60" s="2">
        <f t="shared" si="0"/>
        <v>-9.2163222799460459E-2</v>
      </c>
      <c r="O60" s="2">
        <v>-0.13800000000000001</v>
      </c>
      <c r="P60" s="2" t="s">
        <v>3233</v>
      </c>
      <c r="Q60" s="2" t="s">
        <v>3232</v>
      </c>
    </row>
    <row r="61" spans="1:17" x14ac:dyDescent="0.3">
      <c r="A61" s="3" t="s">
        <v>3243</v>
      </c>
      <c r="B61" s="3" t="s">
        <v>207</v>
      </c>
      <c r="C61" s="3">
        <v>459572</v>
      </c>
      <c r="D61" s="3">
        <v>1567027</v>
      </c>
      <c r="E61" s="3">
        <v>4275017</v>
      </c>
      <c r="F61" s="3">
        <v>101127</v>
      </c>
      <c r="G61" s="3">
        <v>1490988</v>
      </c>
      <c r="H61" s="3">
        <v>7192</v>
      </c>
      <c r="I61" s="3">
        <v>1065</v>
      </c>
      <c r="J61" s="3">
        <v>7780679</v>
      </c>
      <c r="K61" s="17">
        <v>6100187</v>
      </c>
      <c r="L61" s="3" t="s">
        <v>365</v>
      </c>
      <c r="M61" s="21" cm="1">
        <f t="array" ref="M61">K61 / _xlfn.SWITCH(L61, "USD", 1, "AED", 3.67, "QAR", 3.64, "SAR", 3.75, "EUR", 0.92, "Unknown", 1, 1)</f>
        <v>1662176.2942779292</v>
      </c>
      <c r="N61" s="2">
        <f t="shared" si="0"/>
        <v>-0.21598269251308272</v>
      </c>
      <c r="O61" s="3">
        <v>-6.7000000000000004E-2</v>
      </c>
      <c r="P61" s="3" t="s">
        <v>3233</v>
      </c>
      <c r="Q61" s="3" t="s">
        <v>3134</v>
      </c>
    </row>
    <row r="62" spans="1:17" x14ac:dyDescent="0.3">
      <c r="A62" s="2" t="s">
        <v>3244</v>
      </c>
      <c r="B62" s="2" t="s">
        <v>67</v>
      </c>
      <c r="C62" s="2">
        <v>366175</v>
      </c>
      <c r="D62" s="2">
        <v>601077</v>
      </c>
      <c r="E62" s="2">
        <v>4248706</v>
      </c>
      <c r="F62" s="2" t="s">
        <v>3297</v>
      </c>
      <c r="G62" s="2">
        <v>1066347</v>
      </c>
      <c r="H62" s="2">
        <v>67142</v>
      </c>
      <c r="I62" s="2">
        <v>33922</v>
      </c>
      <c r="J62" s="2">
        <v>7937232</v>
      </c>
      <c r="K62" s="16">
        <v>4614701.75</v>
      </c>
      <c r="L62" s="2" t="s">
        <v>76</v>
      </c>
      <c r="M62" s="20" cm="1">
        <f t="array" ref="M62">K62 / _xlfn.SWITCH(L62, "USD", 1, "AED", 3.67, "QAR", 3.64, "SAR", 3.75, "EUR", 0.92, "Unknown", 1, 1)</f>
        <v>4614701.75</v>
      </c>
      <c r="N62" s="2">
        <f t="shared" si="0"/>
        <v>-0.41860062172807849</v>
      </c>
      <c r="O62" s="2">
        <v>0.17899999999999999</v>
      </c>
      <c r="P62" s="2" t="s">
        <v>3229</v>
      </c>
      <c r="Q62" s="2" t="s">
        <v>3236</v>
      </c>
    </row>
    <row r="63" spans="1:17" x14ac:dyDescent="0.3">
      <c r="A63" s="3" t="s">
        <v>3244</v>
      </c>
      <c r="B63" s="3" t="s">
        <v>275</v>
      </c>
      <c r="C63" s="3">
        <v>325694</v>
      </c>
      <c r="D63" s="3">
        <v>745868</v>
      </c>
      <c r="E63" s="3">
        <v>453007</v>
      </c>
      <c r="F63" s="3">
        <v>430000</v>
      </c>
      <c r="G63" s="3">
        <v>2661142</v>
      </c>
      <c r="H63" s="3">
        <v>69274</v>
      </c>
      <c r="I63" s="3">
        <v>9157</v>
      </c>
      <c r="J63" s="3">
        <v>2814677</v>
      </c>
      <c r="K63" s="17">
        <v>6096901</v>
      </c>
      <c r="L63" s="3" t="s">
        <v>76</v>
      </c>
      <c r="M63" s="21" cm="1">
        <f t="array" ref="M63">K63 / _xlfn.SWITCH(L63, "USD", 1, "AED", 3.67, "QAR", 3.64, "SAR", 3.75, "EUR", 0.92, "Unknown", 1, 1)</f>
        <v>6096901</v>
      </c>
      <c r="N63" s="2">
        <f t="shared" si="0"/>
        <v>1.1661103565346929</v>
      </c>
      <c r="O63" s="3" t="s">
        <v>3297</v>
      </c>
      <c r="P63" s="3" t="s">
        <v>3228</v>
      </c>
      <c r="Q63" s="3" t="s">
        <v>3230</v>
      </c>
    </row>
    <row r="64" spans="1:17" x14ac:dyDescent="0.3">
      <c r="A64" s="2" t="s">
        <v>3244</v>
      </c>
      <c r="B64" s="2" t="s">
        <v>220</v>
      </c>
      <c r="C64" s="2">
        <v>68614</v>
      </c>
      <c r="D64" s="2">
        <v>315205</v>
      </c>
      <c r="E64" s="2">
        <v>1233668</v>
      </c>
      <c r="F64" s="2" t="s">
        <v>3297</v>
      </c>
      <c r="G64" s="2">
        <v>2393203</v>
      </c>
      <c r="H64" s="2">
        <v>73098</v>
      </c>
      <c r="I64" s="2" t="s">
        <v>3297</v>
      </c>
      <c r="J64" s="2">
        <v>5757777</v>
      </c>
      <c r="K64" s="16">
        <v>5227041</v>
      </c>
      <c r="L64" s="2" t="s">
        <v>278</v>
      </c>
      <c r="M64" s="20" cm="1">
        <f t="array" ref="M64">K64 / _xlfn.SWITCH(L64, "USD", 1, "AED", 3.67, "QAR", 3.64, "SAR", 3.75, "EUR", 0.92, "Unknown", 1, 1)</f>
        <v>1393877.6</v>
      </c>
      <c r="N64" s="2">
        <f t="shared" si="0"/>
        <v>-9.2177241320738887E-2</v>
      </c>
      <c r="O64" s="2">
        <v>-4.2000000000000003E-2</v>
      </c>
      <c r="P64" s="2" t="s">
        <v>3297</v>
      </c>
      <c r="Q64" s="2" t="s">
        <v>3232</v>
      </c>
    </row>
    <row r="65" spans="1:17" x14ac:dyDescent="0.3">
      <c r="A65" s="3" t="s">
        <v>3244</v>
      </c>
      <c r="B65" s="3" t="s">
        <v>16</v>
      </c>
      <c r="C65" s="3">
        <v>279125</v>
      </c>
      <c r="D65" s="3">
        <v>513866</v>
      </c>
      <c r="E65" s="3">
        <v>2799622</v>
      </c>
      <c r="F65" s="3">
        <v>485428</v>
      </c>
      <c r="G65" s="3">
        <v>225919</v>
      </c>
      <c r="H65" s="3">
        <v>53993</v>
      </c>
      <c r="I65" s="3">
        <v>33307</v>
      </c>
      <c r="J65" s="3">
        <v>4271726</v>
      </c>
      <c r="K65" s="17">
        <v>1069818</v>
      </c>
      <c r="L65" s="3" t="s">
        <v>50</v>
      </c>
      <c r="M65" s="21" cm="1">
        <f t="array" ref="M65">K65 / _xlfn.SWITCH(L65, "USD", 1, "AED", 3.67, "QAR", 3.64, "SAR", 3.75, "EUR", 0.92, "Unknown", 1, 1)</f>
        <v>293906.04395604396</v>
      </c>
      <c r="N65" s="2">
        <f t="shared" si="0"/>
        <v>-0.74955837523286839</v>
      </c>
      <c r="O65" s="3">
        <v>-6.5000000000000002E-2</v>
      </c>
      <c r="P65" s="3" t="s">
        <v>3228</v>
      </c>
      <c r="Q65" s="3" t="s">
        <v>3230</v>
      </c>
    </row>
    <row r="66" spans="1:17" x14ac:dyDescent="0.3">
      <c r="A66" s="2" t="s">
        <v>3244</v>
      </c>
      <c r="B66" s="2" t="s">
        <v>32</v>
      </c>
      <c r="C66" s="2">
        <v>364857</v>
      </c>
      <c r="D66" s="2">
        <v>1744370</v>
      </c>
      <c r="E66" s="2">
        <v>1975132</v>
      </c>
      <c r="F66" s="2">
        <v>213083</v>
      </c>
      <c r="G66" s="2">
        <v>196524</v>
      </c>
      <c r="H66" s="2">
        <v>77786</v>
      </c>
      <c r="I66" s="2">
        <v>45692</v>
      </c>
      <c r="J66" s="2">
        <v>841350</v>
      </c>
      <c r="K66" s="16">
        <v>8605669</v>
      </c>
      <c r="L66" s="2" t="s">
        <v>365</v>
      </c>
      <c r="M66" s="20" cm="1">
        <f t="array" ref="M66">K66 / _xlfn.SWITCH(L66, "USD", 1, "AED", 3.67, "QAR", 3.64, "SAR", 3.75, "EUR", 0.92, "Unknown", 1, 1)</f>
        <v>2344868.9373297002</v>
      </c>
      <c r="N66" s="2">
        <f t="shared" si="0"/>
        <v>9.2284055387175368</v>
      </c>
      <c r="O66" s="2">
        <v>0.17100000000000001</v>
      </c>
      <c r="P66" s="2" t="s">
        <v>3233</v>
      </c>
      <c r="Q66" s="2" t="s">
        <v>3297</v>
      </c>
    </row>
    <row r="67" spans="1:17" x14ac:dyDescent="0.3">
      <c r="A67" s="3" t="s">
        <v>3244</v>
      </c>
      <c r="B67" s="3" t="s">
        <v>207</v>
      </c>
      <c r="C67" s="3">
        <v>343092</v>
      </c>
      <c r="D67" s="3">
        <v>1823378</v>
      </c>
      <c r="E67" s="3">
        <v>4532884</v>
      </c>
      <c r="F67" s="3">
        <v>649120</v>
      </c>
      <c r="G67" s="3">
        <v>2315178</v>
      </c>
      <c r="H67" s="3">
        <v>64360</v>
      </c>
      <c r="I67" s="3">
        <v>46454</v>
      </c>
      <c r="J67" s="3">
        <v>3992287</v>
      </c>
      <c r="K67" s="17">
        <v>7611998</v>
      </c>
      <c r="L67" s="3" t="s">
        <v>278</v>
      </c>
      <c r="M67" s="21" cm="1">
        <f t="array" ref="M67">K67 / _xlfn.SWITCH(L67, "USD", 1, "AED", 3.67, "QAR", 3.64, "SAR", 3.75, "EUR", 0.92, "Unknown", 1, 1)</f>
        <v>2029866.1333333333</v>
      </c>
      <c r="N67" s="2">
        <f t="shared" ref="N67:N85" si="1">(K67 - J67) / J67</f>
        <v>0.90667604808972901</v>
      </c>
      <c r="O67" s="3">
        <v>3.0000000000000001E-3</v>
      </c>
      <c r="P67" s="3" t="s">
        <v>3228</v>
      </c>
      <c r="Q67" s="3" t="s">
        <v>3297</v>
      </c>
    </row>
    <row r="68" spans="1:17" x14ac:dyDescent="0.3">
      <c r="A68" s="2" t="s">
        <v>3245</v>
      </c>
      <c r="B68" s="2" t="s">
        <v>67</v>
      </c>
      <c r="C68" s="2">
        <v>168046</v>
      </c>
      <c r="D68" s="2">
        <v>238468</v>
      </c>
      <c r="E68" s="2">
        <v>1709347</v>
      </c>
      <c r="F68" s="2">
        <v>876791</v>
      </c>
      <c r="G68" s="2">
        <v>187022</v>
      </c>
      <c r="H68" s="2">
        <v>19166</v>
      </c>
      <c r="I68" s="2">
        <v>18658</v>
      </c>
      <c r="J68" s="2">
        <v>956888</v>
      </c>
      <c r="K68" s="16">
        <v>3742702</v>
      </c>
      <c r="L68" s="2" t="s">
        <v>76</v>
      </c>
      <c r="M68" s="20" cm="1">
        <f t="array" ref="M68">K68 / _xlfn.SWITCH(L68, "USD", 1, "AED", 3.67, "QAR", 3.64, "SAR", 3.75, "EUR", 0.92, "Unknown", 1, 1)</f>
        <v>3742702</v>
      </c>
      <c r="N68" s="2">
        <f t="shared" si="1"/>
        <v>2.9113271354641297</v>
      </c>
      <c r="O68" s="2">
        <v>-0.108</v>
      </c>
      <c r="P68" s="2" t="s">
        <v>3229</v>
      </c>
      <c r="Q68" s="2" t="s">
        <v>3232</v>
      </c>
    </row>
    <row r="69" spans="1:17" x14ac:dyDescent="0.3">
      <c r="A69" s="3" t="s">
        <v>3245</v>
      </c>
      <c r="B69" s="3" t="s">
        <v>275</v>
      </c>
      <c r="C69" s="3">
        <v>320141</v>
      </c>
      <c r="D69" s="3">
        <v>620384</v>
      </c>
      <c r="E69" s="3">
        <v>2855491</v>
      </c>
      <c r="F69" s="3">
        <v>949008</v>
      </c>
      <c r="G69" s="3">
        <v>1541490</v>
      </c>
      <c r="H69" s="3">
        <v>99589</v>
      </c>
      <c r="I69" s="3">
        <v>6922</v>
      </c>
      <c r="J69" s="3">
        <v>7371598</v>
      </c>
      <c r="K69" s="17">
        <v>4295221</v>
      </c>
      <c r="L69" s="3" t="s">
        <v>50</v>
      </c>
      <c r="M69" s="21" cm="1">
        <f t="array" ref="M69">K69 / _xlfn.SWITCH(L69, "USD", 1, "AED", 3.67, "QAR", 3.64, "SAR", 3.75, "EUR", 0.92, "Unknown", 1, 1)</f>
        <v>1180005.7692307692</v>
      </c>
      <c r="N69" s="2">
        <f t="shared" si="1"/>
        <v>-0.41732837303390663</v>
      </c>
      <c r="O69" s="3">
        <v>-5.2999999999999999E-2</v>
      </c>
      <c r="P69" s="3" t="s">
        <v>3229</v>
      </c>
      <c r="Q69" s="3" t="s">
        <v>3230</v>
      </c>
    </row>
    <row r="70" spans="1:17" x14ac:dyDescent="0.3">
      <c r="A70" s="2" t="s">
        <v>3245</v>
      </c>
      <c r="B70" s="2" t="s">
        <v>220</v>
      </c>
      <c r="C70" s="2">
        <v>490369</v>
      </c>
      <c r="D70" s="2">
        <v>440568</v>
      </c>
      <c r="E70" s="2">
        <v>291531</v>
      </c>
      <c r="F70" s="2">
        <v>805509</v>
      </c>
      <c r="G70" s="2">
        <v>1592264</v>
      </c>
      <c r="H70" s="2">
        <v>91035</v>
      </c>
      <c r="I70" s="2">
        <v>27125</v>
      </c>
      <c r="J70" s="2">
        <v>1007856</v>
      </c>
      <c r="K70" s="16">
        <v>8640986</v>
      </c>
      <c r="L70" s="2" t="s">
        <v>3297</v>
      </c>
      <c r="M70" s="20" cm="1">
        <f t="array" ref="M70">K70 / _xlfn.SWITCH(L70, "USD", 1, "AED", 3.67, "QAR", 3.64, "SAR", 3.75, "EUR", 0.92, "Unknown", 1, 1)</f>
        <v>8640986</v>
      </c>
      <c r="N70" s="2">
        <f t="shared" si="1"/>
        <v>7.5736315505389662</v>
      </c>
      <c r="O70" s="2">
        <v>-5.8000000000000003E-2</v>
      </c>
      <c r="P70" s="2" t="s">
        <v>3297</v>
      </c>
      <c r="Q70" s="2" t="s">
        <v>3134</v>
      </c>
    </row>
    <row r="71" spans="1:17" x14ac:dyDescent="0.3">
      <c r="A71" s="3" t="s">
        <v>3245</v>
      </c>
      <c r="B71" s="3" t="s">
        <v>16</v>
      </c>
      <c r="C71" s="3">
        <v>98222</v>
      </c>
      <c r="D71" s="3">
        <v>1984805</v>
      </c>
      <c r="E71" s="3">
        <v>4113068</v>
      </c>
      <c r="F71" s="3">
        <v>445209</v>
      </c>
      <c r="G71" s="3">
        <v>384556</v>
      </c>
      <c r="H71" s="3">
        <v>44435</v>
      </c>
      <c r="I71" s="3">
        <v>28479</v>
      </c>
      <c r="J71" s="3">
        <v>1662243</v>
      </c>
      <c r="K71" s="17">
        <v>4201856</v>
      </c>
      <c r="L71" s="3" t="s">
        <v>3297</v>
      </c>
      <c r="M71" s="21" cm="1">
        <f t="array" ref="M71">K71 / _xlfn.SWITCH(L71, "USD", 1, "AED", 3.67, "QAR", 3.64, "SAR", 3.75, "EUR", 0.92, "Unknown", 1, 1)</f>
        <v>4201856</v>
      </c>
      <c r="N71" s="2">
        <f t="shared" si="1"/>
        <v>1.5278229476676997</v>
      </c>
      <c r="O71" s="3">
        <v>-8.9999999999999993E-3</v>
      </c>
      <c r="P71" s="3" t="s">
        <v>3233</v>
      </c>
      <c r="Q71" s="3" t="s">
        <v>3134</v>
      </c>
    </row>
    <row r="72" spans="1:17" x14ac:dyDescent="0.3">
      <c r="A72" s="2" t="s">
        <v>3245</v>
      </c>
      <c r="B72" s="2" t="s">
        <v>32</v>
      </c>
      <c r="C72" s="2">
        <v>312811</v>
      </c>
      <c r="D72" s="2" t="s">
        <v>3297</v>
      </c>
      <c r="E72" s="2">
        <v>1698842</v>
      </c>
      <c r="F72" s="2">
        <v>462120</v>
      </c>
      <c r="G72" s="2">
        <v>2591757</v>
      </c>
      <c r="H72" s="2">
        <v>18513</v>
      </c>
      <c r="I72" s="2">
        <v>22077</v>
      </c>
      <c r="J72" s="2">
        <v>6006088</v>
      </c>
      <c r="K72" s="16">
        <v>4739483</v>
      </c>
      <c r="L72" s="2" t="s">
        <v>365</v>
      </c>
      <c r="M72" s="20" cm="1">
        <f t="array" ref="M72">K72 / _xlfn.SWITCH(L72, "USD", 1, "AED", 3.67, "QAR", 3.64, "SAR", 3.75, "EUR", 0.92, "Unknown", 1, 1)</f>
        <v>1291412.2615803815</v>
      </c>
      <c r="N72" s="2">
        <f t="shared" si="1"/>
        <v>-0.21088685347267638</v>
      </c>
      <c r="O72" s="2">
        <v>0.19900000000000001</v>
      </c>
      <c r="P72" s="2" t="s">
        <v>3297</v>
      </c>
      <c r="Q72" s="2" t="s">
        <v>3230</v>
      </c>
    </row>
    <row r="73" spans="1:17" x14ac:dyDescent="0.3">
      <c r="A73" s="3" t="s">
        <v>3245</v>
      </c>
      <c r="B73" s="3" t="s">
        <v>207</v>
      </c>
      <c r="C73" s="3">
        <v>440385</v>
      </c>
      <c r="D73" s="3">
        <v>1029351</v>
      </c>
      <c r="E73" s="3">
        <v>4296450</v>
      </c>
      <c r="F73" s="3">
        <v>123587</v>
      </c>
      <c r="G73" s="3" t="s">
        <v>3297</v>
      </c>
      <c r="H73" s="3">
        <v>35263</v>
      </c>
      <c r="I73" s="3">
        <v>24469</v>
      </c>
      <c r="J73" s="3">
        <v>3940056</v>
      </c>
      <c r="K73" s="17">
        <v>4157969</v>
      </c>
      <c r="L73" s="3" t="s">
        <v>50</v>
      </c>
      <c r="M73" s="21" cm="1">
        <f t="array" ref="M73">K73 / _xlfn.SWITCH(L73, "USD", 1, "AED", 3.67, "QAR", 3.64, "SAR", 3.75, "EUR", 0.92, "Unknown", 1, 1)</f>
        <v>1142299.1758241758</v>
      </c>
      <c r="N73" s="2">
        <f t="shared" si="1"/>
        <v>5.5307081929799981E-2</v>
      </c>
      <c r="O73" s="3">
        <v>-1E-3</v>
      </c>
      <c r="P73" s="3" t="s">
        <v>3228</v>
      </c>
      <c r="Q73" s="3" t="s">
        <v>3134</v>
      </c>
    </row>
    <row r="74" spans="1:17" x14ac:dyDescent="0.3">
      <c r="A74" s="2" t="s">
        <v>3246</v>
      </c>
      <c r="B74" s="2" t="s">
        <v>67</v>
      </c>
      <c r="C74" s="2">
        <v>63222</v>
      </c>
      <c r="D74" s="2">
        <v>1813626</v>
      </c>
      <c r="E74" s="2">
        <v>459877</v>
      </c>
      <c r="F74" s="2">
        <v>226681</v>
      </c>
      <c r="G74" s="2">
        <v>93046</v>
      </c>
      <c r="H74" s="2">
        <v>14471</v>
      </c>
      <c r="I74" s="2">
        <v>30441</v>
      </c>
      <c r="J74" s="2">
        <v>4377106</v>
      </c>
      <c r="K74" s="16">
        <v>871062</v>
      </c>
      <c r="L74" s="2" t="s">
        <v>242</v>
      </c>
      <c r="M74" s="20" cm="1">
        <f t="array" ref="M74">K74 / _xlfn.SWITCH(L74, "USD", 1, "AED", 3.67, "QAR", 3.64, "SAR", 3.75, "EUR", 0.92, "Unknown", 1, 1)</f>
        <v>946806.52173913037</v>
      </c>
      <c r="N74" s="2">
        <f t="shared" si="1"/>
        <v>-0.80099590916920904</v>
      </c>
      <c r="O74" s="2">
        <v>-4.1000000000000002E-2</v>
      </c>
      <c r="P74" s="2" t="s">
        <v>3297</v>
      </c>
      <c r="Q74" s="2" t="s">
        <v>3232</v>
      </c>
    </row>
    <row r="75" spans="1:17" x14ac:dyDescent="0.3">
      <c r="A75" s="3" t="s">
        <v>3246</v>
      </c>
      <c r="B75" s="3" t="s">
        <v>275</v>
      </c>
      <c r="C75" s="3">
        <v>205108</v>
      </c>
      <c r="D75" s="3">
        <v>303720</v>
      </c>
      <c r="E75" s="3">
        <v>1284907</v>
      </c>
      <c r="F75" s="3">
        <v>375730</v>
      </c>
      <c r="G75" s="3">
        <v>732528</v>
      </c>
      <c r="H75" s="3">
        <v>17250</v>
      </c>
      <c r="I75" s="3">
        <v>49150</v>
      </c>
      <c r="J75" s="3">
        <v>1971489</v>
      </c>
      <c r="K75" s="17">
        <v>8558850</v>
      </c>
      <c r="L75" s="3" t="s">
        <v>76</v>
      </c>
      <c r="M75" s="21" cm="1">
        <f t="array" ref="M75">K75 / _xlfn.SWITCH(L75, "USD", 1, "AED", 3.67, "QAR", 3.64, "SAR", 3.75, "EUR", 0.92, "Unknown", 1, 1)</f>
        <v>8558850</v>
      </c>
      <c r="N75" s="2">
        <f t="shared" si="1"/>
        <v>3.3413125815056537</v>
      </c>
      <c r="O75" s="3">
        <v>0.16</v>
      </c>
      <c r="P75" s="3" t="s">
        <v>3228</v>
      </c>
      <c r="Q75" s="3" t="s">
        <v>3297</v>
      </c>
    </row>
    <row r="76" spans="1:17" x14ac:dyDescent="0.3">
      <c r="A76" s="2" t="s">
        <v>3246</v>
      </c>
      <c r="B76" s="2" t="s">
        <v>220</v>
      </c>
      <c r="C76" s="2">
        <v>438813</v>
      </c>
      <c r="D76" s="2">
        <v>1903652</v>
      </c>
      <c r="E76" s="2">
        <v>4166552</v>
      </c>
      <c r="F76" s="2">
        <v>640686</v>
      </c>
      <c r="G76" s="2">
        <v>2816453</v>
      </c>
      <c r="H76" s="2">
        <v>16304</v>
      </c>
      <c r="I76" s="2">
        <v>32449</v>
      </c>
      <c r="J76" s="2">
        <v>1428752</v>
      </c>
      <c r="K76" s="16">
        <v>7405284</v>
      </c>
      <c r="L76" s="2" t="s">
        <v>365</v>
      </c>
      <c r="M76" s="20" cm="1">
        <f t="array" ref="M76">K76 / _xlfn.SWITCH(L76, "USD", 1, "AED", 3.67, "QAR", 3.64, "SAR", 3.75, "EUR", 0.92, "Unknown", 1, 1)</f>
        <v>2017788.5558583108</v>
      </c>
      <c r="N76" s="2">
        <f t="shared" si="1"/>
        <v>4.1830436632809613</v>
      </c>
      <c r="O76" s="2">
        <v>-8.2000000000000003E-2</v>
      </c>
      <c r="P76" s="2" t="s">
        <v>3229</v>
      </c>
      <c r="Q76" s="2" t="s">
        <v>3232</v>
      </c>
    </row>
    <row r="77" spans="1:17" x14ac:dyDescent="0.3">
      <c r="A77" s="3" t="s">
        <v>3246</v>
      </c>
      <c r="B77" s="3" t="s">
        <v>16</v>
      </c>
      <c r="C77" s="3">
        <v>173480</v>
      </c>
      <c r="D77" s="3">
        <v>1542531</v>
      </c>
      <c r="E77" s="3">
        <v>1264546</v>
      </c>
      <c r="F77" s="3">
        <v>673313</v>
      </c>
      <c r="G77" s="3">
        <v>1285450</v>
      </c>
      <c r="H77" s="3">
        <v>50928</v>
      </c>
      <c r="I77" s="3">
        <v>23554</v>
      </c>
      <c r="J77" s="3">
        <v>526741</v>
      </c>
      <c r="K77" s="17">
        <v>4413965</v>
      </c>
      <c r="L77" s="3" t="s">
        <v>365</v>
      </c>
      <c r="M77" s="21" cm="1">
        <f t="array" ref="M77">K77 / _xlfn.SWITCH(L77, "USD", 1, "AED", 3.67, "QAR", 3.64, "SAR", 3.75, "EUR", 0.92, "Unknown", 1, 1)</f>
        <v>1202715.2588555859</v>
      </c>
      <c r="N77" s="2">
        <f t="shared" si="1"/>
        <v>7.3797634890771748</v>
      </c>
      <c r="O77" s="3">
        <v>-0.11600000000000001</v>
      </c>
      <c r="P77" s="3" t="s">
        <v>3229</v>
      </c>
      <c r="Q77" s="3" t="s">
        <v>3232</v>
      </c>
    </row>
    <row r="78" spans="1:17" x14ac:dyDescent="0.3">
      <c r="A78" s="2" t="s">
        <v>3246</v>
      </c>
      <c r="B78" s="2" t="s">
        <v>32</v>
      </c>
      <c r="C78" s="2">
        <v>134680</v>
      </c>
      <c r="D78" s="2">
        <v>1864039</v>
      </c>
      <c r="E78" s="2">
        <v>1625535</v>
      </c>
      <c r="F78" s="2">
        <v>623186</v>
      </c>
      <c r="G78" s="2">
        <v>653711</v>
      </c>
      <c r="H78" s="2">
        <v>70040</v>
      </c>
      <c r="I78" s="2">
        <v>41306</v>
      </c>
      <c r="J78" s="2">
        <v>4239653</v>
      </c>
      <c r="K78" s="16">
        <v>4281131</v>
      </c>
      <c r="L78" s="2" t="s">
        <v>76</v>
      </c>
      <c r="M78" s="20" cm="1">
        <f t="array" ref="M78">K78 / _xlfn.SWITCH(L78, "USD", 1, "AED", 3.67, "QAR", 3.64, "SAR", 3.75, "EUR", 0.92, "Unknown", 1, 1)</f>
        <v>4281131</v>
      </c>
      <c r="N78" s="2">
        <f t="shared" si="1"/>
        <v>9.7833478353063323E-3</v>
      </c>
      <c r="O78" s="2">
        <v>0.16400000000000001</v>
      </c>
      <c r="P78" s="2" t="s">
        <v>3228</v>
      </c>
      <c r="Q78" s="2" t="s">
        <v>3134</v>
      </c>
    </row>
    <row r="79" spans="1:17" x14ac:dyDescent="0.3">
      <c r="A79" s="3" t="s">
        <v>3246</v>
      </c>
      <c r="B79" s="3" t="s">
        <v>207</v>
      </c>
      <c r="C79" s="3">
        <v>496342</v>
      </c>
      <c r="D79" s="3">
        <v>354242</v>
      </c>
      <c r="E79" s="3">
        <v>2292141</v>
      </c>
      <c r="F79" s="3">
        <v>65166</v>
      </c>
      <c r="G79" s="3" t="s">
        <v>3297</v>
      </c>
      <c r="H79" s="3">
        <v>53802</v>
      </c>
      <c r="I79" s="3">
        <v>11840</v>
      </c>
      <c r="J79" s="3">
        <v>6533756</v>
      </c>
      <c r="K79" s="17">
        <v>4547789.5</v>
      </c>
      <c r="L79" s="3" t="s">
        <v>365</v>
      </c>
      <c r="M79" s="21" cm="1">
        <f t="array" ref="M79">K79 / _xlfn.SWITCH(L79, "USD", 1, "AED", 3.67, "QAR", 3.64, "SAR", 3.75, "EUR", 0.92, "Unknown", 1, 1)</f>
        <v>1239179.7002724796</v>
      </c>
      <c r="N79" s="2" t="s">
        <v>3297</v>
      </c>
      <c r="O79" s="3">
        <v>1.2E-2</v>
      </c>
      <c r="P79" s="3" t="s">
        <v>3229</v>
      </c>
      <c r="Q79" s="3" t="s">
        <v>3134</v>
      </c>
    </row>
    <row r="80" spans="1:17" x14ac:dyDescent="0.3">
      <c r="A80" s="2" t="s">
        <v>3247</v>
      </c>
      <c r="B80" s="2" t="s">
        <v>67</v>
      </c>
      <c r="C80" s="2">
        <v>273159</v>
      </c>
      <c r="D80" s="2">
        <v>1627118</v>
      </c>
      <c r="E80" s="2">
        <v>4905138</v>
      </c>
      <c r="F80" s="2">
        <v>452867</v>
      </c>
      <c r="G80" s="2" t="s">
        <v>3297</v>
      </c>
      <c r="H80" s="2">
        <v>91137</v>
      </c>
      <c r="I80" s="2">
        <v>12342</v>
      </c>
      <c r="J80" s="2">
        <v>2447809</v>
      </c>
      <c r="K80" s="16">
        <v>6631681</v>
      </c>
      <c r="L80" s="2" t="s">
        <v>365</v>
      </c>
      <c r="M80" s="20" cm="1">
        <f t="array" ref="M80">K80 / _xlfn.SWITCH(L80, "USD", 1, "AED", 3.67, "QAR", 3.64, "SAR", 3.75, "EUR", 0.92, "Unknown", 1, 1)</f>
        <v>1806997.5476839237</v>
      </c>
      <c r="N80" s="2">
        <f t="shared" si="1"/>
        <v>1.7092313983648233</v>
      </c>
      <c r="O80" s="2">
        <v>-0.10100000000000001</v>
      </c>
      <c r="P80" s="2" t="s">
        <v>3297</v>
      </c>
      <c r="Q80" s="2" t="s">
        <v>3236</v>
      </c>
    </row>
    <row r="81" spans="1:17" x14ac:dyDescent="0.3">
      <c r="A81" s="3" t="s">
        <v>3247</v>
      </c>
      <c r="B81" s="3" t="s">
        <v>275</v>
      </c>
      <c r="C81" s="3">
        <v>467167</v>
      </c>
      <c r="D81" s="3">
        <v>1042854</v>
      </c>
      <c r="E81" s="3">
        <v>361659</v>
      </c>
      <c r="F81" s="3">
        <v>542458</v>
      </c>
      <c r="G81" s="3">
        <v>2764362</v>
      </c>
      <c r="H81" s="3">
        <v>18463</v>
      </c>
      <c r="I81" s="3">
        <v>6677</v>
      </c>
      <c r="J81" s="3">
        <v>6842536</v>
      </c>
      <c r="K81" s="17">
        <v>3056630</v>
      </c>
      <c r="L81" s="3" t="s">
        <v>242</v>
      </c>
      <c r="M81" s="21" cm="1">
        <f t="array" ref="M81">K81 / _xlfn.SWITCH(L81, "USD", 1, "AED", 3.67, "QAR", 3.64, "SAR", 3.75, "EUR", 0.92, "Unknown", 1, 1)</f>
        <v>3322423.913043478</v>
      </c>
      <c r="N81" s="2">
        <f t="shared" si="1"/>
        <v>-0.55328989135022455</v>
      </c>
      <c r="O81" s="3">
        <v>-0.17799999999999999</v>
      </c>
      <c r="P81" s="3" t="s">
        <v>3228</v>
      </c>
      <c r="Q81" s="3" t="s">
        <v>3297</v>
      </c>
    </row>
    <row r="82" spans="1:17" x14ac:dyDescent="0.3">
      <c r="A82" s="2" t="s">
        <v>3247</v>
      </c>
      <c r="B82" s="2" t="s">
        <v>220</v>
      </c>
      <c r="C82" s="2">
        <v>166830</v>
      </c>
      <c r="D82" s="2">
        <v>1019037</v>
      </c>
      <c r="E82" s="2">
        <v>2512757</v>
      </c>
      <c r="F82" s="2">
        <v>763681</v>
      </c>
      <c r="G82" s="2">
        <v>1569085</v>
      </c>
      <c r="H82" s="2">
        <v>90215</v>
      </c>
      <c r="I82" s="2">
        <v>29940</v>
      </c>
      <c r="J82" s="2">
        <v>6872662</v>
      </c>
      <c r="K82" s="16">
        <v>3651128</v>
      </c>
      <c r="L82" s="2" t="s">
        <v>76</v>
      </c>
      <c r="M82" s="20" cm="1">
        <f t="array" ref="M82">K82 / _xlfn.SWITCH(L82, "USD", 1, "AED", 3.67, "QAR", 3.64, "SAR", 3.75, "EUR", 0.92, "Unknown", 1, 1)</f>
        <v>3651128</v>
      </c>
      <c r="N82" s="2">
        <f t="shared" si="1"/>
        <v>-0.46874617142527886</v>
      </c>
      <c r="O82" s="2" t="s">
        <v>3297</v>
      </c>
      <c r="P82" s="2" t="s">
        <v>3297</v>
      </c>
      <c r="Q82" s="2" t="s">
        <v>3134</v>
      </c>
    </row>
    <row r="83" spans="1:17" x14ac:dyDescent="0.3">
      <c r="A83" s="3" t="s">
        <v>3247</v>
      </c>
      <c r="B83" s="3" t="s">
        <v>16</v>
      </c>
      <c r="C83" s="3">
        <v>328232</v>
      </c>
      <c r="D83" s="3">
        <v>1849756</v>
      </c>
      <c r="E83" s="3">
        <v>3316905</v>
      </c>
      <c r="F83" s="3">
        <v>127125</v>
      </c>
      <c r="G83" s="3">
        <v>1481243</v>
      </c>
      <c r="H83" s="3">
        <v>49009</v>
      </c>
      <c r="I83" s="3">
        <v>7092</v>
      </c>
      <c r="J83" s="3">
        <v>7132744</v>
      </c>
      <c r="K83" s="17">
        <v>6890950</v>
      </c>
      <c r="L83" s="3" t="s">
        <v>278</v>
      </c>
      <c r="M83" s="21" cm="1">
        <f t="array" ref="M83">K83 / _xlfn.SWITCH(L83, "USD", 1, "AED", 3.67, "QAR", 3.64, "SAR", 3.75, "EUR", 0.92, "Unknown", 1, 1)</f>
        <v>1837586.6666666667</v>
      </c>
      <c r="N83" s="2">
        <f t="shared" si="1"/>
        <v>-3.3899155780720579E-2</v>
      </c>
      <c r="O83" s="3">
        <v>-0.16900000000000001</v>
      </c>
      <c r="P83" s="3" t="s">
        <v>3297</v>
      </c>
      <c r="Q83" s="3" t="s">
        <v>3297</v>
      </c>
    </row>
    <row r="84" spans="1:17" x14ac:dyDescent="0.3">
      <c r="A84" s="2" t="s">
        <v>3247</v>
      </c>
      <c r="B84" s="2" t="s">
        <v>32</v>
      </c>
      <c r="C84" s="2">
        <v>303603</v>
      </c>
      <c r="D84" s="2">
        <v>435844</v>
      </c>
      <c r="E84" s="2">
        <v>1655855</v>
      </c>
      <c r="F84" s="2">
        <v>181609</v>
      </c>
      <c r="G84" s="2">
        <v>2897923</v>
      </c>
      <c r="H84" s="2">
        <v>42227</v>
      </c>
      <c r="I84" s="2">
        <v>7475</v>
      </c>
      <c r="J84" s="2">
        <v>5233150</v>
      </c>
      <c r="K84" s="16">
        <v>5724723</v>
      </c>
      <c r="L84" s="2" t="s">
        <v>50</v>
      </c>
      <c r="M84" s="20" cm="1">
        <f t="array" ref="M84">K84 / _xlfn.SWITCH(L84, "USD", 1, "AED", 3.67, "QAR", 3.64, "SAR", 3.75, "EUR", 0.92, "Unknown", 1, 1)</f>
        <v>1572726.0989010988</v>
      </c>
      <c r="N84" s="2">
        <f t="shared" si="1"/>
        <v>9.3934437193659653E-2</v>
      </c>
      <c r="O84" s="2">
        <v>-8.6999999999999994E-2</v>
      </c>
      <c r="P84" s="2" t="s">
        <v>3233</v>
      </c>
      <c r="Q84" s="2" t="s">
        <v>3232</v>
      </c>
    </row>
    <row r="85" spans="1:17" x14ac:dyDescent="0.3">
      <c r="A85" s="3" t="s">
        <v>3247</v>
      </c>
      <c r="B85" s="3" t="s">
        <v>207</v>
      </c>
      <c r="C85" s="3">
        <v>55495</v>
      </c>
      <c r="D85" s="3" t="s">
        <v>3297</v>
      </c>
      <c r="E85" s="3">
        <v>2927567</v>
      </c>
      <c r="F85" s="3">
        <v>592877</v>
      </c>
      <c r="G85" s="3">
        <v>56852</v>
      </c>
      <c r="H85" s="3">
        <v>92130</v>
      </c>
      <c r="I85" s="3">
        <v>18905</v>
      </c>
      <c r="J85" s="3">
        <v>6953270</v>
      </c>
      <c r="K85" s="17">
        <v>8221473</v>
      </c>
      <c r="L85" s="3" t="s">
        <v>76</v>
      </c>
      <c r="M85" s="21" cm="1">
        <f t="array" ref="M85">K85 / _xlfn.SWITCH(L85, "USD", 1, "AED", 3.67, "QAR", 3.64, "SAR", 3.75, "EUR", 0.92, "Unknown", 1, 1)</f>
        <v>8221473</v>
      </c>
      <c r="N85" s="2">
        <f t="shared" si="1"/>
        <v>0.18238943691241674</v>
      </c>
      <c r="O85" s="3">
        <v>-4.1000000000000002E-2</v>
      </c>
      <c r="P85" s="3" t="s">
        <v>3229</v>
      </c>
      <c r="Q85" s="3" t="s">
        <v>3232</v>
      </c>
    </row>
    <row r="87" spans="1:17" x14ac:dyDescent="0.3">
      <c r="D87" s="10" t="s">
        <v>3324</v>
      </c>
      <c r="E87" t="s">
        <v>3328</v>
      </c>
      <c r="G87" t="s">
        <v>3328</v>
      </c>
    </row>
    <row r="88" spans="1:17" x14ac:dyDescent="0.3">
      <c r="D88" s="11" t="s">
        <v>275</v>
      </c>
      <c r="E88">
        <v>61951454.875</v>
      </c>
      <c r="G88" s="13">
        <v>399866631.50390625</v>
      </c>
      <c r="M88" s="23">
        <f>SUM(Monthly_Costs[[#All],[Actual Spend USD]])</f>
        <v>256750012.29978865</v>
      </c>
    </row>
    <row r="89" spans="1:17" x14ac:dyDescent="0.3">
      <c r="D89" s="11" t="s">
        <v>207</v>
      </c>
      <c r="E89">
        <v>67437381.4375</v>
      </c>
    </row>
    <row r="90" spans="1:17" x14ac:dyDescent="0.3">
      <c r="D90" s="11" t="s">
        <v>220</v>
      </c>
      <c r="E90">
        <v>69017741.49609375</v>
      </c>
    </row>
    <row r="91" spans="1:17" x14ac:dyDescent="0.3">
      <c r="D91" s="11" t="s">
        <v>16</v>
      </c>
      <c r="E91">
        <v>59708591.9921875</v>
      </c>
      <c r="H91" s="13">
        <f>G88</f>
        <v>399866631.50390625</v>
      </c>
    </row>
    <row r="92" spans="1:17" x14ac:dyDescent="0.3">
      <c r="D92" s="11" t="s">
        <v>32</v>
      </c>
      <c r="E92">
        <v>77089866</v>
      </c>
    </row>
    <row r="93" spans="1:17" x14ac:dyDescent="0.3">
      <c r="D93" s="11" t="s">
        <v>67</v>
      </c>
      <c r="E93">
        <v>64661595.703125</v>
      </c>
      <c r="K93" s="18">
        <f>MEDIAN(Monthly_Costs[[#All],[ActualSpend]])</f>
        <v>4681091.248046875</v>
      </c>
    </row>
    <row r="94" spans="1:17" x14ac:dyDescent="0.3">
      <c r="D94" s="11" t="s">
        <v>3325</v>
      </c>
      <c r="E94">
        <v>399866631.50390625</v>
      </c>
    </row>
    <row r="95" spans="1:17" x14ac:dyDescent="0.3">
      <c r="J95" s="14"/>
    </row>
  </sheetData>
  <conditionalFormatting sqref="K10:M10">
    <cfRule type="cellIs" dxfId="1" priority="1" operator="equal">
      <formula>4680568.496</formula>
    </cfRule>
  </conditionalFormatting>
  <conditionalFormatting sqref="K10:M11">
    <cfRule type="cellIs" dxfId="0" priority="2" operator="equal">
      <formula>4680045.744</formula>
    </cfRule>
  </conditionalFormatting>
  <pageMargins left="0.75" right="0.75" top="1" bottom="1" header="0.5" footer="0.5"/>
  <ignoredErrors>
    <ignoredError sqref="N79" calculatedColumn="1"/>
  </ignoredErrors>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1A7A1-9F6B-4D97-9017-7A87362B0EAE}">
  <dimension ref="A1:F8"/>
  <sheetViews>
    <sheetView workbookViewId="0">
      <selection activeCell="A3" sqref="A3"/>
    </sheetView>
  </sheetViews>
  <sheetFormatPr defaultRowHeight="14.4" x14ac:dyDescent="0.3"/>
  <cols>
    <col min="1" max="1" width="10.6640625" customWidth="1"/>
  </cols>
  <sheetData>
    <row r="1" spans="1:6" x14ac:dyDescent="0.3">
      <c r="A1" t="s">
        <v>2</v>
      </c>
    </row>
    <row r="2" spans="1:6" x14ac:dyDescent="0.3">
      <c r="A2" s="9" t="s">
        <v>275</v>
      </c>
      <c r="B2" s="9"/>
      <c r="C2" s="9"/>
      <c r="D2" s="9"/>
      <c r="E2" s="9"/>
      <c r="F2" s="9"/>
    </row>
    <row r="3" spans="1:6" x14ac:dyDescent="0.3">
      <c r="A3" t="s">
        <v>220</v>
      </c>
    </row>
    <row r="4" spans="1:6" x14ac:dyDescent="0.3">
      <c r="A4" t="s">
        <v>16</v>
      </c>
    </row>
    <row r="5" spans="1:6" x14ac:dyDescent="0.3">
      <c r="A5" t="s">
        <v>32</v>
      </c>
    </row>
    <row r="6" spans="1:6" x14ac:dyDescent="0.3">
      <c r="A6" t="s">
        <v>207</v>
      </c>
    </row>
    <row r="7" spans="1:6" x14ac:dyDescent="0.3">
      <c r="A7" t="s">
        <v>67</v>
      </c>
    </row>
    <row r="8" spans="1:6" x14ac:dyDescent="0.3">
      <c r="A8" t="s">
        <v>3335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59190ED0-652F-402A-86CD-EEFD7B486D93}">
  <ds:schemaRefs/>
</ds:datastoreItem>
</file>

<file path=customXml/itemProps2.xml><?xml version="1.0" encoding="utf-8"?>
<ds:datastoreItem xmlns:ds="http://schemas.openxmlformats.org/officeDocument/2006/customXml" ds:itemID="{6D950F23-1911-4DB3-83A3-4F9A8AA0B5A3}">
  <ds:schemaRefs/>
</ds:datastoreItem>
</file>

<file path=customXml/itemProps3.xml><?xml version="1.0" encoding="utf-8"?>
<ds:datastoreItem xmlns:ds="http://schemas.openxmlformats.org/officeDocument/2006/customXml" ds:itemID="{0897D3EA-010C-4B35-92BC-971C8F5B5D77}">
  <ds:schemaRefs/>
</ds:datastoreItem>
</file>

<file path=customXml/itemProps4.xml><?xml version="1.0" encoding="utf-8"?>
<ds:datastoreItem xmlns:ds="http://schemas.openxmlformats.org/officeDocument/2006/customXml" ds:itemID="{F4EE818E-EA4E-41AC-B411-0C2A5B2C5592}">
  <ds:schemaRefs/>
</ds:datastoreItem>
</file>

<file path=customXml/itemProps5.xml><?xml version="1.0" encoding="utf-8"?>
<ds:datastoreItem xmlns:ds="http://schemas.openxmlformats.org/officeDocument/2006/customXml" ds:itemID="{E71ADAD5-4ACB-4555-AD7E-392340832FEE}">
  <ds:schemaRefs/>
</ds:datastoreItem>
</file>

<file path=customXml/itemProps6.xml><?xml version="1.0" encoding="utf-8"?>
<ds:datastoreItem xmlns:ds="http://schemas.openxmlformats.org/officeDocument/2006/customXml" ds:itemID="{41056EBD-C9C0-4A89-A2ED-1CA9E7C655BB}">
  <ds:schemaRefs/>
</ds:datastoreItem>
</file>

<file path=customXml/itemProps7.xml><?xml version="1.0" encoding="utf-8"?>
<ds:datastoreItem xmlns:ds="http://schemas.openxmlformats.org/officeDocument/2006/customXml" ds:itemID="{6AE5AFAD-1957-446C-9177-D303816D8299}">
  <ds:schemaRefs/>
</ds:datastoreItem>
</file>

<file path=customXml/itemProps8.xml><?xml version="1.0" encoding="utf-8"?>
<ds:datastoreItem xmlns:ds="http://schemas.openxmlformats.org/officeDocument/2006/customXml" ds:itemID="{188949D7-121A-4BDA-89BB-031E9FCF4C39}">
  <ds:schemaRefs/>
</ds:datastoreItem>
</file>

<file path=customXml/itemProps9.xml><?xml version="1.0" encoding="utf-8"?>
<ds:datastoreItem xmlns:ds="http://schemas.openxmlformats.org/officeDocument/2006/customXml" ds:itemID="{9F087FC2-A787-4B00-89B0-96EA7B349E12}">
  <ds:schemaRefs/>
</ds:datastoreItem>
</file>

<file path=customXml/itemProps10.xml><?xml version="1.0" encoding="utf-8"?>
<ds:datastoreItem xmlns:ds="http://schemas.openxmlformats.org/officeDocument/2006/customXml" ds:itemID="{9D68E557-FF5F-4770-BD97-0E7178EE2E2C}">
  <ds:schemaRefs/>
</ds:datastoreItem>
</file>

<file path=customXml/itemProps11.xml><?xml version="1.0" encoding="utf-8"?>
<ds:datastoreItem xmlns:ds="http://schemas.openxmlformats.org/officeDocument/2006/customXml" ds:itemID="{F4C7BF92-2BEE-4A90-8265-F134B8149606}">
  <ds:schemaRefs/>
</ds:datastoreItem>
</file>

<file path=customXml/itemProps12.xml><?xml version="1.0" encoding="utf-8"?>
<ds:datastoreItem xmlns:ds="http://schemas.openxmlformats.org/officeDocument/2006/customXml" ds:itemID="{7E3E8F62-8D95-4935-9558-3F6D3505B7B3}">
  <ds:schemaRefs/>
</ds:datastoreItem>
</file>

<file path=customXml/itemProps13.xml><?xml version="1.0" encoding="utf-8"?>
<ds:datastoreItem xmlns:ds="http://schemas.openxmlformats.org/officeDocument/2006/customXml" ds:itemID="{BF1BD5A1-D869-4E17-8602-13BD5CA18BBC}">
  <ds:schemaRefs/>
</ds:datastoreItem>
</file>

<file path=customXml/itemProps14.xml><?xml version="1.0" encoding="utf-8"?>
<ds:datastoreItem xmlns:ds="http://schemas.openxmlformats.org/officeDocument/2006/customXml" ds:itemID="{B8A6AB31-E521-413C-9244-8FA37B57A968}">
  <ds:schemaRefs/>
</ds:datastoreItem>
</file>

<file path=customXml/itemProps15.xml><?xml version="1.0" encoding="utf-8"?>
<ds:datastoreItem xmlns:ds="http://schemas.openxmlformats.org/officeDocument/2006/customXml" ds:itemID="{CA99182C-3908-4DDC-9571-762644D9522D}">
  <ds:schemaRefs/>
</ds:datastoreItem>
</file>

<file path=customXml/itemProps16.xml><?xml version="1.0" encoding="utf-8"?>
<ds:datastoreItem xmlns:ds="http://schemas.openxmlformats.org/officeDocument/2006/customXml" ds:itemID="{A450E796-878E-4A27-A340-D3279EE427D3}">
  <ds:schemaRefs/>
</ds:datastoreItem>
</file>

<file path=customXml/itemProps17.xml><?xml version="1.0" encoding="utf-8"?>
<ds:datastoreItem xmlns:ds="http://schemas.openxmlformats.org/officeDocument/2006/customXml" ds:itemID="{22A3A669-895F-4746-828E-B174BA731980}">
  <ds:schemaRefs/>
</ds:datastoreItem>
</file>

<file path=customXml/itemProps18.xml><?xml version="1.0" encoding="utf-8"?>
<ds:datastoreItem xmlns:ds="http://schemas.openxmlformats.org/officeDocument/2006/customXml" ds:itemID="{6F0BE0A1-236D-426C-A955-11E451518A10}">
  <ds:schemaRefs/>
</ds:datastoreItem>
</file>

<file path=customXml/itemProps19.xml><?xml version="1.0" encoding="utf-8"?>
<ds:datastoreItem xmlns:ds="http://schemas.openxmlformats.org/officeDocument/2006/customXml" ds:itemID="{AAA0A2CC-35CC-4E96-8307-FCE058128421}">
  <ds:schemaRefs/>
</ds:datastoreItem>
</file>

<file path=customXml/itemProps20.xml><?xml version="1.0" encoding="utf-8"?>
<ds:datastoreItem xmlns:ds="http://schemas.openxmlformats.org/officeDocument/2006/customXml" ds:itemID="{21049B2F-9922-46E1-8CBB-FBE3C61192B3}">
  <ds:schemaRefs/>
</ds:datastoreItem>
</file>

<file path=customXml/itemProps21.xml><?xml version="1.0" encoding="utf-8"?>
<ds:datastoreItem xmlns:ds="http://schemas.openxmlformats.org/officeDocument/2006/customXml" ds:itemID="{78582EE2-793D-411B-BDB5-29226539547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Sales_Transactions</vt:lpstr>
      <vt:lpstr>Project_Master</vt:lpstr>
      <vt:lpstr>Client_Master</vt:lpstr>
      <vt:lpstr>Estimator_Team</vt:lpstr>
      <vt:lpstr>Monthly_Costs</vt:lpstr>
      <vt:lpstr>Region_list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harinand830@gmail.com</cp:lastModifiedBy>
  <dcterms:created xsi:type="dcterms:W3CDTF">2026-03-10T11:22:31Z</dcterms:created>
  <dcterms:modified xsi:type="dcterms:W3CDTF">2026-05-29T13:42:31Z</dcterms:modified>
</cp:coreProperties>
</file>