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pivotCache/pivotCacheDefinition50.xml" ContentType="application/vnd.openxmlformats-officedocument.spreadsheetml.pivotCacheDefinition+xml"/>
  <Override PartName="/xl/pivotCache/pivotCacheDefinition51.xml" ContentType="application/vnd.openxmlformats-officedocument.spreadsheetml.pivotCacheDefinition+xml"/>
  <Override PartName="/xl/pivotCache/pivotCacheDefinition5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emas\OneDrive\Desktop\"/>
    </mc:Choice>
  </mc:AlternateContent>
  <bookViews>
    <workbookView xWindow="0" yWindow="0" windowWidth="20490" windowHeight="6975" activeTab="1"/>
  </bookViews>
  <sheets>
    <sheet name="sales" sheetId="3" r:id="rId1"/>
    <sheet name="profit" sheetId="4" r:id="rId2"/>
    <sheet name="customer" sheetId="5" r:id="rId3"/>
    <sheet name="SalesData" sheetId="1" r:id="rId4"/>
  </sheets>
  <definedNames>
    <definedName name="_xlnm._FilterDatabase" localSheetId="3" hidden="1">SalesData!$A$1:$U$1001</definedName>
    <definedName name="_xlcn.WorksheetConnection_ecommerce_sales_dashboard_data.xlsxTable11" hidden="1">Table1[]</definedName>
    <definedName name="Slicer_Channel">#N/A</definedName>
    <definedName name="Slicer_City">#N/A</definedName>
    <definedName name="Slicer_discount_type">#N/A</definedName>
    <definedName name="Slicer_PaymentMethod">#N/A</definedName>
    <definedName name="Slicer_ProductCategory">#N/A</definedName>
    <definedName name="Slicer_ProductName">#N/A</definedName>
    <definedName name="Slicer_Region1">#N/A</definedName>
    <definedName name="Slicer_SHIPPING_TYPE">#N/A</definedName>
    <definedName name="Slicer_YEAR1">#N/A</definedName>
  </definedNames>
  <calcPr calcId="162913"/>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 cacheId="16" r:id="rId21"/>
    <pivotCache cacheId="17" r:id="rId22"/>
    <pivotCache cacheId="18" r:id="rId23"/>
    <pivotCache cacheId="19" r:id="rId24"/>
    <pivotCache cacheId="20" r:id="rId25"/>
    <pivotCache cacheId="21" r:id="rId26"/>
    <pivotCache cacheId="22" r:id="rId27"/>
    <pivotCache cacheId="23" r:id="rId28"/>
    <pivotCache cacheId="24" r:id="rId29"/>
    <pivotCache cacheId="25" r:id="rId30"/>
    <pivotCache cacheId="26" r:id="rId31"/>
    <pivotCache cacheId="27" r:id="rId32"/>
    <pivotCache cacheId="28" r:id="rId33"/>
    <pivotCache cacheId="29" r:id="rId34"/>
    <pivotCache cacheId="30" r:id="rId35"/>
    <pivotCache cacheId="31" r:id="rId36"/>
    <pivotCache cacheId="32" r:id="rId37"/>
    <pivotCache cacheId="33" r:id="rId38"/>
    <pivotCache cacheId="34" r:id="rId39"/>
    <pivotCache cacheId="35" r:id="rId40"/>
    <pivotCache cacheId="36" r:id="rId41"/>
    <pivotCache cacheId="37" r:id="rId42"/>
    <pivotCache cacheId="38" r:id="rId43"/>
    <pivotCache cacheId="39" r:id="rId44"/>
    <pivotCache cacheId="40" r:id="rId45"/>
    <pivotCache cacheId="41" r:id="rId46"/>
    <pivotCache cacheId="42" r:id="rId47"/>
    <pivotCache cacheId="43" r:id="rId48"/>
    <pivotCache cacheId="44" r:id="rId49"/>
    <pivotCache cacheId="45" r:id="rId50"/>
    <pivotCache cacheId="46" r:id="rId51"/>
    <pivotCache cacheId="47" r:id="rId52"/>
    <pivotCache cacheId="48" r:id="rId53"/>
    <pivotCache cacheId="49" r:id="rId54"/>
    <pivotCache cacheId="50" r:id="rId55"/>
  </pivotCaches>
  <fileRecoveryPr repairLoad="1"/>
  <extLst>
    <ext xmlns:x14="http://schemas.microsoft.com/office/spreadsheetml/2009/9/main" uri="{876F7934-8845-4945-9796-88D515C7AA90}">
      <x14:pivotCaches>
        <pivotCache cacheId="51" r:id="rId56"/>
      </x14:pivotCaches>
    </ext>
    <ext xmlns:x14="http://schemas.microsoft.com/office/spreadsheetml/2009/9/main" uri="{BBE1A952-AA13-448e-AADC-164F8A28A991}">
      <x14:slicerCaches>
        <x14:slicerCache r:id="rId57"/>
        <x14:slicerCache r:id="rId58"/>
        <x14:slicerCache r:id="rId59"/>
        <x14:slicerCache r:id="rId60"/>
        <x14:slicerCache r:id="rId61"/>
        <x14:slicerCache r:id="rId62"/>
        <x14:slicerCache r:id="rId63"/>
        <x14:slicerCache r:id="rId64"/>
        <x14:slicerCache r:id="rId6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commerce_sales_dashboard_data.xlsx!Table1"/>
        </x15:modelTables>
      </x15:dataModel>
    </ext>
  </extLst>
</workbook>
</file>

<file path=xl/calcChain.xml><?xml version="1.0" encoding="utf-8"?>
<calcChain xmlns="http://schemas.openxmlformats.org/spreadsheetml/2006/main">
  <c r="V1001" i="1" l="1"/>
  <c r="U1001" i="1"/>
  <c r="Q1001" i="1"/>
  <c r="M1001" i="1"/>
  <c r="E1001" i="1"/>
  <c r="D1001" i="1"/>
  <c r="C1001" i="1"/>
  <c r="V1000" i="1"/>
  <c r="U1000" i="1"/>
  <c r="Q1000" i="1"/>
  <c r="M1000" i="1"/>
  <c r="E1000" i="1"/>
  <c r="D1000" i="1"/>
  <c r="C1000" i="1"/>
  <c r="V999" i="1"/>
  <c r="U999" i="1"/>
  <c r="Q999" i="1"/>
  <c r="M999" i="1"/>
  <c r="E999" i="1"/>
  <c r="D999" i="1"/>
  <c r="C999" i="1"/>
  <c r="V998" i="1"/>
  <c r="U998" i="1"/>
  <c r="Q998" i="1"/>
  <c r="M998" i="1"/>
  <c r="E998" i="1"/>
  <c r="D998" i="1"/>
  <c r="C998" i="1"/>
  <c r="V997" i="1"/>
  <c r="U997" i="1"/>
  <c r="Q997" i="1"/>
  <c r="M997" i="1"/>
  <c r="E997" i="1"/>
  <c r="D997" i="1"/>
  <c r="C997" i="1"/>
  <c r="V996" i="1"/>
  <c r="U996" i="1"/>
  <c r="Q996" i="1"/>
  <c r="M996" i="1"/>
  <c r="E996" i="1"/>
  <c r="D996" i="1"/>
  <c r="C996" i="1"/>
  <c r="V995" i="1"/>
  <c r="U995" i="1"/>
  <c r="Q995" i="1"/>
  <c r="M995" i="1"/>
  <c r="E995" i="1"/>
  <c r="D995" i="1"/>
  <c r="C995" i="1"/>
  <c r="V994" i="1"/>
  <c r="U994" i="1"/>
  <c r="Q994" i="1"/>
  <c r="M994" i="1"/>
  <c r="E994" i="1"/>
  <c r="D994" i="1"/>
  <c r="C994" i="1"/>
  <c r="V993" i="1"/>
  <c r="U993" i="1"/>
  <c r="Q993" i="1"/>
  <c r="M993" i="1"/>
  <c r="E993" i="1"/>
  <c r="D993" i="1"/>
  <c r="C993" i="1"/>
  <c r="V992" i="1"/>
  <c r="U992" i="1"/>
  <c r="Q992" i="1"/>
  <c r="M992" i="1"/>
  <c r="E992" i="1"/>
  <c r="D992" i="1"/>
  <c r="C992" i="1"/>
  <c r="V991" i="1"/>
  <c r="U991" i="1"/>
  <c r="Q991" i="1"/>
  <c r="M991" i="1"/>
  <c r="E991" i="1"/>
  <c r="D991" i="1"/>
  <c r="C991" i="1"/>
  <c r="V990" i="1"/>
  <c r="U990" i="1"/>
  <c r="Q990" i="1"/>
  <c r="M990" i="1"/>
  <c r="E990" i="1"/>
  <c r="D990" i="1"/>
  <c r="C990" i="1"/>
  <c r="V989" i="1"/>
  <c r="U989" i="1"/>
  <c r="Q989" i="1"/>
  <c r="M989" i="1"/>
  <c r="E989" i="1"/>
  <c r="D989" i="1"/>
  <c r="C989" i="1"/>
  <c r="V988" i="1"/>
  <c r="U988" i="1"/>
  <c r="Q988" i="1"/>
  <c r="M988" i="1"/>
  <c r="E988" i="1"/>
  <c r="D988" i="1"/>
  <c r="C988" i="1"/>
  <c r="V987" i="1"/>
  <c r="U987" i="1"/>
  <c r="Q987" i="1"/>
  <c r="M987" i="1"/>
  <c r="E987" i="1"/>
  <c r="D987" i="1"/>
  <c r="C987" i="1"/>
  <c r="V986" i="1"/>
  <c r="U986" i="1"/>
  <c r="Q986" i="1"/>
  <c r="M986" i="1"/>
  <c r="E986" i="1"/>
  <c r="D986" i="1"/>
  <c r="C986" i="1"/>
  <c r="V985" i="1"/>
  <c r="U985" i="1"/>
  <c r="Q985" i="1"/>
  <c r="M985" i="1"/>
  <c r="E985" i="1"/>
  <c r="D985" i="1"/>
  <c r="C985" i="1"/>
  <c r="V984" i="1"/>
  <c r="U984" i="1"/>
  <c r="Q984" i="1"/>
  <c r="M984" i="1"/>
  <c r="E984" i="1"/>
  <c r="D984" i="1"/>
  <c r="C984" i="1"/>
  <c r="V983" i="1"/>
  <c r="U983" i="1"/>
  <c r="Q983" i="1"/>
  <c r="M983" i="1"/>
  <c r="E983" i="1"/>
  <c r="D983" i="1"/>
  <c r="C983" i="1"/>
  <c r="V982" i="1"/>
  <c r="U982" i="1"/>
  <c r="Q982" i="1"/>
  <c r="M982" i="1"/>
  <c r="E982" i="1"/>
  <c r="D982" i="1"/>
  <c r="C982" i="1"/>
  <c r="V981" i="1"/>
  <c r="U981" i="1"/>
  <c r="Q981" i="1"/>
  <c r="M981" i="1"/>
  <c r="E981" i="1"/>
  <c r="D981" i="1"/>
  <c r="C981" i="1"/>
  <c r="V980" i="1"/>
  <c r="U980" i="1"/>
  <c r="Q980" i="1"/>
  <c r="M980" i="1"/>
  <c r="E980" i="1"/>
  <c r="D980" i="1"/>
  <c r="C980" i="1"/>
  <c r="V979" i="1"/>
  <c r="U979" i="1"/>
  <c r="Q979" i="1"/>
  <c r="M979" i="1"/>
  <c r="E979" i="1"/>
  <c r="D979" i="1"/>
  <c r="C979" i="1"/>
  <c r="V978" i="1"/>
  <c r="U978" i="1"/>
  <c r="Q978" i="1"/>
  <c r="M978" i="1"/>
  <c r="E978" i="1"/>
  <c r="D978" i="1"/>
  <c r="C978" i="1"/>
  <c r="V977" i="1"/>
  <c r="U977" i="1"/>
  <c r="Q977" i="1"/>
  <c r="M977" i="1"/>
  <c r="E977" i="1"/>
  <c r="D977" i="1"/>
  <c r="C977" i="1"/>
  <c r="V976" i="1"/>
  <c r="U976" i="1"/>
  <c r="Q976" i="1"/>
  <c r="M976" i="1"/>
  <c r="E976" i="1"/>
  <c r="D976" i="1"/>
  <c r="C976" i="1"/>
  <c r="V975" i="1"/>
  <c r="U975" i="1"/>
  <c r="Q975" i="1"/>
  <c r="M975" i="1"/>
  <c r="E975" i="1"/>
  <c r="D975" i="1"/>
  <c r="C975" i="1"/>
  <c r="V974" i="1"/>
  <c r="U974" i="1"/>
  <c r="Q974" i="1"/>
  <c r="M974" i="1"/>
  <c r="E974" i="1"/>
  <c r="D974" i="1"/>
  <c r="C974" i="1"/>
  <c r="V973" i="1"/>
  <c r="U973" i="1"/>
  <c r="Q973" i="1"/>
  <c r="M973" i="1"/>
  <c r="E973" i="1"/>
  <c r="D973" i="1"/>
  <c r="C973" i="1"/>
  <c r="V972" i="1"/>
  <c r="U972" i="1"/>
  <c r="Q972" i="1"/>
  <c r="M972" i="1"/>
  <c r="E972" i="1"/>
  <c r="D972" i="1"/>
  <c r="C972" i="1"/>
  <c r="V971" i="1"/>
  <c r="U971" i="1"/>
  <c r="Q971" i="1"/>
  <c r="M971" i="1"/>
  <c r="E971" i="1"/>
  <c r="D971" i="1"/>
  <c r="C971" i="1"/>
  <c r="V970" i="1"/>
  <c r="U970" i="1"/>
  <c r="Q970" i="1"/>
  <c r="M970" i="1"/>
  <c r="E970" i="1"/>
  <c r="D970" i="1"/>
  <c r="C970" i="1"/>
  <c r="V969" i="1"/>
  <c r="U969" i="1"/>
  <c r="Q969" i="1"/>
  <c r="M969" i="1"/>
  <c r="E969" i="1"/>
  <c r="D969" i="1"/>
  <c r="C969" i="1"/>
  <c r="V968" i="1"/>
  <c r="U968" i="1"/>
  <c r="Q968" i="1"/>
  <c r="M968" i="1"/>
  <c r="E968" i="1"/>
  <c r="D968" i="1"/>
  <c r="C968" i="1"/>
  <c r="V967" i="1"/>
  <c r="U967" i="1"/>
  <c r="Q967" i="1"/>
  <c r="M967" i="1"/>
  <c r="E967" i="1"/>
  <c r="D967" i="1"/>
  <c r="C967" i="1"/>
  <c r="V966" i="1"/>
  <c r="U966" i="1"/>
  <c r="Q966" i="1"/>
  <c r="M966" i="1"/>
  <c r="E966" i="1"/>
  <c r="D966" i="1"/>
  <c r="C966" i="1"/>
  <c r="V965" i="1"/>
  <c r="U965" i="1"/>
  <c r="Q965" i="1"/>
  <c r="M965" i="1"/>
  <c r="E965" i="1"/>
  <c r="D965" i="1"/>
  <c r="C965" i="1"/>
  <c r="V964" i="1"/>
  <c r="U964" i="1"/>
  <c r="Q964" i="1"/>
  <c r="M964" i="1"/>
  <c r="E964" i="1"/>
  <c r="D964" i="1"/>
  <c r="C964" i="1"/>
  <c r="V963" i="1"/>
  <c r="U963" i="1"/>
  <c r="Q963" i="1"/>
  <c r="M963" i="1"/>
  <c r="E963" i="1"/>
  <c r="D963" i="1"/>
  <c r="C963" i="1"/>
  <c r="V962" i="1"/>
  <c r="U962" i="1"/>
  <c r="Q962" i="1"/>
  <c r="M962" i="1"/>
  <c r="E962" i="1"/>
  <c r="D962" i="1"/>
  <c r="C962" i="1"/>
  <c r="V961" i="1"/>
  <c r="U961" i="1"/>
  <c r="Q961" i="1"/>
  <c r="M961" i="1"/>
  <c r="E961" i="1"/>
  <c r="D961" i="1"/>
  <c r="C961" i="1"/>
  <c r="V960" i="1"/>
  <c r="U960" i="1"/>
  <c r="Q960" i="1"/>
  <c r="M960" i="1"/>
  <c r="E960" i="1"/>
  <c r="D960" i="1"/>
  <c r="C960" i="1"/>
  <c r="V959" i="1"/>
  <c r="U959" i="1"/>
  <c r="Q959" i="1"/>
  <c r="M959" i="1"/>
  <c r="E959" i="1"/>
  <c r="D959" i="1"/>
  <c r="C959" i="1"/>
  <c r="V958" i="1"/>
  <c r="U958" i="1"/>
  <c r="Q958" i="1"/>
  <c r="M958" i="1"/>
  <c r="E958" i="1"/>
  <c r="D958" i="1"/>
  <c r="C958" i="1"/>
  <c r="V957" i="1"/>
  <c r="U957" i="1"/>
  <c r="Q957" i="1"/>
  <c r="M957" i="1"/>
  <c r="E957" i="1"/>
  <c r="D957" i="1"/>
  <c r="C957" i="1"/>
  <c r="V956" i="1"/>
  <c r="U956" i="1"/>
  <c r="Q956" i="1"/>
  <c r="M956" i="1"/>
  <c r="E956" i="1"/>
  <c r="D956" i="1"/>
  <c r="C956" i="1"/>
  <c r="V955" i="1"/>
  <c r="U955" i="1"/>
  <c r="Q955" i="1"/>
  <c r="M955" i="1"/>
  <c r="E955" i="1"/>
  <c r="D955" i="1"/>
  <c r="C955" i="1"/>
  <c r="V954" i="1"/>
  <c r="U954" i="1"/>
  <c r="Q954" i="1"/>
  <c r="M954" i="1"/>
  <c r="E954" i="1"/>
  <c r="D954" i="1"/>
  <c r="C954" i="1"/>
  <c r="V953" i="1"/>
  <c r="U953" i="1"/>
  <c r="Q953" i="1"/>
  <c r="M953" i="1"/>
  <c r="E953" i="1"/>
  <c r="D953" i="1"/>
  <c r="C953" i="1"/>
  <c r="V952" i="1"/>
  <c r="U952" i="1"/>
  <c r="Q952" i="1"/>
  <c r="M952" i="1"/>
  <c r="E952" i="1"/>
  <c r="D952" i="1"/>
  <c r="C952" i="1"/>
  <c r="V951" i="1"/>
  <c r="U951" i="1"/>
  <c r="Q951" i="1"/>
  <c r="M951" i="1"/>
  <c r="E951" i="1"/>
  <c r="D951" i="1"/>
  <c r="C951" i="1"/>
  <c r="V950" i="1"/>
  <c r="U950" i="1"/>
  <c r="Q950" i="1"/>
  <c r="M950" i="1"/>
  <c r="E950" i="1"/>
  <c r="D950" i="1"/>
  <c r="C950" i="1"/>
  <c r="V949" i="1"/>
  <c r="U949" i="1"/>
  <c r="Q949" i="1"/>
  <c r="M949" i="1"/>
  <c r="E949" i="1"/>
  <c r="D949" i="1"/>
  <c r="C949" i="1"/>
  <c r="V948" i="1"/>
  <c r="U948" i="1"/>
  <c r="Q948" i="1"/>
  <c r="M948" i="1"/>
  <c r="E948" i="1"/>
  <c r="D948" i="1"/>
  <c r="C948" i="1"/>
  <c r="V947" i="1"/>
  <c r="U947" i="1"/>
  <c r="Q947" i="1"/>
  <c r="M947" i="1"/>
  <c r="E947" i="1"/>
  <c r="D947" i="1"/>
  <c r="C947" i="1"/>
  <c r="V946" i="1"/>
  <c r="U946" i="1"/>
  <c r="Q946" i="1"/>
  <c r="M946" i="1"/>
  <c r="E946" i="1"/>
  <c r="D946" i="1"/>
  <c r="C946" i="1"/>
  <c r="V945" i="1"/>
  <c r="U945" i="1"/>
  <c r="Q945" i="1"/>
  <c r="M945" i="1"/>
  <c r="E945" i="1"/>
  <c r="D945" i="1"/>
  <c r="C945" i="1"/>
  <c r="V944" i="1"/>
  <c r="U944" i="1"/>
  <c r="Q944" i="1"/>
  <c r="M944" i="1"/>
  <c r="E944" i="1"/>
  <c r="D944" i="1"/>
  <c r="C944" i="1"/>
  <c r="V943" i="1"/>
  <c r="U943" i="1"/>
  <c r="Q943" i="1"/>
  <c r="M943" i="1"/>
  <c r="E943" i="1"/>
  <c r="D943" i="1"/>
  <c r="C943" i="1"/>
  <c r="V942" i="1"/>
  <c r="U942" i="1"/>
  <c r="Q942" i="1"/>
  <c r="M942" i="1"/>
  <c r="E942" i="1"/>
  <c r="D942" i="1"/>
  <c r="C942" i="1"/>
  <c r="V941" i="1"/>
  <c r="U941" i="1"/>
  <c r="Q941" i="1"/>
  <c r="M941" i="1"/>
  <c r="E941" i="1"/>
  <c r="D941" i="1"/>
  <c r="C941" i="1"/>
  <c r="V940" i="1"/>
  <c r="U940" i="1"/>
  <c r="Q940" i="1"/>
  <c r="M940" i="1"/>
  <c r="E940" i="1"/>
  <c r="D940" i="1"/>
  <c r="C940" i="1"/>
  <c r="V939" i="1"/>
  <c r="U939" i="1"/>
  <c r="Q939" i="1"/>
  <c r="M939" i="1"/>
  <c r="E939" i="1"/>
  <c r="D939" i="1"/>
  <c r="C939" i="1"/>
  <c r="V938" i="1"/>
  <c r="U938" i="1"/>
  <c r="Q938" i="1"/>
  <c r="M938" i="1"/>
  <c r="E938" i="1"/>
  <c r="D938" i="1"/>
  <c r="C938" i="1"/>
  <c r="V937" i="1"/>
  <c r="U937" i="1"/>
  <c r="Q937" i="1"/>
  <c r="M937" i="1"/>
  <c r="E937" i="1"/>
  <c r="D937" i="1"/>
  <c r="C937" i="1"/>
  <c r="V936" i="1"/>
  <c r="U936" i="1"/>
  <c r="Q936" i="1"/>
  <c r="M936" i="1"/>
  <c r="E936" i="1"/>
  <c r="D936" i="1"/>
  <c r="C936" i="1"/>
  <c r="V935" i="1"/>
  <c r="U935" i="1"/>
  <c r="Q935" i="1"/>
  <c r="M935" i="1"/>
  <c r="E935" i="1"/>
  <c r="D935" i="1"/>
  <c r="C935" i="1"/>
  <c r="V934" i="1"/>
  <c r="U934" i="1"/>
  <c r="Q934" i="1"/>
  <c r="M934" i="1"/>
  <c r="E934" i="1"/>
  <c r="D934" i="1"/>
  <c r="C934" i="1"/>
  <c r="V933" i="1"/>
  <c r="U933" i="1"/>
  <c r="Q933" i="1"/>
  <c r="M933" i="1"/>
  <c r="E933" i="1"/>
  <c r="D933" i="1"/>
  <c r="C933" i="1"/>
  <c r="V932" i="1"/>
  <c r="U932" i="1"/>
  <c r="Q932" i="1"/>
  <c r="M932" i="1"/>
  <c r="E932" i="1"/>
  <c r="D932" i="1"/>
  <c r="C932" i="1"/>
  <c r="V931" i="1"/>
  <c r="U931" i="1"/>
  <c r="Q931" i="1"/>
  <c r="M931" i="1"/>
  <c r="E931" i="1"/>
  <c r="D931" i="1"/>
  <c r="C931" i="1"/>
  <c r="V930" i="1"/>
  <c r="U930" i="1"/>
  <c r="Q930" i="1"/>
  <c r="M930" i="1"/>
  <c r="E930" i="1"/>
  <c r="D930" i="1"/>
  <c r="C930" i="1"/>
  <c r="V929" i="1"/>
  <c r="U929" i="1"/>
  <c r="Q929" i="1"/>
  <c r="M929" i="1"/>
  <c r="E929" i="1"/>
  <c r="D929" i="1"/>
  <c r="C929" i="1"/>
  <c r="V928" i="1"/>
  <c r="U928" i="1"/>
  <c r="Q928" i="1"/>
  <c r="M928" i="1"/>
  <c r="E928" i="1"/>
  <c r="D928" i="1"/>
  <c r="C928" i="1"/>
  <c r="V927" i="1"/>
  <c r="U927" i="1"/>
  <c r="Q927" i="1"/>
  <c r="M927" i="1"/>
  <c r="E927" i="1"/>
  <c r="D927" i="1"/>
  <c r="C927" i="1"/>
  <c r="V926" i="1"/>
  <c r="U926" i="1"/>
  <c r="Q926" i="1"/>
  <c r="M926" i="1"/>
  <c r="E926" i="1"/>
  <c r="D926" i="1"/>
  <c r="C926" i="1"/>
  <c r="V925" i="1"/>
  <c r="U925" i="1"/>
  <c r="Q925" i="1"/>
  <c r="M925" i="1"/>
  <c r="E925" i="1"/>
  <c r="D925" i="1"/>
  <c r="C925" i="1"/>
  <c r="V924" i="1"/>
  <c r="U924" i="1"/>
  <c r="Q924" i="1"/>
  <c r="M924" i="1"/>
  <c r="E924" i="1"/>
  <c r="D924" i="1"/>
  <c r="C924" i="1"/>
  <c r="V923" i="1"/>
  <c r="U923" i="1"/>
  <c r="Q923" i="1"/>
  <c r="M923" i="1"/>
  <c r="E923" i="1"/>
  <c r="D923" i="1"/>
  <c r="C923" i="1"/>
  <c r="V922" i="1"/>
  <c r="U922" i="1"/>
  <c r="Q922" i="1"/>
  <c r="M922" i="1"/>
  <c r="E922" i="1"/>
  <c r="D922" i="1"/>
  <c r="C922" i="1"/>
  <c r="V921" i="1"/>
  <c r="U921" i="1"/>
  <c r="Q921" i="1"/>
  <c r="M921" i="1"/>
  <c r="E921" i="1"/>
  <c r="D921" i="1"/>
  <c r="C921" i="1"/>
  <c r="V920" i="1"/>
  <c r="U920" i="1"/>
  <c r="Q920" i="1"/>
  <c r="M920" i="1"/>
  <c r="E920" i="1"/>
  <c r="D920" i="1"/>
  <c r="C920" i="1"/>
  <c r="V919" i="1"/>
  <c r="U919" i="1"/>
  <c r="Q919" i="1"/>
  <c r="M919" i="1"/>
  <c r="E919" i="1"/>
  <c r="D919" i="1"/>
  <c r="C919" i="1"/>
  <c r="V918" i="1"/>
  <c r="U918" i="1"/>
  <c r="Q918" i="1"/>
  <c r="M918" i="1"/>
  <c r="E918" i="1"/>
  <c r="D918" i="1"/>
  <c r="C918" i="1"/>
  <c r="V917" i="1"/>
  <c r="U917" i="1"/>
  <c r="Q917" i="1"/>
  <c r="M917" i="1"/>
  <c r="E917" i="1"/>
  <c r="D917" i="1"/>
  <c r="C917" i="1"/>
  <c r="V916" i="1"/>
  <c r="U916" i="1"/>
  <c r="Q916" i="1"/>
  <c r="M916" i="1"/>
  <c r="E916" i="1"/>
  <c r="D916" i="1"/>
  <c r="C916" i="1"/>
  <c r="V915" i="1"/>
  <c r="U915" i="1"/>
  <c r="Q915" i="1"/>
  <c r="M915" i="1"/>
  <c r="E915" i="1"/>
  <c r="D915" i="1"/>
  <c r="C915" i="1"/>
  <c r="V914" i="1"/>
  <c r="U914" i="1"/>
  <c r="Q914" i="1"/>
  <c r="M914" i="1"/>
  <c r="E914" i="1"/>
  <c r="D914" i="1"/>
  <c r="C914" i="1"/>
  <c r="V913" i="1"/>
  <c r="U913" i="1"/>
  <c r="Q913" i="1"/>
  <c r="M913" i="1"/>
  <c r="E913" i="1"/>
  <c r="D913" i="1"/>
  <c r="C913" i="1"/>
  <c r="V912" i="1"/>
  <c r="U912" i="1"/>
  <c r="Q912" i="1"/>
  <c r="M912" i="1"/>
  <c r="E912" i="1"/>
  <c r="D912" i="1"/>
  <c r="C912" i="1"/>
  <c r="V911" i="1"/>
  <c r="U911" i="1"/>
  <c r="Q911" i="1"/>
  <c r="M911" i="1"/>
  <c r="E911" i="1"/>
  <c r="D911" i="1"/>
  <c r="C911" i="1"/>
  <c r="V910" i="1"/>
  <c r="U910" i="1"/>
  <c r="Q910" i="1"/>
  <c r="M910" i="1"/>
  <c r="E910" i="1"/>
  <c r="D910" i="1"/>
  <c r="C910" i="1"/>
  <c r="V909" i="1"/>
  <c r="U909" i="1"/>
  <c r="Q909" i="1"/>
  <c r="M909" i="1"/>
  <c r="E909" i="1"/>
  <c r="D909" i="1"/>
  <c r="C909" i="1"/>
  <c r="V908" i="1"/>
  <c r="U908" i="1"/>
  <c r="Q908" i="1"/>
  <c r="M908" i="1"/>
  <c r="E908" i="1"/>
  <c r="D908" i="1"/>
  <c r="C908" i="1"/>
  <c r="V907" i="1"/>
  <c r="U907" i="1"/>
  <c r="Q907" i="1"/>
  <c r="M907" i="1"/>
  <c r="E907" i="1"/>
  <c r="D907" i="1"/>
  <c r="C907" i="1"/>
  <c r="V906" i="1"/>
  <c r="U906" i="1"/>
  <c r="Q906" i="1"/>
  <c r="M906" i="1"/>
  <c r="E906" i="1"/>
  <c r="D906" i="1"/>
  <c r="C906" i="1"/>
  <c r="V905" i="1"/>
  <c r="U905" i="1"/>
  <c r="Q905" i="1"/>
  <c r="M905" i="1"/>
  <c r="E905" i="1"/>
  <c r="D905" i="1"/>
  <c r="C905" i="1"/>
  <c r="V904" i="1"/>
  <c r="U904" i="1"/>
  <c r="Q904" i="1"/>
  <c r="M904" i="1"/>
  <c r="E904" i="1"/>
  <c r="D904" i="1"/>
  <c r="C904" i="1"/>
  <c r="V903" i="1"/>
  <c r="U903" i="1"/>
  <c r="Q903" i="1"/>
  <c r="M903" i="1"/>
  <c r="E903" i="1"/>
  <c r="D903" i="1"/>
  <c r="C903" i="1"/>
  <c r="V902" i="1"/>
  <c r="U902" i="1"/>
  <c r="Q902" i="1"/>
  <c r="M902" i="1"/>
  <c r="E902" i="1"/>
  <c r="D902" i="1"/>
  <c r="C902" i="1"/>
  <c r="V901" i="1"/>
  <c r="U901" i="1"/>
  <c r="Q901" i="1"/>
  <c r="M901" i="1"/>
  <c r="E901" i="1"/>
  <c r="D901" i="1"/>
  <c r="C901" i="1"/>
  <c r="V900" i="1"/>
  <c r="U900" i="1"/>
  <c r="Q900" i="1"/>
  <c r="M900" i="1"/>
  <c r="E900" i="1"/>
  <c r="D900" i="1"/>
  <c r="C900" i="1"/>
  <c r="V899" i="1"/>
  <c r="U899" i="1"/>
  <c r="Q899" i="1"/>
  <c r="M899" i="1"/>
  <c r="E899" i="1"/>
  <c r="D899" i="1"/>
  <c r="C899" i="1"/>
  <c r="V898" i="1"/>
  <c r="U898" i="1"/>
  <c r="Q898" i="1"/>
  <c r="M898" i="1"/>
  <c r="E898" i="1"/>
  <c r="D898" i="1"/>
  <c r="C898" i="1"/>
  <c r="V897" i="1"/>
  <c r="U897" i="1"/>
  <c r="Q897" i="1"/>
  <c r="M897" i="1"/>
  <c r="E897" i="1"/>
  <c r="D897" i="1"/>
  <c r="C897" i="1"/>
  <c r="V896" i="1"/>
  <c r="U896" i="1"/>
  <c r="Q896" i="1"/>
  <c r="M896" i="1"/>
  <c r="E896" i="1"/>
  <c r="D896" i="1"/>
  <c r="C896" i="1"/>
  <c r="V895" i="1"/>
  <c r="U895" i="1"/>
  <c r="Q895" i="1"/>
  <c r="M895" i="1"/>
  <c r="E895" i="1"/>
  <c r="D895" i="1"/>
  <c r="C895" i="1"/>
  <c r="V894" i="1"/>
  <c r="U894" i="1"/>
  <c r="Q894" i="1"/>
  <c r="M894" i="1"/>
  <c r="E894" i="1"/>
  <c r="D894" i="1"/>
  <c r="C894" i="1"/>
  <c r="V893" i="1"/>
  <c r="U893" i="1"/>
  <c r="Q893" i="1"/>
  <c r="M893" i="1"/>
  <c r="E893" i="1"/>
  <c r="D893" i="1"/>
  <c r="C893" i="1"/>
  <c r="V892" i="1"/>
  <c r="U892" i="1"/>
  <c r="Q892" i="1"/>
  <c r="M892" i="1"/>
  <c r="E892" i="1"/>
  <c r="D892" i="1"/>
  <c r="C892" i="1"/>
  <c r="V891" i="1"/>
  <c r="U891" i="1"/>
  <c r="Q891" i="1"/>
  <c r="M891" i="1"/>
  <c r="E891" i="1"/>
  <c r="D891" i="1"/>
  <c r="C891" i="1"/>
  <c r="V890" i="1"/>
  <c r="U890" i="1"/>
  <c r="Q890" i="1"/>
  <c r="M890" i="1"/>
  <c r="E890" i="1"/>
  <c r="D890" i="1"/>
  <c r="C890" i="1"/>
  <c r="V889" i="1"/>
  <c r="U889" i="1"/>
  <c r="Q889" i="1"/>
  <c r="M889" i="1"/>
  <c r="E889" i="1"/>
  <c r="D889" i="1"/>
  <c r="C889" i="1"/>
  <c r="V888" i="1"/>
  <c r="U888" i="1"/>
  <c r="Q888" i="1"/>
  <c r="M888" i="1"/>
  <c r="E888" i="1"/>
  <c r="D888" i="1"/>
  <c r="C888" i="1"/>
  <c r="V887" i="1"/>
  <c r="U887" i="1"/>
  <c r="Q887" i="1"/>
  <c r="M887" i="1"/>
  <c r="E887" i="1"/>
  <c r="D887" i="1"/>
  <c r="C887" i="1"/>
  <c r="V886" i="1"/>
  <c r="U886" i="1"/>
  <c r="Q886" i="1"/>
  <c r="M886" i="1"/>
  <c r="E886" i="1"/>
  <c r="D886" i="1"/>
  <c r="C886" i="1"/>
  <c r="V885" i="1"/>
  <c r="U885" i="1"/>
  <c r="Q885" i="1"/>
  <c r="M885" i="1"/>
  <c r="E885" i="1"/>
  <c r="D885" i="1"/>
  <c r="C885" i="1"/>
  <c r="V884" i="1"/>
  <c r="U884" i="1"/>
  <c r="Q884" i="1"/>
  <c r="M884" i="1"/>
  <c r="E884" i="1"/>
  <c r="D884" i="1"/>
  <c r="C884" i="1"/>
  <c r="V883" i="1"/>
  <c r="U883" i="1"/>
  <c r="Q883" i="1"/>
  <c r="M883" i="1"/>
  <c r="E883" i="1"/>
  <c r="D883" i="1"/>
  <c r="C883" i="1"/>
  <c r="V882" i="1"/>
  <c r="U882" i="1"/>
  <c r="Q882" i="1"/>
  <c r="M882" i="1"/>
  <c r="E882" i="1"/>
  <c r="D882" i="1"/>
  <c r="C882" i="1"/>
  <c r="V881" i="1"/>
  <c r="U881" i="1"/>
  <c r="Q881" i="1"/>
  <c r="M881" i="1"/>
  <c r="E881" i="1"/>
  <c r="D881" i="1"/>
  <c r="C881" i="1"/>
  <c r="V880" i="1"/>
  <c r="U880" i="1"/>
  <c r="Q880" i="1"/>
  <c r="M880" i="1"/>
  <c r="E880" i="1"/>
  <c r="D880" i="1"/>
  <c r="C880" i="1"/>
  <c r="V879" i="1"/>
  <c r="U879" i="1"/>
  <c r="Q879" i="1"/>
  <c r="M879" i="1"/>
  <c r="E879" i="1"/>
  <c r="D879" i="1"/>
  <c r="C879" i="1"/>
  <c r="V878" i="1"/>
  <c r="U878" i="1"/>
  <c r="Q878" i="1"/>
  <c r="M878" i="1"/>
  <c r="E878" i="1"/>
  <c r="D878" i="1"/>
  <c r="C878" i="1"/>
  <c r="V877" i="1"/>
  <c r="U877" i="1"/>
  <c r="Q877" i="1"/>
  <c r="M877" i="1"/>
  <c r="E877" i="1"/>
  <c r="D877" i="1"/>
  <c r="C877" i="1"/>
  <c r="V876" i="1"/>
  <c r="U876" i="1"/>
  <c r="Q876" i="1"/>
  <c r="M876" i="1"/>
  <c r="E876" i="1"/>
  <c r="D876" i="1"/>
  <c r="C876" i="1"/>
  <c r="V875" i="1"/>
  <c r="U875" i="1"/>
  <c r="Q875" i="1"/>
  <c r="M875" i="1"/>
  <c r="E875" i="1"/>
  <c r="D875" i="1"/>
  <c r="C875" i="1"/>
  <c r="V874" i="1"/>
  <c r="U874" i="1"/>
  <c r="Q874" i="1"/>
  <c r="M874" i="1"/>
  <c r="E874" i="1"/>
  <c r="D874" i="1"/>
  <c r="C874" i="1"/>
  <c r="V873" i="1"/>
  <c r="U873" i="1"/>
  <c r="Q873" i="1"/>
  <c r="M873" i="1"/>
  <c r="E873" i="1"/>
  <c r="D873" i="1"/>
  <c r="C873" i="1"/>
  <c r="V872" i="1"/>
  <c r="U872" i="1"/>
  <c r="Q872" i="1"/>
  <c r="M872" i="1"/>
  <c r="E872" i="1"/>
  <c r="D872" i="1"/>
  <c r="C872" i="1"/>
  <c r="V871" i="1"/>
  <c r="U871" i="1"/>
  <c r="Q871" i="1"/>
  <c r="M871" i="1"/>
  <c r="E871" i="1"/>
  <c r="D871" i="1"/>
  <c r="C871" i="1"/>
  <c r="V870" i="1"/>
  <c r="U870" i="1"/>
  <c r="Q870" i="1"/>
  <c r="M870" i="1"/>
  <c r="E870" i="1"/>
  <c r="D870" i="1"/>
  <c r="C870" i="1"/>
  <c r="V869" i="1"/>
  <c r="U869" i="1"/>
  <c r="Q869" i="1"/>
  <c r="M869" i="1"/>
  <c r="E869" i="1"/>
  <c r="D869" i="1"/>
  <c r="C869" i="1"/>
  <c r="V868" i="1"/>
  <c r="U868" i="1"/>
  <c r="Q868" i="1"/>
  <c r="M868" i="1"/>
  <c r="E868" i="1"/>
  <c r="D868" i="1"/>
  <c r="C868" i="1"/>
  <c r="V867" i="1"/>
  <c r="U867" i="1"/>
  <c r="Q867" i="1"/>
  <c r="M867" i="1"/>
  <c r="E867" i="1"/>
  <c r="D867" i="1"/>
  <c r="C867" i="1"/>
  <c r="V866" i="1"/>
  <c r="U866" i="1"/>
  <c r="Q866" i="1"/>
  <c r="M866" i="1"/>
  <c r="E866" i="1"/>
  <c r="D866" i="1"/>
  <c r="C866" i="1"/>
  <c r="V865" i="1"/>
  <c r="U865" i="1"/>
  <c r="Q865" i="1"/>
  <c r="M865" i="1"/>
  <c r="E865" i="1"/>
  <c r="D865" i="1"/>
  <c r="C865" i="1"/>
  <c r="V864" i="1"/>
  <c r="U864" i="1"/>
  <c r="Q864" i="1"/>
  <c r="M864" i="1"/>
  <c r="E864" i="1"/>
  <c r="D864" i="1"/>
  <c r="C864" i="1"/>
  <c r="V863" i="1"/>
  <c r="U863" i="1"/>
  <c r="Q863" i="1"/>
  <c r="M863" i="1"/>
  <c r="E863" i="1"/>
  <c r="D863" i="1"/>
  <c r="C863" i="1"/>
  <c r="V862" i="1"/>
  <c r="U862" i="1"/>
  <c r="Q862" i="1"/>
  <c r="M862" i="1"/>
  <c r="E862" i="1"/>
  <c r="D862" i="1"/>
  <c r="C862" i="1"/>
  <c r="V861" i="1"/>
  <c r="U861" i="1"/>
  <c r="Q861" i="1"/>
  <c r="M861" i="1"/>
  <c r="E861" i="1"/>
  <c r="D861" i="1"/>
  <c r="C861" i="1"/>
  <c r="V860" i="1"/>
  <c r="U860" i="1"/>
  <c r="Q860" i="1"/>
  <c r="M860" i="1"/>
  <c r="E860" i="1"/>
  <c r="D860" i="1"/>
  <c r="C860" i="1"/>
  <c r="V859" i="1"/>
  <c r="U859" i="1"/>
  <c r="Q859" i="1"/>
  <c r="M859" i="1"/>
  <c r="E859" i="1"/>
  <c r="D859" i="1"/>
  <c r="C859" i="1"/>
  <c r="V858" i="1"/>
  <c r="U858" i="1"/>
  <c r="Q858" i="1"/>
  <c r="M858" i="1"/>
  <c r="E858" i="1"/>
  <c r="D858" i="1"/>
  <c r="C858" i="1"/>
  <c r="V857" i="1"/>
  <c r="U857" i="1"/>
  <c r="Q857" i="1"/>
  <c r="M857" i="1"/>
  <c r="E857" i="1"/>
  <c r="D857" i="1"/>
  <c r="C857" i="1"/>
  <c r="V856" i="1"/>
  <c r="U856" i="1"/>
  <c r="Q856" i="1"/>
  <c r="M856" i="1"/>
  <c r="E856" i="1"/>
  <c r="D856" i="1"/>
  <c r="C856" i="1"/>
  <c r="V855" i="1"/>
  <c r="U855" i="1"/>
  <c r="Q855" i="1"/>
  <c r="M855" i="1"/>
  <c r="E855" i="1"/>
  <c r="D855" i="1"/>
  <c r="C855" i="1"/>
  <c r="V854" i="1"/>
  <c r="U854" i="1"/>
  <c r="Q854" i="1"/>
  <c r="M854" i="1"/>
  <c r="E854" i="1"/>
  <c r="D854" i="1"/>
  <c r="C854" i="1"/>
  <c r="V853" i="1"/>
  <c r="U853" i="1"/>
  <c r="Q853" i="1"/>
  <c r="M853" i="1"/>
  <c r="E853" i="1"/>
  <c r="D853" i="1"/>
  <c r="C853" i="1"/>
  <c r="V852" i="1"/>
  <c r="U852" i="1"/>
  <c r="Q852" i="1"/>
  <c r="M852" i="1"/>
  <c r="E852" i="1"/>
  <c r="D852" i="1"/>
  <c r="C852" i="1"/>
  <c r="V851" i="1"/>
  <c r="U851" i="1"/>
  <c r="Q851" i="1"/>
  <c r="M851" i="1"/>
  <c r="E851" i="1"/>
  <c r="D851" i="1"/>
  <c r="C851" i="1"/>
  <c r="V850" i="1"/>
  <c r="U850" i="1"/>
  <c r="Q850" i="1"/>
  <c r="M850" i="1"/>
  <c r="E850" i="1"/>
  <c r="D850" i="1"/>
  <c r="C850" i="1"/>
  <c r="V849" i="1"/>
  <c r="U849" i="1"/>
  <c r="Q849" i="1"/>
  <c r="M849" i="1"/>
  <c r="E849" i="1"/>
  <c r="D849" i="1"/>
  <c r="C849" i="1"/>
  <c r="V848" i="1"/>
  <c r="U848" i="1"/>
  <c r="Q848" i="1"/>
  <c r="M848" i="1"/>
  <c r="E848" i="1"/>
  <c r="D848" i="1"/>
  <c r="C848" i="1"/>
  <c r="V847" i="1"/>
  <c r="U847" i="1"/>
  <c r="Q847" i="1"/>
  <c r="M847" i="1"/>
  <c r="E847" i="1"/>
  <c r="D847" i="1"/>
  <c r="C847" i="1"/>
  <c r="V846" i="1"/>
  <c r="U846" i="1"/>
  <c r="Q846" i="1"/>
  <c r="M846" i="1"/>
  <c r="E846" i="1"/>
  <c r="D846" i="1"/>
  <c r="C846" i="1"/>
  <c r="V845" i="1"/>
  <c r="U845" i="1"/>
  <c r="Q845" i="1"/>
  <c r="M845" i="1"/>
  <c r="E845" i="1"/>
  <c r="D845" i="1"/>
  <c r="C845" i="1"/>
  <c r="V844" i="1"/>
  <c r="U844" i="1"/>
  <c r="Q844" i="1"/>
  <c r="M844" i="1"/>
  <c r="E844" i="1"/>
  <c r="D844" i="1"/>
  <c r="C844" i="1"/>
  <c r="V843" i="1"/>
  <c r="U843" i="1"/>
  <c r="Q843" i="1"/>
  <c r="M843" i="1"/>
  <c r="E843" i="1"/>
  <c r="D843" i="1"/>
  <c r="C843" i="1"/>
  <c r="V842" i="1"/>
  <c r="U842" i="1"/>
  <c r="Q842" i="1"/>
  <c r="M842" i="1"/>
  <c r="E842" i="1"/>
  <c r="D842" i="1"/>
  <c r="C842" i="1"/>
  <c r="V841" i="1"/>
  <c r="U841" i="1"/>
  <c r="Q841" i="1"/>
  <c r="M841" i="1"/>
  <c r="E841" i="1"/>
  <c r="D841" i="1"/>
  <c r="C841" i="1"/>
  <c r="V840" i="1"/>
  <c r="U840" i="1"/>
  <c r="Q840" i="1"/>
  <c r="M840" i="1"/>
  <c r="E840" i="1"/>
  <c r="D840" i="1"/>
  <c r="C840" i="1"/>
  <c r="V839" i="1"/>
  <c r="U839" i="1"/>
  <c r="Q839" i="1"/>
  <c r="M839" i="1"/>
  <c r="E839" i="1"/>
  <c r="D839" i="1"/>
  <c r="C839" i="1"/>
  <c r="V838" i="1"/>
  <c r="U838" i="1"/>
  <c r="Q838" i="1"/>
  <c r="M838" i="1"/>
  <c r="E838" i="1"/>
  <c r="D838" i="1"/>
  <c r="C838" i="1"/>
  <c r="V837" i="1"/>
  <c r="U837" i="1"/>
  <c r="Q837" i="1"/>
  <c r="M837" i="1"/>
  <c r="E837" i="1"/>
  <c r="D837" i="1"/>
  <c r="C837" i="1"/>
  <c r="V836" i="1"/>
  <c r="U836" i="1"/>
  <c r="Q836" i="1"/>
  <c r="M836" i="1"/>
  <c r="E836" i="1"/>
  <c r="D836" i="1"/>
  <c r="C836" i="1"/>
  <c r="V835" i="1"/>
  <c r="U835" i="1"/>
  <c r="Q835" i="1"/>
  <c r="M835" i="1"/>
  <c r="E835" i="1"/>
  <c r="D835" i="1"/>
  <c r="C835" i="1"/>
  <c r="V834" i="1"/>
  <c r="U834" i="1"/>
  <c r="Q834" i="1"/>
  <c r="M834" i="1"/>
  <c r="E834" i="1"/>
  <c r="D834" i="1"/>
  <c r="C834" i="1"/>
  <c r="V833" i="1"/>
  <c r="U833" i="1"/>
  <c r="Q833" i="1"/>
  <c r="M833" i="1"/>
  <c r="E833" i="1"/>
  <c r="D833" i="1"/>
  <c r="C833" i="1"/>
  <c r="V832" i="1"/>
  <c r="U832" i="1"/>
  <c r="Q832" i="1"/>
  <c r="M832" i="1"/>
  <c r="E832" i="1"/>
  <c r="D832" i="1"/>
  <c r="C832" i="1"/>
  <c r="V831" i="1"/>
  <c r="U831" i="1"/>
  <c r="Q831" i="1"/>
  <c r="M831" i="1"/>
  <c r="E831" i="1"/>
  <c r="D831" i="1"/>
  <c r="C831" i="1"/>
  <c r="V830" i="1"/>
  <c r="U830" i="1"/>
  <c r="Q830" i="1"/>
  <c r="M830" i="1"/>
  <c r="E830" i="1"/>
  <c r="D830" i="1"/>
  <c r="C830" i="1"/>
  <c r="V829" i="1"/>
  <c r="U829" i="1"/>
  <c r="Q829" i="1"/>
  <c r="M829" i="1"/>
  <c r="E829" i="1"/>
  <c r="D829" i="1"/>
  <c r="C829" i="1"/>
  <c r="V828" i="1"/>
  <c r="U828" i="1"/>
  <c r="Q828" i="1"/>
  <c r="M828" i="1"/>
  <c r="E828" i="1"/>
  <c r="D828" i="1"/>
  <c r="C828" i="1"/>
  <c r="V827" i="1"/>
  <c r="U827" i="1"/>
  <c r="Q827" i="1"/>
  <c r="M827" i="1"/>
  <c r="E827" i="1"/>
  <c r="D827" i="1"/>
  <c r="C827" i="1"/>
  <c r="V826" i="1"/>
  <c r="U826" i="1"/>
  <c r="Q826" i="1"/>
  <c r="M826" i="1"/>
  <c r="E826" i="1"/>
  <c r="D826" i="1"/>
  <c r="C826" i="1"/>
  <c r="V825" i="1"/>
  <c r="U825" i="1"/>
  <c r="Q825" i="1"/>
  <c r="M825" i="1"/>
  <c r="E825" i="1"/>
  <c r="D825" i="1"/>
  <c r="C825" i="1"/>
  <c r="V824" i="1"/>
  <c r="U824" i="1"/>
  <c r="Q824" i="1"/>
  <c r="M824" i="1"/>
  <c r="E824" i="1"/>
  <c r="D824" i="1"/>
  <c r="C824" i="1"/>
  <c r="V823" i="1"/>
  <c r="U823" i="1"/>
  <c r="Q823" i="1"/>
  <c r="M823" i="1"/>
  <c r="E823" i="1"/>
  <c r="D823" i="1"/>
  <c r="C823" i="1"/>
  <c r="V822" i="1"/>
  <c r="U822" i="1"/>
  <c r="Q822" i="1"/>
  <c r="M822" i="1"/>
  <c r="E822" i="1"/>
  <c r="D822" i="1"/>
  <c r="C822" i="1"/>
  <c r="V821" i="1"/>
  <c r="U821" i="1"/>
  <c r="Q821" i="1"/>
  <c r="M821" i="1"/>
  <c r="E821" i="1"/>
  <c r="D821" i="1"/>
  <c r="C821" i="1"/>
  <c r="V820" i="1"/>
  <c r="U820" i="1"/>
  <c r="Q820" i="1"/>
  <c r="M820" i="1"/>
  <c r="E820" i="1"/>
  <c r="D820" i="1"/>
  <c r="C820" i="1"/>
  <c r="V819" i="1"/>
  <c r="U819" i="1"/>
  <c r="Q819" i="1"/>
  <c r="M819" i="1"/>
  <c r="E819" i="1"/>
  <c r="D819" i="1"/>
  <c r="C819" i="1"/>
  <c r="V818" i="1"/>
  <c r="U818" i="1"/>
  <c r="Q818" i="1"/>
  <c r="M818" i="1"/>
  <c r="E818" i="1"/>
  <c r="D818" i="1"/>
  <c r="C818" i="1"/>
  <c r="V817" i="1"/>
  <c r="U817" i="1"/>
  <c r="Q817" i="1"/>
  <c r="M817" i="1"/>
  <c r="E817" i="1"/>
  <c r="D817" i="1"/>
  <c r="C817" i="1"/>
  <c r="V816" i="1"/>
  <c r="U816" i="1"/>
  <c r="Q816" i="1"/>
  <c r="M816" i="1"/>
  <c r="E816" i="1"/>
  <c r="D816" i="1"/>
  <c r="C816" i="1"/>
  <c r="V815" i="1"/>
  <c r="U815" i="1"/>
  <c r="Q815" i="1"/>
  <c r="M815" i="1"/>
  <c r="E815" i="1"/>
  <c r="D815" i="1"/>
  <c r="C815" i="1"/>
  <c r="V814" i="1"/>
  <c r="U814" i="1"/>
  <c r="Q814" i="1"/>
  <c r="M814" i="1"/>
  <c r="E814" i="1"/>
  <c r="D814" i="1"/>
  <c r="C814" i="1"/>
  <c r="V813" i="1"/>
  <c r="U813" i="1"/>
  <c r="Q813" i="1"/>
  <c r="M813" i="1"/>
  <c r="E813" i="1"/>
  <c r="D813" i="1"/>
  <c r="C813" i="1"/>
  <c r="V812" i="1"/>
  <c r="U812" i="1"/>
  <c r="Q812" i="1"/>
  <c r="M812" i="1"/>
  <c r="E812" i="1"/>
  <c r="D812" i="1"/>
  <c r="C812" i="1"/>
  <c r="V811" i="1"/>
  <c r="U811" i="1"/>
  <c r="Q811" i="1"/>
  <c r="M811" i="1"/>
  <c r="E811" i="1"/>
  <c r="D811" i="1"/>
  <c r="C811" i="1"/>
  <c r="V810" i="1"/>
  <c r="U810" i="1"/>
  <c r="Q810" i="1"/>
  <c r="M810" i="1"/>
  <c r="E810" i="1"/>
  <c r="D810" i="1"/>
  <c r="C810" i="1"/>
  <c r="V809" i="1"/>
  <c r="U809" i="1"/>
  <c r="Q809" i="1"/>
  <c r="M809" i="1"/>
  <c r="E809" i="1"/>
  <c r="D809" i="1"/>
  <c r="C809" i="1"/>
  <c r="V808" i="1"/>
  <c r="U808" i="1"/>
  <c r="Q808" i="1"/>
  <c r="M808" i="1"/>
  <c r="E808" i="1"/>
  <c r="D808" i="1"/>
  <c r="C808" i="1"/>
  <c r="V807" i="1"/>
  <c r="U807" i="1"/>
  <c r="Q807" i="1"/>
  <c r="M807" i="1"/>
  <c r="E807" i="1"/>
  <c r="D807" i="1"/>
  <c r="C807" i="1"/>
  <c r="V806" i="1"/>
  <c r="U806" i="1"/>
  <c r="Q806" i="1"/>
  <c r="M806" i="1"/>
  <c r="E806" i="1"/>
  <c r="D806" i="1"/>
  <c r="C806" i="1"/>
  <c r="V805" i="1"/>
  <c r="U805" i="1"/>
  <c r="Q805" i="1"/>
  <c r="M805" i="1"/>
  <c r="E805" i="1"/>
  <c r="D805" i="1"/>
  <c r="C805" i="1"/>
  <c r="V804" i="1"/>
  <c r="U804" i="1"/>
  <c r="Q804" i="1"/>
  <c r="M804" i="1"/>
  <c r="E804" i="1"/>
  <c r="D804" i="1"/>
  <c r="C804" i="1"/>
  <c r="V803" i="1"/>
  <c r="U803" i="1"/>
  <c r="Q803" i="1"/>
  <c r="M803" i="1"/>
  <c r="E803" i="1"/>
  <c r="D803" i="1"/>
  <c r="C803" i="1"/>
  <c r="V802" i="1"/>
  <c r="U802" i="1"/>
  <c r="Q802" i="1"/>
  <c r="M802" i="1"/>
  <c r="E802" i="1"/>
  <c r="D802" i="1"/>
  <c r="C802" i="1"/>
  <c r="V801" i="1"/>
  <c r="U801" i="1"/>
  <c r="Q801" i="1"/>
  <c r="M801" i="1"/>
  <c r="E801" i="1"/>
  <c r="D801" i="1"/>
  <c r="C801" i="1"/>
  <c r="V800" i="1"/>
  <c r="U800" i="1"/>
  <c r="Q800" i="1"/>
  <c r="M800" i="1"/>
  <c r="E800" i="1"/>
  <c r="D800" i="1"/>
  <c r="C800" i="1"/>
  <c r="V799" i="1"/>
  <c r="U799" i="1"/>
  <c r="Q799" i="1"/>
  <c r="M799" i="1"/>
  <c r="E799" i="1"/>
  <c r="D799" i="1"/>
  <c r="C799" i="1"/>
  <c r="V798" i="1"/>
  <c r="U798" i="1"/>
  <c r="Q798" i="1"/>
  <c r="M798" i="1"/>
  <c r="E798" i="1"/>
  <c r="D798" i="1"/>
  <c r="C798" i="1"/>
  <c r="V797" i="1"/>
  <c r="U797" i="1"/>
  <c r="Q797" i="1"/>
  <c r="M797" i="1"/>
  <c r="E797" i="1"/>
  <c r="D797" i="1"/>
  <c r="C797" i="1"/>
  <c r="V796" i="1"/>
  <c r="U796" i="1"/>
  <c r="Q796" i="1"/>
  <c r="M796" i="1"/>
  <c r="E796" i="1"/>
  <c r="D796" i="1"/>
  <c r="C796" i="1"/>
  <c r="V795" i="1"/>
  <c r="U795" i="1"/>
  <c r="Q795" i="1"/>
  <c r="M795" i="1"/>
  <c r="E795" i="1"/>
  <c r="D795" i="1"/>
  <c r="C795" i="1"/>
  <c r="V794" i="1"/>
  <c r="U794" i="1"/>
  <c r="Q794" i="1"/>
  <c r="M794" i="1"/>
  <c r="E794" i="1"/>
  <c r="D794" i="1"/>
  <c r="C794" i="1"/>
  <c r="V793" i="1"/>
  <c r="U793" i="1"/>
  <c r="Q793" i="1"/>
  <c r="M793" i="1"/>
  <c r="E793" i="1"/>
  <c r="D793" i="1"/>
  <c r="C793" i="1"/>
  <c r="V792" i="1"/>
  <c r="U792" i="1"/>
  <c r="Q792" i="1"/>
  <c r="M792" i="1"/>
  <c r="E792" i="1"/>
  <c r="D792" i="1"/>
  <c r="C792" i="1"/>
  <c r="V791" i="1"/>
  <c r="U791" i="1"/>
  <c r="Q791" i="1"/>
  <c r="M791" i="1"/>
  <c r="E791" i="1"/>
  <c r="D791" i="1"/>
  <c r="C791" i="1"/>
  <c r="V790" i="1"/>
  <c r="U790" i="1"/>
  <c r="Q790" i="1"/>
  <c r="M790" i="1"/>
  <c r="E790" i="1"/>
  <c r="D790" i="1"/>
  <c r="C790" i="1"/>
  <c r="V789" i="1"/>
  <c r="U789" i="1"/>
  <c r="Q789" i="1"/>
  <c r="M789" i="1"/>
  <c r="E789" i="1"/>
  <c r="D789" i="1"/>
  <c r="C789" i="1"/>
  <c r="V788" i="1"/>
  <c r="U788" i="1"/>
  <c r="Q788" i="1"/>
  <c r="M788" i="1"/>
  <c r="E788" i="1"/>
  <c r="D788" i="1"/>
  <c r="C788" i="1"/>
  <c r="V787" i="1"/>
  <c r="U787" i="1"/>
  <c r="Q787" i="1"/>
  <c r="M787" i="1"/>
  <c r="E787" i="1"/>
  <c r="D787" i="1"/>
  <c r="C787" i="1"/>
  <c r="V786" i="1"/>
  <c r="U786" i="1"/>
  <c r="Q786" i="1"/>
  <c r="M786" i="1"/>
  <c r="E786" i="1"/>
  <c r="D786" i="1"/>
  <c r="C786" i="1"/>
  <c r="V785" i="1"/>
  <c r="U785" i="1"/>
  <c r="Q785" i="1"/>
  <c r="M785" i="1"/>
  <c r="E785" i="1"/>
  <c r="D785" i="1"/>
  <c r="C785" i="1"/>
  <c r="V784" i="1"/>
  <c r="U784" i="1"/>
  <c r="Q784" i="1"/>
  <c r="M784" i="1"/>
  <c r="E784" i="1"/>
  <c r="D784" i="1"/>
  <c r="C784" i="1"/>
  <c r="V783" i="1"/>
  <c r="U783" i="1"/>
  <c r="Q783" i="1"/>
  <c r="M783" i="1"/>
  <c r="E783" i="1"/>
  <c r="D783" i="1"/>
  <c r="C783" i="1"/>
  <c r="V782" i="1"/>
  <c r="U782" i="1"/>
  <c r="Q782" i="1"/>
  <c r="M782" i="1"/>
  <c r="E782" i="1"/>
  <c r="D782" i="1"/>
  <c r="C782" i="1"/>
  <c r="V781" i="1"/>
  <c r="U781" i="1"/>
  <c r="Q781" i="1"/>
  <c r="M781" i="1"/>
  <c r="E781" i="1"/>
  <c r="D781" i="1"/>
  <c r="C781" i="1"/>
  <c r="V780" i="1"/>
  <c r="U780" i="1"/>
  <c r="Q780" i="1"/>
  <c r="M780" i="1"/>
  <c r="E780" i="1"/>
  <c r="D780" i="1"/>
  <c r="C780" i="1"/>
  <c r="V779" i="1"/>
  <c r="U779" i="1"/>
  <c r="Q779" i="1"/>
  <c r="M779" i="1"/>
  <c r="E779" i="1"/>
  <c r="D779" i="1"/>
  <c r="C779" i="1"/>
  <c r="V778" i="1"/>
  <c r="U778" i="1"/>
  <c r="Q778" i="1"/>
  <c r="M778" i="1"/>
  <c r="E778" i="1"/>
  <c r="D778" i="1"/>
  <c r="C778" i="1"/>
  <c r="V777" i="1"/>
  <c r="U777" i="1"/>
  <c r="Q777" i="1"/>
  <c r="M777" i="1"/>
  <c r="E777" i="1"/>
  <c r="D777" i="1"/>
  <c r="C777" i="1"/>
  <c r="V776" i="1"/>
  <c r="U776" i="1"/>
  <c r="Q776" i="1"/>
  <c r="M776" i="1"/>
  <c r="E776" i="1"/>
  <c r="D776" i="1"/>
  <c r="C776" i="1"/>
  <c r="V775" i="1"/>
  <c r="U775" i="1"/>
  <c r="Q775" i="1"/>
  <c r="M775" i="1"/>
  <c r="E775" i="1"/>
  <c r="D775" i="1"/>
  <c r="C775" i="1"/>
  <c r="V774" i="1"/>
  <c r="U774" i="1"/>
  <c r="Q774" i="1"/>
  <c r="M774" i="1"/>
  <c r="E774" i="1"/>
  <c r="D774" i="1"/>
  <c r="C774" i="1"/>
  <c r="V773" i="1"/>
  <c r="U773" i="1"/>
  <c r="Q773" i="1"/>
  <c r="M773" i="1"/>
  <c r="E773" i="1"/>
  <c r="D773" i="1"/>
  <c r="C773" i="1"/>
  <c r="V772" i="1"/>
  <c r="U772" i="1"/>
  <c r="Q772" i="1"/>
  <c r="M772" i="1"/>
  <c r="E772" i="1"/>
  <c r="D772" i="1"/>
  <c r="C772" i="1"/>
  <c r="V771" i="1"/>
  <c r="U771" i="1"/>
  <c r="Q771" i="1"/>
  <c r="M771" i="1"/>
  <c r="E771" i="1"/>
  <c r="D771" i="1"/>
  <c r="C771" i="1"/>
  <c r="V770" i="1"/>
  <c r="U770" i="1"/>
  <c r="Q770" i="1"/>
  <c r="M770" i="1"/>
  <c r="E770" i="1"/>
  <c r="D770" i="1"/>
  <c r="C770" i="1"/>
  <c r="V769" i="1"/>
  <c r="U769" i="1"/>
  <c r="Q769" i="1"/>
  <c r="M769" i="1"/>
  <c r="E769" i="1"/>
  <c r="D769" i="1"/>
  <c r="C769" i="1"/>
  <c r="V768" i="1"/>
  <c r="U768" i="1"/>
  <c r="Q768" i="1"/>
  <c r="M768" i="1"/>
  <c r="E768" i="1"/>
  <c r="D768" i="1"/>
  <c r="C768" i="1"/>
  <c r="V767" i="1"/>
  <c r="U767" i="1"/>
  <c r="Q767" i="1"/>
  <c r="M767" i="1"/>
  <c r="E767" i="1"/>
  <c r="D767" i="1"/>
  <c r="C767" i="1"/>
  <c r="V766" i="1"/>
  <c r="U766" i="1"/>
  <c r="Q766" i="1"/>
  <c r="M766" i="1"/>
  <c r="E766" i="1"/>
  <c r="D766" i="1"/>
  <c r="C766" i="1"/>
  <c r="V765" i="1"/>
  <c r="U765" i="1"/>
  <c r="Q765" i="1"/>
  <c r="M765" i="1"/>
  <c r="E765" i="1"/>
  <c r="D765" i="1"/>
  <c r="C765" i="1"/>
  <c r="V764" i="1"/>
  <c r="U764" i="1"/>
  <c r="Q764" i="1"/>
  <c r="M764" i="1"/>
  <c r="E764" i="1"/>
  <c r="D764" i="1"/>
  <c r="C764" i="1"/>
  <c r="V763" i="1"/>
  <c r="U763" i="1"/>
  <c r="Q763" i="1"/>
  <c r="M763" i="1"/>
  <c r="E763" i="1"/>
  <c r="D763" i="1"/>
  <c r="C763" i="1"/>
  <c r="V762" i="1"/>
  <c r="U762" i="1"/>
  <c r="Q762" i="1"/>
  <c r="M762" i="1"/>
  <c r="E762" i="1"/>
  <c r="D762" i="1"/>
  <c r="C762" i="1"/>
  <c r="V761" i="1"/>
  <c r="U761" i="1"/>
  <c r="Q761" i="1"/>
  <c r="M761" i="1"/>
  <c r="E761" i="1"/>
  <c r="D761" i="1"/>
  <c r="C761" i="1"/>
  <c r="V760" i="1"/>
  <c r="U760" i="1"/>
  <c r="Q760" i="1"/>
  <c r="M760" i="1"/>
  <c r="E760" i="1"/>
  <c r="D760" i="1"/>
  <c r="C760" i="1"/>
  <c r="V759" i="1"/>
  <c r="U759" i="1"/>
  <c r="Q759" i="1"/>
  <c r="M759" i="1"/>
  <c r="E759" i="1"/>
  <c r="D759" i="1"/>
  <c r="C759" i="1"/>
  <c r="V758" i="1"/>
  <c r="U758" i="1"/>
  <c r="Q758" i="1"/>
  <c r="M758" i="1"/>
  <c r="E758" i="1"/>
  <c r="D758" i="1"/>
  <c r="C758" i="1"/>
  <c r="V757" i="1"/>
  <c r="U757" i="1"/>
  <c r="Q757" i="1"/>
  <c r="M757" i="1"/>
  <c r="E757" i="1"/>
  <c r="D757" i="1"/>
  <c r="C757" i="1"/>
  <c r="V756" i="1"/>
  <c r="U756" i="1"/>
  <c r="Q756" i="1"/>
  <c r="M756" i="1"/>
  <c r="E756" i="1"/>
  <c r="D756" i="1"/>
  <c r="C756" i="1"/>
  <c r="V755" i="1"/>
  <c r="U755" i="1"/>
  <c r="Q755" i="1"/>
  <c r="M755" i="1"/>
  <c r="E755" i="1"/>
  <c r="D755" i="1"/>
  <c r="C755" i="1"/>
  <c r="V754" i="1"/>
  <c r="U754" i="1"/>
  <c r="Q754" i="1"/>
  <c r="M754" i="1"/>
  <c r="E754" i="1"/>
  <c r="D754" i="1"/>
  <c r="C754" i="1"/>
  <c r="V753" i="1"/>
  <c r="U753" i="1"/>
  <c r="Q753" i="1"/>
  <c r="M753" i="1"/>
  <c r="E753" i="1"/>
  <c r="D753" i="1"/>
  <c r="C753" i="1"/>
  <c r="V752" i="1"/>
  <c r="U752" i="1"/>
  <c r="Q752" i="1"/>
  <c r="M752" i="1"/>
  <c r="E752" i="1"/>
  <c r="D752" i="1"/>
  <c r="C752" i="1"/>
  <c r="V751" i="1"/>
  <c r="U751" i="1"/>
  <c r="Q751" i="1"/>
  <c r="M751" i="1"/>
  <c r="E751" i="1"/>
  <c r="D751" i="1"/>
  <c r="C751" i="1"/>
  <c r="V750" i="1"/>
  <c r="U750" i="1"/>
  <c r="Q750" i="1"/>
  <c r="M750" i="1"/>
  <c r="E750" i="1"/>
  <c r="D750" i="1"/>
  <c r="C750" i="1"/>
  <c r="V749" i="1"/>
  <c r="U749" i="1"/>
  <c r="Q749" i="1"/>
  <c r="M749" i="1"/>
  <c r="E749" i="1"/>
  <c r="D749" i="1"/>
  <c r="C749" i="1"/>
  <c r="V748" i="1"/>
  <c r="U748" i="1"/>
  <c r="Q748" i="1"/>
  <c r="M748" i="1"/>
  <c r="E748" i="1"/>
  <c r="D748" i="1"/>
  <c r="C748" i="1"/>
  <c r="V747" i="1"/>
  <c r="U747" i="1"/>
  <c r="Q747" i="1"/>
  <c r="M747" i="1"/>
  <c r="E747" i="1"/>
  <c r="D747" i="1"/>
  <c r="C747" i="1"/>
  <c r="V746" i="1"/>
  <c r="U746" i="1"/>
  <c r="Q746" i="1"/>
  <c r="M746" i="1"/>
  <c r="E746" i="1"/>
  <c r="D746" i="1"/>
  <c r="C746" i="1"/>
  <c r="V745" i="1"/>
  <c r="U745" i="1"/>
  <c r="Q745" i="1"/>
  <c r="M745" i="1"/>
  <c r="E745" i="1"/>
  <c r="D745" i="1"/>
  <c r="C745" i="1"/>
  <c r="V744" i="1"/>
  <c r="U744" i="1"/>
  <c r="Q744" i="1"/>
  <c r="M744" i="1"/>
  <c r="E744" i="1"/>
  <c r="D744" i="1"/>
  <c r="C744" i="1"/>
  <c r="V743" i="1"/>
  <c r="U743" i="1"/>
  <c r="Q743" i="1"/>
  <c r="M743" i="1"/>
  <c r="E743" i="1"/>
  <c r="D743" i="1"/>
  <c r="C743" i="1"/>
  <c r="V742" i="1"/>
  <c r="U742" i="1"/>
  <c r="Q742" i="1"/>
  <c r="M742" i="1"/>
  <c r="E742" i="1"/>
  <c r="D742" i="1"/>
  <c r="C742" i="1"/>
  <c r="V741" i="1"/>
  <c r="U741" i="1"/>
  <c r="Q741" i="1"/>
  <c r="M741" i="1"/>
  <c r="E741" i="1"/>
  <c r="D741" i="1"/>
  <c r="C741" i="1"/>
  <c r="V740" i="1"/>
  <c r="U740" i="1"/>
  <c r="Q740" i="1"/>
  <c r="M740" i="1"/>
  <c r="E740" i="1"/>
  <c r="D740" i="1"/>
  <c r="C740" i="1"/>
  <c r="V739" i="1"/>
  <c r="U739" i="1"/>
  <c r="Q739" i="1"/>
  <c r="M739" i="1"/>
  <c r="E739" i="1"/>
  <c r="D739" i="1"/>
  <c r="C739" i="1"/>
  <c r="V738" i="1"/>
  <c r="U738" i="1"/>
  <c r="Q738" i="1"/>
  <c r="M738" i="1"/>
  <c r="E738" i="1"/>
  <c r="D738" i="1"/>
  <c r="C738" i="1"/>
  <c r="V737" i="1"/>
  <c r="U737" i="1"/>
  <c r="Q737" i="1"/>
  <c r="M737" i="1"/>
  <c r="E737" i="1"/>
  <c r="D737" i="1"/>
  <c r="C737" i="1"/>
  <c r="V736" i="1"/>
  <c r="U736" i="1"/>
  <c r="Q736" i="1"/>
  <c r="M736" i="1"/>
  <c r="E736" i="1"/>
  <c r="D736" i="1"/>
  <c r="C736" i="1"/>
  <c r="V735" i="1"/>
  <c r="U735" i="1"/>
  <c r="Q735" i="1"/>
  <c r="M735" i="1"/>
  <c r="E735" i="1"/>
  <c r="D735" i="1"/>
  <c r="C735" i="1"/>
  <c r="V734" i="1"/>
  <c r="U734" i="1"/>
  <c r="Q734" i="1"/>
  <c r="M734" i="1"/>
  <c r="E734" i="1"/>
  <c r="D734" i="1"/>
  <c r="C734" i="1"/>
  <c r="V733" i="1"/>
  <c r="U733" i="1"/>
  <c r="Q733" i="1"/>
  <c r="M733" i="1"/>
  <c r="E733" i="1"/>
  <c r="D733" i="1"/>
  <c r="C733" i="1"/>
  <c r="V732" i="1"/>
  <c r="U732" i="1"/>
  <c r="Q732" i="1"/>
  <c r="M732" i="1"/>
  <c r="E732" i="1"/>
  <c r="D732" i="1"/>
  <c r="C732" i="1"/>
  <c r="V731" i="1"/>
  <c r="U731" i="1"/>
  <c r="Q731" i="1"/>
  <c r="M731" i="1"/>
  <c r="E731" i="1"/>
  <c r="D731" i="1"/>
  <c r="C731" i="1"/>
  <c r="V730" i="1"/>
  <c r="U730" i="1"/>
  <c r="Q730" i="1"/>
  <c r="M730" i="1"/>
  <c r="E730" i="1"/>
  <c r="D730" i="1"/>
  <c r="C730" i="1"/>
  <c r="V729" i="1"/>
  <c r="U729" i="1"/>
  <c r="Q729" i="1"/>
  <c r="M729" i="1"/>
  <c r="E729" i="1"/>
  <c r="D729" i="1"/>
  <c r="C729" i="1"/>
  <c r="V728" i="1"/>
  <c r="U728" i="1"/>
  <c r="Q728" i="1"/>
  <c r="M728" i="1"/>
  <c r="E728" i="1"/>
  <c r="D728" i="1"/>
  <c r="C728" i="1"/>
  <c r="V727" i="1"/>
  <c r="U727" i="1"/>
  <c r="Q727" i="1"/>
  <c r="M727" i="1"/>
  <c r="E727" i="1"/>
  <c r="D727" i="1"/>
  <c r="C727" i="1"/>
  <c r="V726" i="1"/>
  <c r="U726" i="1"/>
  <c r="Q726" i="1"/>
  <c r="M726" i="1"/>
  <c r="E726" i="1"/>
  <c r="D726" i="1"/>
  <c r="C726" i="1"/>
  <c r="V725" i="1"/>
  <c r="U725" i="1"/>
  <c r="Q725" i="1"/>
  <c r="M725" i="1"/>
  <c r="E725" i="1"/>
  <c r="D725" i="1"/>
  <c r="C725" i="1"/>
  <c r="V724" i="1"/>
  <c r="U724" i="1"/>
  <c r="Q724" i="1"/>
  <c r="M724" i="1"/>
  <c r="E724" i="1"/>
  <c r="D724" i="1"/>
  <c r="C724" i="1"/>
  <c r="V723" i="1"/>
  <c r="U723" i="1"/>
  <c r="Q723" i="1"/>
  <c r="M723" i="1"/>
  <c r="E723" i="1"/>
  <c r="D723" i="1"/>
  <c r="C723" i="1"/>
  <c r="V722" i="1"/>
  <c r="U722" i="1"/>
  <c r="Q722" i="1"/>
  <c r="M722" i="1"/>
  <c r="E722" i="1"/>
  <c r="D722" i="1"/>
  <c r="C722" i="1"/>
  <c r="V721" i="1"/>
  <c r="U721" i="1"/>
  <c r="Q721" i="1"/>
  <c r="M721" i="1"/>
  <c r="E721" i="1"/>
  <c r="D721" i="1"/>
  <c r="C721" i="1"/>
  <c r="V720" i="1"/>
  <c r="U720" i="1"/>
  <c r="Q720" i="1"/>
  <c r="M720" i="1"/>
  <c r="E720" i="1"/>
  <c r="D720" i="1"/>
  <c r="C720" i="1"/>
  <c r="V719" i="1"/>
  <c r="U719" i="1"/>
  <c r="Q719" i="1"/>
  <c r="M719" i="1"/>
  <c r="E719" i="1"/>
  <c r="D719" i="1"/>
  <c r="C719" i="1"/>
  <c r="V718" i="1"/>
  <c r="U718" i="1"/>
  <c r="Q718" i="1"/>
  <c r="M718" i="1"/>
  <c r="E718" i="1"/>
  <c r="D718" i="1"/>
  <c r="C718" i="1"/>
  <c r="V717" i="1"/>
  <c r="U717" i="1"/>
  <c r="Q717" i="1"/>
  <c r="M717" i="1"/>
  <c r="E717" i="1"/>
  <c r="D717" i="1"/>
  <c r="C717" i="1"/>
  <c r="V716" i="1"/>
  <c r="U716" i="1"/>
  <c r="Q716" i="1"/>
  <c r="M716" i="1"/>
  <c r="E716" i="1"/>
  <c r="D716" i="1"/>
  <c r="C716" i="1"/>
  <c r="V715" i="1"/>
  <c r="U715" i="1"/>
  <c r="Q715" i="1"/>
  <c r="M715" i="1"/>
  <c r="E715" i="1"/>
  <c r="D715" i="1"/>
  <c r="C715" i="1"/>
  <c r="V714" i="1"/>
  <c r="U714" i="1"/>
  <c r="Q714" i="1"/>
  <c r="M714" i="1"/>
  <c r="E714" i="1"/>
  <c r="D714" i="1"/>
  <c r="C714" i="1"/>
  <c r="V713" i="1"/>
  <c r="U713" i="1"/>
  <c r="Q713" i="1"/>
  <c r="M713" i="1"/>
  <c r="E713" i="1"/>
  <c r="D713" i="1"/>
  <c r="C713" i="1"/>
  <c r="V712" i="1"/>
  <c r="U712" i="1"/>
  <c r="Q712" i="1"/>
  <c r="M712" i="1"/>
  <c r="E712" i="1"/>
  <c r="D712" i="1"/>
  <c r="C712" i="1"/>
  <c r="V711" i="1"/>
  <c r="U711" i="1"/>
  <c r="Q711" i="1"/>
  <c r="M711" i="1"/>
  <c r="E711" i="1"/>
  <c r="D711" i="1"/>
  <c r="C711" i="1"/>
  <c r="V710" i="1"/>
  <c r="U710" i="1"/>
  <c r="Q710" i="1"/>
  <c r="M710" i="1"/>
  <c r="E710" i="1"/>
  <c r="D710" i="1"/>
  <c r="C710" i="1"/>
  <c r="V709" i="1"/>
  <c r="U709" i="1"/>
  <c r="Q709" i="1"/>
  <c r="M709" i="1"/>
  <c r="E709" i="1"/>
  <c r="D709" i="1"/>
  <c r="C709" i="1"/>
  <c r="V708" i="1"/>
  <c r="U708" i="1"/>
  <c r="Q708" i="1"/>
  <c r="M708" i="1"/>
  <c r="E708" i="1"/>
  <c r="D708" i="1"/>
  <c r="C708" i="1"/>
  <c r="V707" i="1"/>
  <c r="U707" i="1"/>
  <c r="Q707" i="1"/>
  <c r="M707" i="1"/>
  <c r="E707" i="1"/>
  <c r="D707" i="1"/>
  <c r="C707" i="1"/>
  <c r="V706" i="1"/>
  <c r="U706" i="1"/>
  <c r="Q706" i="1"/>
  <c r="M706" i="1"/>
  <c r="E706" i="1"/>
  <c r="D706" i="1"/>
  <c r="C706" i="1"/>
  <c r="V705" i="1"/>
  <c r="U705" i="1"/>
  <c r="Q705" i="1"/>
  <c r="M705" i="1"/>
  <c r="E705" i="1"/>
  <c r="D705" i="1"/>
  <c r="C705" i="1"/>
  <c r="V704" i="1"/>
  <c r="U704" i="1"/>
  <c r="Q704" i="1"/>
  <c r="M704" i="1"/>
  <c r="E704" i="1"/>
  <c r="D704" i="1"/>
  <c r="C704" i="1"/>
  <c r="V703" i="1"/>
  <c r="U703" i="1"/>
  <c r="Q703" i="1"/>
  <c r="M703" i="1"/>
  <c r="E703" i="1"/>
  <c r="D703" i="1"/>
  <c r="C703" i="1"/>
  <c r="V702" i="1"/>
  <c r="U702" i="1"/>
  <c r="Q702" i="1"/>
  <c r="M702" i="1"/>
  <c r="E702" i="1"/>
  <c r="D702" i="1"/>
  <c r="C702" i="1"/>
  <c r="V701" i="1"/>
  <c r="U701" i="1"/>
  <c r="Q701" i="1"/>
  <c r="M701" i="1"/>
  <c r="E701" i="1"/>
  <c r="D701" i="1"/>
  <c r="C701" i="1"/>
  <c r="V700" i="1"/>
  <c r="U700" i="1"/>
  <c r="Q700" i="1"/>
  <c r="M700" i="1"/>
  <c r="E700" i="1"/>
  <c r="D700" i="1"/>
  <c r="C700" i="1"/>
  <c r="V699" i="1"/>
  <c r="U699" i="1"/>
  <c r="Q699" i="1"/>
  <c r="M699" i="1"/>
  <c r="E699" i="1"/>
  <c r="D699" i="1"/>
  <c r="C699" i="1"/>
  <c r="V698" i="1"/>
  <c r="U698" i="1"/>
  <c r="Q698" i="1"/>
  <c r="M698" i="1"/>
  <c r="E698" i="1"/>
  <c r="D698" i="1"/>
  <c r="C698" i="1"/>
  <c r="V697" i="1"/>
  <c r="U697" i="1"/>
  <c r="Q697" i="1"/>
  <c r="M697" i="1"/>
  <c r="E697" i="1"/>
  <c r="D697" i="1"/>
  <c r="C697" i="1"/>
  <c r="V696" i="1"/>
  <c r="U696" i="1"/>
  <c r="Q696" i="1"/>
  <c r="M696" i="1"/>
  <c r="E696" i="1"/>
  <c r="D696" i="1"/>
  <c r="C696" i="1"/>
  <c r="V695" i="1"/>
  <c r="U695" i="1"/>
  <c r="Q695" i="1"/>
  <c r="M695" i="1"/>
  <c r="E695" i="1"/>
  <c r="D695" i="1"/>
  <c r="C695" i="1"/>
  <c r="V694" i="1"/>
  <c r="U694" i="1"/>
  <c r="Q694" i="1"/>
  <c r="M694" i="1"/>
  <c r="E694" i="1"/>
  <c r="D694" i="1"/>
  <c r="C694" i="1"/>
  <c r="V693" i="1"/>
  <c r="U693" i="1"/>
  <c r="Q693" i="1"/>
  <c r="M693" i="1"/>
  <c r="E693" i="1"/>
  <c r="D693" i="1"/>
  <c r="C693" i="1"/>
  <c r="V692" i="1"/>
  <c r="U692" i="1"/>
  <c r="Q692" i="1"/>
  <c r="M692" i="1"/>
  <c r="E692" i="1"/>
  <c r="D692" i="1"/>
  <c r="C692" i="1"/>
  <c r="V691" i="1"/>
  <c r="U691" i="1"/>
  <c r="Q691" i="1"/>
  <c r="M691" i="1"/>
  <c r="E691" i="1"/>
  <c r="D691" i="1"/>
  <c r="C691" i="1"/>
  <c r="V690" i="1"/>
  <c r="U690" i="1"/>
  <c r="Q690" i="1"/>
  <c r="M690" i="1"/>
  <c r="E690" i="1"/>
  <c r="D690" i="1"/>
  <c r="C690" i="1"/>
  <c r="V689" i="1"/>
  <c r="U689" i="1"/>
  <c r="Q689" i="1"/>
  <c r="M689" i="1"/>
  <c r="E689" i="1"/>
  <c r="D689" i="1"/>
  <c r="C689" i="1"/>
  <c r="V688" i="1"/>
  <c r="U688" i="1"/>
  <c r="Q688" i="1"/>
  <c r="M688" i="1"/>
  <c r="E688" i="1"/>
  <c r="D688" i="1"/>
  <c r="C688" i="1"/>
  <c r="V687" i="1"/>
  <c r="U687" i="1"/>
  <c r="Q687" i="1"/>
  <c r="M687" i="1"/>
  <c r="E687" i="1"/>
  <c r="D687" i="1"/>
  <c r="C687" i="1"/>
  <c r="V686" i="1"/>
  <c r="U686" i="1"/>
  <c r="Q686" i="1"/>
  <c r="M686" i="1"/>
  <c r="E686" i="1"/>
  <c r="D686" i="1"/>
  <c r="C686" i="1"/>
  <c r="V685" i="1"/>
  <c r="U685" i="1"/>
  <c r="Q685" i="1"/>
  <c r="M685" i="1"/>
  <c r="E685" i="1"/>
  <c r="D685" i="1"/>
  <c r="C685" i="1"/>
  <c r="V684" i="1"/>
  <c r="U684" i="1"/>
  <c r="Q684" i="1"/>
  <c r="M684" i="1"/>
  <c r="E684" i="1"/>
  <c r="D684" i="1"/>
  <c r="C684" i="1"/>
  <c r="V683" i="1"/>
  <c r="U683" i="1"/>
  <c r="Q683" i="1"/>
  <c r="M683" i="1"/>
  <c r="E683" i="1"/>
  <c r="D683" i="1"/>
  <c r="C683" i="1"/>
  <c r="V682" i="1"/>
  <c r="U682" i="1"/>
  <c r="Q682" i="1"/>
  <c r="M682" i="1"/>
  <c r="E682" i="1"/>
  <c r="D682" i="1"/>
  <c r="C682" i="1"/>
  <c r="V681" i="1"/>
  <c r="U681" i="1"/>
  <c r="Q681" i="1"/>
  <c r="M681" i="1"/>
  <c r="E681" i="1"/>
  <c r="D681" i="1"/>
  <c r="C681" i="1"/>
  <c r="V680" i="1"/>
  <c r="U680" i="1"/>
  <c r="Q680" i="1"/>
  <c r="M680" i="1"/>
  <c r="E680" i="1"/>
  <c r="D680" i="1"/>
  <c r="C680" i="1"/>
  <c r="V679" i="1"/>
  <c r="U679" i="1"/>
  <c r="Q679" i="1"/>
  <c r="M679" i="1"/>
  <c r="E679" i="1"/>
  <c r="D679" i="1"/>
  <c r="C679" i="1"/>
  <c r="V678" i="1"/>
  <c r="U678" i="1"/>
  <c r="Q678" i="1"/>
  <c r="M678" i="1"/>
  <c r="E678" i="1"/>
  <c r="D678" i="1"/>
  <c r="C678" i="1"/>
  <c r="V677" i="1"/>
  <c r="U677" i="1"/>
  <c r="Q677" i="1"/>
  <c r="M677" i="1"/>
  <c r="E677" i="1"/>
  <c r="D677" i="1"/>
  <c r="C677" i="1"/>
  <c r="V676" i="1"/>
  <c r="U676" i="1"/>
  <c r="Q676" i="1"/>
  <c r="M676" i="1"/>
  <c r="E676" i="1"/>
  <c r="D676" i="1"/>
  <c r="C676" i="1"/>
  <c r="V675" i="1"/>
  <c r="U675" i="1"/>
  <c r="Q675" i="1"/>
  <c r="M675" i="1"/>
  <c r="E675" i="1"/>
  <c r="D675" i="1"/>
  <c r="C675" i="1"/>
  <c r="V674" i="1"/>
  <c r="U674" i="1"/>
  <c r="Q674" i="1"/>
  <c r="M674" i="1"/>
  <c r="E674" i="1"/>
  <c r="D674" i="1"/>
  <c r="C674" i="1"/>
  <c r="V673" i="1"/>
  <c r="U673" i="1"/>
  <c r="Q673" i="1"/>
  <c r="M673" i="1"/>
  <c r="E673" i="1"/>
  <c r="D673" i="1"/>
  <c r="C673" i="1"/>
  <c r="V672" i="1"/>
  <c r="U672" i="1"/>
  <c r="Q672" i="1"/>
  <c r="M672" i="1"/>
  <c r="E672" i="1"/>
  <c r="D672" i="1"/>
  <c r="C672" i="1"/>
  <c r="V671" i="1"/>
  <c r="U671" i="1"/>
  <c r="Q671" i="1"/>
  <c r="M671" i="1"/>
  <c r="E671" i="1"/>
  <c r="D671" i="1"/>
  <c r="C671" i="1"/>
  <c r="V670" i="1"/>
  <c r="U670" i="1"/>
  <c r="Q670" i="1"/>
  <c r="M670" i="1"/>
  <c r="E670" i="1"/>
  <c r="D670" i="1"/>
  <c r="C670" i="1"/>
  <c r="V669" i="1"/>
  <c r="U669" i="1"/>
  <c r="Q669" i="1"/>
  <c r="M669" i="1"/>
  <c r="E669" i="1"/>
  <c r="D669" i="1"/>
  <c r="C669" i="1"/>
  <c r="V668" i="1"/>
  <c r="U668" i="1"/>
  <c r="Q668" i="1"/>
  <c r="M668" i="1"/>
  <c r="E668" i="1"/>
  <c r="D668" i="1"/>
  <c r="C668" i="1"/>
  <c r="V667" i="1"/>
  <c r="U667" i="1"/>
  <c r="Q667" i="1"/>
  <c r="M667" i="1"/>
  <c r="E667" i="1"/>
  <c r="D667" i="1"/>
  <c r="C667" i="1"/>
  <c r="V666" i="1"/>
  <c r="U666" i="1"/>
  <c r="Q666" i="1"/>
  <c r="M666" i="1"/>
  <c r="E666" i="1"/>
  <c r="D666" i="1"/>
  <c r="C666" i="1"/>
  <c r="V665" i="1"/>
  <c r="U665" i="1"/>
  <c r="Q665" i="1"/>
  <c r="M665" i="1"/>
  <c r="E665" i="1"/>
  <c r="D665" i="1"/>
  <c r="C665" i="1"/>
  <c r="V664" i="1"/>
  <c r="U664" i="1"/>
  <c r="Q664" i="1"/>
  <c r="M664" i="1"/>
  <c r="E664" i="1"/>
  <c r="D664" i="1"/>
  <c r="C664" i="1"/>
  <c r="V663" i="1"/>
  <c r="U663" i="1"/>
  <c r="Q663" i="1"/>
  <c r="M663" i="1"/>
  <c r="E663" i="1"/>
  <c r="D663" i="1"/>
  <c r="C663" i="1"/>
  <c r="V662" i="1"/>
  <c r="U662" i="1"/>
  <c r="Q662" i="1"/>
  <c r="M662" i="1"/>
  <c r="E662" i="1"/>
  <c r="D662" i="1"/>
  <c r="C662" i="1"/>
  <c r="V661" i="1"/>
  <c r="U661" i="1"/>
  <c r="Q661" i="1"/>
  <c r="M661" i="1"/>
  <c r="E661" i="1"/>
  <c r="D661" i="1"/>
  <c r="C661" i="1"/>
  <c r="V660" i="1"/>
  <c r="U660" i="1"/>
  <c r="Q660" i="1"/>
  <c r="M660" i="1"/>
  <c r="E660" i="1"/>
  <c r="D660" i="1"/>
  <c r="C660" i="1"/>
  <c r="V659" i="1"/>
  <c r="U659" i="1"/>
  <c r="Q659" i="1"/>
  <c r="M659" i="1"/>
  <c r="E659" i="1"/>
  <c r="D659" i="1"/>
  <c r="C659" i="1"/>
  <c r="V658" i="1"/>
  <c r="U658" i="1"/>
  <c r="Q658" i="1"/>
  <c r="M658" i="1"/>
  <c r="E658" i="1"/>
  <c r="D658" i="1"/>
  <c r="C658" i="1"/>
  <c r="V657" i="1"/>
  <c r="U657" i="1"/>
  <c r="Q657" i="1"/>
  <c r="M657" i="1"/>
  <c r="E657" i="1"/>
  <c r="D657" i="1"/>
  <c r="C657" i="1"/>
  <c r="V656" i="1"/>
  <c r="U656" i="1"/>
  <c r="Q656" i="1"/>
  <c r="M656" i="1"/>
  <c r="E656" i="1"/>
  <c r="D656" i="1"/>
  <c r="C656" i="1"/>
  <c r="V655" i="1"/>
  <c r="U655" i="1"/>
  <c r="Q655" i="1"/>
  <c r="M655" i="1"/>
  <c r="E655" i="1"/>
  <c r="D655" i="1"/>
  <c r="C655" i="1"/>
  <c r="V654" i="1"/>
  <c r="U654" i="1"/>
  <c r="Q654" i="1"/>
  <c r="M654" i="1"/>
  <c r="E654" i="1"/>
  <c r="D654" i="1"/>
  <c r="C654" i="1"/>
  <c r="V653" i="1"/>
  <c r="U653" i="1"/>
  <c r="Q653" i="1"/>
  <c r="M653" i="1"/>
  <c r="E653" i="1"/>
  <c r="D653" i="1"/>
  <c r="C653" i="1"/>
  <c r="V652" i="1"/>
  <c r="U652" i="1"/>
  <c r="Q652" i="1"/>
  <c r="M652" i="1"/>
  <c r="E652" i="1"/>
  <c r="D652" i="1"/>
  <c r="C652" i="1"/>
  <c r="V651" i="1"/>
  <c r="U651" i="1"/>
  <c r="Q651" i="1"/>
  <c r="M651" i="1"/>
  <c r="E651" i="1"/>
  <c r="D651" i="1"/>
  <c r="C651" i="1"/>
  <c r="V650" i="1"/>
  <c r="U650" i="1"/>
  <c r="Q650" i="1"/>
  <c r="M650" i="1"/>
  <c r="E650" i="1"/>
  <c r="D650" i="1"/>
  <c r="C650" i="1"/>
  <c r="V649" i="1"/>
  <c r="U649" i="1"/>
  <c r="Q649" i="1"/>
  <c r="M649" i="1"/>
  <c r="E649" i="1"/>
  <c r="D649" i="1"/>
  <c r="C649" i="1"/>
  <c r="V648" i="1"/>
  <c r="U648" i="1"/>
  <c r="Q648" i="1"/>
  <c r="M648" i="1"/>
  <c r="E648" i="1"/>
  <c r="D648" i="1"/>
  <c r="C648" i="1"/>
  <c r="V647" i="1"/>
  <c r="U647" i="1"/>
  <c r="Q647" i="1"/>
  <c r="M647" i="1"/>
  <c r="E647" i="1"/>
  <c r="D647" i="1"/>
  <c r="C647" i="1"/>
  <c r="V646" i="1"/>
  <c r="U646" i="1"/>
  <c r="Q646" i="1"/>
  <c r="M646" i="1"/>
  <c r="E646" i="1"/>
  <c r="D646" i="1"/>
  <c r="C646" i="1"/>
  <c r="V645" i="1"/>
  <c r="U645" i="1"/>
  <c r="Q645" i="1"/>
  <c r="M645" i="1"/>
  <c r="E645" i="1"/>
  <c r="D645" i="1"/>
  <c r="C645" i="1"/>
  <c r="V644" i="1"/>
  <c r="U644" i="1"/>
  <c r="Q644" i="1"/>
  <c r="M644" i="1"/>
  <c r="E644" i="1"/>
  <c r="D644" i="1"/>
  <c r="C644" i="1"/>
  <c r="V643" i="1"/>
  <c r="U643" i="1"/>
  <c r="Q643" i="1"/>
  <c r="M643" i="1"/>
  <c r="E643" i="1"/>
  <c r="D643" i="1"/>
  <c r="C643" i="1"/>
  <c r="V642" i="1"/>
  <c r="U642" i="1"/>
  <c r="Q642" i="1"/>
  <c r="M642" i="1"/>
  <c r="E642" i="1"/>
  <c r="D642" i="1"/>
  <c r="C642" i="1"/>
  <c r="V641" i="1"/>
  <c r="U641" i="1"/>
  <c r="Q641" i="1"/>
  <c r="M641" i="1"/>
  <c r="E641" i="1"/>
  <c r="D641" i="1"/>
  <c r="C641" i="1"/>
  <c r="V640" i="1"/>
  <c r="U640" i="1"/>
  <c r="Q640" i="1"/>
  <c r="M640" i="1"/>
  <c r="E640" i="1"/>
  <c r="D640" i="1"/>
  <c r="C640" i="1"/>
  <c r="V639" i="1"/>
  <c r="U639" i="1"/>
  <c r="Q639" i="1"/>
  <c r="M639" i="1"/>
  <c r="E639" i="1"/>
  <c r="D639" i="1"/>
  <c r="C639" i="1"/>
  <c r="V638" i="1"/>
  <c r="U638" i="1"/>
  <c r="Q638" i="1"/>
  <c r="M638" i="1"/>
  <c r="E638" i="1"/>
  <c r="D638" i="1"/>
  <c r="C638" i="1"/>
  <c r="V637" i="1"/>
  <c r="U637" i="1"/>
  <c r="Q637" i="1"/>
  <c r="M637" i="1"/>
  <c r="E637" i="1"/>
  <c r="D637" i="1"/>
  <c r="C637" i="1"/>
  <c r="V636" i="1"/>
  <c r="U636" i="1"/>
  <c r="Q636" i="1"/>
  <c r="M636" i="1"/>
  <c r="E636" i="1"/>
  <c r="D636" i="1"/>
  <c r="C636" i="1"/>
  <c r="V635" i="1"/>
  <c r="U635" i="1"/>
  <c r="Q635" i="1"/>
  <c r="M635" i="1"/>
  <c r="E635" i="1"/>
  <c r="D635" i="1"/>
  <c r="C635" i="1"/>
  <c r="V634" i="1"/>
  <c r="U634" i="1"/>
  <c r="Q634" i="1"/>
  <c r="M634" i="1"/>
  <c r="E634" i="1"/>
  <c r="D634" i="1"/>
  <c r="C634" i="1"/>
  <c r="V633" i="1"/>
  <c r="U633" i="1"/>
  <c r="Q633" i="1"/>
  <c r="M633" i="1"/>
  <c r="E633" i="1"/>
  <c r="D633" i="1"/>
  <c r="C633" i="1"/>
  <c r="V632" i="1"/>
  <c r="U632" i="1"/>
  <c r="Q632" i="1"/>
  <c r="M632" i="1"/>
  <c r="E632" i="1"/>
  <c r="D632" i="1"/>
  <c r="C632" i="1"/>
  <c r="V631" i="1"/>
  <c r="U631" i="1"/>
  <c r="Q631" i="1"/>
  <c r="M631" i="1"/>
  <c r="E631" i="1"/>
  <c r="D631" i="1"/>
  <c r="C631" i="1"/>
  <c r="V630" i="1"/>
  <c r="U630" i="1"/>
  <c r="Q630" i="1"/>
  <c r="M630" i="1"/>
  <c r="E630" i="1"/>
  <c r="D630" i="1"/>
  <c r="C630" i="1"/>
  <c r="V629" i="1"/>
  <c r="U629" i="1"/>
  <c r="Q629" i="1"/>
  <c r="M629" i="1"/>
  <c r="E629" i="1"/>
  <c r="D629" i="1"/>
  <c r="C629" i="1"/>
  <c r="V628" i="1"/>
  <c r="U628" i="1"/>
  <c r="Q628" i="1"/>
  <c r="M628" i="1"/>
  <c r="E628" i="1"/>
  <c r="D628" i="1"/>
  <c r="C628" i="1"/>
  <c r="V627" i="1"/>
  <c r="U627" i="1"/>
  <c r="Q627" i="1"/>
  <c r="M627" i="1"/>
  <c r="E627" i="1"/>
  <c r="D627" i="1"/>
  <c r="C627" i="1"/>
  <c r="V626" i="1"/>
  <c r="U626" i="1"/>
  <c r="Q626" i="1"/>
  <c r="M626" i="1"/>
  <c r="E626" i="1"/>
  <c r="D626" i="1"/>
  <c r="C626" i="1"/>
  <c r="V625" i="1"/>
  <c r="U625" i="1"/>
  <c r="Q625" i="1"/>
  <c r="M625" i="1"/>
  <c r="E625" i="1"/>
  <c r="D625" i="1"/>
  <c r="C625" i="1"/>
  <c r="V624" i="1"/>
  <c r="U624" i="1"/>
  <c r="Q624" i="1"/>
  <c r="M624" i="1"/>
  <c r="E624" i="1"/>
  <c r="D624" i="1"/>
  <c r="C624" i="1"/>
  <c r="V623" i="1"/>
  <c r="U623" i="1"/>
  <c r="Q623" i="1"/>
  <c r="M623" i="1"/>
  <c r="E623" i="1"/>
  <c r="D623" i="1"/>
  <c r="C623" i="1"/>
  <c r="V622" i="1"/>
  <c r="U622" i="1"/>
  <c r="Q622" i="1"/>
  <c r="M622" i="1"/>
  <c r="E622" i="1"/>
  <c r="D622" i="1"/>
  <c r="C622" i="1"/>
  <c r="V621" i="1"/>
  <c r="U621" i="1"/>
  <c r="Q621" i="1"/>
  <c r="M621" i="1"/>
  <c r="E621" i="1"/>
  <c r="D621" i="1"/>
  <c r="C621" i="1"/>
  <c r="V620" i="1"/>
  <c r="U620" i="1"/>
  <c r="Q620" i="1"/>
  <c r="M620" i="1"/>
  <c r="E620" i="1"/>
  <c r="D620" i="1"/>
  <c r="C620" i="1"/>
  <c r="V619" i="1"/>
  <c r="U619" i="1"/>
  <c r="Q619" i="1"/>
  <c r="M619" i="1"/>
  <c r="E619" i="1"/>
  <c r="D619" i="1"/>
  <c r="C619" i="1"/>
  <c r="V618" i="1"/>
  <c r="U618" i="1"/>
  <c r="Q618" i="1"/>
  <c r="M618" i="1"/>
  <c r="E618" i="1"/>
  <c r="D618" i="1"/>
  <c r="C618" i="1"/>
  <c r="V617" i="1"/>
  <c r="U617" i="1"/>
  <c r="Q617" i="1"/>
  <c r="M617" i="1"/>
  <c r="E617" i="1"/>
  <c r="D617" i="1"/>
  <c r="C617" i="1"/>
  <c r="V616" i="1"/>
  <c r="U616" i="1"/>
  <c r="Q616" i="1"/>
  <c r="M616" i="1"/>
  <c r="E616" i="1"/>
  <c r="D616" i="1"/>
  <c r="C616" i="1"/>
  <c r="V615" i="1"/>
  <c r="U615" i="1"/>
  <c r="Q615" i="1"/>
  <c r="M615" i="1"/>
  <c r="E615" i="1"/>
  <c r="D615" i="1"/>
  <c r="C615" i="1"/>
  <c r="V614" i="1"/>
  <c r="U614" i="1"/>
  <c r="Q614" i="1"/>
  <c r="M614" i="1"/>
  <c r="E614" i="1"/>
  <c r="D614" i="1"/>
  <c r="C614" i="1"/>
  <c r="V613" i="1"/>
  <c r="U613" i="1"/>
  <c r="Q613" i="1"/>
  <c r="M613" i="1"/>
  <c r="E613" i="1"/>
  <c r="D613" i="1"/>
  <c r="C613" i="1"/>
  <c r="V612" i="1"/>
  <c r="U612" i="1"/>
  <c r="Q612" i="1"/>
  <c r="M612" i="1"/>
  <c r="E612" i="1"/>
  <c r="D612" i="1"/>
  <c r="C612" i="1"/>
  <c r="V611" i="1"/>
  <c r="U611" i="1"/>
  <c r="Q611" i="1"/>
  <c r="M611" i="1"/>
  <c r="E611" i="1"/>
  <c r="D611" i="1"/>
  <c r="C611" i="1"/>
  <c r="V610" i="1"/>
  <c r="U610" i="1"/>
  <c r="Q610" i="1"/>
  <c r="M610" i="1"/>
  <c r="E610" i="1"/>
  <c r="D610" i="1"/>
  <c r="C610" i="1"/>
  <c r="V609" i="1"/>
  <c r="U609" i="1"/>
  <c r="Q609" i="1"/>
  <c r="M609" i="1"/>
  <c r="E609" i="1"/>
  <c r="D609" i="1"/>
  <c r="C609" i="1"/>
  <c r="V608" i="1"/>
  <c r="U608" i="1"/>
  <c r="Q608" i="1"/>
  <c r="M608" i="1"/>
  <c r="E608" i="1"/>
  <c r="D608" i="1"/>
  <c r="C608" i="1"/>
  <c r="V607" i="1"/>
  <c r="U607" i="1"/>
  <c r="Q607" i="1"/>
  <c r="M607" i="1"/>
  <c r="E607" i="1"/>
  <c r="D607" i="1"/>
  <c r="C607" i="1"/>
  <c r="V606" i="1"/>
  <c r="U606" i="1"/>
  <c r="Q606" i="1"/>
  <c r="M606" i="1"/>
  <c r="E606" i="1"/>
  <c r="D606" i="1"/>
  <c r="C606" i="1"/>
  <c r="V605" i="1"/>
  <c r="U605" i="1"/>
  <c r="Q605" i="1"/>
  <c r="M605" i="1"/>
  <c r="E605" i="1"/>
  <c r="D605" i="1"/>
  <c r="C605" i="1"/>
  <c r="V604" i="1"/>
  <c r="U604" i="1"/>
  <c r="Q604" i="1"/>
  <c r="M604" i="1"/>
  <c r="E604" i="1"/>
  <c r="D604" i="1"/>
  <c r="C604" i="1"/>
  <c r="V603" i="1"/>
  <c r="U603" i="1"/>
  <c r="Q603" i="1"/>
  <c r="M603" i="1"/>
  <c r="E603" i="1"/>
  <c r="D603" i="1"/>
  <c r="C603" i="1"/>
  <c r="V602" i="1"/>
  <c r="U602" i="1"/>
  <c r="Q602" i="1"/>
  <c r="M602" i="1"/>
  <c r="E602" i="1"/>
  <c r="D602" i="1"/>
  <c r="C602" i="1"/>
  <c r="V601" i="1"/>
  <c r="U601" i="1"/>
  <c r="Q601" i="1"/>
  <c r="M601" i="1"/>
  <c r="E601" i="1"/>
  <c r="D601" i="1"/>
  <c r="C601" i="1"/>
  <c r="V600" i="1"/>
  <c r="U600" i="1"/>
  <c r="Q600" i="1"/>
  <c r="M600" i="1"/>
  <c r="E600" i="1"/>
  <c r="D600" i="1"/>
  <c r="C600" i="1"/>
  <c r="V599" i="1"/>
  <c r="U599" i="1"/>
  <c r="Q599" i="1"/>
  <c r="M599" i="1"/>
  <c r="E599" i="1"/>
  <c r="D599" i="1"/>
  <c r="C599" i="1"/>
  <c r="V598" i="1"/>
  <c r="U598" i="1"/>
  <c r="Q598" i="1"/>
  <c r="M598" i="1"/>
  <c r="E598" i="1"/>
  <c r="D598" i="1"/>
  <c r="C598" i="1"/>
  <c r="V597" i="1"/>
  <c r="U597" i="1"/>
  <c r="Q597" i="1"/>
  <c r="M597" i="1"/>
  <c r="E597" i="1"/>
  <c r="D597" i="1"/>
  <c r="C597" i="1"/>
  <c r="V596" i="1"/>
  <c r="U596" i="1"/>
  <c r="Q596" i="1"/>
  <c r="M596" i="1"/>
  <c r="E596" i="1"/>
  <c r="D596" i="1"/>
  <c r="C596" i="1"/>
  <c r="V595" i="1"/>
  <c r="U595" i="1"/>
  <c r="Q595" i="1"/>
  <c r="M595" i="1"/>
  <c r="E595" i="1"/>
  <c r="D595" i="1"/>
  <c r="C595" i="1"/>
  <c r="V594" i="1"/>
  <c r="U594" i="1"/>
  <c r="Q594" i="1"/>
  <c r="M594" i="1"/>
  <c r="E594" i="1"/>
  <c r="D594" i="1"/>
  <c r="C594" i="1"/>
  <c r="V593" i="1"/>
  <c r="U593" i="1"/>
  <c r="Q593" i="1"/>
  <c r="M593" i="1"/>
  <c r="E593" i="1"/>
  <c r="D593" i="1"/>
  <c r="C593" i="1"/>
  <c r="V592" i="1"/>
  <c r="U592" i="1"/>
  <c r="Q592" i="1"/>
  <c r="M592" i="1"/>
  <c r="E592" i="1"/>
  <c r="D592" i="1"/>
  <c r="C592" i="1"/>
  <c r="V591" i="1"/>
  <c r="U591" i="1"/>
  <c r="Q591" i="1"/>
  <c r="M591" i="1"/>
  <c r="E591" i="1"/>
  <c r="D591" i="1"/>
  <c r="C591" i="1"/>
  <c r="V590" i="1"/>
  <c r="U590" i="1"/>
  <c r="Q590" i="1"/>
  <c r="M590" i="1"/>
  <c r="E590" i="1"/>
  <c r="D590" i="1"/>
  <c r="C590" i="1"/>
  <c r="V589" i="1"/>
  <c r="U589" i="1"/>
  <c r="Q589" i="1"/>
  <c r="M589" i="1"/>
  <c r="E589" i="1"/>
  <c r="D589" i="1"/>
  <c r="C589" i="1"/>
  <c r="V588" i="1"/>
  <c r="U588" i="1"/>
  <c r="Q588" i="1"/>
  <c r="M588" i="1"/>
  <c r="E588" i="1"/>
  <c r="D588" i="1"/>
  <c r="C588" i="1"/>
  <c r="V587" i="1"/>
  <c r="U587" i="1"/>
  <c r="Q587" i="1"/>
  <c r="M587" i="1"/>
  <c r="E587" i="1"/>
  <c r="D587" i="1"/>
  <c r="C587" i="1"/>
  <c r="V586" i="1"/>
  <c r="U586" i="1"/>
  <c r="Q586" i="1"/>
  <c r="M586" i="1"/>
  <c r="E586" i="1"/>
  <c r="D586" i="1"/>
  <c r="C586" i="1"/>
  <c r="V585" i="1"/>
  <c r="U585" i="1"/>
  <c r="Q585" i="1"/>
  <c r="M585" i="1"/>
  <c r="E585" i="1"/>
  <c r="D585" i="1"/>
  <c r="C585" i="1"/>
  <c r="V584" i="1"/>
  <c r="U584" i="1"/>
  <c r="Q584" i="1"/>
  <c r="M584" i="1"/>
  <c r="E584" i="1"/>
  <c r="D584" i="1"/>
  <c r="C584" i="1"/>
  <c r="V583" i="1"/>
  <c r="U583" i="1"/>
  <c r="Q583" i="1"/>
  <c r="M583" i="1"/>
  <c r="E583" i="1"/>
  <c r="D583" i="1"/>
  <c r="C583" i="1"/>
  <c r="V582" i="1"/>
  <c r="U582" i="1"/>
  <c r="Q582" i="1"/>
  <c r="M582" i="1"/>
  <c r="E582" i="1"/>
  <c r="D582" i="1"/>
  <c r="C582" i="1"/>
  <c r="V581" i="1"/>
  <c r="U581" i="1"/>
  <c r="Q581" i="1"/>
  <c r="M581" i="1"/>
  <c r="E581" i="1"/>
  <c r="D581" i="1"/>
  <c r="C581" i="1"/>
  <c r="V580" i="1"/>
  <c r="U580" i="1"/>
  <c r="Q580" i="1"/>
  <c r="M580" i="1"/>
  <c r="E580" i="1"/>
  <c r="D580" i="1"/>
  <c r="C580" i="1"/>
  <c r="V579" i="1"/>
  <c r="U579" i="1"/>
  <c r="Q579" i="1"/>
  <c r="M579" i="1"/>
  <c r="E579" i="1"/>
  <c r="D579" i="1"/>
  <c r="C579" i="1"/>
  <c r="V578" i="1"/>
  <c r="U578" i="1"/>
  <c r="Q578" i="1"/>
  <c r="M578" i="1"/>
  <c r="E578" i="1"/>
  <c r="D578" i="1"/>
  <c r="C578" i="1"/>
  <c r="V577" i="1"/>
  <c r="U577" i="1"/>
  <c r="Q577" i="1"/>
  <c r="M577" i="1"/>
  <c r="E577" i="1"/>
  <c r="D577" i="1"/>
  <c r="C577" i="1"/>
  <c r="V576" i="1"/>
  <c r="U576" i="1"/>
  <c r="Q576" i="1"/>
  <c r="M576" i="1"/>
  <c r="E576" i="1"/>
  <c r="D576" i="1"/>
  <c r="C576" i="1"/>
  <c r="V575" i="1"/>
  <c r="U575" i="1"/>
  <c r="Q575" i="1"/>
  <c r="M575" i="1"/>
  <c r="E575" i="1"/>
  <c r="D575" i="1"/>
  <c r="C575" i="1"/>
  <c r="V574" i="1"/>
  <c r="U574" i="1"/>
  <c r="Q574" i="1"/>
  <c r="M574" i="1"/>
  <c r="E574" i="1"/>
  <c r="D574" i="1"/>
  <c r="C574" i="1"/>
  <c r="V573" i="1"/>
  <c r="U573" i="1"/>
  <c r="Q573" i="1"/>
  <c r="M573" i="1"/>
  <c r="E573" i="1"/>
  <c r="D573" i="1"/>
  <c r="C573" i="1"/>
  <c r="V572" i="1"/>
  <c r="U572" i="1"/>
  <c r="Q572" i="1"/>
  <c r="M572" i="1"/>
  <c r="E572" i="1"/>
  <c r="D572" i="1"/>
  <c r="C572" i="1"/>
  <c r="V571" i="1"/>
  <c r="U571" i="1"/>
  <c r="Q571" i="1"/>
  <c r="M571" i="1"/>
  <c r="E571" i="1"/>
  <c r="D571" i="1"/>
  <c r="C571" i="1"/>
  <c r="V570" i="1"/>
  <c r="U570" i="1"/>
  <c r="Q570" i="1"/>
  <c r="M570" i="1"/>
  <c r="E570" i="1"/>
  <c r="D570" i="1"/>
  <c r="C570" i="1"/>
  <c r="V569" i="1"/>
  <c r="U569" i="1"/>
  <c r="Q569" i="1"/>
  <c r="M569" i="1"/>
  <c r="E569" i="1"/>
  <c r="D569" i="1"/>
  <c r="C569" i="1"/>
  <c r="V568" i="1"/>
  <c r="U568" i="1"/>
  <c r="Q568" i="1"/>
  <c r="M568" i="1"/>
  <c r="E568" i="1"/>
  <c r="D568" i="1"/>
  <c r="C568" i="1"/>
  <c r="V567" i="1"/>
  <c r="U567" i="1"/>
  <c r="Q567" i="1"/>
  <c r="M567" i="1"/>
  <c r="E567" i="1"/>
  <c r="D567" i="1"/>
  <c r="C567" i="1"/>
  <c r="V566" i="1"/>
  <c r="U566" i="1"/>
  <c r="Q566" i="1"/>
  <c r="M566" i="1"/>
  <c r="E566" i="1"/>
  <c r="D566" i="1"/>
  <c r="C566" i="1"/>
  <c r="V565" i="1"/>
  <c r="U565" i="1"/>
  <c r="Q565" i="1"/>
  <c r="M565" i="1"/>
  <c r="E565" i="1"/>
  <c r="D565" i="1"/>
  <c r="C565" i="1"/>
  <c r="V564" i="1"/>
  <c r="U564" i="1"/>
  <c r="Q564" i="1"/>
  <c r="M564" i="1"/>
  <c r="E564" i="1"/>
  <c r="D564" i="1"/>
  <c r="C564" i="1"/>
  <c r="V563" i="1"/>
  <c r="U563" i="1"/>
  <c r="Q563" i="1"/>
  <c r="M563" i="1"/>
  <c r="E563" i="1"/>
  <c r="D563" i="1"/>
  <c r="C563" i="1"/>
  <c r="V562" i="1"/>
  <c r="U562" i="1"/>
  <c r="Q562" i="1"/>
  <c r="M562" i="1"/>
  <c r="E562" i="1"/>
  <c r="D562" i="1"/>
  <c r="C562" i="1"/>
  <c r="V561" i="1"/>
  <c r="U561" i="1"/>
  <c r="Q561" i="1"/>
  <c r="M561" i="1"/>
  <c r="E561" i="1"/>
  <c r="D561" i="1"/>
  <c r="C561" i="1"/>
  <c r="V560" i="1"/>
  <c r="U560" i="1"/>
  <c r="Q560" i="1"/>
  <c r="M560" i="1"/>
  <c r="E560" i="1"/>
  <c r="D560" i="1"/>
  <c r="C560" i="1"/>
  <c r="V559" i="1"/>
  <c r="U559" i="1"/>
  <c r="Q559" i="1"/>
  <c r="M559" i="1"/>
  <c r="E559" i="1"/>
  <c r="D559" i="1"/>
  <c r="C559" i="1"/>
  <c r="V558" i="1"/>
  <c r="U558" i="1"/>
  <c r="Q558" i="1"/>
  <c r="M558" i="1"/>
  <c r="E558" i="1"/>
  <c r="D558" i="1"/>
  <c r="C558" i="1"/>
  <c r="V557" i="1"/>
  <c r="U557" i="1"/>
  <c r="Q557" i="1"/>
  <c r="M557" i="1"/>
  <c r="E557" i="1"/>
  <c r="D557" i="1"/>
  <c r="C557" i="1"/>
  <c r="V556" i="1"/>
  <c r="U556" i="1"/>
  <c r="Q556" i="1"/>
  <c r="M556" i="1"/>
  <c r="E556" i="1"/>
  <c r="D556" i="1"/>
  <c r="C556" i="1"/>
  <c r="V555" i="1"/>
  <c r="U555" i="1"/>
  <c r="Q555" i="1"/>
  <c r="M555" i="1"/>
  <c r="E555" i="1"/>
  <c r="D555" i="1"/>
  <c r="C555" i="1"/>
  <c r="V554" i="1"/>
  <c r="U554" i="1"/>
  <c r="Q554" i="1"/>
  <c r="M554" i="1"/>
  <c r="E554" i="1"/>
  <c r="D554" i="1"/>
  <c r="C554" i="1"/>
  <c r="V553" i="1"/>
  <c r="U553" i="1"/>
  <c r="Q553" i="1"/>
  <c r="M553" i="1"/>
  <c r="E553" i="1"/>
  <c r="D553" i="1"/>
  <c r="C553" i="1"/>
  <c r="V552" i="1"/>
  <c r="U552" i="1"/>
  <c r="Q552" i="1"/>
  <c r="M552" i="1"/>
  <c r="E552" i="1"/>
  <c r="D552" i="1"/>
  <c r="C552" i="1"/>
  <c r="V551" i="1"/>
  <c r="U551" i="1"/>
  <c r="Q551" i="1"/>
  <c r="M551" i="1"/>
  <c r="E551" i="1"/>
  <c r="D551" i="1"/>
  <c r="C551" i="1"/>
  <c r="V550" i="1"/>
  <c r="U550" i="1"/>
  <c r="Q550" i="1"/>
  <c r="M550" i="1"/>
  <c r="E550" i="1"/>
  <c r="D550" i="1"/>
  <c r="C550" i="1"/>
  <c r="V549" i="1"/>
  <c r="U549" i="1"/>
  <c r="Q549" i="1"/>
  <c r="M549" i="1"/>
  <c r="E549" i="1"/>
  <c r="D549" i="1"/>
  <c r="C549" i="1"/>
  <c r="V548" i="1"/>
  <c r="U548" i="1"/>
  <c r="Q548" i="1"/>
  <c r="M548" i="1"/>
  <c r="E548" i="1"/>
  <c r="D548" i="1"/>
  <c r="C548" i="1"/>
  <c r="V547" i="1"/>
  <c r="U547" i="1"/>
  <c r="Q547" i="1"/>
  <c r="M547" i="1"/>
  <c r="E547" i="1"/>
  <c r="D547" i="1"/>
  <c r="C547" i="1"/>
  <c r="V546" i="1"/>
  <c r="U546" i="1"/>
  <c r="Q546" i="1"/>
  <c r="M546" i="1"/>
  <c r="E546" i="1"/>
  <c r="D546" i="1"/>
  <c r="C546" i="1"/>
  <c r="V545" i="1"/>
  <c r="U545" i="1"/>
  <c r="Q545" i="1"/>
  <c r="M545" i="1"/>
  <c r="E545" i="1"/>
  <c r="D545" i="1"/>
  <c r="C545" i="1"/>
  <c r="V544" i="1"/>
  <c r="U544" i="1"/>
  <c r="Q544" i="1"/>
  <c r="M544" i="1"/>
  <c r="E544" i="1"/>
  <c r="D544" i="1"/>
  <c r="C544" i="1"/>
  <c r="V543" i="1"/>
  <c r="U543" i="1"/>
  <c r="Q543" i="1"/>
  <c r="M543" i="1"/>
  <c r="E543" i="1"/>
  <c r="D543" i="1"/>
  <c r="C543" i="1"/>
  <c r="V542" i="1"/>
  <c r="U542" i="1"/>
  <c r="Q542" i="1"/>
  <c r="M542" i="1"/>
  <c r="E542" i="1"/>
  <c r="D542" i="1"/>
  <c r="C542" i="1"/>
  <c r="V541" i="1"/>
  <c r="U541" i="1"/>
  <c r="Q541" i="1"/>
  <c r="M541" i="1"/>
  <c r="E541" i="1"/>
  <c r="D541" i="1"/>
  <c r="C541" i="1"/>
  <c r="V540" i="1"/>
  <c r="U540" i="1"/>
  <c r="Q540" i="1"/>
  <c r="M540" i="1"/>
  <c r="E540" i="1"/>
  <c r="D540" i="1"/>
  <c r="C540" i="1"/>
  <c r="V539" i="1"/>
  <c r="U539" i="1"/>
  <c r="Q539" i="1"/>
  <c r="M539" i="1"/>
  <c r="E539" i="1"/>
  <c r="D539" i="1"/>
  <c r="C539" i="1"/>
  <c r="V538" i="1"/>
  <c r="U538" i="1"/>
  <c r="Q538" i="1"/>
  <c r="M538" i="1"/>
  <c r="E538" i="1"/>
  <c r="D538" i="1"/>
  <c r="C538" i="1"/>
  <c r="V537" i="1"/>
  <c r="U537" i="1"/>
  <c r="Q537" i="1"/>
  <c r="M537" i="1"/>
  <c r="E537" i="1"/>
  <c r="D537" i="1"/>
  <c r="C537" i="1"/>
  <c r="V536" i="1"/>
  <c r="U536" i="1"/>
  <c r="Q536" i="1"/>
  <c r="M536" i="1"/>
  <c r="E536" i="1"/>
  <c r="D536" i="1"/>
  <c r="C536" i="1"/>
  <c r="V535" i="1"/>
  <c r="U535" i="1"/>
  <c r="Q535" i="1"/>
  <c r="M535" i="1"/>
  <c r="E535" i="1"/>
  <c r="D535" i="1"/>
  <c r="C535" i="1"/>
  <c r="V534" i="1"/>
  <c r="U534" i="1"/>
  <c r="Q534" i="1"/>
  <c r="M534" i="1"/>
  <c r="E534" i="1"/>
  <c r="D534" i="1"/>
  <c r="C534" i="1"/>
  <c r="V533" i="1"/>
  <c r="U533" i="1"/>
  <c r="Q533" i="1"/>
  <c r="M533" i="1"/>
  <c r="E533" i="1"/>
  <c r="D533" i="1"/>
  <c r="C533" i="1"/>
  <c r="V532" i="1"/>
  <c r="U532" i="1"/>
  <c r="Q532" i="1"/>
  <c r="M532" i="1"/>
  <c r="E532" i="1"/>
  <c r="D532" i="1"/>
  <c r="C532" i="1"/>
  <c r="V531" i="1"/>
  <c r="U531" i="1"/>
  <c r="Q531" i="1"/>
  <c r="M531" i="1"/>
  <c r="E531" i="1"/>
  <c r="D531" i="1"/>
  <c r="C531" i="1"/>
  <c r="V530" i="1"/>
  <c r="U530" i="1"/>
  <c r="Q530" i="1"/>
  <c r="M530" i="1"/>
  <c r="E530" i="1"/>
  <c r="D530" i="1"/>
  <c r="C530" i="1"/>
  <c r="V529" i="1"/>
  <c r="U529" i="1"/>
  <c r="Q529" i="1"/>
  <c r="M529" i="1"/>
  <c r="E529" i="1"/>
  <c r="D529" i="1"/>
  <c r="C529" i="1"/>
  <c r="V528" i="1"/>
  <c r="U528" i="1"/>
  <c r="Q528" i="1"/>
  <c r="M528" i="1"/>
  <c r="E528" i="1"/>
  <c r="D528" i="1"/>
  <c r="C528" i="1"/>
  <c r="V527" i="1"/>
  <c r="U527" i="1"/>
  <c r="Q527" i="1"/>
  <c r="M527" i="1"/>
  <c r="E527" i="1"/>
  <c r="D527" i="1"/>
  <c r="C527" i="1"/>
  <c r="V526" i="1"/>
  <c r="U526" i="1"/>
  <c r="Q526" i="1"/>
  <c r="M526" i="1"/>
  <c r="E526" i="1"/>
  <c r="D526" i="1"/>
  <c r="C526" i="1"/>
  <c r="V525" i="1"/>
  <c r="U525" i="1"/>
  <c r="Q525" i="1"/>
  <c r="M525" i="1"/>
  <c r="E525" i="1"/>
  <c r="D525" i="1"/>
  <c r="C525" i="1"/>
  <c r="V524" i="1"/>
  <c r="U524" i="1"/>
  <c r="Q524" i="1"/>
  <c r="M524" i="1"/>
  <c r="E524" i="1"/>
  <c r="D524" i="1"/>
  <c r="C524" i="1"/>
  <c r="V523" i="1"/>
  <c r="U523" i="1"/>
  <c r="Q523" i="1"/>
  <c r="M523" i="1"/>
  <c r="E523" i="1"/>
  <c r="D523" i="1"/>
  <c r="C523" i="1"/>
  <c r="V522" i="1"/>
  <c r="U522" i="1"/>
  <c r="Q522" i="1"/>
  <c r="M522" i="1"/>
  <c r="E522" i="1"/>
  <c r="D522" i="1"/>
  <c r="C522" i="1"/>
  <c r="V521" i="1"/>
  <c r="U521" i="1"/>
  <c r="Q521" i="1"/>
  <c r="M521" i="1"/>
  <c r="E521" i="1"/>
  <c r="D521" i="1"/>
  <c r="C521" i="1"/>
  <c r="V520" i="1"/>
  <c r="U520" i="1"/>
  <c r="Q520" i="1"/>
  <c r="M520" i="1"/>
  <c r="E520" i="1"/>
  <c r="D520" i="1"/>
  <c r="C520" i="1"/>
  <c r="V519" i="1"/>
  <c r="U519" i="1"/>
  <c r="Q519" i="1"/>
  <c r="M519" i="1"/>
  <c r="E519" i="1"/>
  <c r="D519" i="1"/>
  <c r="C519" i="1"/>
  <c r="V518" i="1"/>
  <c r="U518" i="1"/>
  <c r="Q518" i="1"/>
  <c r="M518" i="1"/>
  <c r="E518" i="1"/>
  <c r="D518" i="1"/>
  <c r="C518" i="1"/>
  <c r="V517" i="1"/>
  <c r="U517" i="1"/>
  <c r="Q517" i="1"/>
  <c r="M517" i="1"/>
  <c r="E517" i="1"/>
  <c r="D517" i="1"/>
  <c r="C517" i="1"/>
  <c r="V516" i="1"/>
  <c r="U516" i="1"/>
  <c r="Q516" i="1"/>
  <c r="M516" i="1"/>
  <c r="E516" i="1"/>
  <c r="D516" i="1"/>
  <c r="C516" i="1"/>
  <c r="V515" i="1"/>
  <c r="U515" i="1"/>
  <c r="Q515" i="1"/>
  <c r="M515" i="1"/>
  <c r="E515" i="1"/>
  <c r="D515" i="1"/>
  <c r="C515" i="1"/>
  <c r="V514" i="1"/>
  <c r="U514" i="1"/>
  <c r="Q514" i="1"/>
  <c r="M514" i="1"/>
  <c r="E514" i="1"/>
  <c r="D514" i="1"/>
  <c r="C514" i="1"/>
  <c r="V513" i="1"/>
  <c r="U513" i="1"/>
  <c r="Q513" i="1"/>
  <c r="M513" i="1"/>
  <c r="E513" i="1"/>
  <c r="D513" i="1"/>
  <c r="C513" i="1"/>
  <c r="V512" i="1"/>
  <c r="U512" i="1"/>
  <c r="Q512" i="1"/>
  <c r="M512" i="1"/>
  <c r="E512" i="1"/>
  <c r="D512" i="1"/>
  <c r="C512" i="1"/>
  <c r="V511" i="1"/>
  <c r="U511" i="1"/>
  <c r="Q511" i="1"/>
  <c r="M511" i="1"/>
  <c r="E511" i="1"/>
  <c r="D511" i="1"/>
  <c r="C511" i="1"/>
  <c r="V510" i="1"/>
  <c r="U510" i="1"/>
  <c r="Q510" i="1"/>
  <c r="M510" i="1"/>
  <c r="E510" i="1"/>
  <c r="D510" i="1"/>
  <c r="C510" i="1"/>
  <c r="V509" i="1"/>
  <c r="U509" i="1"/>
  <c r="Q509" i="1"/>
  <c r="M509" i="1"/>
  <c r="E509" i="1"/>
  <c r="D509" i="1"/>
  <c r="C509" i="1"/>
  <c r="V508" i="1"/>
  <c r="U508" i="1"/>
  <c r="Q508" i="1"/>
  <c r="M508" i="1"/>
  <c r="E508" i="1"/>
  <c r="D508" i="1"/>
  <c r="C508" i="1"/>
  <c r="V507" i="1"/>
  <c r="U507" i="1"/>
  <c r="Q507" i="1"/>
  <c r="M507" i="1"/>
  <c r="E507" i="1"/>
  <c r="D507" i="1"/>
  <c r="C507" i="1"/>
  <c r="V506" i="1"/>
  <c r="U506" i="1"/>
  <c r="Q506" i="1"/>
  <c r="M506" i="1"/>
  <c r="E506" i="1"/>
  <c r="D506" i="1"/>
  <c r="C506" i="1"/>
  <c r="V505" i="1"/>
  <c r="U505" i="1"/>
  <c r="Q505" i="1"/>
  <c r="M505" i="1"/>
  <c r="E505" i="1"/>
  <c r="D505" i="1"/>
  <c r="C505" i="1"/>
  <c r="V504" i="1"/>
  <c r="U504" i="1"/>
  <c r="Q504" i="1"/>
  <c r="M504" i="1"/>
  <c r="E504" i="1"/>
  <c r="D504" i="1"/>
  <c r="C504" i="1"/>
  <c r="V503" i="1"/>
  <c r="U503" i="1"/>
  <c r="Q503" i="1"/>
  <c r="M503" i="1"/>
  <c r="E503" i="1"/>
  <c r="D503" i="1"/>
  <c r="C503" i="1"/>
  <c r="V502" i="1"/>
  <c r="U502" i="1"/>
  <c r="Q502" i="1"/>
  <c r="M502" i="1"/>
  <c r="E502" i="1"/>
  <c r="D502" i="1"/>
  <c r="C502" i="1"/>
  <c r="V501" i="1"/>
  <c r="U501" i="1"/>
  <c r="Q501" i="1"/>
  <c r="M501" i="1"/>
  <c r="E501" i="1"/>
  <c r="D501" i="1"/>
  <c r="C501" i="1"/>
  <c r="V500" i="1"/>
  <c r="U500" i="1"/>
  <c r="Q500" i="1"/>
  <c r="M500" i="1"/>
  <c r="E500" i="1"/>
  <c r="D500" i="1"/>
  <c r="C500" i="1"/>
  <c r="V499" i="1"/>
  <c r="U499" i="1"/>
  <c r="Q499" i="1"/>
  <c r="M499" i="1"/>
  <c r="E499" i="1"/>
  <c r="D499" i="1"/>
  <c r="C499" i="1"/>
  <c r="V498" i="1"/>
  <c r="U498" i="1"/>
  <c r="Q498" i="1"/>
  <c r="M498" i="1"/>
  <c r="E498" i="1"/>
  <c r="D498" i="1"/>
  <c r="C498" i="1"/>
  <c r="V497" i="1"/>
  <c r="U497" i="1"/>
  <c r="Q497" i="1"/>
  <c r="M497" i="1"/>
  <c r="E497" i="1"/>
  <c r="D497" i="1"/>
  <c r="C497" i="1"/>
  <c r="V496" i="1"/>
  <c r="U496" i="1"/>
  <c r="Q496" i="1"/>
  <c r="M496" i="1"/>
  <c r="E496" i="1"/>
  <c r="D496" i="1"/>
  <c r="C496" i="1"/>
  <c r="V495" i="1"/>
  <c r="U495" i="1"/>
  <c r="Q495" i="1"/>
  <c r="M495" i="1"/>
  <c r="E495" i="1"/>
  <c r="D495" i="1"/>
  <c r="C495" i="1"/>
  <c r="V494" i="1"/>
  <c r="U494" i="1"/>
  <c r="Q494" i="1"/>
  <c r="M494" i="1"/>
  <c r="E494" i="1"/>
  <c r="D494" i="1"/>
  <c r="C494" i="1"/>
  <c r="V493" i="1"/>
  <c r="U493" i="1"/>
  <c r="Q493" i="1"/>
  <c r="M493" i="1"/>
  <c r="E493" i="1"/>
  <c r="D493" i="1"/>
  <c r="C493" i="1"/>
  <c r="V492" i="1"/>
  <c r="U492" i="1"/>
  <c r="Q492" i="1"/>
  <c r="M492" i="1"/>
  <c r="E492" i="1"/>
  <c r="D492" i="1"/>
  <c r="C492" i="1"/>
  <c r="V491" i="1"/>
  <c r="U491" i="1"/>
  <c r="Q491" i="1"/>
  <c r="M491" i="1"/>
  <c r="E491" i="1"/>
  <c r="D491" i="1"/>
  <c r="C491" i="1"/>
  <c r="V490" i="1"/>
  <c r="U490" i="1"/>
  <c r="Q490" i="1"/>
  <c r="M490" i="1"/>
  <c r="E490" i="1"/>
  <c r="D490" i="1"/>
  <c r="C490" i="1"/>
  <c r="V489" i="1"/>
  <c r="U489" i="1"/>
  <c r="Q489" i="1"/>
  <c r="M489" i="1"/>
  <c r="E489" i="1"/>
  <c r="D489" i="1"/>
  <c r="C489" i="1"/>
  <c r="V488" i="1"/>
  <c r="U488" i="1"/>
  <c r="Q488" i="1"/>
  <c r="M488" i="1"/>
  <c r="E488" i="1"/>
  <c r="D488" i="1"/>
  <c r="C488" i="1"/>
  <c r="V487" i="1"/>
  <c r="U487" i="1"/>
  <c r="Q487" i="1"/>
  <c r="M487" i="1"/>
  <c r="E487" i="1"/>
  <c r="D487" i="1"/>
  <c r="C487" i="1"/>
  <c r="V486" i="1"/>
  <c r="U486" i="1"/>
  <c r="Q486" i="1"/>
  <c r="M486" i="1"/>
  <c r="E486" i="1"/>
  <c r="D486" i="1"/>
  <c r="C486" i="1"/>
  <c r="V485" i="1"/>
  <c r="U485" i="1"/>
  <c r="Q485" i="1"/>
  <c r="M485" i="1"/>
  <c r="E485" i="1"/>
  <c r="D485" i="1"/>
  <c r="C485" i="1"/>
  <c r="V484" i="1"/>
  <c r="U484" i="1"/>
  <c r="Q484" i="1"/>
  <c r="M484" i="1"/>
  <c r="E484" i="1"/>
  <c r="D484" i="1"/>
  <c r="C484" i="1"/>
  <c r="V483" i="1"/>
  <c r="U483" i="1"/>
  <c r="Q483" i="1"/>
  <c r="M483" i="1"/>
  <c r="E483" i="1"/>
  <c r="D483" i="1"/>
  <c r="C483" i="1"/>
  <c r="V482" i="1"/>
  <c r="U482" i="1"/>
  <c r="Q482" i="1"/>
  <c r="M482" i="1"/>
  <c r="E482" i="1"/>
  <c r="D482" i="1"/>
  <c r="C482" i="1"/>
  <c r="V481" i="1"/>
  <c r="U481" i="1"/>
  <c r="Q481" i="1"/>
  <c r="M481" i="1"/>
  <c r="E481" i="1"/>
  <c r="D481" i="1"/>
  <c r="C481" i="1"/>
  <c r="V480" i="1"/>
  <c r="U480" i="1"/>
  <c r="Q480" i="1"/>
  <c r="M480" i="1"/>
  <c r="E480" i="1"/>
  <c r="D480" i="1"/>
  <c r="C480" i="1"/>
  <c r="V479" i="1"/>
  <c r="U479" i="1"/>
  <c r="Q479" i="1"/>
  <c r="M479" i="1"/>
  <c r="E479" i="1"/>
  <c r="D479" i="1"/>
  <c r="C479" i="1"/>
  <c r="V478" i="1"/>
  <c r="U478" i="1"/>
  <c r="Q478" i="1"/>
  <c r="M478" i="1"/>
  <c r="E478" i="1"/>
  <c r="D478" i="1"/>
  <c r="C478" i="1"/>
  <c r="V477" i="1"/>
  <c r="U477" i="1"/>
  <c r="Q477" i="1"/>
  <c r="M477" i="1"/>
  <c r="E477" i="1"/>
  <c r="D477" i="1"/>
  <c r="C477" i="1"/>
  <c r="V476" i="1"/>
  <c r="U476" i="1"/>
  <c r="Q476" i="1"/>
  <c r="M476" i="1"/>
  <c r="E476" i="1"/>
  <c r="D476" i="1"/>
  <c r="C476" i="1"/>
  <c r="V475" i="1"/>
  <c r="U475" i="1"/>
  <c r="Q475" i="1"/>
  <c r="M475" i="1"/>
  <c r="E475" i="1"/>
  <c r="D475" i="1"/>
  <c r="C475" i="1"/>
  <c r="V474" i="1"/>
  <c r="U474" i="1"/>
  <c r="Q474" i="1"/>
  <c r="M474" i="1"/>
  <c r="E474" i="1"/>
  <c r="D474" i="1"/>
  <c r="C474" i="1"/>
  <c r="V473" i="1"/>
  <c r="U473" i="1"/>
  <c r="Q473" i="1"/>
  <c r="M473" i="1"/>
  <c r="E473" i="1"/>
  <c r="D473" i="1"/>
  <c r="C473" i="1"/>
  <c r="V472" i="1"/>
  <c r="U472" i="1"/>
  <c r="Q472" i="1"/>
  <c r="M472" i="1"/>
  <c r="E472" i="1"/>
  <c r="D472" i="1"/>
  <c r="C472" i="1"/>
  <c r="V471" i="1"/>
  <c r="U471" i="1"/>
  <c r="Q471" i="1"/>
  <c r="M471" i="1"/>
  <c r="E471" i="1"/>
  <c r="D471" i="1"/>
  <c r="C471" i="1"/>
  <c r="V470" i="1"/>
  <c r="U470" i="1"/>
  <c r="Q470" i="1"/>
  <c r="M470" i="1"/>
  <c r="E470" i="1"/>
  <c r="D470" i="1"/>
  <c r="C470" i="1"/>
  <c r="V469" i="1"/>
  <c r="U469" i="1"/>
  <c r="Q469" i="1"/>
  <c r="M469" i="1"/>
  <c r="E469" i="1"/>
  <c r="D469" i="1"/>
  <c r="C469" i="1"/>
  <c r="V468" i="1"/>
  <c r="U468" i="1"/>
  <c r="Q468" i="1"/>
  <c r="M468" i="1"/>
  <c r="E468" i="1"/>
  <c r="D468" i="1"/>
  <c r="C468" i="1"/>
  <c r="V467" i="1"/>
  <c r="U467" i="1"/>
  <c r="Q467" i="1"/>
  <c r="M467" i="1"/>
  <c r="E467" i="1"/>
  <c r="D467" i="1"/>
  <c r="C467" i="1"/>
  <c r="V466" i="1"/>
  <c r="U466" i="1"/>
  <c r="Q466" i="1"/>
  <c r="M466" i="1"/>
  <c r="E466" i="1"/>
  <c r="D466" i="1"/>
  <c r="C466" i="1"/>
  <c r="V465" i="1"/>
  <c r="U465" i="1"/>
  <c r="Q465" i="1"/>
  <c r="M465" i="1"/>
  <c r="E465" i="1"/>
  <c r="D465" i="1"/>
  <c r="C465" i="1"/>
  <c r="V464" i="1"/>
  <c r="U464" i="1"/>
  <c r="Q464" i="1"/>
  <c r="M464" i="1"/>
  <c r="E464" i="1"/>
  <c r="D464" i="1"/>
  <c r="C464" i="1"/>
  <c r="V463" i="1"/>
  <c r="U463" i="1"/>
  <c r="Q463" i="1"/>
  <c r="M463" i="1"/>
  <c r="E463" i="1"/>
  <c r="D463" i="1"/>
  <c r="C463" i="1"/>
  <c r="V462" i="1"/>
  <c r="U462" i="1"/>
  <c r="Q462" i="1"/>
  <c r="M462" i="1"/>
  <c r="E462" i="1"/>
  <c r="D462" i="1"/>
  <c r="C462" i="1"/>
  <c r="V461" i="1"/>
  <c r="U461" i="1"/>
  <c r="Q461" i="1"/>
  <c r="M461" i="1"/>
  <c r="E461" i="1"/>
  <c r="D461" i="1"/>
  <c r="C461" i="1"/>
  <c r="V460" i="1"/>
  <c r="U460" i="1"/>
  <c r="Q460" i="1"/>
  <c r="M460" i="1"/>
  <c r="E460" i="1"/>
  <c r="D460" i="1"/>
  <c r="C460" i="1"/>
  <c r="V459" i="1"/>
  <c r="U459" i="1"/>
  <c r="Q459" i="1"/>
  <c r="M459" i="1"/>
  <c r="E459" i="1"/>
  <c r="D459" i="1"/>
  <c r="C459" i="1"/>
  <c r="V458" i="1"/>
  <c r="U458" i="1"/>
  <c r="Q458" i="1"/>
  <c r="M458" i="1"/>
  <c r="E458" i="1"/>
  <c r="D458" i="1"/>
  <c r="C458" i="1"/>
  <c r="V457" i="1"/>
  <c r="U457" i="1"/>
  <c r="Q457" i="1"/>
  <c r="M457" i="1"/>
  <c r="E457" i="1"/>
  <c r="D457" i="1"/>
  <c r="C457" i="1"/>
  <c r="V456" i="1"/>
  <c r="U456" i="1"/>
  <c r="Q456" i="1"/>
  <c r="M456" i="1"/>
  <c r="E456" i="1"/>
  <c r="D456" i="1"/>
  <c r="C456" i="1"/>
  <c r="V455" i="1"/>
  <c r="U455" i="1"/>
  <c r="Q455" i="1"/>
  <c r="M455" i="1"/>
  <c r="E455" i="1"/>
  <c r="D455" i="1"/>
  <c r="C455" i="1"/>
  <c r="V454" i="1"/>
  <c r="U454" i="1"/>
  <c r="Q454" i="1"/>
  <c r="M454" i="1"/>
  <c r="E454" i="1"/>
  <c r="D454" i="1"/>
  <c r="C454" i="1"/>
  <c r="V453" i="1"/>
  <c r="U453" i="1"/>
  <c r="Q453" i="1"/>
  <c r="M453" i="1"/>
  <c r="E453" i="1"/>
  <c r="D453" i="1"/>
  <c r="C453" i="1"/>
  <c r="V452" i="1"/>
  <c r="U452" i="1"/>
  <c r="Q452" i="1"/>
  <c r="M452" i="1"/>
  <c r="E452" i="1"/>
  <c r="D452" i="1"/>
  <c r="C452" i="1"/>
  <c r="V451" i="1"/>
  <c r="U451" i="1"/>
  <c r="Q451" i="1"/>
  <c r="M451" i="1"/>
  <c r="E451" i="1"/>
  <c r="D451" i="1"/>
  <c r="C451" i="1"/>
  <c r="V450" i="1"/>
  <c r="U450" i="1"/>
  <c r="Q450" i="1"/>
  <c r="M450" i="1"/>
  <c r="E450" i="1"/>
  <c r="D450" i="1"/>
  <c r="C450" i="1"/>
  <c r="V449" i="1"/>
  <c r="U449" i="1"/>
  <c r="Q449" i="1"/>
  <c r="M449" i="1"/>
  <c r="E449" i="1"/>
  <c r="D449" i="1"/>
  <c r="C449" i="1"/>
  <c r="V448" i="1"/>
  <c r="U448" i="1"/>
  <c r="Q448" i="1"/>
  <c r="M448" i="1"/>
  <c r="E448" i="1"/>
  <c r="D448" i="1"/>
  <c r="C448" i="1"/>
  <c r="V447" i="1"/>
  <c r="U447" i="1"/>
  <c r="Q447" i="1"/>
  <c r="M447" i="1"/>
  <c r="E447" i="1"/>
  <c r="D447" i="1"/>
  <c r="C447" i="1"/>
  <c r="V446" i="1"/>
  <c r="U446" i="1"/>
  <c r="Q446" i="1"/>
  <c r="M446" i="1"/>
  <c r="E446" i="1"/>
  <c r="D446" i="1"/>
  <c r="C446" i="1"/>
  <c r="V445" i="1"/>
  <c r="U445" i="1"/>
  <c r="Q445" i="1"/>
  <c r="M445" i="1"/>
  <c r="E445" i="1"/>
  <c r="D445" i="1"/>
  <c r="C445" i="1"/>
  <c r="V444" i="1"/>
  <c r="U444" i="1"/>
  <c r="Q444" i="1"/>
  <c r="M444" i="1"/>
  <c r="E444" i="1"/>
  <c r="D444" i="1"/>
  <c r="C444" i="1"/>
  <c r="V443" i="1"/>
  <c r="U443" i="1"/>
  <c r="Q443" i="1"/>
  <c r="M443" i="1"/>
  <c r="E443" i="1"/>
  <c r="D443" i="1"/>
  <c r="C443" i="1"/>
  <c r="V442" i="1"/>
  <c r="U442" i="1"/>
  <c r="Q442" i="1"/>
  <c r="M442" i="1"/>
  <c r="E442" i="1"/>
  <c r="D442" i="1"/>
  <c r="C442" i="1"/>
  <c r="V441" i="1"/>
  <c r="U441" i="1"/>
  <c r="Q441" i="1"/>
  <c r="M441" i="1"/>
  <c r="E441" i="1"/>
  <c r="D441" i="1"/>
  <c r="C441" i="1"/>
  <c r="V440" i="1"/>
  <c r="U440" i="1"/>
  <c r="Q440" i="1"/>
  <c r="M440" i="1"/>
  <c r="E440" i="1"/>
  <c r="D440" i="1"/>
  <c r="C440" i="1"/>
  <c r="V439" i="1"/>
  <c r="U439" i="1"/>
  <c r="Q439" i="1"/>
  <c r="M439" i="1"/>
  <c r="E439" i="1"/>
  <c r="D439" i="1"/>
  <c r="C439" i="1"/>
  <c r="V438" i="1"/>
  <c r="U438" i="1"/>
  <c r="Q438" i="1"/>
  <c r="M438" i="1"/>
  <c r="E438" i="1"/>
  <c r="D438" i="1"/>
  <c r="C438" i="1"/>
  <c r="V437" i="1"/>
  <c r="U437" i="1"/>
  <c r="Q437" i="1"/>
  <c r="M437" i="1"/>
  <c r="E437" i="1"/>
  <c r="D437" i="1"/>
  <c r="C437" i="1"/>
  <c r="V436" i="1"/>
  <c r="U436" i="1"/>
  <c r="Q436" i="1"/>
  <c r="M436" i="1"/>
  <c r="E436" i="1"/>
  <c r="D436" i="1"/>
  <c r="C436" i="1"/>
  <c r="V435" i="1"/>
  <c r="U435" i="1"/>
  <c r="Q435" i="1"/>
  <c r="M435" i="1"/>
  <c r="E435" i="1"/>
  <c r="D435" i="1"/>
  <c r="C435" i="1"/>
  <c r="V434" i="1"/>
  <c r="U434" i="1"/>
  <c r="Q434" i="1"/>
  <c r="M434" i="1"/>
  <c r="E434" i="1"/>
  <c r="D434" i="1"/>
  <c r="C434" i="1"/>
  <c r="V433" i="1"/>
  <c r="U433" i="1"/>
  <c r="Q433" i="1"/>
  <c r="M433" i="1"/>
  <c r="E433" i="1"/>
  <c r="D433" i="1"/>
  <c r="C433" i="1"/>
  <c r="V432" i="1"/>
  <c r="U432" i="1"/>
  <c r="Q432" i="1"/>
  <c r="M432" i="1"/>
  <c r="E432" i="1"/>
  <c r="D432" i="1"/>
  <c r="C432" i="1"/>
  <c r="V431" i="1"/>
  <c r="U431" i="1"/>
  <c r="Q431" i="1"/>
  <c r="M431" i="1"/>
  <c r="E431" i="1"/>
  <c r="D431" i="1"/>
  <c r="C431" i="1"/>
  <c r="V430" i="1"/>
  <c r="U430" i="1"/>
  <c r="Q430" i="1"/>
  <c r="M430" i="1"/>
  <c r="E430" i="1"/>
  <c r="D430" i="1"/>
  <c r="C430" i="1"/>
  <c r="V429" i="1"/>
  <c r="U429" i="1"/>
  <c r="Q429" i="1"/>
  <c r="M429" i="1"/>
  <c r="E429" i="1"/>
  <c r="D429" i="1"/>
  <c r="C429" i="1"/>
  <c r="V428" i="1"/>
  <c r="U428" i="1"/>
  <c r="Q428" i="1"/>
  <c r="M428" i="1"/>
  <c r="E428" i="1"/>
  <c r="D428" i="1"/>
  <c r="C428" i="1"/>
  <c r="V427" i="1"/>
  <c r="U427" i="1"/>
  <c r="Q427" i="1"/>
  <c r="M427" i="1"/>
  <c r="E427" i="1"/>
  <c r="D427" i="1"/>
  <c r="C427" i="1"/>
  <c r="V426" i="1"/>
  <c r="U426" i="1"/>
  <c r="Q426" i="1"/>
  <c r="M426" i="1"/>
  <c r="E426" i="1"/>
  <c r="D426" i="1"/>
  <c r="C426" i="1"/>
  <c r="V425" i="1"/>
  <c r="U425" i="1"/>
  <c r="Q425" i="1"/>
  <c r="M425" i="1"/>
  <c r="E425" i="1"/>
  <c r="D425" i="1"/>
  <c r="C425" i="1"/>
  <c r="V424" i="1"/>
  <c r="U424" i="1"/>
  <c r="Q424" i="1"/>
  <c r="M424" i="1"/>
  <c r="E424" i="1"/>
  <c r="D424" i="1"/>
  <c r="C424" i="1"/>
  <c r="V423" i="1"/>
  <c r="U423" i="1"/>
  <c r="Q423" i="1"/>
  <c r="M423" i="1"/>
  <c r="E423" i="1"/>
  <c r="D423" i="1"/>
  <c r="C423" i="1"/>
  <c r="V422" i="1"/>
  <c r="U422" i="1"/>
  <c r="Q422" i="1"/>
  <c r="M422" i="1"/>
  <c r="E422" i="1"/>
  <c r="D422" i="1"/>
  <c r="C422" i="1"/>
  <c r="V421" i="1"/>
  <c r="U421" i="1"/>
  <c r="Q421" i="1"/>
  <c r="M421" i="1"/>
  <c r="E421" i="1"/>
  <c r="D421" i="1"/>
  <c r="C421" i="1"/>
  <c r="V420" i="1"/>
  <c r="U420" i="1"/>
  <c r="Q420" i="1"/>
  <c r="M420" i="1"/>
  <c r="E420" i="1"/>
  <c r="D420" i="1"/>
  <c r="C420" i="1"/>
  <c r="V419" i="1"/>
  <c r="U419" i="1"/>
  <c r="Q419" i="1"/>
  <c r="M419" i="1"/>
  <c r="E419" i="1"/>
  <c r="D419" i="1"/>
  <c r="C419" i="1"/>
  <c r="V418" i="1"/>
  <c r="U418" i="1"/>
  <c r="Q418" i="1"/>
  <c r="M418" i="1"/>
  <c r="E418" i="1"/>
  <c r="D418" i="1"/>
  <c r="C418" i="1"/>
  <c r="V417" i="1"/>
  <c r="U417" i="1"/>
  <c r="Q417" i="1"/>
  <c r="M417" i="1"/>
  <c r="E417" i="1"/>
  <c r="D417" i="1"/>
  <c r="C417" i="1"/>
  <c r="V416" i="1"/>
  <c r="U416" i="1"/>
  <c r="Q416" i="1"/>
  <c r="M416" i="1"/>
  <c r="E416" i="1"/>
  <c r="D416" i="1"/>
  <c r="C416" i="1"/>
  <c r="V415" i="1"/>
  <c r="U415" i="1"/>
  <c r="Q415" i="1"/>
  <c r="M415" i="1"/>
  <c r="E415" i="1"/>
  <c r="D415" i="1"/>
  <c r="C415" i="1"/>
  <c r="V414" i="1"/>
  <c r="U414" i="1"/>
  <c r="Q414" i="1"/>
  <c r="M414" i="1"/>
  <c r="E414" i="1"/>
  <c r="D414" i="1"/>
  <c r="C414" i="1"/>
  <c r="V413" i="1"/>
  <c r="U413" i="1"/>
  <c r="Q413" i="1"/>
  <c r="M413" i="1"/>
  <c r="E413" i="1"/>
  <c r="D413" i="1"/>
  <c r="C413" i="1"/>
  <c r="V412" i="1"/>
  <c r="U412" i="1"/>
  <c r="Q412" i="1"/>
  <c r="M412" i="1"/>
  <c r="E412" i="1"/>
  <c r="D412" i="1"/>
  <c r="C412" i="1"/>
  <c r="V411" i="1"/>
  <c r="U411" i="1"/>
  <c r="Q411" i="1"/>
  <c r="M411" i="1"/>
  <c r="E411" i="1"/>
  <c r="D411" i="1"/>
  <c r="C411" i="1"/>
  <c r="V410" i="1"/>
  <c r="U410" i="1"/>
  <c r="Q410" i="1"/>
  <c r="M410" i="1"/>
  <c r="E410" i="1"/>
  <c r="D410" i="1"/>
  <c r="C410" i="1"/>
  <c r="V409" i="1"/>
  <c r="U409" i="1"/>
  <c r="Q409" i="1"/>
  <c r="M409" i="1"/>
  <c r="E409" i="1"/>
  <c r="D409" i="1"/>
  <c r="C409" i="1"/>
  <c r="V408" i="1"/>
  <c r="U408" i="1"/>
  <c r="Q408" i="1"/>
  <c r="M408" i="1"/>
  <c r="E408" i="1"/>
  <c r="D408" i="1"/>
  <c r="C408" i="1"/>
  <c r="V407" i="1"/>
  <c r="U407" i="1"/>
  <c r="Q407" i="1"/>
  <c r="M407" i="1"/>
  <c r="E407" i="1"/>
  <c r="D407" i="1"/>
  <c r="C407" i="1"/>
  <c r="V406" i="1"/>
  <c r="U406" i="1"/>
  <c r="Q406" i="1"/>
  <c r="M406" i="1"/>
  <c r="E406" i="1"/>
  <c r="D406" i="1"/>
  <c r="C406" i="1"/>
  <c r="V405" i="1"/>
  <c r="U405" i="1"/>
  <c r="Q405" i="1"/>
  <c r="M405" i="1"/>
  <c r="E405" i="1"/>
  <c r="D405" i="1"/>
  <c r="C405" i="1"/>
  <c r="V404" i="1"/>
  <c r="U404" i="1"/>
  <c r="Q404" i="1"/>
  <c r="M404" i="1"/>
  <c r="E404" i="1"/>
  <c r="D404" i="1"/>
  <c r="C404" i="1"/>
  <c r="V403" i="1"/>
  <c r="U403" i="1"/>
  <c r="Q403" i="1"/>
  <c r="M403" i="1"/>
  <c r="E403" i="1"/>
  <c r="D403" i="1"/>
  <c r="C403" i="1"/>
  <c r="V402" i="1"/>
  <c r="U402" i="1"/>
  <c r="Q402" i="1"/>
  <c r="M402" i="1"/>
  <c r="E402" i="1"/>
  <c r="D402" i="1"/>
  <c r="C402" i="1"/>
  <c r="V401" i="1"/>
  <c r="U401" i="1"/>
  <c r="Q401" i="1"/>
  <c r="M401" i="1"/>
  <c r="E401" i="1"/>
  <c r="D401" i="1"/>
  <c r="C401" i="1"/>
  <c r="V400" i="1"/>
  <c r="U400" i="1"/>
  <c r="Q400" i="1"/>
  <c r="M400" i="1"/>
  <c r="E400" i="1"/>
  <c r="D400" i="1"/>
  <c r="C400" i="1"/>
  <c r="V399" i="1"/>
  <c r="U399" i="1"/>
  <c r="Q399" i="1"/>
  <c r="M399" i="1"/>
  <c r="E399" i="1"/>
  <c r="D399" i="1"/>
  <c r="C399" i="1"/>
  <c r="V398" i="1"/>
  <c r="U398" i="1"/>
  <c r="Q398" i="1"/>
  <c r="M398" i="1"/>
  <c r="E398" i="1"/>
  <c r="D398" i="1"/>
  <c r="C398" i="1"/>
  <c r="V397" i="1"/>
  <c r="U397" i="1"/>
  <c r="Q397" i="1"/>
  <c r="M397" i="1"/>
  <c r="E397" i="1"/>
  <c r="D397" i="1"/>
  <c r="C397" i="1"/>
  <c r="V396" i="1"/>
  <c r="U396" i="1"/>
  <c r="Q396" i="1"/>
  <c r="M396" i="1"/>
  <c r="E396" i="1"/>
  <c r="D396" i="1"/>
  <c r="C396" i="1"/>
  <c r="V395" i="1"/>
  <c r="U395" i="1"/>
  <c r="Q395" i="1"/>
  <c r="M395" i="1"/>
  <c r="E395" i="1"/>
  <c r="D395" i="1"/>
  <c r="C395" i="1"/>
  <c r="V394" i="1"/>
  <c r="U394" i="1"/>
  <c r="Q394" i="1"/>
  <c r="M394" i="1"/>
  <c r="E394" i="1"/>
  <c r="D394" i="1"/>
  <c r="C394" i="1"/>
  <c r="V393" i="1"/>
  <c r="U393" i="1"/>
  <c r="Q393" i="1"/>
  <c r="M393" i="1"/>
  <c r="E393" i="1"/>
  <c r="D393" i="1"/>
  <c r="C393" i="1"/>
  <c r="V392" i="1"/>
  <c r="U392" i="1"/>
  <c r="Q392" i="1"/>
  <c r="M392" i="1"/>
  <c r="E392" i="1"/>
  <c r="D392" i="1"/>
  <c r="C392" i="1"/>
  <c r="V391" i="1"/>
  <c r="U391" i="1"/>
  <c r="Q391" i="1"/>
  <c r="M391" i="1"/>
  <c r="E391" i="1"/>
  <c r="D391" i="1"/>
  <c r="C391" i="1"/>
  <c r="V390" i="1"/>
  <c r="U390" i="1"/>
  <c r="Q390" i="1"/>
  <c r="M390" i="1"/>
  <c r="E390" i="1"/>
  <c r="D390" i="1"/>
  <c r="C390" i="1"/>
  <c r="V389" i="1"/>
  <c r="U389" i="1"/>
  <c r="Q389" i="1"/>
  <c r="M389" i="1"/>
  <c r="E389" i="1"/>
  <c r="D389" i="1"/>
  <c r="C389" i="1"/>
  <c r="V388" i="1"/>
  <c r="U388" i="1"/>
  <c r="Q388" i="1"/>
  <c r="M388" i="1"/>
  <c r="E388" i="1"/>
  <c r="D388" i="1"/>
  <c r="C388" i="1"/>
  <c r="V387" i="1"/>
  <c r="U387" i="1"/>
  <c r="Q387" i="1"/>
  <c r="M387" i="1"/>
  <c r="E387" i="1"/>
  <c r="D387" i="1"/>
  <c r="C387" i="1"/>
  <c r="V386" i="1"/>
  <c r="U386" i="1"/>
  <c r="Q386" i="1"/>
  <c r="M386" i="1"/>
  <c r="E386" i="1"/>
  <c r="D386" i="1"/>
  <c r="C386" i="1"/>
  <c r="V385" i="1"/>
  <c r="U385" i="1"/>
  <c r="Q385" i="1"/>
  <c r="M385" i="1"/>
  <c r="E385" i="1"/>
  <c r="D385" i="1"/>
  <c r="C385" i="1"/>
  <c r="V384" i="1"/>
  <c r="U384" i="1"/>
  <c r="Q384" i="1"/>
  <c r="M384" i="1"/>
  <c r="E384" i="1"/>
  <c r="D384" i="1"/>
  <c r="C384" i="1"/>
  <c r="V383" i="1"/>
  <c r="U383" i="1"/>
  <c r="Q383" i="1"/>
  <c r="M383" i="1"/>
  <c r="E383" i="1"/>
  <c r="D383" i="1"/>
  <c r="C383" i="1"/>
  <c r="V382" i="1"/>
  <c r="U382" i="1"/>
  <c r="Q382" i="1"/>
  <c r="M382" i="1"/>
  <c r="E382" i="1"/>
  <c r="D382" i="1"/>
  <c r="C382" i="1"/>
  <c r="V381" i="1"/>
  <c r="U381" i="1"/>
  <c r="Q381" i="1"/>
  <c r="M381" i="1"/>
  <c r="E381" i="1"/>
  <c r="D381" i="1"/>
  <c r="C381" i="1"/>
  <c r="V380" i="1"/>
  <c r="U380" i="1"/>
  <c r="Q380" i="1"/>
  <c r="M380" i="1"/>
  <c r="E380" i="1"/>
  <c r="D380" i="1"/>
  <c r="C380" i="1"/>
  <c r="V379" i="1"/>
  <c r="U379" i="1"/>
  <c r="Q379" i="1"/>
  <c r="M379" i="1"/>
  <c r="E379" i="1"/>
  <c r="D379" i="1"/>
  <c r="C379" i="1"/>
  <c r="V378" i="1"/>
  <c r="U378" i="1"/>
  <c r="Q378" i="1"/>
  <c r="M378" i="1"/>
  <c r="E378" i="1"/>
  <c r="D378" i="1"/>
  <c r="C378" i="1"/>
  <c r="V377" i="1"/>
  <c r="U377" i="1"/>
  <c r="Q377" i="1"/>
  <c r="M377" i="1"/>
  <c r="E377" i="1"/>
  <c r="D377" i="1"/>
  <c r="C377" i="1"/>
  <c r="V376" i="1"/>
  <c r="U376" i="1"/>
  <c r="Q376" i="1"/>
  <c r="M376" i="1"/>
  <c r="E376" i="1"/>
  <c r="D376" i="1"/>
  <c r="C376" i="1"/>
  <c r="V375" i="1"/>
  <c r="U375" i="1"/>
  <c r="Q375" i="1"/>
  <c r="M375" i="1"/>
  <c r="E375" i="1"/>
  <c r="D375" i="1"/>
  <c r="C375" i="1"/>
  <c r="V374" i="1"/>
  <c r="U374" i="1"/>
  <c r="Q374" i="1"/>
  <c r="M374" i="1"/>
  <c r="E374" i="1"/>
  <c r="D374" i="1"/>
  <c r="C374" i="1"/>
  <c r="V373" i="1"/>
  <c r="U373" i="1"/>
  <c r="Q373" i="1"/>
  <c r="M373" i="1"/>
  <c r="E373" i="1"/>
  <c r="D373" i="1"/>
  <c r="C373" i="1"/>
  <c r="V372" i="1"/>
  <c r="U372" i="1"/>
  <c r="Q372" i="1"/>
  <c r="M372" i="1"/>
  <c r="E372" i="1"/>
  <c r="D372" i="1"/>
  <c r="C372" i="1"/>
  <c r="V371" i="1"/>
  <c r="U371" i="1"/>
  <c r="Q371" i="1"/>
  <c r="M371" i="1"/>
  <c r="E371" i="1"/>
  <c r="D371" i="1"/>
  <c r="C371" i="1"/>
  <c r="V370" i="1"/>
  <c r="U370" i="1"/>
  <c r="Q370" i="1"/>
  <c r="M370" i="1"/>
  <c r="E370" i="1"/>
  <c r="D370" i="1"/>
  <c r="C370" i="1"/>
  <c r="V369" i="1"/>
  <c r="U369" i="1"/>
  <c r="Q369" i="1"/>
  <c r="M369" i="1"/>
  <c r="E369" i="1"/>
  <c r="D369" i="1"/>
  <c r="C369" i="1"/>
  <c r="V368" i="1"/>
  <c r="U368" i="1"/>
  <c r="Q368" i="1"/>
  <c r="M368" i="1"/>
  <c r="E368" i="1"/>
  <c r="D368" i="1"/>
  <c r="C368" i="1"/>
  <c r="V367" i="1"/>
  <c r="U367" i="1"/>
  <c r="Q367" i="1"/>
  <c r="M367" i="1"/>
  <c r="E367" i="1"/>
  <c r="D367" i="1"/>
  <c r="C367" i="1"/>
  <c r="V366" i="1"/>
  <c r="U366" i="1"/>
  <c r="Q366" i="1"/>
  <c r="M366" i="1"/>
  <c r="E366" i="1"/>
  <c r="D366" i="1"/>
  <c r="C366" i="1"/>
  <c r="V365" i="1"/>
  <c r="U365" i="1"/>
  <c r="Q365" i="1"/>
  <c r="M365" i="1"/>
  <c r="E365" i="1"/>
  <c r="D365" i="1"/>
  <c r="C365" i="1"/>
  <c r="V364" i="1"/>
  <c r="U364" i="1"/>
  <c r="Q364" i="1"/>
  <c r="M364" i="1"/>
  <c r="E364" i="1"/>
  <c r="D364" i="1"/>
  <c r="C364" i="1"/>
  <c r="V363" i="1"/>
  <c r="U363" i="1"/>
  <c r="Q363" i="1"/>
  <c r="M363" i="1"/>
  <c r="E363" i="1"/>
  <c r="D363" i="1"/>
  <c r="C363" i="1"/>
  <c r="V362" i="1"/>
  <c r="U362" i="1"/>
  <c r="Q362" i="1"/>
  <c r="M362" i="1"/>
  <c r="E362" i="1"/>
  <c r="D362" i="1"/>
  <c r="C362" i="1"/>
  <c r="V361" i="1"/>
  <c r="U361" i="1"/>
  <c r="Q361" i="1"/>
  <c r="M361" i="1"/>
  <c r="E361" i="1"/>
  <c r="D361" i="1"/>
  <c r="C361" i="1"/>
  <c r="V360" i="1"/>
  <c r="U360" i="1"/>
  <c r="Q360" i="1"/>
  <c r="M360" i="1"/>
  <c r="E360" i="1"/>
  <c r="D360" i="1"/>
  <c r="C360" i="1"/>
  <c r="V359" i="1"/>
  <c r="U359" i="1"/>
  <c r="Q359" i="1"/>
  <c r="M359" i="1"/>
  <c r="E359" i="1"/>
  <c r="D359" i="1"/>
  <c r="C359" i="1"/>
  <c r="V358" i="1"/>
  <c r="U358" i="1"/>
  <c r="Q358" i="1"/>
  <c r="M358" i="1"/>
  <c r="E358" i="1"/>
  <c r="D358" i="1"/>
  <c r="C358" i="1"/>
  <c r="V357" i="1"/>
  <c r="U357" i="1"/>
  <c r="Q357" i="1"/>
  <c r="M357" i="1"/>
  <c r="E357" i="1"/>
  <c r="D357" i="1"/>
  <c r="C357" i="1"/>
  <c r="V356" i="1"/>
  <c r="U356" i="1"/>
  <c r="Q356" i="1"/>
  <c r="M356" i="1"/>
  <c r="E356" i="1"/>
  <c r="D356" i="1"/>
  <c r="C356" i="1"/>
  <c r="V355" i="1"/>
  <c r="U355" i="1"/>
  <c r="Q355" i="1"/>
  <c r="M355" i="1"/>
  <c r="E355" i="1"/>
  <c r="D355" i="1"/>
  <c r="C355" i="1"/>
  <c r="V354" i="1"/>
  <c r="U354" i="1"/>
  <c r="Q354" i="1"/>
  <c r="M354" i="1"/>
  <c r="E354" i="1"/>
  <c r="D354" i="1"/>
  <c r="C354" i="1"/>
  <c r="V353" i="1"/>
  <c r="U353" i="1"/>
  <c r="Q353" i="1"/>
  <c r="M353" i="1"/>
  <c r="E353" i="1"/>
  <c r="D353" i="1"/>
  <c r="C353" i="1"/>
  <c r="V352" i="1"/>
  <c r="U352" i="1"/>
  <c r="Q352" i="1"/>
  <c r="M352" i="1"/>
  <c r="E352" i="1"/>
  <c r="D352" i="1"/>
  <c r="C352" i="1"/>
  <c r="V351" i="1"/>
  <c r="U351" i="1"/>
  <c r="Q351" i="1"/>
  <c r="M351" i="1"/>
  <c r="E351" i="1"/>
  <c r="D351" i="1"/>
  <c r="C351" i="1"/>
  <c r="V350" i="1"/>
  <c r="U350" i="1"/>
  <c r="Q350" i="1"/>
  <c r="M350" i="1"/>
  <c r="E350" i="1"/>
  <c r="D350" i="1"/>
  <c r="C350" i="1"/>
  <c r="V349" i="1"/>
  <c r="U349" i="1"/>
  <c r="Q349" i="1"/>
  <c r="M349" i="1"/>
  <c r="E349" i="1"/>
  <c r="D349" i="1"/>
  <c r="C349" i="1"/>
  <c r="V348" i="1"/>
  <c r="U348" i="1"/>
  <c r="Q348" i="1"/>
  <c r="M348" i="1"/>
  <c r="E348" i="1"/>
  <c r="D348" i="1"/>
  <c r="C348" i="1"/>
  <c r="V347" i="1"/>
  <c r="U347" i="1"/>
  <c r="Q347" i="1"/>
  <c r="M347" i="1"/>
  <c r="E347" i="1"/>
  <c r="D347" i="1"/>
  <c r="C347" i="1"/>
  <c r="V346" i="1"/>
  <c r="U346" i="1"/>
  <c r="Q346" i="1"/>
  <c r="M346" i="1"/>
  <c r="E346" i="1"/>
  <c r="D346" i="1"/>
  <c r="C346" i="1"/>
  <c r="V345" i="1"/>
  <c r="U345" i="1"/>
  <c r="Q345" i="1"/>
  <c r="M345" i="1"/>
  <c r="E345" i="1"/>
  <c r="D345" i="1"/>
  <c r="C345" i="1"/>
  <c r="V344" i="1"/>
  <c r="U344" i="1"/>
  <c r="Q344" i="1"/>
  <c r="M344" i="1"/>
  <c r="E344" i="1"/>
  <c r="D344" i="1"/>
  <c r="C344" i="1"/>
  <c r="V343" i="1"/>
  <c r="U343" i="1"/>
  <c r="Q343" i="1"/>
  <c r="M343" i="1"/>
  <c r="E343" i="1"/>
  <c r="D343" i="1"/>
  <c r="C343" i="1"/>
  <c r="V342" i="1"/>
  <c r="U342" i="1"/>
  <c r="Q342" i="1"/>
  <c r="M342" i="1"/>
  <c r="E342" i="1"/>
  <c r="D342" i="1"/>
  <c r="C342" i="1"/>
  <c r="V341" i="1"/>
  <c r="U341" i="1"/>
  <c r="Q341" i="1"/>
  <c r="M341" i="1"/>
  <c r="E341" i="1"/>
  <c r="D341" i="1"/>
  <c r="C341" i="1"/>
  <c r="V340" i="1"/>
  <c r="U340" i="1"/>
  <c r="Q340" i="1"/>
  <c r="M340" i="1"/>
  <c r="E340" i="1"/>
  <c r="D340" i="1"/>
  <c r="C340" i="1"/>
  <c r="V339" i="1"/>
  <c r="U339" i="1"/>
  <c r="Q339" i="1"/>
  <c r="M339" i="1"/>
  <c r="E339" i="1"/>
  <c r="D339" i="1"/>
  <c r="C339" i="1"/>
  <c r="V338" i="1"/>
  <c r="U338" i="1"/>
  <c r="Q338" i="1"/>
  <c r="M338" i="1"/>
  <c r="E338" i="1"/>
  <c r="D338" i="1"/>
  <c r="C338" i="1"/>
  <c r="V337" i="1"/>
  <c r="U337" i="1"/>
  <c r="Q337" i="1"/>
  <c r="M337" i="1"/>
  <c r="E337" i="1"/>
  <c r="D337" i="1"/>
  <c r="C337" i="1"/>
  <c r="V336" i="1"/>
  <c r="U336" i="1"/>
  <c r="Q336" i="1"/>
  <c r="M336" i="1"/>
  <c r="E336" i="1"/>
  <c r="D336" i="1"/>
  <c r="C336" i="1"/>
  <c r="V335" i="1"/>
  <c r="U335" i="1"/>
  <c r="Q335" i="1"/>
  <c r="M335" i="1"/>
  <c r="E335" i="1"/>
  <c r="D335" i="1"/>
  <c r="C335" i="1"/>
  <c r="V334" i="1"/>
  <c r="U334" i="1"/>
  <c r="Q334" i="1"/>
  <c r="M334" i="1"/>
  <c r="E334" i="1"/>
  <c r="D334" i="1"/>
  <c r="C334" i="1"/>
  <c r="V333" i="1"/>
  <c r="U333" i="1"/>
  <c r="Q333" i="1"/>
  <c r="M333" i="1"/>
  <c r="E333" i="1"/>
  <c r="D333" i="1"/>
  <c r="C333" i="1"/>
  <c r="V332" i="1"/>
  <c r="U332" i="1"/>
  <c r="Q332" i="1"/>
  <c r="M332" i="1"/>
  <c r="E332" i="1"/>
  <c r="D332" i="1"/>
  <c r="C332" i="1"/>
  <c r="V331" i="1"/>
  <c r="U331" i="1"/>
  <c r="Q331" i="1"/>
  <c r="M331" i="1"/>
  <c r="E331" i="1"/>
  <c r="D331" i="1"/>
  <c r="C331" i="1"/>
  <c r="V330" i="1"/>
  <c r="U330" i="1"/>
  <c r="Q330" i="1"/>
  <c r="M330" i="1"/>
  <c r="E330" i="1"/>
  <c r="D330" i="1"/>
  <c r="C330" i="1"/>
  <c r="V329" i="1"/>
  <c r="U329" i="1"/>
  <c r="Q329" i="1"/>
  <c r="M329" i="1"/>
  <c r="E329" i="1"/>
  <c r="D329" i="1"/>
  <c r="C329" i="1"/>
  <c r="V328" i="1"/>
  <c r="U328" i="1"/>
  <c r="Q328" i="1"/>
  <c r="M328" i="1"/>
  <c r="E328" i="1"/>
  <c r="D328" i="1"/>
  <c r="C328" i="1"/>
  <c r="V327" i="1"/>
  <c r="U327" i="1"/>
  <c r="Q327" i="1"/>
  <c r="M327" i="1"/>
  <c r="E327" i="1"/>
  <c r="D327" i="1"/>
  <c r="C327" i="1"/>
  <c r="V326" i="1"/>
  <c r="U326" i="1"/>
  <c r="Q326" i="1"/>
  <c r="M326" i="1"/>
  <c r="E326" i="1"/>
  <c r="D326" i="1"/>
  <c r="C326" i="1"/>
  <c r="V325" i="1"/>
  <c r="U325" i="1"/>
  <c r="Q325" i="1"/>
  <c r="M325" i="1"/>
  <c r="E325" i="1"/>
  <c r="D325" i="1"/>
  <c r="C325" i="1"/>
  <c r="V324" i="1"/>
  <c r="U324" i="1"/>
  <c r="Q324" i="1"/>
  <c r="M324" i="1"/>
  <c r="E324" i="1"/>
  <c r="D324" i="1"/>
  <c r="C324" i="1"/>
  <c r="V323" i="1"/>
  <c r="U323" i="1"/>
  <c r="Q323" i="1"/>
  <c r="M323" i="1"/>
  <c r="E323" i="1"/>
  <c r="D323" i="1"/>
  <c r="C323" i="1"/>
  <c r="V322" i="1"/>
  <c r="U322" i="1"/>
  <c r="Q322" i="1"/>
  <c r="M322" i="1"/>
  <c r="E322" i="1"/>
  <c r="D322" i="1"/>
  <c r="C322" i="1"/>
  <c r="V321" i="1"/>
  <c r="U321" i="1"/>
  <c r="Q321" i="1"/>
  <c r="M321" i="1"/>
  <c r="E321" i="1"/>
  <c r="D321" i="1"/>
  <c r="C321" i="1"/>
  <c r="V320" i="1"/>
  <c r="U320" i="1"/>
  <c r="Q320" i="1"/>
  <c r="M320" i="1"/>
  <c r="E320" i="1"/>
  <c r="D320" i="1"/>
  <c r="C320" i="1"/>
  <c r="V319" i="1"/>
  <c r="U319" i="1"/>
  <c r="Q319" i="1"/>
  <c r="M319" i="1"/>
  <c r="E319" i="1"/>
  <c r="D319" i="1"/>
  <c r="C319" i="1"/>
  <c r="V318" i="1"/>
  <c r="U318" i="1"/>
  <c r="Q318" i="1"/>
  <c r="M318" i="1"/>
  <c r="E318" i="1"/>
  <c r="D318" i="1"/>
  <c r="C318" i="1"/>
  <c r="V317" i="1"/>
  <c r="U317" i="1"/>
  <c r="Q317" i="1"/>
  <c r="M317" i="1"/>
  <c r="E317" i="1"/>
  <c r="D317" i="1"/>
  <c r="C317" i="1"/>
  <c r="V316" i="1"/>
  <c r="U316" i="1"/>
  <c r="Q316" i="1"/>
  <c r="M316" i="1"/>
  <c r="E316" i="1"/>
  <c r="D316" i="1"/>
  <c r="C316" i="1"/>
  <c r="V315" i="1"/>
  <c r="U315" i="1"/>
  <c r="Q315" i="1"/>
  <c r="M315" i="1"/>
  <c r="E315" i="1"/>
  <c r="D315" i="1"/>
  <c r="C315" i="1"/>
  <c r="V314" i="1"/>
  <c r="U314" i="1"/>
  <c r="Q314" i="1"/>
  <c r="M314" i="1"/>
  <c r="E314" i="1"/>
  <c r="D314" i="1"/>
  <c r="C314" i="1"/>
  <c r="V313" i="1"/>
  <c r="U313" i="1"/>
  <c r="Q313" i="1"/>
  <c r="M313" i="1"/>
  <c r="E313" i="1"/>
  <c r="D313" i="1"/>
  <c r="C313" i="1"/>
  <c r="V312" i="1"/>
  <c r="U312" i="1"/>
  <c r="Q312" i="1"/>
  <c r="M312" i="1"/>
  <c r="E312" i="1"/>
  <c r="D312" i="1"/>
  <c r="C312" i="1"/>
  <c r="V311" i="1"/>
  <c r="U311" i="1"/>
  <c r="Q311" i="1"/>
  <c r="M311" i="1"/>
  <c r="E311" i="1"/>
  <c r="D311" i="1"/>
  <c r="C311" i="1"/>
  <c r="V310" i="1"/>
  <c r="U310" i="1"/>
  <c r="Q310" i="1"/>
  <c r="M310" i="1"/>
  <c r="E310" i="1"/>
  <c r="D310" i="1"/>
  <c r="C310" i="1"/>
  <c r="V309" i="1"/>
  <c r="U309" i="1"/>
  <c r="Q309" i="1"/>
  <c r="M309" i="1"/>
  <c r="E309" i="1"/>
  <c r="D309" i="1"/>
  <c r="C309" i="1"/>
  <c r="V308" i="1"/>
  <c r="U308" i="1"/>
  <c r="Q308" i="1"/>
  <c r="M308" i="1"/>
  <c r="E308" i="1"/>
  <c r="D308" i="1"/>
  <c r="C308" i="1"/>
  <c r="V307" i="1"/>
  <c r="U307" i="1"/>
  <c r="Q307" i="1"/>
  <c r="M307" i="1"/>
  <c r="E307" i="1"/>
  <c r="D307" i="1"/>
  <c r="C307" i="1"/>
  <c r="V306" i="1"/>
  <c r="U306" i="1"/>
  <c r="Q306" i="1"/>
  <c r="M306" i="1"/>
  <c r="E306" i="1"/>
  <c r="D306" i="1"/>
  <c r="C306" i="1"/>
  <c r="V305" i="1"/>
  <c r="U305" i="1"/>
  <c r="Q305" i="1"/>
  <c r="M305" i="1"/>
  <c r="E305" i="1"/>
  <c r="D305" i="1"/>
  <c r="C305" i="1"/>
  <c r="V304" i="1"/>
  <c r="U304" i="1"/>
  <c r="Q304" i="1"/>
  <c r="M304" i="1"/>
  <c r="E304" i="1"/>
  <c r="D304" i="1"/>
  <c r="C304" i="1"/>
  <c r="V303" i="1"/>
  <c r="U303" i="1"/>
  <c r="Q303" i="1"/>
  <c r="M303" i="1"/>
  <c r="E303" i="1"/>
  <c r="D303" i="1"/>
  <c r="C303" i="1"/>
  <c r="V302" i="1"/>
  <c r="U302" i="1"/>
  <c r="Q302" i="1"/>
  <c r="M302" i="1"/>
  <c r="E302" i="1"/>
  <c r="D302" i="1"/>
  <c r="C302" i="1"/>
  <c r="V301" i="1"/>
  <c r="U301" i="1"/>
  <c r="Q301" i="1"/>
  <c r="M301" i="1"/>
  <c r="E301" i="1"/>
  <c r="D301" i="1"/>
  <c r="C301" i="1"/>
  <c r="V300" i="1"/>
  <c r="U300" i="1"/>
  <c r="Q300" i="1"/>
  <c r="M300" i="1"/>
  <c r="E300" i="1"/>
  <c r="D300" i="1"/>
  <c r="C300" i="1"/>
  <c r="V299" i="1"/>
  <c r="U299" i="1"/>
  <c r="Q299" i="1"/>
  <c r="M299" i="1"/>
  <c r="E299" i="1"/>
  <c r="D299" i="1"/>
  <c r="C299" i="1"/>
  <c r="V298" i="1"/>
  <c r="U298" i="1"/>
  <c r="Q298" i="1"/>
  <c r="M298" i="1"/>
  <c r="E298" i="1"/>
  <c r="D298" i="1"/>
  <c r="C298" i="1"/>
  <c r="V297" i="1"/>
  <c r="U297" i="1"/>
  <c r="Q297" i="1"/>
  <c r="M297" i="1"/>
  <c r="E297" i="1"/>
  <c r="D297" i="1"/>
  <c r="C297" i="1"/>
  <c r="V296" i="1"/>
  <c r="U296" i="1"/>
  <c r="Q296" i="1"/>
  <c r="M296" i="1"/>
  <c r="E296" i="1"/>
  <c r="D296" i="1"/>
  <c r="C296" i="1"/>
  <c r="V295" i="1"/>
  <c r="U295" i="1"/>
  <c r="Q295" i="1"/>
  <c r="M295" i="1"/>
  <c r="E295" i="1"/>
  <c r="D295" i="1"/>
  <c r="C295" i="1"/>
  <c r="V294" i="1"/>
  <c r="U294" i="1"/>
  <c r="Q294" i="1"/>
  <c r="M294" i="1"/>
  <c r="E294" i="1"/>
  <c r="D294" i="1"/>
  <c r="C294" i="1"/>
  <c r="V293" i="1"/>
  <c r="U293" i="1"/>
  <c r="Q293" i="1"/>
  <c r="M293" i="1"/>
  <c r="E293" i="1"/>
  <c r="D293" i="1"/>
  <c r="C293" i="1"/>
  <c r="V292" i="1"/>
  <c r="U292" i="1"/>
  <c r="Q292" i="1"/>
  <c r="M292" i="1"/>
  <c r="E292" i="1"/>
  <c r="D292" i="1"/>
  <c r="C292" i="1"/>
  <c r="V291" i="1"/>
  <c r="U291" i="1"/>
  <c r="Q291" i="1"/>
  <c r="M291" i="1"/>
  <c r="E291" i="1"/>
  <c r="D291" i="1"/>
  <c r="C291" i="1"/>
  <c r="V290" i="1"/>
  <c r="U290" i="1"/>
  <c r="Q290" i="1"/>
  <c r="M290" i="1"/>
  <c r="E290" i="1"/>
  <c r="D290" i="1"/>
  <c r="C290" i="1"/>
  <c r="V289" i="1"/>
  <c r="U289" i="1"/>
  <c r="Q289" i="1"/>
  <c r="M289" i="1"/>
  <c r="E289" i="1"/>
  <c r="D289" i="1"/>
  <c r="C289" i="1"/>
  <c r="V288" i="1"/>
  <c r="U288" i="1"/>
  <c r="Q288" i="1"/>
  <c r="M288" i="1"/>
  <c r="E288" i="1"/>
  <c r="D288" i="1"/>
  <c r="C288" i="1"/>
  <c r="V287" i="1"/>
  <c r="U287" i="1"/>
  <c r="Q287" i="1"/>
  <c r="M287" i="1"/>
  <c r="E287" i="1"/>
  <c r="D287" i="1"/>
  <c r="C287" i="1"/>
  <c r="V286" i="1"/>
  <c r="U286" i="1"/>
  <c r="Q286" i="1"/>
  <c r="M286" i="1"/>
  <c r="E286" i="1"/>
  <c r="D286" i="1"/>
  <c r="C286" i="1"/>
  <c r="V285" i="1"/>
  <c r="U285" i="1"/>
  <c r="Q285" i="1"/>
  <c r="M285" i="1"/>
  <c r="E285" i="1"/>
  <c r="D285" i="1"/>
  <c r="C285" i="1"/>
  <c r="V284" i="1"/>
  <c r="U284" i="1"/>
  <c r="Q284" i="1"/>
  <c r="M284" i="1"/>
  <c r="E284" i="1"/>
  <c r="D284" i="1"/>
  <c r="C284" i="1"/>
  <c r="V283" i="1"/>
  <c r="U283" i="1"/>
  <c r="Q283" i="1"/>
  <c r="M283" i="1"/>
  <c r="E283" i="1"/>
  <c r="D283" i="1"/>
  <c r="C283" i="1"/>
  <c r="V282" i="1"/>
  <c r="U282" i="1"/>
  <c r="Q282" i="1"/>
  <c r="M282" i="1"/>
  <c r="E282" i="1"/>
  <c r="D282" i="1"/>
  <c r="C282" i="1"/>
  <c r="V281" i="1"/>
  <c r="U281" i="1"/>
  <c r="Q281" i="1"/>
  <c r="M281" i="1"/>
  <c r="E281" i="1"/>
  <c r="D281" i="1"/>
  <c r="C281" i="1"/>
  <c r="V280" i="1"/>
  <c r="U280" i="1"/>
  <c r="Q280" i="1"/>
  <c r="M280" i="1"/>
  <c r="E280" i="1"/>
  <c r="D280" i="1"/>
  <c r="C280" i="1"/>
  <c r="V279" i="1"/>
  <c r="U279" i="1"/>
  <c r="Q279" i="1"/>
  <c r="M279" i="1"/>
  <c r="E279" i="1"/>
  <c r="D279" i="1"/>
  <c r="C279" i="1"/>
  <c r="V278" i="1"/>
  <c r="U278" i="1"/>
  <c r="Q278" i="1"/>
  <c r="M278" i="1"/>
  <c r="E278" i="1"/>
  <c r="D278" i="1"/>
  <c r="C278" i="1"/>
  <c r="V277" i="1"/>
  <c r="U277" i="1"/>
  <c r="Q277" i="1"/>
  <c r="M277" i="1"/>
  <c r="E277" i="1"/>
  <c r="D277" i="1"/>
  <c r="C277" i="1"/>
  <c r="V276" i="1"/>
  <c r="U276" i="1"/>
  <c r="Q276" i="1"/>
  <c r="M276" i="1"/>
  <c r="E276" i="1"/>
  <c r="D276" i="1"/>
  <c r="C276" i="1"/>
  <c r="V275" i="1"/>
  <c r="U275" i="1"/>
  <c r="Q275" i="1"/>
  <c r="M275" i="1"/>
  <c r="E275" i="1"/>
  <c r="D275" i="1"/>
  <c r="C275" i="1"/>
  <c r="V274" i="1"/>
  <c r="U274" i="1"/>
  <c r="Q274" i="1"/>
  <c r="M274" i="1"/>
  <c r="E274" i="1"/>
  <c r="D274" i="1"/>
  <c r="C274" i="1"/>
  <c r="V273" i="1"/>
  <c r="U273" i="1"/>
  <c r="Q273" i="1"/>
  <c r="M273" i="1"/>
  <c r="E273" i="1"/>
  <c r="D273" i="1"/>
  <c r="C273" i="1"/>
  <c r="V272" i="1"/>
  <c r="U272" i="1"/>
  <c r="Q272" i="1"/>
  <c r="M272" i="1"/>
  <c r="E272" i="1"/>
  <c r="D272" i="1"/>
  <c r="C272" i="1"/>
  <c r="V271" i="1"/>
  <c r="U271" i="1"/>
  <c r="Q271" i="1"/>
  <c r="M271" i="1"/>
  <c r="E271" i="1"/>
  <c r="D271" i="1"/>
  <c r="C271" i="1"/>
  <c r="V270" i="1"/>
  <c r="U270" i="1"/>
  <c r="Q270" i="1"/>
  <c r="M270" i="1"/>
  <c r="E270" i="1"/>
  <c r="D270" i="1"/>
  <c r="C270" i="1"/>
  <c r="V269" i="1"/>
  <c r="U269" i="1"/>
  <c r="Q269" i="1"/>
  <c r="M269" i="1"/>
  <c r="E269" i="1"/>
  <c r="D269" i="1"/>
  <c r="C269" i="1"/>
  <c r="V268" i="1"/>
  <c r="U268" i="1"/>
  <c r="Q268" i="1"/>
  <c r="M268" i="1"/>
  <c r="E268" i="1"/>
  <c r="D268" i="1"/>
  <c r="C268" i="1"/>
  <c r="V267" i="1"/>
  <c r="U267" i="1"/>
  <c r="Q267" i="1"/>
  <c r="M267" i="1"/>
  <c r="E267" i="1"/>
  <c r="D267" i="1"/>
  <c r="C267" i="1"/>
  <c r="V266" i="1"/>
  <c r="U266" i="1"/>
  <c r="Q266" i="1"/>
  <c r="M266" i="1"/>
  <c r="E266" i="1"/>
  <c r="D266" i="1"/>
  <c r="C266" i="1"/>
  <c r="V265" i="1"/>
  <c r="U265" i="1"/>
  <c r="Q265" i="1"/>
  <c r="M265" i="1"/>
  <c r="E265" i="1"/>
  <c r="D265" i="1"/>
  <c r="C265" i="1"/>
  <c r="V264" i="1"/>
  <c r="U264" i="1"/>
  <c r="Q264" i="1"/>
  <c r="M264" i="1"/>
  <c r="E264" i="1"/>
  <c r="D264" i="1"/>
  <c r="C264" i="1"/>
  <c r="V263" i="1"/>
  <c r="U263" i="1"/>
  <c r="Q263" i="1"/>
  <c r="M263" i="1"/>
  <c r="E263" i="1"/>
  <c r="D263" i="1"/>
  <c r="C263" i="1"/>
  <c r="V262" i="1"/>
  <c r="U262" i="1"/>
  <c r="Q262" i="1"/>
  <c r="M262" i="1"/>
  <c r="E262" i="1"/>
  <c r="D262" i="1"/>
  <c r="C262" i="1"/>
  <c r="V261" i="1"/>
  <c r="U261" i="1"/>
  <c r="Q261" i="1"/>
  <c r="M261" i="1"/>
  <c r="E261" i="1"/>
  <c r="D261" i="1"/>
  <c r="C261" i="1"/>
  <c r="V260" i="1"/>
  <c r="U260" i="1"/>
  <c r="Q260" i="1"/>
  <c r="M260" i="1"/>
  <c r="E260" i="1"/>
  <c r="D260" i="1"/>
  <c r="C260" i="1"/>
  <c r="V259" i="1"/>
  <c r="U259" i="1"/>
  <c r="Q259" i="1"/>
  <c r="M259" i="1"/>
  <c r="E259" i="1"/>
  <c r="D259" i="1"/>
  <c r="C259" i="1"/>
  <c r="V258" i="1"/>
  <c r="U258" i="1"/>
  <c r="Q258" i="1"/>
  <c r="M258" i="1"/>
  <c r="E258" i="1"/>
  <c r="D258" i="1"/>
  <c r="C258" i="1"/>
  <c r="V257" i="1"/>
  <c r="U257" i="1"/>
  <c r="Q257" i="1"/>
  <c r="M257" i="1"/>
  <c r="E257" i="1"/>
  <c r="D257" i="1"/>
  <c r="C257" i="1"/>
  <c r="V256" i="1"/>
  <c r="U256" i="1"/>
  <c r="Q256" i="1"/>
  <c r="M256" i="1"/>
  <c r="E256" i="1"/>
  <c r="D256" i="1"/>
  <c r="C256" i="1"/>
  <c r="V255" i="1"/>
  <c r="U255" i="1"/>
  <c r="Q255" i="1"/>
  <c r="M255" i="1"/>
  <c r="E255" i="1"/>
  <c r="D255" i="1"/>
  <c r="C255" i="1"/>
  <c r="V254" i="1"/>
  <c r="U254" i="1"/>
  <c r="Q254" i="1"/>
  <c r="M254" i="1"/>
  <c r="E254" i="1"/>
  <c r="D254" i="1"/>
  <c r="C254" i="1"/>
  <c r="V253" i="1"/>
  <c r="U253" i="1"/>
  <c r="Q253" i="1"/>
  <c r="M253" i="1"/>
  <c r="E253" i="1"/>
  <c r="D253" i="1"/>
  <c r="C253" i="1"/>
  <c r="V252" i="1"/>
  <c r="U252" i="1"/>
  <c r="Q252" i="1"/>
  <c r="M252" i="1"/>
  <c r="E252" i="1"/>
  <c r="D252" i="1"/>
  <c r="C252" i="1"/>
  <c r="V251" i="1"/>
  <c r="U251" i="1"/>
  <c r="Q251" i="1"/>
  <c r="M251" i="1"/>
  <c r="E251" i="1"/>
  <c r="D251" i="1"/>
  <c r="C251" i="1"/>
  <c r="V250" i="1"/>
  <c r="U250" i="1"/>
  <c r="Q250" i="1"/>
  <c r="M250" i="1"/>
  <c r="E250" i="1"/>
  <c r="D250" i="1"/>
  <c r="C250" i="1"/>
  <c r="V249" i="1"/>
  <c r="U249" i="1"/>
  <c r="Q249" i="1"/>
  <c r="M249" i="1"/>
  <c r="E249" i="1"/>
  <c r="D249" i="1"/>
  <c r="C249" i="1"/>
  <c r="V248" i="1"/>
  <c r="U248" i="1"/>
  <c r="Q248" i="1"/>
  <c r="M248" i="1"/>
  <c r="E248" i="1"/>
  <c r="D248" i="1"/>
  <c r="C248" i="1"/>
  <c r="V247" i="1"/>
  <c r="U247" i="1"/>
  <c r="Q247" i="1"/>
  <c r="M247" i="1"/>
  <c r="E247" i="1"/>
  <c r="D247" i="1"/>
  <c r="C247" i="1"/>
  <c r="V246" i="1"/>
  <c r="U246" i="1"/>
  <c r="Q246" i="1"/>
  <c r="M246" i="1"/>
  <c r="E246" i="1"/>
  <c r="D246" i="1"/>
  <c r="C246" i="1"/>
  <c r="V245" i="1"/>
  <c r="U245" i="1"/>
  <c r="Q245" i="1"/>
  <c r="M245" i="1"/>
  <c r="E245" i="1"/>
  <c r="D245" i="1"/>
  <c r="C245" i="1"/>
  <c r="V244" i="1"/>
  <c r="U244" i="1"/>
  <c r="Q244" i="1"/>
  <c r="M244" i="1"/>
  <c r="E244" i="1"/>
  <c r="D244" i="1"/>
  <c r="C244" i="1"/>
  <c r="V243" i="1"/>
  <c r="U243" i="1"/>
  <c r="Q243" i="1"/>
  <c r="M243" i="1"/>
  <c r="E243" i="1"/>
  <c r="D243" i="1"/>
  <c r="C243" i="1"/>
  <c r="V242" i="1"/>
  <c r="U242" i="1"/>
  <c r="Q242" i="1"/>
  <c r="M242" i="1"/>
  <c r="E242" i="1"/>
  <c r="D242" i="1"/>
  <c r="C242" i="1"/>
  <c r="V241" i="1"/>
  <c r="U241" i="1"/>
  <c r="Q241" i="1"/>
  <c r="M241" i="1"/>
  <c r="E241" i="1"/>
  <c r="D241" i="1"/>
  <c r="C241" i="1"/>
  <c r="V240" i="1"/>
  <c r="U240" i="1"/>
  <c r="Q240" i="1"/>
  <c r="M240" i="1"/>
  <c r="E240" i="1"/>
  <c r="D240" i="1"/>
  <c r="C240" i="1"/>
  <c r="V239" i="1"/>
  <c r="U239" i="1"/>
  <c r="Q239" i="1"/>
  <c r="M239" i="1"/>
  <c r="E239" i="1"/>
  <c r="D239" i="1"/>
  <c r="C239" i="1"/>
  <c r="V238" i="1"/>
  <c r="U238" i="1"/>
  <c r="Q238" i="1"/>
  <c r="M238" i="1"/>
  <c r="E238" i="1"/>
  <c r="D238" i="1"/>
  <c r="C238" i="1"/>
  <c r="V237" i="1"/>
  <c r="U237" i="1"/>
  <c r="Q237" i="1"/>
  <c r="M237" i="1"/>
  <c r="E237" i="1"/>
  <c r="D237" i="1"/>
  <c r="C237" i="1"/>
  <c r="V236" i="1"/>
  <c r="U236" i="1"/>
  <c r="Q236" i="1"/>
  <c r="M236" i="1"/>
  <c r="E236" i="1"/>
  <c r="D236" i="1"/>
  <c r="C236" i="1"/>
  <c r="V235" i="1"/>
  <c r="U235" i="1"/>
  <c r="Q235" i="1"/>
  <c r="M235" i="1"/>
  <c r="E235" i="1"/>
  <c r="D235" i="1"/>
  <c r="C235" i="1"/>
  <c r="V234" i="1"/>
  <c r="U234" i="1"/>
  <c r="Q234" i="1"/>
  <c r="M234" i="1"/>
  <c r="E234" i="1"/>
  <c r="D234" i="1"/>
  <c r="C234" i="1"/>
  <c r="V233" i="1"/>
  <c r="U233" i="1"/>
  <c r="Q233" i="1"/>
  <c r="M233" i="1"/>
  <c r="E233" i="1"/>
  <c r="D233" i="1"/>
  <c r="C233" i="1"/>
  <c r="V232" i="1"/>
  <c r="U232" i="1"/>
  <c r="Q232" i="1"/>
  <c r="M232" i="1"/>
  <c r="E232" i="1"/>
  <c r="D232" i="1"/>
  <c r="C232" i="1"/>
  <c r="V231" i="1"/>
  <c r="U231" i="1"/>
  <c r="Q231" i="1"/>
  <c r="M231" i="1"/>
  <c r="E231" i="1"/>
  <c r="D231" i="1"/>
  <c r="C231" i="1"/>
  <c r="V230" i="1"/>
  <c r="U230" i="1"/>
  <c r="Q230" i="1"/>
  <c r="M230" i="1"/>
  <c r="E230" i="1"/>
  <c r="D230" i="1"/>
  <c r="C230" i="1"/>
  <c r="V229" i="1"/>
  <c r="U229" i="1"/>
  <c r="Q229" i="1"/>
  <c r="M229" i="1"/>
  <c r="E229" i="1"/>
  <c r="D229" i="1"/>
  <c r="C229" i="1"/>
  <c r="V228" i="1"/>
  <c r="U228" i="1"/>
  <c r="Q228" i="1"/>
  <c r="M228" i="1"/>
  <c r="E228" i="1"/>
  <c r="D228" i="1"/>
  <c r="C228" i="1"/>
  <c r="V227" i="1"/>
  <c r="U227" i="1"/>
  <c r="Q227" i="1"/>
  <c r="M227" i="1"/>
  <c r="E227" i="1"/>
  <c r="D227" i="1"/>
  <c r="C227" i="1"/>
  <c r="V226" i="1"/>
  <c r="U226" i="1"/>
  <c r="Q226" i="1"/>
  <c r="M226" i="1"/>
  <c r="E226" i="1"/>
  <c r="D226" i="1"/>
  <c r="C226" i="1"/>
  <c r="V225" i="1"/>
  <c r="U225" i="1"/>
  <c r="Q225" i="1"/>
  <c r="M225" i="1"/>
  <c r="E225" i="1"/>
  <c r="D225" i="1"/>
  <c r="C225" i="1"/>
  <c r="V224" i="1"/>
  <c r="U224" i="1"/>
  <c r="Q224" i="1"/>
  <c r="M224" i="1"/>
  <c r="E224" i="1"/>
  <c r="D224" i="1"/>
  <c r="C224" i="1"/>
  <c r="V223" i="1"/>
  <c r="U223" i="1"/>
  <c r="Q223" i="1"/>
  <c r="M223" i="1"/>
  <c r="E223" i="1"/>
  <c r="D223" i="1"/>
  <c r="C223" i="1"/>
  <c r="V222" i="1"/>
  <c r="U222" i="1"/>
  <c r="Q222" i="1"/>
  <c r="M222" i="1"/>
  <c r="E222" i="1"/>
  <c r="D222" i="1"/>
  <c r="C222" i="1"/>
  <c r="V221" i="1"/>
  <c r="U221" i="1"/>
  <c r="Q221" i="1"/>
  <c r="M221" i="1"/>
  <c r="E221" i="1"/>
  <c r="D221" i="1"/>
  <c r="C221" i="1"/>
  <c r="V220" i="1"/>
  <c r="U220" i="1"/>
  <c r="Q220" i="1"/>
  <c r="M220" i="1"/>
  <c r="E220" i="1"/>
  <c r="D220" i="1"/>
  <c r="C220" i="1"/>
  <c r="V219" i="1"/>
  <c r="U219" i="1"/>
  <c r="Q219" i="1"/>
  <c r="M219" i="1"/>
  <c r="E219" i="1"/>
  <c r="D219" i="1"/>
  <c r="C219" i="1"/>
  <c r="V218" i="1"/>
  <c r="U218" i="1"/>
  <c r="Q218" i="1"/>
  <c r="M218" i="1"/>
  <c r="E218" i="1"/>
  <c r="D218" i="1"/>
  <c r="C218" i="1"/>
  <c r="V217" i="1"/>
  <c r="U217" i="1"/>
  <c r="Q217" i="1"/>
  <c r="M217" i="1"/>
  <c r="E217" i="1"/>
  <c r="D217" i="1"/>
  <c r="C217" i="1"/>
  <c r="V216" i="1"/>
  <c r="U216" i="1"/>
  <c r="Q216" i="1"/>
  <c r="M216" i="1"/>
  <c r="E216" i="1"/>
  <c r="D216" i="1"/>
  <c r="C216" i="1"/>
  <c r="V215" i="1"/>
  <c r="U215" i="1"/>
  <c r="Q215" i="1"/>
  <c r="M215" i="1"/>
  <c r="E215" i="1"/>
  <c r="D215" i="1"/>
  <c r="C215" i="1"/>
  <c r="V214" i="1"/>
  <c r="U214" i="1"/>
  <c r="Q214" i="1"/>
  <c r="M214" i="1"/>
  <c r="E214" i="1"/>
  <c r="D214" i="1"/>
  <c r="C214" i="1"/>
  <c r="V213" i="1"/>
  <c r="U213" i="1"/>
  <c r="Q213" i="1"/>
  <c r="M213" i="1"/>
  <c r="E213" i="1"/>
  <c r="D213" i="1"/>
  <c r="C213" i="1"/>
  <c r="V212" i="1"/>
  <c r="U212" i="1"/>
  <c r="Q212" i="1"/>
  <c r="M212" i="1"/>
  <c r="E212" i="1"/>
  <c r="D212" i="1"/>
  <c r="C212" i="1"/>
  <c r="V211" i="1"/>
  <c r="U211" i="1"/>
  <c r="Q211" i="1"/>
  <c r="M211" i="1"/>
  <c r="E211" i="1"/>
  <c r="D211" i="1"/>
  <c r="C211" i="1"/>
  <c r="V210" i="1"/>
  <c r="U210" i="1"/>
  <c r="Q210" i="1"/>
  <c r="M210" i="1"/>
  <c r="E210" i="1"/>
  <c r="D210" i="1"/>
  <c r="C210" i="1"/>
  <c r="V209" i="1"/>
  <c r="U209" i="1"/>
  <c r="Q209" i="1"/>
  <c r="M209" i="1"/>
  <c r="E209" i="1"/>
  <c r="D209" i="1"/>
  <c r="C209" i="1"/>
  <c r="V208" i="1"/>
  <c r="U208" i="1"/>
  <c r="Q208" i="1"/>
  <c r="M208" i="1"/>
  <c r="E208" i="1"/>
  <c r="D208" i="1"/>
  <c r="C208" i="1"/>
  <c r="V207" i="1"/>
  <c r="U207" i="1"/>
  <c r="Q207" i="1"/>
  <c r="M207" i="1"/>
  <c r="E207" i="1"/>
  <c r="D207" i="1"/>
  <c r="C207" i="1"/>
  <c r="V206" i="1"/>
  <c r="U206" i="1"/>
  <c r="Q206" i="1"/>
  <c r="M206" i="1"/>
  <c r="E206" i="1"/>
  <c r="D206" i="1"/>
  <c r="C206" i="1"/>
  <c r="V205" i="1"/>
  <c r="U205" i="1"/>
  <c r="Q205" i="1"/>
  <c r="M205" i="1"/>
  <c r="E205" i="1"/>
  <c r="D205" i="1"/>
  <c r="C205" i="1"/>
  <c r="V204" i="1"/>
  <c r="U204" i="1"/>
  <c r="Q204" i="1"/>
  <c r="M204" i="1"/>
  <c r="E204" i="1"/>
  <c r="D204" i="1"/>
  <c r="C204" i="1"/>
  <c r="V203" i="1"/>
  <c r="U203" i="1"/>
  <c r="Q203" i="1"/>
  <c r="M203" i="1"/>
  <c r="E203" i="1"/>
  <c r="D203" i="1"/>
  <c r="C203" i="1"/>
  <c r="V202" i="1"/>
  <c r="U202" i="1"/>
  <c r="Q202" i="1"/>
  <c r="M202" i="1"/>
  <c r="E202" i="1"/>
  <c r="D202" i="1"/>
  <c r="C202" i="1"/>
  <c r="V201" i="1"/>
  <c r="U201" i="1"/>
  <c r="Q201" i="1"/>
  <c r="M201" i="1"/>
  <c r="E201" i="1"/>
  <c r="D201" i="1"/>
  <c r="C201" i="1"/>
  <c r="V200" i="1"/>
  <c r="U200" i="1"/>
  <c r="Q200" i="1"/>
  <c r="M200" i="1"/>
  <c r="E200" i="1"/>
  <c r="D200" i="1"/>
  <c r="C200" i="1"/>
  <c r="V199" i="1"/>
  <c r="U199" i="1"/>
  <c r="Q199" i="1"/>
  <c r="M199" i="1"/>
  <c r="E199" i="1"/>
  <c r="D199" i="1"/>
  <c r="C199" i="1"/>
  <c r="V198" i="1"/>
  <c r="U198" i="1"/>
  <c r="Q198" i="1"/>
  <c r="M198" i="1"/>
  <c r="E198" i="1"/>
  <c r="D198" i="1"/>
  <c r="C198" i="1"/>
  <c r="V197" i="1"/>
  <c r="U197" i="1"/>
  <c r="Q197" i="1"/>
  <c r="M197" i="1"/>
  <c r="E197" i="1"/>
  <c r="D197" i="1"/>
  <c r="C197" i="1"/>
  <c r="V196" i="1"/>
  <c r="U196" i="1"/>
  <c r="Q196" i="1"/>
  <c r="M196" i="1"/>
  <c r="E196" i="1"/>
  <c r="D196" i="1"/>
  <c r="C196" i="1"/>
  <c r="V195" i="1"/>
  <c r="U195" i="1"/>
  <c r="Q195" i="1"/>
  <c r="M195" i="1"/>
  <c r="E195" i="1"/>
  <c r="D195" i="1"/>
  <c r="C195" i="1"/>
  <c r="V194" i="1"/>
  <c r="U194" i="1"/>
  <c r="Q194" i="1"/>
  <c r="M194" i="1"/>
  <c r="E194" i="1"/>
  <c r="D194" i="1"/>
  <c r="C194" i="1"/>
  <c r="V193" i="1"/>
  <c r="U193" i="1"/>
  <c r="Q193" i="1"/>
  <c r="M193" i="1"/>
  <c r="E193" i="1"/>
  <c r="D193" i="1"/>
  <c r="C193" i="1"/>
  <c r="V192" i="1"/>
  <c r="U192" i="1"/>
  <c r="Q192" i="1"/>
  <c r="M192" i="1"/>
  <c r="E192" i="1"/>
  <c r="D192" i="1"/>
  <c r="C192" i="1"/>
  <c r="V191" i="1"/>
  <c r="U191" i="1"/>
  <c r="Q191" i="1"/>
  <c r="M191" i="1"/>
  <c r="E191" i="1"/>
  <c r="D191" i="1"/>
  <c r="C191" i="1"/>
  <c r="V190" i="1"/>
  <c r="U190" i="1"/>
  <c r="Q190" i="1"/>
  <c r="M190" i="1"/>
  <c r="E190" i="1"/>
  <c r="D190" i="1"/>
  <c r="C190" i="1"/>
  <c r="V189" i="1"/>
  <c r="U189" i="1"/>
  <c r="Q189" i="1"/>
  <c r="M189" i="1"/>
  <c r="E189" i="1"/>
  <c r="D189" i="1"/>
  <c r="C189" i="1"/>
  <c r="V188" i="1"/>
  <c r="U188" i="1"/>
  <c r="Q188" i="1"/>
  <c r="M188" i="1"/>
  <c r="E188" i="1"/>
  <c r="D188" i="1"/>
  <c r="C188" i="1"/>
  <c r="V187" i="1"/>
  <c r="U187" i="1"/>
  <c r="Q187" i="1"/>
  <c r="M187" i="1"/>
  <c r="E187" i="1"/>
  <c r="D187" i="1"/>
  <c r="C187" i="1"/>
  <c r="V186" i="1"/>
  <c r="U186" i="1"/>
  <c r="Q186" i="1"/>
  <c r="M186" i="1"/>
  <c r="E186" i="1"/>
  <c r="D186" i="1"/>
  <c r="C186" i="1"/>
  <c r="V185" i="1"/>
  <c r="U185" i="1"/>
  <c r="Q185" i="1"/>
  <c r="M185" i="1"/>
  <c r="E185" i="1"/>
  <c r="D185" i="1"/>
  <c r="C185" i="1"/>
  <c r="V184" i="1"/>
  <c r="U184" i="1"/>
  <c r="Q184" i="1"/>
  <c r="M184" i="1"/>
  <c r="E184" i="1"/>
  <c r="D184" i="1"/>
  <c r="C184" i="1"/>
  <c r="V183" i="1"/>
  <c r="U183" i="1"/>
  <c r="Q183" i="1"/>
  <c r="M183" i="1"/>
  <c r="E183" i="1"/>
  <c r="D183" i="1"/>
  <c r="C183" i="1"/>
  <c r="V182" i="1"/>
  <c r="U182" i="1"/>
  <c r="Q182" i="1"/>
  <c r="M182" i="1"/>
  <c r="E182" i="1"/>
  <c r="D182" i="1"/>
  <c r="C182" i="1"/>
  <c r="V181" i="1"/>
  <c r="U181" i="1"/>
  <c r="Q181" i="1"/>
  <c r="M181" i="1"/>
  <c r="E181" i="1"/>
  <c r="D181" i="1"/>
  <c r="C181" i="1"/>
  <c r="V180" i="1"/>
  <c r="U180" i="1"/>
  <c r="Q180" i="1"/>
  <c r="M180" i="1"/>
  <c r="E180" i="1"/>
  <c r="D180" i="1"/>
  <c r="C180" i="1"/>
  <c r="V179" i="1"/>
  <c r="U179" i="1"/>
  <c r="Q179" i="1"/>
  <c r="M179" i="1"/>
  <c r="E179" i="1"/>
  <c r="D179" i="1"/>
  <c r="C179" i="1"/>
  <c r="V178" i="1"/>
  <c r="U178" i="1"/>
  <c r="Q178" i="1"/>
  <c r="M178" i="1"/>
  <c r="E178" i="1"/>
  <c r="D178" i="1"/>
  <c r="C178" i="1"/>
  <c r="V177" i="1"/>
  <c r="U177" i="1"/>
  <c r="Q177" i="1"/>
  <c r="M177" i="1"/>
  <c r="E177" i="1"/>
  <c r="D177" i="1"/>
  <c r="C177" i="1"/>
  <c r="V176" i="1"/>
  <c r="U176" i="1"/>
  <c r="Q176" i="1"/>
  <c r="M176" i="1"/>
  <c r="E176" i="1"/>
  <c r="D176" i="1"/>
  <c r="C176" i="1"/>
  <c r="V175" i="1"/>
  <c r="U175" i="1"/>
  <c r="Q175" i="1"/>
  <c r="M175" i="1"/>
  <c r="E175" i="1"/>
  <c r="D175" i="1"/>
  <c r="C175" i="1"/>
  <c r="V174" i="1"/>
  <c r="U174" i="1"/>
  <c r="Q174" i="1"/>
  <c r="M174" i="1"/>
  <c r="E174" i="1"/>
  <c r="D174" i="1"/>
  <c r="C174" i="1"/>
  <c r="V173" i="1"/>
  <c r="U173" i="1"/>
  <c r="Q173" i="1"/>
  <c r="M173" i="1"/>
  <c r="E173" i="1"/>
  <c r="D173" i="1"/>
  <c r="C173" i="1"/>
  <c r="V172" i="1"/>
  <c r="U172" i="1"/>
  <c r="Q172" i="1"/>
  <c r="M172" i="1"/>
  <c r="E172" i="1"/>
  <c r="D172" i="1"/>
  <c r="C172" i="1"/>
  <c r="V171" i="1"/>
  <c r="U171" i="1"/>
  <c r="Q171" i="1"/>
  <c r="M171" i="1"/>
  <c r="E171" i="1"/>
  <c r="D171" i="1"/>
  <c r="C171" i="1"/>
  <c r="V170" i="1"/>
  <c r="U170" i="1"/>
  <c r="Q170" i="1"/>
  <c r="M170" i="1"/>
  <c r="E170" i="1"/>
  <c r="D170" i="1"/>
  <c r="C170" i="1"/>
  <c r="V169" i="1"/>
  <c r="U169" i="1"/>
  <c r="Q169" i="1"/>
  <c r="M169" i="1"/>
  <c r="E169" i="1"/>
  <c r="D169" i="1"/>
  <c r="C169" i="1"/>
  <c r="V168" i="1"/>
  <c r="U168" i="1"/>
  <c r="Q168" i="1"/>
  <c r="M168" i="1"/>
  <c r="E168" i="1"/>
  <c r="D168" i="1"/>
  <c r="C168" i="1"/>
  <c r="V167" i="1"/>
  <c r="U167" i="1"/>
  <c r="Q167" i="1"/>
  <c r="M167" i="1"/>
  <c r="E167" i="1"/>
  <c r="D167" i="1"/>
  <c r="C167" i="1"/>
  <c r="V166" i="1"/>
  <c r="U166" i="1"/>
  <c r="Q166" i="1"/>
  <c r="M166" i="1"/>
  <c r="E166" i="1"/>
  <c r="D166" i="1"/>
  <c r="C166" i="1"/>
  <c r="V165" i="1"/>
  <c r="U165" i="1"/>
  <c r="Q165" i="1"/>
  <c r="M165" i="1"/>
  <c r="E165" i="1"/>
  <c r="D165" i="1"/>
  <c r="C165" i="1"/>
  <c r="V164" i="1"/>
  <c r="U164" i="1"/>
  <c r="Q164" i="1"/>
  <c r="M164" i="1"/>
  <c r="E164" i="1"/>
  <c r="D164" i="1"/>
  <c r="C164" i="1"/>
  <c r="V163" i="1"/>
  <c r="U163" i="1"/>
  <c r="Q163" i="1"/>
  <c r="M163" i="1"/>
  <c r="E163" i="1"/>
  <c r="D163" i="1"/>
  <c r="C163" i="1"/>
  <c r="V162" i="1"/>
  <c r="U162" i="1"/>
  <c r="Q162" i="1"/>
  <c r="M162" i="1"/>
  <c r="E162" i="1"/>
  <c r="D162" i="1"/>
  <c r="C162" i="1"/>
  <c r="V161" i="1"/>
  <c r="U161" i="1"/>
  <c r="Q161" i="1"/>
  <c r="M161" i="1"/>
  <c r="E161" i="1"/>
  <c r="D161" i="1"/>
  <c r="C161" i="1"/>
  <c r="V160" i="1"/>
  <c r="U160" i="1"/>
  <c r="Q160" i="1"/>
  <c r="M160" i="1"/>
  <c r="E160" i="1"/>
  <c r="D160" i="1"/>
  <c r="C160" i="1"/>
  <c r="V159" i="1"/>
  <c r="U159" i="1"/>
  <c r="Q159" i="1"/>
  <c r="M159" i="1"/>
  <c r="E159" i="1"/>
  <c r="D159" i="1"/>
  <c r="C159" i="1"/>
  <c r="V158" i="1"/>
  <c r="U158" i="1"/>
  <c r="Q158" i="1"/>
  <c r="M158" i="1"/>
  <c r="E158" i="1"/>
  <c r="D158" i="1"/>
  <c r="C158" i="1"/>
  <c r="V157" i="1"/>
  <c r="U157" i="1"/>
  <c r="Q157" i="1"/>
  <c r="M157" i="1"/>
  <c r="E157" i="1"/>
  <c r="D157" i="1"/>
  <c r="C157" i="1"/>
  <c r="V156" i="1"/>
  <c r="U156" i="1"/>
  <c r="Q156" i="1"/>
  <c r="M156" i="1"/>
  <c r="E156" i="1"/>
  <c r="D156" i="1"/>
  <c r="C156" i="1"/>
  <c r="V155" i="1"/>
  <c r="U155" i="1"/>
  <c r="Q155" i="1"/>
  <c r="M155" i="1"/>
  <c r="E155" i="1"/>
  <c r="D155" i="1"/>
  <c r="C155" i="1"/>
  <c r="V154" i="1"/>
  <c r="U154" i="1"/>
  <c r="Q154" i="1"/>
  <c r="M154" i="1"/>
  <c r="E154" i="1"/>
  <c r="D154" i="1"/>
  <c r="C154" i="1"/>
  <c r="V153" i="1"/>
  <c r="U153" i="1"/>
  <c r="Q153" i="1"/>
  <c r="M153" i="1"/>
  <c r="E153" i="1"/>
  <c r="D153" i="1"/>
  <c r="C153" i="1"/>
  <c r="V152" i="1"/>
  <c r="U152" i="1"/>
  <c r="Q152" i="1"/>
  <c r="M152" i="1"/>
  <c r="E152" i="1"/>
  <c r="D152" i="1"/>
  <c r="C152" i="1"/>
  <c r="V151" i="1"/>
  <c r="U151" i="1"/>
  <c r="Q151" i="1"/>
  <c r="M151" i="1"/>
  <c r="E151" i="1"/>
  <c r="D151" i="1"/>
  <c r="C151" i="1"/>
  <c r="V150" i="1"/>
  <c r="U150" i="1"/>
  <c r="Q150" i="1"/>
  <c r="M150" i="1"/>
  <c r="E150" i="1"/>
  <c r="D150" i="1"/>
  <c r="C150" i="1"/>
  <c r="V149" i="1"/>
  <c r="U149" i="1"/>
  <c r="Q149" i="1"/>
  <c r="M149" i="1"/>
  <c r="E149" i="1"/>
  <c r="D149" i="1"/>
  <c r="C149" i="1"/>
  <c r="V148" i="1"/>
  <c r="U148" i="1"/>
  <c r="Q148" i="1"/>
  <c r="M148" i="1"/>
  <c r="E148" i="1"/>
  <c r="D148" i="1"/>
  <c r="C148" i="1"/>
  <c r="V147" i="1"/>
  <c r="U147" i="1"/>
  <c r="Q147" i="1"/>
  <c r="M147" i="1"/>
  <c r="E147" i="1"/>
  <c r="D147" i="1"/>
  <c r="C147" i="1"/>
  <c r="V146" i="1"/>
  <c r="U146" i="1"/>
  <c r="Q146" i="1"/>
  <c r="M146" i="1"/>
  <c r="E146" i="1"/>
  <c r="D146" i="1"/>
  <c r="C146" i="1"/>
  <c r="V145" i="1"/>
  <c r="U145" i="1"/>
  <c r="Q145" i="1"/>
  <c r="M145" i="1"/>
  <c r="E145" i="1"/>
  <c r="D145" i="1"/>
  <c r="C145" i="1"/>
  <c r="V144" i="1"/>
  <c r="U144" i="1"/>
  <c r="Q144" i="1"/>
  <c r="M144" i="1"/>
  <c r="E144" i="1"/>
  <c r="D144" i="1"/>
  <c r="C144" i="1"/>
  <c r="V143" i="1"/>
  <c r="U143" i="1"/>
  <c r="Q143" i="1"/>
  <c r="M143" i="1"/>
  <c r="E143" i="1"/>
  <c r="D143" i="1"/>
  <c r="C143" i="1"/>
  <c r="V142" i="1"/>
  <c r="U142" i="1"/>
  <c r="Q142" i="1"/>
  <c r="M142" i="1"/>
  <c r="E142" i="1"/>
  <c r="D142" i="1"/>
  <c r="C142" i="1"/>
  <c r="V141" i="1"/>
  <c r="U141" i="1"/>
  <c r="Q141" i="1"/>
  <c r="M141" i="1"/>
  <c r="E141" i="1"/>
  <c r="D141" i="1"/>
  <c r="C141" i="1"/>
  <c r="V140" i="1"/>
  <c r="U140" i="1"/>
  <c r="Q140" i="1"/>
  <c r="M140" i="1"/>
  <c r="E140" i="1"/>
  <c r="D140" i="1"/>
  <c r="C140" i="1"/>
  <c r="V139" i="1"/>
  <c r="U139" i="1"/>
  <c r="Q139" i="1"/>
  <c r="M139" i="1"/>
  <c r="E139" i="1"/>
  <c r="D139" i="1"/>
  <c r="C139" i="1"/>
  <c r="V138" i="1"/>
  <c r="U138" i="1"/>
  <c r="Q138" i="1"/>
  <c r="M138" i="1"/>
  <c r="E138" i="1"/>
  <c r="D138" i="1"/>
  <c r="C138" i="1"/>
  <c r="V137" i="1"/>
  <c r="U137" i="1"/>
  <c r="Q137" i="1"/>
  <c r="M137" i="1"/>
  <c r="E137" i="1"/>
  <c r="D137" i="1"/>
  <c r="C137" i="1"/>
  <c r="V136" i="1"/>
  <c r="U136" i="1"/>
  <c r="Q136" i="1"/>
  <c r="M136" i="1"/>
  <c r="E136" i="1"/>
  <c r="D136" i="1"/>
  <c r="C136" i="1"/>
  <c r="V135" i="1"/>
  <c r="U135" i="1"/>
  <c r="Q135" i="1"/>
  <c r="M135" i="1"/>
  <c r="E135" i="1"/>
  <c r="D135" i="1"/>
  <c r="C135" i="1"/>
  <c r="V134" i="1"/>
  <c r="U134" i="1"/>
  <c r="Q134" i="1"/>
  <c r="M134" i="1"/>
  <c r="E134" i="1"/>
  <c r="D134" i="1"/>
  <c r="C134" i="1"/>
  <c r="V133" i="1"/>
  <c r="U133" i="1"/>
  <c r="Q133" i="1"/>
  <c r="M133" i="1"/>
  <c r="E133" i="1"/>
  <c r="D133" i="1"/>
  <c r="C133" i="1"/>
  <c r="V132" i="1"/>
  <c r="U132" i="1"/>
  <c r="Q132" i="1"/>
  <c r="M132" i="1"/>
  <c r="E132" i="1"/>
  <c r="D132" i="1"/>
  <c r="C132" i="1"/>
  <c r="V131" i="1"/>
  <c r="U131" i="1"/>
  <c r="Q131" i="1"/>
  <c r="M131" i="1"/>
  <c r="E131" i="1"/>
  <c r="D131" i="1"/>
  <c r="C131" i="1"/>
  <c r="V130" i="1"/>
  <c r="U130" i="1"/>
  <c r="Q130" i="1"/>
  <c r="M130" i="1"/>
  <c r="E130" i="1"/>
  <c r="D130" i="1"/>
  <c r="C130" i="1"/>
  <c r="V129" i="1"/>
  <c r="U129" i="1"/>
  <c r="Q129" i="1"/>
  <c r="M129" i="1"/>
  <c r="E129" i="1"/>
  <c r="D129" i="1"/>
  <c r="C129" i="1"/>
  <c r="V128" i="1"/>
  <c r="U128" i="1"/>
  <c r="Q128" i="1"/>
  <c r="M128" i="1"/>
  <c r="E128" i="1"/>
  <c r="D128" i="1"/>
  <c r="C128" i="1"/>
  <c r="V127" i="1"/>
  <c r="U127" i="1"/>
  <c r="Q127" i="1"/>
  <c r="M127" i="1"/>
  <c r="E127" i="1"/>
  <c r="D127" i="1"/>
  <c r="C127" i="1"/>
  <c r="V126" i="1"/>
  <c r="U126" i="1"/>
  <c r="Q126" i="1"/>
  <c r="M126" i="1"/>
  <c r="E126" i="1"/>
  <c r="D126" i="1"/>
  <c r="C126" i="1"/>
  <c r="V125" i="1"/>
  <c r="U125" i="1"/>
  <c r="Q125" i="1"/>
  <c r="M125" i="1"/>
  <c r="E125" i="1"/>
  <c r="D125" i="1"/>
  <c r="C125" i="1"/>
  <c r="V124" i="1"/>
  <c r="U124" i="1"/>
  <c r="Q124" i="1"/>
  <c r="M124" i="1"/>
  <c r="E124" i="1"/>
  <c r="D124" i="1"/>
  <c r="C124" i="1"/>
  <c r="V123" i="1"/>
  <c r="U123" i="1"/>
  <c r="Q123" i="1"/>
  <c r="M123" i="1"/>
  <c r="E123" i="1"/>
  <c r="D123" i="1"/>
  <c r="C123" i="1"/>
  <c r="V122" i="1"/>
  <c r="U122" i="1"/>
  <c r="Q122" i="1"/>
  <c r="M122" i="1"/>
  <c r="E122" i="1"/>
  <c r="D122" i="1"/>
  <c r="C122" i="1"/>
  <c r="V121" i="1"/>
  <c r="U121" i="1"/>
  <c r="Q121" i="1"/>
  <c r="M121" i="1"/>
  <c r="E121" i="1"/>
  <c r="D121" i="1"/>
  <c r="C121" i="1"/>
  <c r="V120" i="1"/>
  <c r="U120" i="1"/>
  <c r="Q120" i="1"/>
  <c r="M120" i="1"/>
  <c r="E120" i="1"/>
  <c r="D120" i="1"/>
  <c r="C120" i="1"/>
  <c r="V119" i="1"/>
  <c r="U119" i="1"/>
  <c r="Q119" i="1"/>
  <c r="M119" i="1"/>
  <c r="E119" i="1"/>
  <c r="D119" i="1"/>
  <c r="C119" i="1"/>
  <c r="V118" i="1"/>
  <c r="U118" i="1"/>
  <c r="Q118" i="1"/>
  <c r="M118" i="1"/>
  <c r="E118" i="1"/>
  <c r="D118" i="1"/>
  <c r="C118" i="1"/>
  <c r="V117" i="1"/>
  <c r="U117" i="1"/>
  <c r="Q117" i="1"/>
  <c r="M117" i="1"/>
  <c r="E117" i="1"/>
  <c r="D117" i="1"/>
  <c r="C117" i="1"/>
  <c r="V116" i="1"/>
  <c r="U116" i="1"/>
  <c r="Q116" i="1"/>
  <c r="M116" i="1"/>
  <c r="E116" i="1"/>
  <c r="D116" i="1"/>
  <c r="C116" i="1"/>
  <c r="V115" i="1"/>
  <c r="U115" i="1"/>
  <c r="Q115" i="1"/>
  <c r="M115" i="1"/>
  <c r="E115" i="1"/>
  <c r="D115" i="1"/>
  <c r="C115" i="1"/>
  <c r="V114" i="1"/>
  <c r="U114" i="1"/>
  <c r="Q114" i="1"/>
  <c r="M114" i="1"/>
  <c r="E114" i="1"/>
  <c r="D114" i="1"/>
  <c r="C114" i="1"/>
  <c r="V113" i="1"/>
  <c r="U113" i="1"/>
  <c r="Q113" i="1"/>
  <c r="M113" i="1"/>
  <c r="E113" i="1"/>
  <c r="D113" i="1"/>
  <c r="C113" i="1"/>
  <c r="V112" i="1"/>
  <c r="U112" i="1"/>
  <c r="Q112" i="1"/>
  <c r="M112" i="1"/>
  <c r="E112" i="1"/>
  <c r="D112" i="1"/>
  <c r="C112" i="1"/>
  <c r="V111" i="1"/>
  <c r="U111" i="1"/>
  <c r="Q111" i="1"/>
  <c r="M111" i="1"/>
  <c r="E111" i="1"/>
  <c r="D111" i="1"/>
  <c r="C111" i="1"/>
  <c r="V110" i="1"/>
  <c r="U110" i="1"/>
  <c r="Q110" i="1"/>
  <c r="M110" i="1"/>
  <c r="E110" i="1"/>
  <c r="D110" i="1"/>
  <c r="C110" i="1"/>
  <c r="V109" i="1"/>
  <c r="U109" i="1"/>
  <c r="Q109" i="1"/>
  <c r="M109" i="1"/>
  <c r="E109" i="1"/>
  <c r="D109" i="1"/>
  <c r="C109" i="1"/>
  <c r="V108" i="1"/>
  <c r="U108" i="1"/>
  <c r="Q108" i="1"/>
  <c r="M108" i="1"/>
  <c r="E108" i="1"/>
  <c r="D108" i="1"/>
  <c r="C108" i="1"/>
  <c r="V107" i="1"/>
  <c r="U107" i="1"/>
  <c r="Q107" i="1"/>
  <c r="M107" i="1"/>
  <c r="E107" i="1"/>
  <c r="D107" i="1"/>
  <c r="C107" i="1"/>
  <c r="V106" i="1"/>
  <c r="U106" i="1"/>
  <c r="Q106" i="1"/>
  <c r="M106" i="1"/>
  <c r="E106" i="1"/>
  <c r="D106" i="1"/>
  <c r="C106" i="1"/>
  <c r="V105" i="1"/>
  <c r="U105" i="1"/>
  <c r="Q105" i="1"/>
  <c r="M105" i="1"/>
  <c r="E105" i="1"/>
  <c r="D105" i="1"/>
  <c r="C105" i="1"/>
  <c r="V104" i="1"/>
  <c r="U104" i="1"/>
  <c r="Q104" i="1"/>
  <c r="M104" i="1"/>
  <c r="E104" i="1"/>
  <c r="D104" i="1"/>
  <c r="C104" i="1"/>
  <c r="V103" i="1"/>
  <c r="U103" i="1"/>
  <c r="Q103" i="1"/>
  <c r="M103" i="1"/>
  <c r="E103" i="1"/>
  <c r="D103" i="1"/>
  <c r="C103" i="1"/>
  <c r="V102" i="1"/>
  <c r="U102" i="1"/>
  <c r="Q102" i="1"/>
  <c r="M102" i="1"/>
  <c r="E102" i="1"/>
  <c r="D102" i="1"/>
  <c r="C102" i="1"/>
  <c r="V101" i="1"/>
  <c r="U101" i="1"/>
  <c r="Q101" i="1"/>
  <c r="M101" i="1"/>
  <c r="E101" i="1"/>
  <c r="D101" i="1"/>
  <c r="C101" i="1"/>
  <c r="V100" i="1"/>
  <c r="U100" i="1"/>
  <c r="Q100" i="1"/>
  <c r="M100" i="1"/>
  <c r="E100" i="1"/>
  <c r="D100" i="1"/>
  <c r="C100" i="1"/>
  <c r="V99" i="1"/>
  <c r="U99" i="1"/>
  <c r="Q99" i="1"/>
  <c r="M99" i="1"/>
  <c r="E99" i="1"/>
  <c r="D99" i="1"/>
  <c r="C99" i="1"/>
  <c r="V98" i="1"/>
  <c r="U98" i="1"/>
  <c r="Q98" i="1"/>
  <c r="M98" i="1"/>
  <c r="E98" i="1"/>
  <c r="D98" i="1"/>
  <c r="C98" i="1"/>
  <c r="V97" i="1"/>
  <c r="U97" i="1"/>
  <c r="Q97" i="1"/>
  <c r="M97" i="1"/>
  <c r="E97" i="1"/>
  <c r="D97" i="1"/>
  <c r="C97" i="1"/>
  <c r="V96" i="1"/>
  <c r="U96" i="1"/>
  <c r="Q96" i="1"/>
  <c r="M96" i="1"/>
  <c r="E96" i="1"/>
  <c r="D96" i="1"/>
  <c r="C96" i="1"/>
  <c r="V95" i="1"/>
  <c r="U95" i="1"/>
  <c r="Q95" i="1"/>
  <c r="M95" i="1"/>
  <c r="E95" i="1"/>
  <c r="D95" i="1"/>
  <c r="C95" i="1"/>
  <c r="V94" i="1"/>
  <c r="U94" i="1"/>
  <c r="Q94" i="1"/>
  <c r="M94" i="1"/>
  <c r="E94" i="1"/>
  <c r="D94" i="1"/>
  <c r="C94" i="1"/>
  <c r="V93" i="1"/>
  <c r="U93" i="1"/>
  <c r="Q93" i="1"/>
  <c r="M93" i="1"/>
  <c r="E93" i="1"/>
  <c r="D93" i="1"/>
  <c r="C93" i="1"/>
  <c r="V92" i="1"/>
  <c r="U92" i="1"/>
  <c r="Q92" i="1"/>
  <c r="M92" i="1"/>
  <c r="E92" i="1"/>
  <c r="D92" i="1"/>
  <c r="C92" i="1"/>
  <c r="V91" i="1"/>
  <c r="U91" i="1"/>
  <c r="Q91" i="1"/>
  <c r="M91" i="1"/>
  <c r="E91" i="1"/>
  <c r="D91" i="1"/>
  <c r="C91" i="1"/>
  <c r="V90" i="1"/>
  <c r="U90" i="1"/>
  <c r="Q90" i="1"/>
  <c r="M90" i="1"/>
  <c r="E90" i="1"/>
  <c r="D90" i="1"/>
  <c r="C90" i="1"/>
  <c r="V89" i="1"/>
  <c r="U89" i="1"/>
  <c r="Q89" i="1"/>
  <c r="M89" i="1"/>
  <c r="E89" i="1"/>
  <c r="D89" i="1"/>
  <c r="C89" i="1"/>
  <c r="V88" i="1"/>
  <c r="U88" i="1"/>
  <c r="Q88" i="1"/>
  <c r="M88" i="1"/>
  <c r="E88" i="1"/>
  <c r="D88" i="1"/>
  <c r="C88" i="1"/>
  <c r="V87" i="1"/>
  <c r="U87" i="1"/>
  <c r="Q87" i="1"/>
  <c r="M87" i="1"/>
  <c r="E87" i="1"/>
  <c r="D87" i="1"/>
  <c r="C87" i="1"/>
  <c r="V86" i="1"/>
  <c r="U86" i="1"/>
  <c r="Q86" i="1"/>
  <c r="M86" i="1"/>
  <c r="E86" i="1"/>
  <c r="D86" i="1"/>
  <c r="C86" i="1"/>
  <c r="V85" i="1"/>
  <c r="U85" i="1"/>
  <c r="Q85" i="1"/>
  <c r="M85" i="1"/>
  <c r="E85" i="1"/>
  <c r="D85" i="1"/>
  <c r="C85" i="1"/>
  <c r="V84" i="1"/>
  <c r="U84" i="1"/>
  <c r="Q84" i="1"/>
  <c r="M84" i="1"/>
  <c r="E84" i="1"/>
  <c r="D84" i="1"/>
  <c r="C84" i="1"/>
  <c r="V83" i="1"/>
  <c r="U83" i="1"/>
  <c r="Q83" i="1"/>
  <c r="M83" i="1"/>
  <c r="E83" i="1"/>
  <c r="D83" i="1"/>
  <c r="C83" i="1"/>
  <c r="V82" i="1"/>
  <c r="U82" i="1"/>
  <c r="Q82" i="1"/>
  <c r="M82" i="1"/>
  <c r="E82" i="1"/>
  <c r="D82" i="1"/>
  <c r="C82" i="1"/>
  <c r="V81" i="1"/>
  <c r="U81" i="1"/>
  <c r="Q81" i="1"/>
  <c r="M81" i="1"/>
  <c r="E81" i="1"/>
  <c r="D81" i="1"/>
  <c r="C81" i="1"/>
  <c r="V80" i="1"/>
  <c r="U80" i="1"/>
  <c r="Q80" i="1"/>
  <c r="M80" i="1"/>
  <c r="E80" i="1"/>
  <c r="D80" i="1"/>
  <c r="C80" i="1"/>
  <c r="V79" i="1"/>
  <c r="U79" i="1"/>
  <c r="Q79" i="1"/>
  <c r="M79" i="1"/>
  <c r="E79" i="1"/>
  <c r="D79" i="1"/>
  <c r="C79" i="1"/>
  <c r="V78" i="1"/>
  <c r="U78" i="1"/>
  <c r="Q78" i="1"/>
  <c r="M78" i="1"/>
  <c r="E78" i="1"/>
  <c r="D78" i="1"/>
  <c r="C78" i="1"/>
  <c r="V77" i="1"/>
  <c r="U77" i="1"/>
  <c r="Q77" i="1"/>
  <c r="M77" i="1"/>
  <c r="E77" i="1"/>
  <c r="D77" i="1"/>
  <c r="C77" i="1"/>
  <c r="V76" i="1"/>
  <c r="U76" i="1"/>
  <c r="Q76" i="1"/>
  <c r="M76" i="1"/>
  <c r="E76" i="1"/>
  <c r="D76" i="1"/>
  <c r="C76" i="1"/>
  <c r="V75" i="1"/>
  <c r="U75" i="1"/>
  <c r="Q75" i="1"/>
  <c r="M75" i="1"/>
  <c r="E75" i="1"/>
  <c r="D75" i="1"/>
  <c r="C75" i="1"/>
  <c r="V74" i="1"/>
  <c r="U74" i="1"/>
  <c r="Q74" i="1"/>
  <c r="M74" i="1"/>
  <c r="E74" i="1"/>
  <c r="D74" i="1"/>
  <c r="C74" i="1"/>
  <c r="V73" i="1"/>
  <c r="U73" i="1"/>
  <c r="Q73" i="1"/>
  <c r="M73" i="1"/>
  <c r="E73" i="1"/>
  <c r="D73" i="1"/>
  <c r="C73" i="1"/>
  <c r="V72" i="1"/>
  <c r="U72" i="1"/>
  <c r="Q72" i="1"/>
  <c r="M72" i="1"/>
  <c r="E72" i="1"/>
  <c r="D72" i="1"/>
  <c r="C72" i="1"/>
  <c r="V71" i="1"/>
  <c r="U71" i="1"/>
  <c r="Q71" i="1"/>
  <c r="M71" i="1"/>
  <c r="E71" i="1"/>
  <c r="D71" i="1"/>
  <c r="C71" i="1"/>
  <c r="V70" i="1"/>
  <c r="U70" i="1"/>
  <c r="Q70" i="1"/>
  <c r="M70" i="1"/>
  <c r="E70" i="1"/>
  <c r="D70" i="1"/>
  <c r="C70" i="1"/>
  <c r="V69" i="1"/>
  <c r="U69" i="1"/>
  <c r="Q69" i="1"/>
  <c r="M69" i="1"/>
  <c r="E69" i="1"/>
  <c r="D69" i="1"/>
  <c r="C69" i="1"/>
  <c r="V68" i="1"/>
  <c r="U68" i="1"/>
  <c r="Q68" i="1"/>
  <c r="M68" i="1"/>
  <c r="E68" i="1"/>
  <c r="D68" i="1"/>
  <c r="C68" i="1"/>
  <c r="V67" i="1"/>
  <c r="U67" i="1"/>
  <c r="Q67" i="1"/>
  <c r="M67" i="1"/>
  <c r="E67" i="1"/>
  <c r="D67" i="1"/>
  <c r="C67" i="1"/>
  <c r="V66" i="1"/>
  <c r="U66" i="1"/>
  <c r="Q66" i="1"/>
  <c r="M66" i="1"/>
  <c r="E66" i="1"/>
  <c r="D66" i="1"/>
  <c r="C66" i="1"/>
  <c r="V65" i="1"/>
  <c r="U65" i="1"/>
  <c r="Q65" i="1"/>
  <c r="M65" i="1"/>
  <c r="E65" i="1"/>
  <c r="D65" i="1"/>
  <c r="C65" i="1"/>
  <c r="V64" i="1"/>
  <c r="U64" i="1"/>
  <c r="Q64" i="1"/>
  <c r="M64" i="1"/>
  <c r="E64" i="1"/>
  <c r="D64" i="1"/>
  <c r="C64" i="1"/>
  <c r="V63" i="1"/>
  <c r="U63" i="1"/>
  <c r="Q63" i="1"/>
  <c r="M63" i="1"/>
  <c r="E63" i="1"/>
  <c r="D63" i="1"/>
  <c r="C63" i="1"/>
  <c r="V62" i="1"/>
  <c r="U62" i="1"/>
  <c r="Q62" i="1"/>
  <c r="M62" i="1"/>
  <c r="E62" i="1"/>
  <c r="D62" i="1"/>
  <c r="C62" i="1"/>
  <c r="V61" i="1"/>
  <c r="U61" i="1"/>
  <c r="Q61" i="1"/>
  <c r="M61" i="1"/>
  <c r="E61" i="1"/>
  <c r="D61" i="1"/>
  <c r="C61" i="1"/>
  <c r="V60" i="1"/>
  <c r="U60" i="1"/>
  <c r="Q60" i="1"/>
  <c r="M60" i="1"/>
  <c r="E60" i="1"/>
  <c r="D60" i="1"/>
  <c r="C60" i="1"/>
  <c r="V59" i="1"/>
  <c r="U59" i="1"/>
  <c r="Q59" i="1"/>
  <c r="M59" i="1"/>
  <c r="E59" i="1"/>
  <c r="D59" i="1"/>
  <c r="C59" i="1"/>
  <c r="V58" i="1"/>
  <c r="U58" i="1"/>
  <c r="Q58" i="1"/>
  <c r="M58" i="1"/>
  <c r="E58" i="1"/>
  <c r="D58" i="1"/>
  <c r="C58" i="1"/>
  <c r="V57" i="1"/>
  <c r="U57" i="1"/>
  <c r="Q57" i="1"/>
  <c r="M57" i="1"/>
  <c r="E57" i="1"/>
  <c r="D57" i="1"/>
  <c r="C57" i="1"/>
  <c r="V56" i="1"/>
  <c r="U56" i="1"/>
  <c r="Q56" i="1"/>
  <c r="M56" i="1"/>
  <c r="E56" i="1"/>
  <c r="D56" i="1"/>
  <c r="C56" i="1"/>
  <c r="V55" i="1"/>
  <c r="U55" i="1"/>
  <c r="Q55" i="1"/>
  <c r="M55" i="1"/>
  <c r="E55" i="1"/>
  <c r="D55" i="1"/>
  <c r="C55" i="1"/>
  <c r="V54" i="1"/>
  <c r="U54" i="1"/>
  <c r="Q54" i="1"/>
  <c r="M54" i="1"/>
  <c r="E54" i="1"/>
  <c r="D54" i="1"/>
  <c r="C54" i="1"/>
  <c r="V53" i="1"/>
  <c r="U53" i="1"/>
  <c r="Q53" i="1"/>
  <c r="M53" i="1"/>
  <c r="E53" i="1"/>
  <c r="D53" i="1"/>
  <c r="C53" i="1"/>
  <c r="V52" i="1"/>
  <c r="U52" i="1"/>
  <c r="Q52" i="1"/>
  <c r="M52" i="1"/>
  <c r="E52" i="1"/>
  <c r="D52" i="1"/>
  <c r="C52" i="1"/>
  <c r="V51" i="1"/>
  <c r="U51" i="1"/>
  <c r="Q51" i="1"/>
  <c r="M51" i="1"/>
  <c r="E51" i="1"/>
  <c r="D51" i="1"/>
  <c r="C51" i="1"/>
  <c r="V50" i="1"/>
  <c r="U50" i="1"/>
  <c r="Q50" i="1"/>
  <c r="M50" i="1"/>
  <c r="E50" i="1"/>
  <c r="D50" i="1"/>
  <c r="C50" i="1"/>
  <c r="V49" i="1"/>
  <c r="U49" i="1"/>
  <c r="Q49" i="1"/>
  <c r="M49" i="1"/>
  <c r="E49" i="1"/>
  <c r="D49" i="1"/>
  <c r="C49" i="1"/>
  <c r="V48" i="1"/>
  <c r="U48" i="1"/>
  <c r="Q48" i="1"/>
  <c r="M48" i="1"/>
  <c r="E48" i="1"/>
  <c r="D48" i="1"/>
  <c r="C48" i="1"/>
  <c r="V47" i="1"/>
  <c r="U47" i="1"/>
  <c r="Q47" i="1"/>
  <c r="M47" i="1"/>
  <c r="E47" i="1"/>
  <c r="D47" i="1"/>
  <c r="C47" i="1"/>
  <c r="V46" i="1"/>
  <c r="U46" i="1"/>
  <c r="Q46" i="1"/>
  <c r="M46" i="1"/>
  <c r="E46" i="1"/>
  <c r="D46" i="1"/>
  <c r="C46" i="1"/>
  <c r="V45" i="1"/>
  <c r="U45" i="1"/>
  <c r="Q45" i="1"/>
  <c r="M45" i="1"/>
  <c r="E45" i="1"/>
  <c r="D45" i="1"/>
  <c r="C45" i="1"/>
  <c r="V44" i="1"/>
  <c r="U44" i="1"/>
  <c r="Q44" i="1"/>
  <c r="M44" i="1"/>
  <c r="E44" i="1"/>
  <c r="D44" i="1"/>
  <c r="C44" i="1"/>
  <c r="V43" i="1"/>
  <c r="U43" i="1"/>
  <c r="Q43" i="1"/>
  <c r="M43" i="1"/>
  <c r="E43" i="1"/>
  <c r="D43" i="1"/>
  <c r="C43" i="1"/>
  <c r="V42" i="1"/>
  <c r="U42" i="1"/>
  <c r="Q42" i="1"/>
  <c r="M42" i="1"/>
  <c r="E42" i="1"/>
  <c r="D42" i="1"/>
  <c r="C42" i="1"/>
  <c r="V41" i="1"/>
  <c r="U41" i="1"/>
  <c r="Q41" i="1"/>
  <c r="M41" i="1"/>
  <c r="E41" i="1"/>
  <c r="D41" i="1"/>
  <c r="C41" i="1"/>
  <c r="V40" i="1"/>
  <c r="U40" i="1"/>
  <c r="Q40" i="1"/>
  <c r="M40" i="1"/>
  <c r="E40" i="1"/>
  <c r="D40" i="1"/>
  <c r="C40" i="1"/>
  <c r="V39" i="1"/>
  <c r="U39" i="1"/>
  <c r="Q39" i="1"/>
  <c r="M39" i="1"/>
  <c r="E39" i="1"/>
  <c r="D39" i="1"/>
  <c r="C39" i="1"/>
  <c r="V38" i="1"/>
  <c r="U38" i="1"/>
  <c r="Q38" i="1"/>
  <c r="M38" i="1"/>
  <c r="E38" i="1"/>
  <c r="D38" i="1"/>
  <c r="C38" i="1"/>
  <c r="V37" i="1"/>
  <c r="U37" i="1"/>
  <c r="Q37" i="1"/>
  <c r="M37" i="1"/>
  <c r="E37" i="1"/>
  <c r="D37" i="1"/>
  <c r="C37" i="1"/>
  <c r="V36" i="1"/>
  <c r="U36" i="1"/>
  <c r="Q36" i="1"/>
  <c r="M36" i="1"/>
  <c r="E36" i="1"/>
  <c r="D36" i="1"/>
  <c r="C36" i="1"/>
  <c r="V35" i="1"/>
  <c r="U35" i="1"/>
  <c r="Q35" i="1"/>
  <c r="M35" i="1"/>
  <c r="E35" i="1"/>
  <c r="D35" i="1"/>
  <c r="C35" i="1"/>
  <c r="V34" i="1"/>
  <c r="U34" i="1"/>
  <c r="Q34" i="1"/>
  <c r="M34" i="1"/>
  <c r="E34" i="1"/>
  <c r="D34" i="1"/>
  <c r="C34" i="1"/>
  <c r="V33" i="1"/>
  <c r="U33" i="1"/>
  <c r="Q33" i="1"/>
  <c r="M33" i="1"/>
  <c r="E33" i="1"/>
  <c r="D33" i="1"/>
  <c r="C33" i="1"/>
  <c r="V32" i="1"/>
  <c r="U32" i="1"/>
  <c r="Q32" i="1"/>
  <c r="M32" i="1"/>
  <c r="E32" i="1"/>
  <c r="D32" i="1"/>
  <c r="C32" i="1"/>
  <c r="V31" i="1"/>
  <c r="U31" i="1"/>
  <c r="Q31" i="1"/>
  <c r="M31" i="1"/>
  <c r="E31" i="1"/>
  <c r="D31" i="1"/>
  <c r="C31" i="1"/>
  <c r="V30" i="1"/>
  <c r="U30" i="1"/>
  <c r="Q30" i="1"/>
  <c r="M30" i="1"/>
  <c r="E30" i="1"/>
  <c r="D30" i="1"/>
  <c r="C30" i="1"/>
  <c r="V29" i="1"/>
  <c r="U29" i="1"/>
  <c r="Q29" i="1"/>
  <c r="M29" i="1"/>
  <c r="E29" i="1"/>
  <c r="D29" i="1"/>
  <c r="C29" i="1"/>
  <c r="V28" i="1"/>
  <c r="U28" i="1"/>
  <c r="Q28" i="1"/>
  <c r="M28" i="1"/>
  <c r="E28" i="1"/>
  <c r="D28" i="1"/>
  <c r="C28" i="1"/>
  <c r="V27" i="1"/>
  <c r="U27" i="1"/>
  <c r="Q27" i="1"/>
  <c r="M27" i="1"/>
  <c r="E27" i="1"/>
  <c r="D27" i="1"/>
  <c r="C27" i="1"/>
  <c r="V26" i="1"/>
  <c r="U26" i="1"/>
  <c r="Q26" i="1"/>
  <c r="M26" i="1"/>
  <c r="E26" i="1"/>
  <c r="D26" i="1"/>
  <c r="C26" i="1"/>
  <c r="V25" i="1"/>
  <c r="U25" i="1"/>
  <c r="Q25" i="1"/>
  <c r="M25" i="1"/>
  <c r="E25" i="1"/>
  <c r="D25" i="1"/>
  <c r="C25" i="1"/>
  <c r="V24" i="1"/>
  <c r="U24" i="1"/>
  <c r="Q24" i="1"/>
  <c r="M24" i="1"/>
  <c r="E24" i="1"/>
  <c r="D24" i="1"/>
  <c r="C24" i="1"/>
  <c r="V23" i="1"/>
  <c r="U23" i="1"/>
  <c r="Q23" i="1"/>
  <c r="M23" i="1"/>
  <c r="E23" i="1"/>
  <c r="D23" i="1"/>
  <c r="C23" i="1"/>
  <c r="V22" i="1"/>
  <c r="U22" i="1"/>
  <c r="Q22" i="1"/>
  <c r="M22" i="1"/>
  <c r="E22" i="1"/>
  <c r="D22" i="1"/>
  <c r="C22" i="1"/>
  <c r="V21" i="1"/>
  <c r="U21" i="1"/>
  <c r="Q21" i="1"/>
  <c r="M21" i="1"/>
  <c r="E21" i="1"/>
  <c r="D21" i="1"/>
  <c r="C21" i="1"/>
  <c r="V20" i="1"/>
  <c r="U20" i="1"/>
  <c r="Q20" i="1"/>
  <c r="M20" i="1"/>
  <c r="E20" i="1"/>
  <c r="D20" i="1"/>
  <c r="C20" i="1"/>
  <c r="V19" i="1"/>
  <c r="U19" i="1"/>
  <c r="Q19" i="1"/>
  <c r="M19" i="1"/>
  <c r="E19" i="1"/>
  <c r="D19" i="1"/>
  <c r="C19" i="1"/>
  <c r="V18" i="1"/>
  <c r="U18" i="1"/>
  <c r="Q18" i="1"/>
  <c r="M18" i="1"/>
  <c r="E18" i="1"/>
  <c r="D18" i="1"/>
  <c r="C18" i="1"/>
  <c r="V17" i="1"/>
  <c r="U17" i="1"/>
  <c r="Q17" i="1"/>
  <c r="M17" i="1"/>
  <c r="E17" i="1"/>
  <c r="D17" i="1"/>
  <c r="C17" i="1"/>
  <c r="V16" i="1"/>
  <c r="U16" i="1"/>
  <c r="Q16" i="1"/>
  <c r="M16" i="1"/>
  <c r="E16" i="1"/>
  <c r="D16" i="1"/>
  <c r="C16" i="1"/>
  <c r="V15" i="1"/>
  <c r="U15" i="1"/>
  <c r="Q15" i="1"/>
  <c r="M15" i="1"/>
  <c r="E15" i="1"/>
  <c r="D15" i="1"/>
  <c r="C15" i="1"/>
  <c r="V14" i="1"/>
  <c r="U14" i="1"/>
  <c r="Q14" i="1"/>
  <c r="M14" i="1"/>
  <c r="E14" i="1"/>
  <c r="D14" i="1"/>
  <c r="C14" i="1"/>
  <c r="V13" i="1"/>
  <c r="U13" i="1"/>
  <c r="Q13" i="1"/>
  <c r="M13" i="1"/>
  <c r="E13" i="1"/>
  <c r="D13" i="1"/>
  <c r="C13" i="1"/>
  <c r="V12" i="1"/>
  <c r="U12" i="1"/>
  <c r="Q12" i="1"/>
  <c r="M12" i="1"/>
  <c r="E12" i="1"/>
  <c r="D12" i="1"/>
  <c r="C12" i="1"/>
  <c r="V11" i="1"/>
  <c r="U11" i="1"/>
  <c r="Q11" i="1"/>
  <c r="M11" i="1"/>
  <c r="E11" i="1"/>
  <c r="D11" i="1"/>
  <c r="C11" i="1"/>
  <c r="V10" i="1"/>
  <c r="U10" i="1"/>
  <c r="Q10" i="1"/>
  <c r="M10" i="1"/>
  <c r="E10" i="1"/>
  <c r="D10" i="1"/>
  <c r="C10" i="1"/>
  <c r="V9" i="1"/>
  <c r="U9" i="1"/>
  <c r="Q9" i="1"/>
  <c r="M9" i="1"/>
  <c r="E9" i="1"/>
  <c r="D9" i="1"/>
  <c r="C9" i="1"/>
  <c r="V8" i="1"/>
  <c r="U8" i="1"/>
  <c r="Q8" i="1"/>
  <c r="M8" i="1"/>
  <c r="E8" i="1"/>
  <c r="D8" i="1"/>
  <c r="C8" i="1"/>
  <c r="V7" i="1"/>
  <c r="U7" i="1"/>
  <c r="Q7" i="1"/>
  <c r="M7" i="1"/>
  <c r="E7" i="1"/>
  <c r="D7" i="1"/>
  <c r="C7" i="1"/>
  <c r="V6" i="1"/>
  <c r="U6" i="1"/>
  <c r="Q6" i="1"/>
  <c r="M6" i="1"/>
  <c r="E6" i="1"/>
  <c r="D6" i="1"/>
  <c r="C6" i="1"/>
  <c r="V5" i="1"/>
  <c r="U5" i="1"/>
  <c r="Q5" i="1"/>
  <c r="M5" i="1"/>
  <c r="E5" i="1"/>
  <c r="D5" i="1"/>
  <c r="C5" i="1"/>
  <c r="V4" i="1"/>
  <c r="U4" i="1"/>
  <c r="Q4" i="1"/>
  <c r="M4" i="1"/>
  <c r="E4" i="1"/>
  <c r="D4" i="1"/>
  <c r="C4" i="1"/>
  <c r="V3" i="1"/>
  <c r="U3" i="1"/>
  <c r="Q3" i="1"/>
  <c r="M3" i="1"/>
  <c r="E3" i="1"/>
  <c r="D3" i="1"/>
  <c r="C3" i="1"/>
  <c r="V2" i="1"/>
  <c r="U2" i="1"/>
  <c r="Q2" i="1"/>
  <c r="M2" i="1"/>
  <c r="E2" i="1"/>
  <c r="D2" i="1"/>
  <c r="C2" i="1"/>
  <c r="AN27" i="5"/>
  <c r="AF25" i="5"/>
  <c r="AD58" i="4"/>
  <c r="AF48" i="4"/>
  <c r="AF47" i="4"/>
  <c r="AD25" i="4"/>
  <c r="AC25" i="4"/>
  <c r="AD24" i="4"/>
  <c r="AC24" i="4"/>
  <c r="AD23" i="4"/>
  <c r="AC23" i="4"/>
  <c r="AD22" i="4"/>
  <c r="AC22" i="4"/>
  <c r="AD21" i="4"/>
  <c r="AC21" i="4"/>
  <c r="AD20" i="4"/>
  <c r="AC20" i="4"/>
  <c r="AD19" i="4"/>
  <c r="AC19" i="4"/>
  <c r="AD18" i="4"/>
  <c r="AC18" i="4"/>
  <c r="AD17" i="4"/>
  <c r="AC17" i="4"/>
  <c r="AD16" i="4"/>
  <c r="AC16" i="4"/>
  <c r="AD56" i="3"/>
  <c r="W1001" i="1"/>
  <c r="W1000" i="1"/>
  <c r="W999" i="1"/>
  <c r="W998" i="1"/>
  <c r="W997" i="1"/>
  <c r="W996" i="1"/>
  <c r="W995" i="1"/>
  <c r="W994" i="1"/>
  <c r="W993" i="1"/>
  <c r="W992" i="1"/>
  <c r="W991" i="1"/>
  <c r="W990" i="1"/>
  <c r="W989" i="1"/>
  <c r="W988" i="1"/>
  <c r="W987" i="1"/>
  <c r="W986" i="1"/>
  <c r="W985" i="1"/>
  <c r="W984" i="1"/>
  <c r="W983" i="1"/>
  <c r="W982" i="1"/>
  <c r="W981" i="1"/>
  <c r="W980" i="1"/>
  <c r="W979" i="1"/>
  <c r="W978" i="1"/>
  <c r="W977" i="1"/>
  <c r="W976" i="1"/>
  <c r="W975" i="1"/>
  <c r="W974" i="1"/>
  <c r="W973" i="1"/>
  <c r="W972" i="1"/>
  <c r="W971" i="1"/>
  <c r="W970" i="1"/>
  <c r="W969" i="1"/>
  <c r="W968" i="1"/>
  <c r="W967" i="1"/>
  <c r="W966" i="1"/>
  <c r="W965" i="1"/>
  <c r="W964" i="1"/>
  <c r="W963" i="1"/>
  <c r="W962" i="1"/>
  <c r="W961" i="1"/>
  <c r="W960" i="1"/>
  <c r="W959" i="1"/>
  <c r="W958" i="1"/>
  <c r="W957" i="1"/>
  <c r="W956" i="1"/>
  <c r="W955" i="1"/>
  <c r="W954" i="1"/>
  <c r="W953" i="1"/>
  <c r="W952" i="1"/>
  <c r="W951" i="1"/>
  <c r="W950" i="1"/>
  <c r="W949" i="1"/>
  <c r="W948" i="1"/>
  <c r="W947" i="1"/>
  <c r="W946" i="1"/>
  <c r="W945" i="1"/>
  <c r="W944" i="1"/>
  <c r="W943" i="1"/>
  <c r="W942" i="1"/>
  <c r="W941" i="1"/>
  <c r="W940" i="1"/>
  <c r="W939" i="1"/>
  <c r="W938" i="1"/>
  <c r="W937" i="1"/>
  <c r="W936" i="1"/>
  <c r="W935" i="1"/>
  <c r="W934" i="1"/>
  <c r="W933" i="1"/>
  <c r="W932" i="1"/>
  <c r="W931" i="1"/>
  <c r="W930" i="1"/>
  <c r="W929" i="1"/>
  <c r="W928" i="1"/>
  <c r="W927" i="1"/>
  <c r="W926" i="1"/>
  <c r="W925" i="1"/>
  <c r="W924" i="1"/>
  <c r="W923" i="1"/>
  <c r="W922" i="1"/>
  <c r="W921" i="1"/>
  <c r="W920" i="1"/>
  <c r="W919" i="1"/>
  <c r="W918" i="1"/>
  <c r="W917" i="1"/>
  <c r="W916" i="1"/>
  <c r="W915" i="1"/>
  <c r="W914" i="1"/>
  <c r="W913" i="1"/>
  <c r="W912" i="1"/>
  <c r="W911" i="1"/>
  <c r="W910" i="1"/>
  <c r="W909" i="1"/>
  <c r="W908" i="1"/>
  <c r="W907" i="1"/>
  <c r="W906" i="1"/>
  <c r="W905" i="1"/>
  <c r="W904" i="1"/>
  <c r="W903" i="1"/>
  <c r="W902" i="1"/>
  <c r="W901" i="1"/>
  <c r="W900" i="1"/>
  <c r="W899" i="1"/>
  <c r="W898" i="1"/>
  <c r="W897" i="1"/>
  <c r="W896" i="1"/>
  <c r="W895" i="1"/>
  <c r="W894" i="1"/>
  <c r="W893" i="1"/>
  <c r="W892" i="1"/>
  <c r="W891" i="1"/>
  <c r="W890" i="1"/>
  <c r="W889" i="1"/>
  <c r="W888" i="1"/>
  <c r="W887" i="1"/>
  <c r="W886" i="1"/>
  <c r="W885" i="1"/>
  <c r="W884" i="1"/>
  <c r="W883" i="1"/>
  <c r="W882" i="1"/>
  <c r="W881" i="1"/>
  <c r="W880" i="1"/>
  <c r="W879" i="1"/>
  <c r="W878" i="1"/>
  <c r="W877" i="1"/>
  <c r="W876" i="1"/>
  <c r="W875" i="1"/>
  <c r="W874" i="1"/>
  <c r="W873" i="1"/>
  <c r="W872" i="1"/>
  <c r="W871" i="1"/>
  <c r="W870" i="1"/>
  <c r="W869" i="1"/>
  <c r="W868" i="1"/>
  <c r="W867" i="1"/>
  <c r="W866" i="1"/>
  <c r="W865" i="1"/>
  <c r="W864" i="1"/>
  <c r="W863" i="1"/>
  <c r="W862" i="1"/>
  <c r="W861" i="1"/>
  <c r="W860" i="1"/>
  <c r="W859" i="1"/>
  <c r="W858" i="1"/>
  <c r="W857" i="1"/>
  <c r="W856" i="1"/>
  <c r="W855" i="1"/>
  <c r="W854" i="1"/>
  <c r="W853" i="1"/>
  <c r="W852" i="1"/>
  <c r="W851" i="1"/>
  <c r="W850" i="1"/>
  <c r="W849" i="1"/>
  <c r="W848" i="1"/>
  <c r="W847" i="1"/>
  <c r="W846" i="1"/>
  <c r="W845" i="1"/>
  <c r="W844" i="1"/>
  <c r="W843" i="1"/>
  <c r="W842" i="1"/>
  <c r="W841" i="1"/>
  <c r="W840" i="1"/>
  <c r="W839" i="1"/>
  <c r="W838" i="1"/>
  <c r="W837" i="1"/>
  <c r="W836" i="1"/>
  <c r="W835" i="1"/>
  <c r="W834" i="1"/>
  <c r="W833" i="1"/>
  <c r="W832" i="1"/>
  <c r="W831" i="1"/>
  <c r="W830" i="1"/>
  <c r="W829" i="1"/>
  <c r="W828" i="1"/>
  <c r="W827" i="1"/>
  <c r="W826" i="1"/>
  <c r="W825" i="1"/>
  <c r="W824" i="1"/>
  <c r="W823" i="1"/>
  <c r="W822" i="1"/>
  <c r="W821" i="1"/>
  <c r="W820" i="1"/>
  <c r="W819" i="1"/>
  <c r="W818" i="1"/>
  <c r="W817" i="1"/>
  <c r="W816" i="1"/>
  <c r="W815" i="1"/>
  <c r="W814" i="1"/>
  <c r="W813" i="1"/>
  <c r="W812" i="1"/>
  <c r="W811" i="1"/>
  <c r="W810" i="1"/>
  <c r="W809" i="1"/>
  <c r="W808" i="1"/>
  <c r="W807" i="1"/>
  <c r="W806" i="1"/>
  <c r="W805" i="1"/>
  <c r="W804" i="1"/>
  <c r="W803" i="1"/>
  <c r="W802" i="1"/>
  <c r="W801" i="1"/>
  <c r="W800" i="1"/>
  <c r="W799" i="1"/>
  <c r="W798" i="1"/>
  <c r="W797" i="1"/>
  <c r="W796" i="1"/>
  <c r="W795" i="1"/>
  <c r="W794" i="1"/>
  <c r="W793" i="1"/>
  <c r="W792" i="1"/>
  <c r="W791" i="1"/>
  <c r="W790" i="1"/>
  <c r="W789" i="1"/>
  <c r="W788" i="1"/>
  <c r="W787" i="1"/>
  <c r="W786" i="1"/>
  <c r="W785" i="1"/>
  <c r="W784" i="1"/>
  <c r="W783" i="1"/>
  <c r="W782" i="1"/>
  <c r="W781" i="1"/>
  <c r="W780" i="1"/>
  <c r="W779" i="1"/>
  <c r="W778" i="1"/>
  <c r="W777" i="1"/>
  <c r="W776" i="1"/>
  <c r="W775" i="1"/>
  <c r="W774" i="1"/>
  <c r="W773" i="1"/>
  <c r="W772" i="1"/>
  <c r="W771" i="1"/>
  <c r="W770" i="1"/>
  <c r="W769" i="1"/>
  <c r="W768" i="1"/>
  <c r="W767" i="1"/>
  <c r="W766" i="1"/>
  <c r="W765" i="1"/>
  <c r="W764" i="1"/>
  <c r="W763" i="1"/>
  <c r="W762" i="1"/>
  <c r="W761" i="1"/>
  <c r="W760" i="1"/>
  <c r="W759" i="1"/>
  <c r="W758" i="1"/>
  <c r="W757" i="1"/>
  <c r="W756" i="1"/>
  <c r="W755" i="1"/>
  <c r="W754" i="1"/>
  <c r="W753" i="1"/>
  <c r="W752" i="1"/>
  <c r="W751" i="1"/>
  <c r="W750" i="1"/>
  <c r="W749" i="1"/>
  <c r="W748" i="1"/>
  <c r="W746" i="1"/>
  <c r="W743" i="1"/>
  <c r="W741" i="1"/>
  <c r="W738" i="1"/>
  <c r="W736" i="1"/>
  <c r="W734" i="1"/>
  <c r="W732" i="1"/>
  <c r="W730" i="1"/>
  <c r="W727" i="1"/>
  <c r="W723" i="1"/>
  <c r="W720" i="1"/>
  <c r="W718" i="1"/>
  <c r="W713" i="1"/>
  <c r="W711" i="1"/>
  <c r="W709" i="1"/>
  <c r="W707" i="1"/>
  <c r="W703" i="1"/>
  <c r="W701" i="1"/>
  <c r="W697" i="1"/>
  <c r="W695" i="1"/>
  <c r="W690" i="1"/>
  <c r="W686" i="1"/>
  <c r="W683" i="1"/>
  <c r="W680" i="1"/>
  <c r="W677" i="1"/>
  <c r="W674" i="1"/>
  <c r="W670" i="1"/>
  <c r="W668" i="1"/>
  <c r="W664" i="1"/>
  <c r="W662" i="1"/>
  <c r="W658" i="1"/>
  <c r="W656" i="1"/>
  <c r="W651" i="1"/>
  <c r="W649" i="1"/>
  <c r="W645" i="1"/>
  <c r="W643" i="1"/>
  <c r="W640" i="1"/>
  <c r="W638" i="1"/>
  <c r="W633" i="1"/>
  <c r="W631" i="1"/>
  <c r="W627" i="1"/>
  <c r="W625" i="1"/>
  <c r="W621" i="1"/>
  <c r="W619" i="1"/>
  <c r="W615" i="1"/>
  <c r="W613" i="1"/>
  <c r="W609" i="1"/>
  <c r="W607" i="1"/>
  <c r="W603" i="1"/>
  <c r="W601" i="1"/>
  <c r="W597" i="1"/>
  <c r="W595" i="1"/>
  <c r="W591" i="1"/>
  <c r="W589" i="1"/>
  <c r="W585" i="1"/>
  <c r="W583" i="1"/>
  <c r="W579" i="1"/>
  <c r="W577" i="1"/>
  <c r="W573" i="1"/>
  <c r="W571" i="1"/>
  <c r="W568" i="1"/>
  <c r="W563" i="1"/>
  <c r="W560" i="1"/>
  <c r="W557" i="1"/>
  <c r="W555" i="1"/>
  <c r="W553" i="1"/>
  <c r="W548" i="1"/>
  <c r="W545" i="1"/>
  <c r="W543" i="1"/>
  <c r="W541" i="1"/>
  <c r="W536" i="1"/>
  <c r="W534" i="1"/>
  <c r="W532" i="1"/>
  <c r="W529" i="1"/>
  <c r="W525" i="1"/>
  <c r="W522" i="1"/>
  <c r="W519" i="1"/>
  <c r="W516" i="1"/>
  <c r="W513" i="1"/>
  <c r="W509" i="1"/>
  <c r="W506" i="1"/>
  <c r="W503" i="1"/>
  <c r="W500" i="1"/>
  <c r="W497" i="1"/>
  <c r="W494" i="1"/>
  <c r="W491" i="1"/>
  <c r="W489" i="1"/>
  <c r="W487" i="1"/>
  <c r="W485" i="1"/>
  <c r="W480" i="1"/>
  <c r="W478" i="1"/>
  <c r="W474" i="1"/>
  <c r="W472" i="1"/>
  <c r="W468" i="1"/>
  <c r="W466" i="1"/>
  <c r="W462" i="1"/>
  <c r="W460" i="1"/>
  <c r="W456" i="1"/>
  <c r="W454" i="1"/>
  <c r="W449" i="1"/>
  <c r="W445" i="1"/>
  <c r="W443" i="1"/>
  <c r="W439" i="1"/>
  <c r="W437" i="1"/>
  <c r="W434" i="1"/>
  <c r="W430" i="1"/>
  <c r="W426" i="1"/>
  <c r="W423" i="1"/>
  <c r="W420" i="1"/>
  <c r="W418" i="1"/>
  <c r="W414" i="1"/>
  <c r="W412" i="1"/>
  <c r="W408" i="1"/>
  <c r="W404" i="1"/>
  <c r="W402" i="1"/>
  <c r="W398" i="1"/>
  <c r="W396" i="1"/>
  <c r="W394" i="1"/>
  <c r="W392" i="1"/>
  <c r="W389" i="1"/>
  <c r="W384" i="1"/>
  <c r="W382" i="1"/>
  <c r="W379" i="1"/>
  <c r="W377" i="1"/>
  <c r="W373" i="1"/>
  <c r="W371" i="1"/>
  <c r="W366" i="1"/>
  <c r="W363" i="1"/>
  <c r="W361" i="1"/>
  <c r="W360" i="1"/>
  <c r="W745" i="1"/>
  <c r="W744" i="1"/>
  <c r="W742" i="1"/>
  <c r="W740" i="1"/>
  <c r="W739" i="1"/>
  <c r="W737" i="1"/>
  <c r="W735" i="1"/>
  <c r="W731" i="1"/>
  <c r="W728" i="1"/>
  <c r="W725" i="1"/>
  <c r="W721" i="1"/>
  <c r="W717" i="1"/>
  <c r="W715" i="1"/>
  <c r="W712" i="1"/>
  <c r="W710" i="1"/>
  <c r="W706" i="1"/>
  <c r="W704" i="1"/>
  <c r="W700" i="1"/>
  <c r="W698" i="1"/>
  <c r="W693" i="1"/>
  <c r="W691" i="1"/>
  <c r="W688" i="1"/>
  <c r="W684" i="1"/>
  <c r="W682" i="1"/>
  <c r="W679" i="1"/>
  <c r="W676" i="1"/>
  <c r="W672" i="1"/>
  <c r="W669" i="1"/>
  <c r="W667" i="1"/>
  <c r="W663" i="1"/>
  <c r="W661" i="1"/>
  <c r="W659" i="1"/>
  <c r="W655" i="1"/>
  <c r="W652" i="1"/>
  <c r="W648" i="1"/>
  <c r="W644" i="1"/>
  <c r="W642" i="1"/>
  <c r="W639" i="1"/>
  <c r="W637" i="1"/>
  <c r="W635" i="1"/>
  <c r="W630" i="1"/>
  <c r="W628" i="1"/>
  <c r="W624" i="1"/>
  <c r="W622" i="1"/>
  <c r="W618" i="1"/>
  <c r="W616" i="1"/>
  <c r="W612" i="1"/>
  <c r="W610" i="1"/>
  <c r="W606" i="1"/>
  <c r="W604" i="1"/>
  <c r="W600" i="1"/>
  <c r="W598" i="1"/>
  <c r="W594" i="1"/>
  <c r="W592" i="1"/>
  <c r="W588" i="1"/>
  <c r="W586" i="1"/>
  <c r="W582" i="1"/>
  <c r="W580" i="1"/>
  <c r="W576" i="1"/>
  <c r="W574" i="1"/>
  <c r="W570" i="1"/>
  <c r="W566" i="1"/>
  <c r="W564" i="1"/>
  <c r="W562" i="1"/>
  <c r="W559" i="1"/>
  <c r="W554" i="1"/>
  <c r="W552" i="1"/>
  <c r="W550" i="1"/>
  <c r="W546" i="1"/>
  <c r="W544" i="1"/>
  <c r="W540" i="1"/>
  <c r="W538" i="1"/>
  <c r="W535" i="1"/>
  <c r="W530" i="1"/>
  <c r="W527" i="1"/>
  <c r="W524" i="1"/>
  <c r="W520" i="1"/>
  <c r="W518" i="1"/>
  <c r="W515" i="1"/>
  <c r="W511" i="1"/>
  <c r="W507" i="1"/>
  <c r="W505" i="1"/>
  <c r="W502" i="1"/>
  <c r="W499" i="1"/>
  <c r="W496" i="1"/>
  <c r="W493" i="1"/>
  <c r="W490" i="1"/>
  <c r="W488" i="1"/>
  <c r="W486" i="1"/>
  <c r="W483" i="1"/>
  <c r="W481" i="1"/>
  <c r="W477" i="1"/>
  <c r="W475" i="1"/>
  <c r="W471" i="1"/>
  <c r="W469" i="1"/>
  <c r="W465" i="1"/>
  <c r="W463" i="1"/>
  <c r="W459" i="1"/>
  <c r="W457" i="1"/>
  <c r="W453" i="1"/>
  <c r="W450" i="1"/>
  <c r="W446" i="1"/>
  <c r="W442" i="1"/>
  <c r="W440" i="1"/>
  <c r="W436" i="1"/>
  <c r="W433" i="1"/>
  <c r="W431" i="1"/>
  <c r="W427" i="1"/>
  <c r="W425" i="1"/>
  <c r="W422" i="1"/>
  <c r="W417" i="1"/>
  <c r="W415" i="1"/>
  <c r="W411" i="1"/>
  <c r="W409" i="1"/>
  <c r="W405" i="1"/>
  <c r="W403" i="1"/>
  <c r="W399" i="1"/>
  <c r="W397" i="1"/>
  <c r="W393" i="1"/>
  <c r="W390" i="1"/>
  <c r="W387" i="1"/>
  <c r="W385" i="1"/>
  <c r="W381" i="1"/>
  <c r="W380" i="1"/>
  <c r="W376" i="1"/>
  <c r="W374" i="1"/>
  <c r="W370" i="1"/>
  <c r="W368" i="1"/>
  <c r="W364" i="1"/>
  <c r="W362" i="1"/>
  <c r="W359" i="1"/>
  <c r="W747" i="1"/>
  <c r="W733" i="1"/>
  <c r="W729" i="1"/>
  <c r="W726" i="1"/>
  <c r="W724" i="1"/>
  <c r="W722" i="1"/>
  <c r="W719" i="1"/>
  <c r="W716" i="1"/>
  <c r="W714" i="1"/>
  <c r="W708" i="1"/>
  <c r="W705" i="1"/>
  <c r="W702" i="1"/>
  <c r="W699" i="1"/>
  <c r="W696" i="1"/>
  <c r="W694" i="1"/>
  <c r="W692" i="1"/>
  <c r="W689" i="1"/>
  <c r="W687" i="1"/>
  <c r="W685" i="1"/>
  <c r="W681" i="1"/>
  <c r="W678" i="1"/>
  <c r="W675" i="1"/>
  <c r="W673" i="1"/>
  <c r="W671" i="1"/>
  <c r="W666" i="1"/>
  <c r="W665" i="1"/>
  <c r="W660" i="1"/>
  <c r="W657" i="1"/>
  <c r="W654" i="1"/>
  <c r="W653" i="1"/>
  <c r="W650" i="1"/>
  <c r="W647" i="1"/>
  <c r="W646" i="1"/>
  <c r="W641" i="1"/>
  <c r="W636" i="1"/>
  <c r="W634" i="1"/>
  <c r="W632" i="1"/>
  <c r="W629" i="1"/>
  <c r="W626" i="1"/>
  <c r="W623" i="1"/>
  <c r="W620" i="1"/>
  <c r="W617" i="1"/>
  <c r="W614" i="1"/>
  <c r="W611" i="1"/>
  <c r="W608" i="1"/>
  <c r="W605" i="1"/>
  <c r="W602" i="1"/>
  <c r="W599" i="1"/>
  <c r="W596" i="1"/>
  <c r="W593" i="1"/>
  <c r="W590" i="1"/>
  <c r="W587" i="1"/>
  <c r="W584" i="1"/>
  <c r="W581" i="1"/>
  <c r="W578" i="1"/>
  <c r="W575" i="1"/>
  <c r="W572" i="1"/>
  <c r="W569" i="1"/>
  <c r="W567" i="1"/>
  <c r="W565" i="1"/>
  <c r="W561" i="1"/>
  <c r="W558" i="1"/>
  <c r="W556" i="1"/>
  <c r="W551" i="1"/>
  <c r="W549" i="1"/>
  <c r="W547" i="1"/>
  <c r="W542" i="1"/>
  <c r="W539" i="1"/>
  <c r="W537" i="1"/>
  <c r="W533" i="1"/>
  <c r="W531" i="1"/>
  <c r="W528" i="1"/>
  <c r="W526" i="1"/>
  <c r="W523" i="1"/>
  <c r="W521" i="1"/>
  <c r="W517" i="1"/>
  <c r="W514" i="1"/>
  <c r="W512" i="1"/>
  <c r="W510" i="1"/>
  <c r="W508" i="1"/>
  <c r="W504" i="1"/>
  <c r="W501" i="1"/>
  <c r="W498" i="1"/>
  <c r="W495" i="1"/>
  <c r="W492" i="1"/>
  <c r="W484" i="1"/>
  <c r="W482" i="1"/>
  <c r="W479" i="1"/>
  <c r="W476" i="1"/>
  <c r="W473" i="1"/>
  <c r="W470" i="1"/>
  <c r="W467" i="1"/>
  <c r="W464" i="1"/>
  <c r="W461" i="1"/>
  <c r="W458" i="1"/>
  <c r="W455" i="1"/>
  <c r="W452" i="1"/>
  <c r="W451" i="1"/>
  <c r="W448" i="1"/>
  <c r="W447" i="1"/>
  <c r="W444" i="1"/>
  <c r="W441" i="1"/>
  <c r="W438" i="1"/>
  <c r="W435" i="1"/>
  <c r="W432" i="1"/>
  <c r="W429" i="1"/>
  <c r="W428" i="1"/>
  <c r="W424" i="1"/>
  <c r="W421" i="1"/>
  <c r="W419" i="1"/>
  <c r="W416" i="1"/>
  <c r="W413" i="1"/>
  <c r="W410" i="1"/>
  <c r="W407" i="1"/>
  <c r="W406" i="1"/>
  <c r="W401" i="1"/>
  <c r="W400" i="1"/>
  <c r="W395" i="1"/>
  <c r="W391" i="1"/>
  <c r="W388" i="1"/>
  <c r="W386" i="1"/>
  <c r="W383" i="1"/>
  <c r="W378" i="1"/>
  <c r="W375" i="1"/>
  <c r="W372" i="1"/>
  <c r="W369" i="1"/>
  <c r="W367" i="1"/>
  <c r="W365" i="1"/>
  <c r="W322" i="1"/>
  <c r="W318" i="1"/>
  <c r="W315" i="1"/>
  <c r="W311" i="1"/>
  <c r="W307" i="1"/>
  <c r="W305" i="1"/>
  <c r="W301" i="1"/>
  <c r="W299" i="1"/>
  <c r="W295" i="1"/>
  <c r="W293" i="1"/>
  <c r="W289" i="1"/>
  <c r="W287" i="1"/>
  <c r="W284" i="1"/>
  <c r="W280" i="1"/>
  <c r="W277" i="1"/>
  <c r="W274" i="1"/>
  <c r="W271" i="1"/>
  <c r="W268" i="1"/>
  <c r="W266" i="1"/>
  <c r="W264" i="1"/>
  <c r="W262" i="1"/>
  <c r="W260" i="1"/>
  <c r="W257" i="1"/>
  <c r="W253" i="1"/>
  <c r="W251" i="1"/>
  <c r="W248" i="1"/>
  <c r="W244" i="1"/>
  <c r="W241" i="1"/>
  <c r="W238" i="1"/>
  <c r="W235" i="1"/>
  <c r="W232" i="1"/>
  <c r="W228" i="1"/>
  <c r="W225" i="1"/>
  <c r="W222" i="1"/>
  <c r="W218" i="1"/>
  <c r="W214" i="1"/>
  <c r="W212" i="1"/>
  <c r="W208" i="1"/>
  <c r="W206" i="1"/>
  <c r="W202" i="1"/>
  <c r="W201" i="1"/>
  <c r="W199" i="1"/>
  <c r="W194" i="1"/>
  <c r="W191" i="1"/>
  <c r="W187" i="1"/>
  <c r="W185" i="1"/>
  <c r="W181" i="1"/>
  <c r="W178" i="1"/>
  <c r="W175" i="1"/>
  <c r="W172" i="1"/>
  <c r="W169" i="1"/>
  <c r="W166" i="1"/>
  <c r="W163" i="1"/>
  <c r="W160" i="1"/>
  <c r="W157" i="1"/>
  <c r="W154" i="1"/>
  <c r="W151" i="1"/>
  <c r="W148" i="1"/>
  <c r="W145" i="1"/>
  <c r="W142" i="1"/>
  <c r="W139" i="1"/>
  <c r="W136" i="1"/>
  <c r="W132" i="1"/>
  <c r="W130" i="1"/>
  <c r="W127" i="1"/>
  <c r="W125" i="1"/>
  <c r="W123" i="1"/>
  <c r="W120" i="1"/>
  <c r="W117" i="1"/>
  <c r="W114" i="1"/>
  <c r="W111" i="1"/>
  <c r="W107" i="1"/>
  <c r="W104" i="1"/>
  <c r="W102" i="1"/>
  <c r="W98" i="1"/>
  <c r="W96" i="1"/>
  <c r="W92" i="1"/>
  <c r="W90" i="1"/>
  <c r="W86" i="1"/>
  <c r="W84" i="1"/>
  <c r="W80" i="1"/>
  <c r="W78" i="1"/>
  <c r="W74" i="1"/>
  <c r="W72" i="1"/>
  <c r="W70" i="1"/>
  <c r="W66" i="1"/>
  <c r="W64" i="1"/>
  <c r="W62" i="1"/>
  <c r="W59" i="1"/>
  <c r="W55" i="1"/>
  <c r="W53" i="1"/>
  <c r="W49" i="1"/>
  <c r="W47" i="1"/>
  <c r="W44" i="1"/>
  <c r="W41" i="1"/>
  <c r="W38" i="1"/>
  <c r="W34" i="1"/>
  <c r="W32" i="1"/>
  <c r="W29" i="1"/>
  <c r="W26" i="1"/>
  <c r="W23" i="1"/>
  <c r="W20" i="1"/>
  <c r="W17" i="1"/>
  <c r="W14" i="1"/>
  <c r="W11" i="1"/>
  <c r="W7" i="1"/>
  <c r="W5" i="1"/>
  <c r="W2" i="1"/>
  <c r="W350" i="1"/>
  <c r="W324" i="1"/>
  <c r="W321" i="1"/>
  <c r="W319" i="1"/>
  <c r="W314" i="1"/>
  <c r="W312" i="1"/>
  <c r="W308" i="1"/>
  <c r="W304" i="1"/>
  <c r="W302" i="1"/>
  <c r="W297" i="1"/>
  <c r="W294" i="1"/>
  <c r="W291" i="1"/>
  <c r="W288" i="1"/>
  <c r="W285" i="1"/>
  <c r="W282" i="1"/>
  <c r="W278" i="1"/>
  <c r="W276" i="1"/>
  <c r="W273" i="1"/>
  <c r="W270" i="1"/>
  <c r="W267" i="1"/>
  <c r="W265" i="1"/>
  <c r="W263" i="1"/>
  <c r="W261" i="1"/>
  <c r="W258" i="1"/>
  <c r="W255" i="1"/>
  <c r="W252" i="1"/>
  <c r="W249" i="1"/>
  <c r="W246" i="1"/>
  <c r="W243" i="1"/>
  <c r="W239" i="1"/>
  <c r="W237" i="1"/>
  <c r="W234" i="1"/>
  <c r="W230" i="1"/>
  <c r="W227" i="1"/>
  <c r="W223" i="1"/>
  <c r="W220" i="1"/>
  <c r="W217" i="1"/>
  <c r="W215" i="1"/>
  <c r="W211" i="1"/>
  <c r="W209" i="1"/>
  <c r="W205" i="1"/>
  <c r="W203" i="1"/>
  <c r="W200" i="1"/>
  <c r="W198" i="1"/>
  <c r="W196" i="1"/>
  <c r="W193" i="1"/>
  <c r="W189" i="1"/>
  <c r="W186" i="1"/>
  <c r="W183" i="1"/>
  <c r="W179" i="1"/>
  <c r="W177" i="1"/>
  <c r="W174" i="1"/>
  <c r="W171" i="1"/>
  <c r="W168" i="1"/>
  <c r="W165" i="1"/>
  <c r="W161" i="1"/>
  <c r="W159" i="1"/>
  <c r="W156" i="1"/>
  <c r="W153" i="1"/>
  <c r="W150" i="1"/>
  <c r="W147" i="1"/>
  <c r="W144" i="1"/>
  <c r="W141" i="1"/>
  <c r="W138" i="1"/>
  <c r="W134" i="1"/>
  <c r="W131" i="1"/>
  <c r="W128" i="1"/>
  <c r="W126" i="1"/>
  <c r="W124" i="1"/>
  <c r="W122" i="1"/>
  <c r="W118" i="1"/>
  <c r="W116" i="1"/>
  <c r="W112" i="1"/>
  <c r="W109" i="1"/>
  <c r="W105" i="1"/>
  <c r="W101" i="1"/>
  <c r="W99" i="1"/>
  <c r="W95" i="1"/>
  <c r="W93" i="1"/>
  <c r="W89" i="1"/>
  <c r="W87" i="1"/>
  <c r="W83" i="1"/>
  <c r="W81" i="1"/>
  <c r="W79" i="1"/>
  <c r="W75" i="1"/>
  <c r="W73" i="1"/>
  <c r="W69" i="1"/>
  <c r="W67" i="1"/>
  <c r="W63" i="1"/>
  <c r="W61" i="1"/>
  <c r="W58" i="1"/>
  <c r="W56" i="1"/>
  <c r="W52" i="1"/>
  <c r="W50" i="1"/>
  <c r="W45" i="1"/>
  <c r="W43" i="1"/>
  <c r="W40" i="1"/>
  <c r="W36" i="1"/>
  <c r="W33" i="1"/>
  <c r="W30" i="1"/>
  <c r="W27" i="1"/>
  <c r="W24" i="1"/>
  <c r="W21" i="1"/>
  <c r="W19" i="1"/>
  <c r="W16" i="1"/>
  <c r="W13" i="1"/>
  <c r="W9" i="1"/>
  <c r="W6" i="1"/>
  <c r="W3" i="1"/>
  <c r="W358" i="1"/>
  <c r="W357" i="1"/>
  <c r="W356" i="1"/>
  <c r="W355" i="1"/>
  <c r="W354" i="1"/>
  <c r="W353" i="1"/>
  <c r="W352" i="1"/>
  <c r="W351" i="1"/>
  <c r="W349" i="1"/>
  <c r="W348" i="1"/>
  <c r="W347" i="1"/>
  <c r="W346" i="1"/>
  <c r="W345" i="1"/>
  <c r="W344" i="1"/>
  <c r="W343" i="1"/>
  <c r="W342" i="1"/>
  <c r="W341" i="1"/>
  <c r="W340" i="1"/>
  <c r="W339" i="1"/>
  <c r="W338" i="1"/>
  <c r="W337" i="1"/>
  <c r="W336" i="1"/>
  <c r="W335" i="1"/>
  <c r="W334" i="1"/>
  <c r="W333" i="1"/>
  <c r="W332" i="1"/>
  <c r="W331" i="1"/>
  <c r="W330" i="1"/>
  <c r="W329" i="1"/>
  <c r="W328" i="1"/>
  <c r="W327" i="1"/>
  <c r="W326" i="1"/>
  <c r="W325" i="1"/>
  <c r="W323" i="1"/>
  <c r="W320" i="1"/>
  <c r="W317" i="1"/>
  <c r="W316" i="1"/>
  <c r="W313" i="1"/>
  <c r="W310" i="1"/>
  <c r="W309" i="1"/>
  <c r="W306" i="1"/>
  <c r="W303" i="1"/>
  <c r="W300" i="1"/>
  <c r="W298" i="1"/>
  <c r="W296" i="1"/>
  <c r="W292" i="1"/>
  <c r="W290" i="1"/>
  <c r="W286" i="1"/>
  <c r="W283" i="1"/>
  <c r="W281" i="1"/>
  <c r="W279" i="1"/>
  <c r="W275" i="1"/>
  <c r="W272" i="1"/>
  <c r="W269" i="1"/>
  <c r="W259" i="1"/>
  <c r="W256" i="1"/>
  <c r="W254" i="1"/>
  <c r="W250" i="1"/>
  <c r="W247" i="1"/>
  <c r="W245" i="1"/>
  <c r="W242" i="1"/>
  <c r="W240" i="1"/>
  <c r="W236" i="1"/>
  <c r="W233" i="1"/>
  <c r="W231" i="1"/>
  <c r="W229" i="1"/>
  <c r="W226" i="1"/>
  <c r="W224" i="1"/>
  <c r="W221" i="1"/>
  <c r="W219" i="1"/>
  <c r="W216" i="1"/>
  <c r="W213" i="1"/>
  <c r="W210" i="1"/>
  <c r="W207" i="1"/>
  <c r="W204" i="1"/>
  <c r="W197" i="1"/>
  <c r="W195" i="1"/>
  <c r="W192" i="1"/>
  <c r="W190" i="1"/>
  <c r="W188" i="1"/>
  <c r="W184" i="1"/>
  <c r="W182" i="1"/>
  <c r="W180" i="1"/>
  <c r="W176" i="1"/>
  <c r="W173" i="1"/>
  <c r="W170" i="1"/>
  <c r="W167" i="1"/>
  <c r="W164" i="1"/>
  <c r="W162" i="1"/>
  <c r="W158" i="1"/>
  <c r="W155" i="1"/>
  <c r="W152" i="1"/>
  <c r="W149" i="1"/>
  <c r="W146" i="1"/>
  <c r="W143" i="1"/>
  <c r="W140" i="1"/>
  <c r="W137" i="1"/>
  <c r="W135" i="1"/>
  <c r="W133" i="1"/>
  <c r="W129" i="1"/>
  <c r="W121" i="1"/>
  <c r="W119" i="1"/>
  <c r="W115" i="1"/>
  <c r="W113" i="1"/>
  <c r="W110" i="1"/>
  <c r="W108" i="1"/>
  <c r="W106" i="1"/>
  <c r="W103" i="1"/>
  <c r="W100" i="1"/>
  <c r="W97" i="1"/>
  <c r="W94" i="1"/>
  <c r="W91" i="1"/>
  <c r="W88" i="1"/>
  <c r="W85" i="1"/>
  <c r="W82" i="1"/>
  <c r="W77" i="1"/>
  <c r="W76" i="1"/>
  <c r="W71" i="1"/>
  <c r="W68" i="1"/>
  <c r="W65" i="1"/>
  <c r="W60" i="1"/>
  <c r="W57" i="1"/>
  <c r="W54" i="1"/>
  <c r="W51" i="1"/>
  <c r="W48" i="1"/>
  <c r="W46" i="1"/>
  <c r="W42" i="1"/>
  <c r="W39" i="1"/>
  <c r="W37" i="1"/>
  <c r="W35" i="1"/>
  <c r="W31" i="1"/>
  <c r="W28" i="1"/>
  <c r="W25" i="1"/>
  <c r="W22" i="1"/>
  <c r="W18" i="1"/>
  <c r="W15" i="1"/>
  <c r="W12" i="1"/>
  <c r="W10" i="1"/>
  <c r="W8" i="1"/>
  <c r="W4" i="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ecommerce_sales_dashboard_data.xlsx!Table1" type="102" refreshedVersion="6" minRefreshableVersion="5">
    <extLst>
      <ext xmlns:x15="http://schemas.microsoft.com/office/spreadsheetml/2010/11/main" uri="{DE250136-89BD-433C-8126-D09CA5730AF9}">
        <x15:connection id="Table1" autoDelete="1">
          <x15:rangePr sourceName="_xlcn.WorksheetConnection_ecommerce_sales_dashboard_data.xlsxTable11"/>
        </x15:connection>
      </ext>
    </extLst>
  </connection>
</connections>
</file>

<file path=xl/sharedStrings.xml><?xml version="1.0" encoding="utf-8"?>
<sst xmlns="http://schemas.openxmlformats.org/spreadsheetml/2006/main" count="12373" uniqueCount="2626">
  <si>
    <t>OrderID</t>
  </si>
  <si>
    <t>OrderDate</t>
  </si>
  <si>
    <t>CustomerID</t>
  </si>
  <si>
    <t>Region</t>
  </si>
  <si>
    <t>Country</t>
  </si>
  <si>
    <t>City</t>
  </si>
  <si>
    <t>ProductCategory</t>
  </si>
  <si>
    <t>ProductName</t>
  </si>
  <si>
    <t>Sales</t>
  </si>
  <si>
    <t>Quantity</t>
  </si>
  <si>
    <t>Discount</t>
  </si>
  <si>
    <t>Profit</t>
  </si>
  <si>
    <t>Channel</t>
  </si>
  <si>
    <t>PaymentMethod</t>
  </si>
  <si>
    <t>ShippingDays</t>
  </si>
  <si>
    <t>ORD00001</t>
  </si>
  <si>
    <t>2024-11-14</t>
  </si>
  <si>
    <t>CUST5736</t>
  </si>
  <si>
    <t>Asia</t>
  </si>
  <si>
    <t>Germany</t>
  </si>
  <si>
    <t>Mumbai</t>
  </si>
  <si>
    <t>Home</t>
  </si>
  <si>
    <t>Sofa</t>
  </si>
  <si>
    <t>Marketplace</t>
  </si>
  <si>
    <t>Credit Card</t>
  </si>
  <si>
    <t>ORD00002</t>
  </si>
  <si>
    <t>2024-06-01</t>
  </si>
  <si>
    <t>CUST4952</t>
  </si>
  <si>
    <t>London</t>
  </si>
  <si>
    <t>Beauty</t>
  </si>
  <si>
    <t>Perfume</t>
  </si>
  <si>
    <t>Mobile App</t>
  </si>
  <si>
    <t>Debit Card</t>
  </si>
  <si>
    <t>ORD00003</t>
  </si>
  <si>
    <t>2025-11-13</t>
  </si>
  <si>
    <t>CUST9494</t>
  </si>
  <si>
    <t>Africa</t>
  </si>
  <si>
    <t>France</t>
  </si>
  <si>
    <t>Delhi</t>
  </si>
  <si>
    <t>Shoes</t>
  </si>
  <si>
    <t>Net Banking</t>
  </si>
  <si>
    <t>ORD00004</t>
  </si>
  <si>
    <t>2024-02-18</t>
  </si>
  <si>
    <t>CUST3889</t>
  </si>
  <si>
    <t>Middle East</t>
  </si>
  <si>
    <t>USA</t>
  </si>
  <si>
    <t>Toronto</t>
  </si>
  <si>
    <t>Electronics</t>
  </si>
  <si>
    <t>ORD00005</t>
  </si>
  <si>
    <t>2024-05-31</t>
  </si>
  <si>
    <t>CUST8584</t>
  </si>
  <si>
    <t>UK</t>
  </si>
  <si>
    <t>New York</t>
  </si>
  <si>
    <t>Mixer</t>
  </si>
  <si>
    <t>Website</t>
  </si>
  <si>
    <t>ORD00006</t>
  </si>
  <si>
    <t>2024-12-27</t>
  </si>
  <si>
    <t>CUST1996</t>
  </si>
  <si>
    <t>Canada</t>
  </si>
  <si>
    <t>Berlin</t>
  </si>
  <si>
    <t>Watch</t>
  </si>
  <si>
    <t>ORD00007</t>
  </si>
  <si>
    <t>2024-07-12</t>
  </si>
  <si>
    <t>CUST4101</t>
  </si>
  <si>
    <t>Europe</t>
  </si>
  <si>
    <t>UAE</t>
  </si>
  <si>
    <t>Fashion</t>
  </si>
  <si>
    <t>T-shirt</t>
  </si>
  <si>
    <t>ORD00008</t>
  </si>
  <si>
    <t>2024-01-20</t>
  </si>
  <si>
    <t>CUST1995</t>
  </si>
  <si>
    <t>India</t>
  </si>
  <si>
    <t>Headphones</t>
  </si>
  <si>
    <t>ORD00009</t>
  </si>
  <si>
    <t>2024-10-22</t>
  </si>
  <si>
    <t>CUST1088</t>
  </si>
  <si>
    <t>Laptop</t>
  </si>
  <si>
    <t>UPI</t>
  </si>
  <si>
    <t>ORD00010</t>
  </si>
  <si>
    <t>2024-03-05</t>
  </si>
  <si>
    <t>CUST1781</t>
  </si>
  <si>
    <t>Sports</t>
  </si>
  <si>
    <t>Backpack</t>
  </si>
  <si>
    <t>ORD00011</t>
  </si>
  <si>
    <t>2024-07-03</t>
  </si>
  <si>
    <t>CUST5824</t>
  </si>
  <si>
    <t>Cash on Delivery</t>
  </si>
  <si>
    <t>ORD00012</t>
  </si>
  <si>
    <t>2024-08-06</t>
  </si>
  <si>
    <t>CUST3833</t>
  </si>
  <si>
    <t>ORD00013</t>
  </si>
  <si>
    <t>2025-05-31</t>
  </si>
  <si>
    <t>CUST9273</t>
  </si>
  <si>
    <t>ORD00014</t>
  </si>
  <si>
    <t>2025-01-28</t>
  </si>
  <si>
    <t>CUST1732</t>
  </si>
  <si>
    <t>ORD00015</t>
  </si>
  <si>
    <t>2025-06-23</t>
  </si>
  <si>
    <t>CUST9571</t>
  </si>
  <si>
    <t>ORD00016</t>
  </si>
  <si>
    <t>2024-11-06</t>
  </si>
  <si>
    <t>CUST4819</t>
  </si>
  <si>
    <t>North America</t>
  </si>
  <si>
    <t>ORD00017</t>
  </si>
  <si>
    <t>2024-06-12</t>
  </si>
  <si>
    <t>CUST7713</t>
  </si>
  <si>
    <t>Dubai</t>
  </si>
  <si>
    <t>ORD00018</t>
  </si>
  <si>
    <t>2025-05-23</t>
  </si>
  <si>
    <t>CUST4258</t>
  </si>
  <si>
    <t>ORD00019</t>
  </si>
  <si>
    <t>2025-04-01</t>
  </si>
  <si>
    <t>CUST7741</t>
  </si>
  <si>
    <t>ORD00020</t>
  </si>
  <si>
    <t>2025-07-28</t>
  </si>
  <si>
    <t>CUST8004</t>
  </si>
  <si>
    <t>Paris</t>
  </si>
  <si>
    <t>ORD00021</t>
  </si>
  <si>
    <t>2024-03-21</t>
  </si>
  <si>
    <t>CUST5139</t>
  </si>
  <si>
    <t>ORD00022</t>
  </si>
  <si>
    <t>2024-02-22</t>
  </si>
  <si>
    <t>CUST4525</t>
  </si>
  <si>
    <t>ORD00023</t>
  </si>
  <si>
    <t>2024-03-06</t>
  </si>
  <si>
    <t>CUST3029</t>
  </si>
  <si>
    <t>ORD00024</t>
  </si>
  <si>
    <t>2025-08-11</t>
  </si>
  <si>
    <t>CUST3423</t>
  </si>
  <si>
    <t>ORD00025</t>
  </si>
  <si>
    <t>2024-09-13</t>
  </si>
  <si>
    <t>CUST1489</t>
  </si>
  <si>
    <t>ORD00026</t>
  </si>
  <si>
    <t>2025-09-14</t>
  </si>
  <si>
    <t>CUST8746</t>
  </si>
  <si>
    <t>ORD00027</t>
  </si>
  <si>
    <t>2024-05-23</t>
  </si>
  <si>
    <t>CUST3286</t>
  </si>
  <si>
    <t>ORD00028</t>
  </si>
  <si>
    <t>2025-08-15</t>
  </si>
  <si>
    <t>CUST1346</t>
  </si>
  <si>
    <t>ORD00029</t>
  </si>
  <si>
    <t>2024-01-04</t>
  </si>
  <si>
    <t>CUST6690</t>
  </si>
  <si>
    <t>ORD00030</t>
  </si>
  <si>
    <t>2025-03-11</t>
  </si>
  <si>
    <t>CUST7181</t>
  </si>
  <si>
    <t>ORD00031</t>
  </si>
  <si>
    <t>2024-12-09</t>
  </si>
  <si>
    <t>CUST7760</t>
  </si>
  <si>
    <t>ORD00032</t>
  </si>
  <si>
    <t>2025-02-08</t>
  </si>
  <si>
    <t>CUST9655</t>
  </si>
  <si>
    <t>ORD00033</t>
  </si>
  <si>
    <t>2024-04-08</t>
  </si>
  <si>
    <t>CUST5419</t>
  </si>
  <si>
    <t>ORD00034</t>
  </si>
  <si>
    <t>2024-05-03</t>
  </si>
  <si>
    <t>CUST5082</t>
  </si>
  <si>
    <t>ORD00035</t>
  </si>
  <si>
    <t>2025-08-19</t>
  </si>
  <si>
    <t>CUST1592</t>
  </si>
  <si>
    <t>ORD00036</t>
  </si>
  <si>
    <t>2025-03-01</t>
  </si>
  <si>
    <t>CUST3704</t>
  </si>
  <si>
    <t>ORD00037</t>
  </si>
  <si>
    <t>2025-12-18</t>
  </si>
  <si>
    <t>CUST5527</t>
  </si>
  <si>
    <t>ORD00038</t>
  </si>
  <si>
    <t>2025-07-05</t>
  </si>
  <si>
    <t>CUST9005</t>
  </si>
  <si>
    <t>ORD00039</t>
  </si>
  <si>
    <t>2025-09-05</t>
  </si>
  <si>
    <t>CUST3326</t>
  </si>
  <si>
    <t>ORD00040</t>
  </si>
  <si>
    <t>2024-09-07</t>
  </si>
  <si>
    <t>CUST3468</t>
  </si>
  <si>
    <t>ORD00041</t>
  </si>
  <si>
    <t>CUST7425</t>
  </si>
  <si>
    <t>ORD00042</t>
  </si>
  <si>
    <t>2025-09-22</t>
  </si>
  <si>
    <t>CUST8650</t>
  </si>
  <si>
    <t>ORD00043</t>
  </si>
  <si>
    <t>2024-12-12</t>
  </si>
  <si>
    <t>CUST7880</t>
  </si>
  <si>
    <t>ORD00044</t>
  </si>
  <si>
    <t>2024-11-04</t>
  </si>
  <si>
    <t>CUST6224</t>
  </si>
  <si>
    <t>ORD00045</t>
  </si>
  <si>
    <t>2024-05-24</t>
  </si>
  <si>
    <t>CUST8242</t>
  </si>
  <si>
    <t>ORD00046</t>
  </si>
  <si>
    <t>2025-05-10</t>
  </si>
  <si>
    <t>CUST7745</t>
  </si>
  <si>
    <t>ORD00047</t>
  </si>
  <si>
    <t>CUST6941</t>
  </si>
  <si>
    <t>ORD00048</t>
  </si>
  <si>
    <t>2025-11-22</t>
  </si>
  <si>
    <t>CUST1829</t>
  </si>
  <si>
    <t>ORD00049</t>
  </si>
  <si>
    <t>2024-04-21</t>
  </si>
  <si>
    <t>CUST9042</t>
  </si>
  <si>
    <t>ORD00050</t>
  </si>
  <si>
    <t>2024-03-30</t>
  </si>
  <si>
    <t>CUST4672</t>
  </si>
  <si>
    <t>ORD00051</t>
  </si>
  <si>
    <t>2024-08-08</t>
  </si>
  <si>
    <t>CUST1731</t>
  </si>
  <si>
    <t>ORD00052</t>
  </si>
  <si>
    <t>2024-05-25</t>
  </si>
  <si>
    <t>CUST6369</t>
  </si>
  <si>
    <t>ORD00053</t>
  </si>
  <si>
    <t>2024-12-06</t>
  </si>
  <si>
    <t>CUST2478</t>
  </si>
  <si>
    <t>ORD00054</t>
  </si>
  <si>
    <t>2024-11-11</t>
  </si>
  <si>
    <t>CUST9315</t>
  </si>
  <si>
    <t>ORD00055</t>
  </si>
  <si>
    <t>2024-09-23</t>
  </si>
  <si>
    <t>CUST5956</t>
  </si>
  <si>
    <t>ORD00056</t>
  </si>
  <si>
    <t>2024-10-04</t>
  </si>
  <si>
    <t>CUST4689</t>
  </si>
  <si>
    <t>ORD00057</t>
  </si>
  <si>
    <t>2024-08-19</t>
  </si>
  <si>
    <t>CUST1729</t>
  </si>
  <si>
    <t>ORD00058</t>
  </si>
  <si>
    <t>2024-01-17</t>
  </si>
  <si>
    <t>CUST9444</t>
  </si>
  <si>
    <t>ORD00059</t>
  </si>
  <si>
    <t>2024-07-18</t>
  </si>
  <si>
    <t>CUST8179</t>
  </si>
  <si>
    <t>ORD00060</t>
  </si>
  <si>
    <t>2025-06-05</t>
  </si>
  <si>
    <t>CUST3995</t>
  </si>
  <si>
    <t>ORD00061</t>
  </si>
  <si>
    <t>2024-10-12</t>
  </si>
  <si>
    <t>CUST3116</t>
  </si>
  <si>
    <t>ORD00062</t>
  </si>
  <si>
    <t>CUST8815</t>
  </si>
  <si>
    <t>ORD00063</t>
  </si>
  <si>
    <t>2024-12-05</t>
  </si>
  <si>
    <t>CUST9744</t>
  </si>
  <si>
    <t>ORD00064</t>
  </si>
  <si>
    <t>2024-12-23</t>
  </si>
  <si>
    <t>CUST1782</t>
  </si>
  <si>
    <t>ORD00065</t>
  </si>
  <si>
    <t>CUST7423</t>
  </si>
  <si>
    <t>ORD00066</t>
  </si>
  <si>
    <t>2024-07-31</t>
  </si>
  <si>
    <t>CUST6184</t>
  </si>
  <si>
    <t>ORD00067</t>
  </si>
  <si>
    <t>2025-10-11</t>
  </si>
  <si>
    <t>CUST8970</t>
  </si>
  <si>
    <t>ORD00068</t>
  </si>
  <si>
    <t>2024-12-24</t>
  </si>
  <si>
    <t>CUST9212</t>
  </si>
  <si>
    <t>ORD00069</t>
  </si>
  <si>
    <t>2024-05-16</t>
  </si>
  <si>
    <t>CUST2133</t>
  </si>
  <si>
    <t>ORD00070</t>
  </si>
  <si>
    <t>2024-12-30</t>
  </si>
  <si>
    <t>CUST7177</t>
  </si>
  <si>
    <t>ORD00071</t>
  </si>
  <si>
    <t>2025-01-13</t>
  </si>
  <si>
    <t>CUST9526</t>
  </si>
  <si>
    <t>ORD00072</t>
  </si>
  <si>
    <t>2025-07-03</t>
  </si>
  <si>
    <t>CUST7946</t>
  </si>
  <si>
    <t>ORD00073</t>
  </si>
  <si>
    <t>CUST3597</t>
  </si>
  <si>
    <t>ORD00074</t>
  </si>
  <si>
    <t>2025-06-28</t>
  </si>
  <si>
    <t>CUST2982</t>
  </si>
  <si>
    <t>ORD00075</t>
  </si>
  <si>
    <t>2025-04-15</t>
  </si>
  <si>
    <t>CUST8207</t>
  </si>
  <si>
    <t>ORD00076</t>
  </si>
  <si>
    <t>2025-08-26</t>
  </si>
  <si>
    <t>CUST9008</t>
  </si>
  <si>
    <t>ORD00077</t>
  </si>
  <si>
    <t>2025-12-16</t>
  </si>
  <si>
    <t>CUST9078</t>
  </si>
  <si>
    <t>ORD00078</t>
  </si>
  <si>
    <t>2024-05-08</t>
  </si>
  <si>
    <t>CUST3396</t>
  </si>
  <si>
    <t>ORD00079</t>
  </si>
  <si>
    <t>2024-11-20</t>
  </si>
  <si>
    <t>CUST5636</t>
  </si>
  <si>
    <t>ORD00080</t>
  </si>
  <si>
    <t>2025-12-15</t>
  </si>
  <si>
    <t>CUST9472</t>
  </si>
  <si>
    <t>ORD00081</t>
  </si>
  <si>
    <t>2025-08-02</t>
  </si>
  <si>
    <t>CUST3367</t>
  </si>
  <si>
    <t>ORD00082</t>
  </si>
  <si>
    <t>2024-12-14</t>
  </si>
  <si>
    <t>CUST7897</t>
  </si>
  <si>
    <t>ORD00083</t>
  </si>
  <si>
    <t>2024-08-07</t>
  </si>
  <si>
    <t>CUST7901</t>
  </si>
  <si>
    <t>ORD00084</t>
  </si>
  <si>
    <t>CUST5754</t>
  </si>
  <si>
    <t>ORD00085</t>
  </si>
  <si>
    <t>2025-01-02</t>
  </si>
  <si>
    <t>CUST6830</t>
  </si>
  <si>
    <t>ORD00086</t>
  </si>
  <si>
    <t>CUST6961</t>
  </si>
  <si>
    <t>ORD00087</t>
  </si>
  <si>
    <t>2025-03-28</t>
  </si>
  <si>
    <t>CUST3129</t>
  </si>
  <si>
    <t>ORD00088</t>
  </si>
  <si>
    <t>CUST4483</t>
  </si>
  <si>
    <t>ORD00089</t>
  </si>
  <si>
    <t>CUST4191</t>
  </si>
  <si>
    <t>ORD00090</t>
  </si>
  <si>
    <t>CUST5533</t>
  </si>
  <si>
    <t>ORD00091</t>
  </si>
  <si>
    <t>2025-02-16</t>
  </si>
  <si>
    <t>CUST8066</t>
  </si>
  <si>
    <t>ORD00092</t>
  </si>
  <si>
    <t>CUST5823</t>
  </si>
  <si>
    <t>ORD00093</t>
  </si>
  <si>
    <t>2024-06-22</t>
  </si>
  <si>
    <t>CUST9136</t>
  </si>
  <si>
    <t>ORD00094</t>
  </si>
  <si>
    <t>2024-06-04</t>
  </si>
  <si>
    <t>CUST1824</t>
  </si>
  <si>
    <t>ORD00095</t>
  </si>
  <si>
    <t>2024-08-02</t>
  </si>
  <si>
    <t>CUST1486</t>
  </si>
  <si>
    <t>ORD00096</t>
  </si>
  <si>
    <t>CUST6747</t>
  </si>
  <si>
    <t>ORD00097</t>
  </si>
  <si>
    <t>2025-12-10</t>
  </si>
  <si>
    <t>CUST5332</t>
  </si>
  <si>
    <t>ORD00098</t>
  </si>
  <si>
    <t>2024-09-25</t>
  </si>
  <si>
    <t>CUST6682</t>
  </si>
  <si>
    <t>ORD00099</t>
  </si>
  <si>
    <t>2025-01-06</t>
  </si>
  <si>
    <t>CUST7184</t>
  </si>
  <si>
    <t>ORD00100</t>
  </si>
  <si>
    <t>2025-11-04</t>
  </si>
  <si>
    <t>CUST6173</t>
  </si>
  <si>
    <t>ORD00101</t>
  </si>
  <si>
    <t>2024-06-29</t>
  </si>
  <si>
    <t>CUST6765</t>
  </si>
  <si>
    <t>ORD00102</t>
  </si>
  <si>
    <t>2024-04-07</t>
  </si>
  <si>
    <t>CUST1601</t>
  </si>
  <si>
    <t>ORD00103</t>
  </si>
  <si>
    <t>2025-11-28</t>
  </si>
  <si>
    <t>CUST8310</t>
  </si>
  <si>
    <t>ORD00104</t>
  </si>
  <si>
    <t>2024-09-20</t>
  </si>
  <si>
    <t>CUST8999</t>
  </si>
  <si>
    <t>ORD00105</t>
  </si>
  <si>
    <t>2025-04-03</t>
  </si>
  <si>
    <t>CUST1345</t>
  </si>
  <si>
    <t>ORD00106</t>
  </si>
  <si>
    <t>2025-07-11</t>
  </si>
  <si>
    <t>CUST8560</t>
  </si>
  <si>
    <t>ORD00107</t>
  </si>
  <si>
    <t>2024-05-06</t>
  </si>
  <si>
    <t>CUST7648</t>
  </si>
  <si>
    <t>ORD00108</t>
  </si>
  <si>
    <t>2024-07-28</t>
  </si>
  <si>
    <t>CUST9589</t>
  </si>
  <si>
    <t>ORD00109</t>
  </si>
  <si>
    <t>2025-08-01</t>
  </si>
  <si>
    <t>CUST2572</t>
  </si>
  <si>
    <t>ORD00110</t>
  </si>
  <si>
    <t>2025-03-08</t>
  </si>
  <si>
    <t>CUST5232</t>
  </si>
  <si>
    <t>ORD00111</t>
  </si>
  <si>
    <t>2024-08-27</t>
  </si>
  <si>
    <t>CUST1363</t>
  </si>
  <si>
    <t>ORD00112</t>
  </si>
  <si>
    <t>2025-10-20</t>
  </si>
  <si>
    <t>CUST2526</t>
  </si>
  <si>
    <t>ORD00113</t>
  </si>
  <si>
    <t>CUST6448</t>
  </si>
  <si>
    <t>ORD00114</t>
  </si>
  <si>
    <t>2025-12-28</t>
  </si>
  <si>
    <t>CUST7172</t>
  </si>
  <si>
    <t>ORD00115</t>
  </si>
  <si>
    <t>2024-12-15</t>
  </si>
  <si>
    <t>CUST8615</t>
  </si>
  <si>
    <t>ORD00116</t>
  </si>
  <si>
    <t>2025-08-25</t>
  </si>
  <si>
    <t>CUST5364</t>
  </si>
  <si>
    <t>ORD00117</t>
  </si>
  <si>
    <t>2025-11-21</t>
  </si>
  <si>
    <t>CUST1833</t>
  </si>
  <si>
    <t>ORD00118</t>
  </si>
  <si>
    <t>2025-10-08</t>
  </si>
  <si>
    <t>CUST6478</t>
  </si>
  <si>
    <t>ORD00119</t>
  </si>
  <si>
    <t>2025-11-09</t>
  </si>
  <si>
    <t>CUST7785</t>
  </si>
  <si>
    <t>ORD00120</t>
  </si>
  <si>
    <t>CUST6138</t>
  </si>
  <si>
    <t>ORD00121</t>
  </si>
  <si>
    <t>CUST2847</t>
  </si>
  <si>
    <t>ORD00122</t>
  </si>
  <si>
    <t>2025-02-14</t>
  </si>
  <si>
    <t>CUST5607</t>
  </si>
  <si>
    <t>ORD00123</t>
  </si>
  <si>
    <t>2024-07-07</t>
  </si>
  <si>
    <t>CUST6072</t>
  </si>
  <si>
    <t>ORD00124</t>
  </si>
  <si>
    <t>2025-05-13</t>
  </si>
  <si>
    <t>CUST4189</t>
  </si>
  <si>
    <t>ORD00125</t>
  </si>
  <si>
    <t>2025-12-09</t>
  </si>
  <si>
    <t>CUST4255</t>
  </si>
  <si>
    <t>ORD00126</t>
  </si>
  <si>
    <t>2024-06-05</t>
  </si>
  <si>
    <t>CUST3315</t>
  </si>
  <si>
    <t>ORD00127</t>
  </si>
  <si>
    <t>CUST6341</t>
  </si>
  <si>
    <t>ORD00128</t>
  </si>
  <si>
    <t>2024-07-21</t>
  </si>
  <si>
    <t>CUST8622</t>
  </si>
  <si>
    <t>ORD00129</t>
  </si>
  <si>
    <t>2025-10-29</t>
  </si>
  <si>
    <t>CUST5031</t>
  </si>
  <si>
    <t>ORD00130</t>
  </si>
  <si>
    <t>2024-03-02</t>
  </si>
  <si>
    <t>CUST9636</t>
  </si>
  <si>
    <t>ORD00131</t>
  </si>
  <si>
    <t>2024-11-16</t>
  </si>
  <si>
    <t>CUST6925</t>
  </si>
  <si>
    <t>ORD00132</t>
  </si>
  <si>
    <t>2024-04-18</t>
  </si>
  <si>
    <t>CUST1248</t>
  </si>
  <si>
    <t>ORD00133</t>
  </si>
  <si>
    <t>2024-08-22</t>
  </si>
  <si>
    <t>CUST5264</t>
  </si>
  <si>
    <t>ORD00134</t>
  </si>
  <si>
    <t>2025-11-27</t>
  </si>
  <si>
    <t>CUST9344</t>
  </si>
  <si>
    <t>ORD00135</t>
  </si>
  <si>
    <t>2025-08-29</t>
  </si>
  <si>
    <t>CUST3040</t>
  </si>
  <si>
    <t>ORD00136</t>
  </si>
  <si>
    <t>2025-10-10</t>
  </si>
  <si>
    <t>CUST2494</t>
  </si>
  <si>
    <t>ORD00137</t>
  </si>
  <si>
    <t>2025-04-17</t>
  </si>
  <si>
    <t>CUST2119</t>
  </si>
  <si>
    <t>ORD00138</t>
  </si>
  <si>
    <t>2025-05-18</t>
  </si>
  <si>
    <t>CUST4319</t>
  </si>
  <si>
    <t>ORD00139</t>
  </si>
  <si>
    <t>CUST7035</t>
  </si>
  <si>
    <t>ORD00140</t>
  </si>
  <si>
    <t>2024-10-05</t>
  </si>
  <si>
    <t>CUST6593</t>
  </si>
  <si>
    <t>ORD00141</t>
  </si>
  <si>
    <t>CUST5840</t>
  </si>
  <si>
    <t>ORD00142</t>
  </si>
  <si>
    <t>2024-11-19</t>
  </si>
  <si>
    <t>CUST7328</t>
  </si>
  <si>
    <t>ORD00143</t>
  </si>
  <si>
    <t>2025-11-23</t>
  </si>
  <si>
    <t>CUST9311</t>
  </si>
  <si>
    <t>ORD00144</t>
  </si>
  <si>
    <t>2024-06-30</t>
  </si>
  <si>
    <t>CUST6205</t>
  </si>
  <si>
    <t>ORD00145</t>
  </si>
  <si>
    <t>2024-01-23</t>
  </si>
  <si>
    <t>CUST8201</t>
  </si>
  <si>
    <t>ORD00146</t>
  </si>
  <si>
    <t>2025-08-05</t>
  </si>
  <si>
    <t>CUST4135</t>
  </si>
  <si>
    <t>ORD00147</t>
  </si>
  <si>
    <t>2024-10-01</t>
  </si>
  <si>
    <t>CUST6906</t>
  </si>
  <si>
    <t>ORD00148</t>
  </si>
  <si>
    <t>2025-04-18</t>
  </si>
  <si>
    <t>CUST4602</t>
  </si>
  <si>
    <t>ORD00149</t>
  </si>
  <si>
    <t>2024-12-29</t>
  </si>
  <si>
    <t>CUST1481</t>
  </si>
  <si>
    <t>ORD00150</t>
  </si>
  <si>
    <t>2024-12-26</t>
  </si>
  <si>
    <t>CUST3207</t>
  </si>
  <si>
    <t>ORD00151</t>
  </si>
  <si>
    <t>2025-01-27</t>
  </si>
  <si>
    <t>CUST9998</t>
  </si>
  <si>
    <t>ORD00152</t>
  </si>
  <si>
    <t>2025-03-15</t>
  </si>
  <si>
    <t>CUST7316</t>
  </si>
  <si>
    <t>ORD00153</t>
  </si>
  <si>
    <t>2025-06-22</t>
  </si>
  <si>
    <t>CUST2043</t>
  </si>
  <si>
    <t>ORD00154</t>
  </si>
  <si>
    <t>CUST2692</t>
  </si>
  <si>
    <t>ORD00155</t>
  </si>
  <si>
    <t>2024-10-27</t>
  </si>
  <si>
    <t>CUST6791</t>
  </si>
  <si>
    <t>ORD00156</t>
  </si>
  <si>
    <t>CUST7437</t>
  </si>
  <si>
    <t>ORD00157</t>
  </si>
  <si>
    <t>2024-06-16</t>
  </si>
  <si>
    <t>CUST9922</t>
  </si>
  <si>
    <t>ORD00158</t>
  </si>
  <si>
    <t>2025-04-19</t>
  </si>
  <si>
    <t>CUST1445</t>
  </si>
  <si>
    <t>ORD00159</t>
  </si>
  <si>
    <t>2024-05-12</t>
  </si>
  <si>
    <t>CUST2857</t>
  </si>
  <si>
    <t>ORD00160</t>
  </si>
  <si>
    <t>2025-02-19</t>
  </si>
  <si>
    <t>CUST8121</t>
  </si>
  <si>
    <t>ORD00161</t>
  </si>
  <si>
    <t>CUST4508</t>
  </si>
  <si>
    <t>ORD00162</t>
  </si>
  <si>
    <t>2025-04-14</t>
  </si>
  <si>
    <t>CUST4298</t>
  </si>
  <si>
    <t>ORD00163</t>
  </si>
  <si>
    <t>CUST1545</t>
  </si>
  <si>
    <t>ORD00164</t>
  </si>
  <si>
    <t>2025-02-10</t>
  </si>
  <si>
    <t>CUST1693</t>
  </si>
  <si>
    <t>ORD00165</t>
  </si>
  <si>
    <t>2025-12-20</t>
  </si>
  <si>
    <t>CUST2476</t>
  </si>
  <si>
    <t>ORD00166</t>
  </si>
  <si>
    <t>CUST6000</t>
  </si>
  <si>
    <t>ORD00167</t>
  </si>
  <si>
    <t>2024-12-08</t>
  </si>
  <si>
    <t>CUST2033</t>
  </si>
  <si>
    <t>ORD00168</t>
  </si>
  <si>
    <t>2025-12-31</t>
  </si>
  <si>
    <t>CUST5348</t>
  </si>
  <si>
    <t>ORD00169</t>
  </si>
  <si>
    <t>CUST8046</t>
  </si>
  <si>
    <t>ORD00170</t>
  </si>
  <si>
    <t>2024-01-09</t>
  </si>
  <si>
    <t>CUST4526</t>
  </si>
  <si>
    <t>ORD00171</t>
  </si>
  <si>
    <t>2024-08-03</t>
  </si>
  <si>
    <t>CUST5398</t>
  </si>
  <si>
    <t>ORD00172</t>
  </si>
  <si>
    <t>CUST6344</t>
  </si>
  <si>
    <t>ORD00173</t>
  </si>
  <si>
    <t>2024-02-27</t>
  </si>
  <si>
    <t>CUST8873</t>
  </si>
  <si>
    <t>ORD00174</t>
  </si>
  <si>
    <t>2024-03-11</t>
  </si>
  <si>
    <t>CUST9070</t>
  </si>
  <si>
    <t>ORD00175</t>
  </si>
  <si>
    <t>2025-05-08</t>
  </si>
  <si>
    <t>CUST7952</t>
  </si>
  <si>
    <t>ORD00176</t>
  </si>
  <si>
    <t>CUST9281</t>
  </si>
  <si>
    <t>ORD00177</t>
  </si>
  <si>
    <t>2025-01-18</t>
  </si>
  <si>
    <t>CUST6381</t>
  </si>
  <si>
    <t>ORD00178</t>
  </si>
  <si>
    <t>2024-09-04</t>
  </si>
  <si>
    <t>CUST5206</t>
  </si>
  <si>
    <t>ORD00179</t>
  </si>
  <si>
    <t>2025-09-18</t>
  </si>
  <si>
    <t>CUST4281</t>
  </si>
  <si>
    <t>ORD00180</t>
  </si>
  <si>
    <t>2024-12-25</t>
  </si>
  <si>
    <t>CUST8988</t>
  </si>
  <si>
    <t>ORD00181</t>
  </si>
  <si>
    <t>2024-09-28</t>
  </si>
  <si>
    <t>CUST3242</t>
  </si>
  <si>
    <t>ORD00182</t>
  </si>
  <si>
    <t>2024-03-14</t>
  </si>
  <si>
    <t>CUST7463</t>
  </si>
  <si>
    <t>ORD00183</t>
  </si>
  <si>
    <t>2025-03-03</t>
  </si>
  <si>
    <t>CUST9188</t>
  </si>
  <si>
    <t>ORD00184</t>
  </si>
  <si>
    <t>2025-11-26</t>
  </si>
  <si>
    <t>CUST2970</t>
  </si>
  <si>
    <t>ORD00185</t>
  </si>
  <si>
    <t>2025-10-23</t>
  </si>
  <si>
    <t>CUST2506</t>
  </si>
  <si>
    <t>ORD00186</t>
  </si>
  <si>
    <t>2024-11-26</t>
  </si>
  <si>
    <t>CUST1463</t>
  </si>
  <si>
    <t>ORD00187</t>
  </si>
  <si>
    <t>2025-10-06</t>
  </si>
  <si>
    <t>CUST2448</t>
  </si>
  <si>
    <t>ORD00188</t>
  </si>
  <si>
    <t>2025-07-18</t>
  </si>
  <si>
    <t>CUST6023</t>
  </si>
  <si>
    <t>ORD00189</t>
  </si>
  <si>
    <t>2024-01-26</t>
  </si>
  <si>
    <t>CUST3229</t>
  </si>
  <si>
    <t>ORD00190</t>
  </si>
  <si>
    <t>2024-01-05</t>
  </si>
  <si>
    <t>CUST9708</t>
  </si>
  <si>
    <t>ORD00191</t>
  </si>
  <si>
    <t>2024-09-02</t>
  </si>
  <si>
    <t>CUST1973</t>
  </si>
  <si>
    <t>ORD00192</t>
  </si>
  <si>
    <t>2025-01-10</t>
  </si>
  <si>
    <t>CUST5377</t>
  </si>
  <si>
    <t>ORD00193</t>
  </si>
  <si>
    <t>2024-02-25</t>
  </si>
  <si>
    <t>CUST4875</t>
  </si>
  <si>
    <t>ORD00194</t>
  </si>
  <si>
    <t>2024-06-25</t>
  </si>
  <si>
    <t>CUST8055</t>
  </si>
  <si>
    <t>ORD00195</t>
  </si>
  <si>
    <t>2024-06-20</t>
  </si>
  <si>
    <t>CUST3172</t>
  </si>
  <si>
    <t>ORD00196</t>
  </si>
  <si>
    <t>2024-04-05</t>
  </si>
  <si>
    <t>CUST6219</t>
  </si>
  <si>
    <t>ORD00197</t>
  </si>
  <si>
    <t>2024-04-04</t>
  </si>
  <si>
    <t>CUST2795</t>
  </si>
  <si>
    <t>ORD00198</t>
  </si>
  <si>
    <t>2024-04-09</t>
  </si>
  <si>
    <t>CUST8899</t>
  </si>
  <si>
    <t>ORD00199</t>
  </si>
  <si>
    <t>2024-11-15</t>
  </si>
  <si>
    <t>CUST1614</t>
  </si>
  <si>
    <t>ORD00200</t>
  </si>
  <si>
    <t>CUST4878</t>
  </si>
  <si>
    <t>ORD00201</t>
  </si>
  <si>
    <t>2025-06-09</t>
  </si>
  <si>
    <t>CUST9621</t>
  </si>
  <si>
    <t>ORD00202</t>
  </si>
  <si>
    <t>2024-02-01</t>
  </si>
  <si>
    <t>CUST7040</t>
  </si>
  <si>
    <t>ORD00203</t>
  </si>
  <si>
    <t>2024-03-20</t>
  </si>
  <si>
    <t>CUST4907</t>
  </si>
  <si>
    <t>ORD00204</t>
  </si>
  <si>
    <t>2024-11-30</t>
  </si>
  <si>
    <t>CUST7453</t>
  </si>
  <si>
    <t>ORD00205</t>
  </si>
  <si>
    <t>2025-10-28</t>
  </si>
  <si>
    <t>CUST4568</t>
  </si>
  <si>
    <t>ORD00206</t>
  </si>
  <si>
    <t>2025-01-15</t>
  </si>
  <si>
    <t>CUST8825</t>
  </si>
  <si>
    <t>ORD00207</t>
  </si>
  <si>
    <t>2025-10-14</t>
  </si>
  <si>
    <t>CUST8422</t>
  </si>
  <si>
    <t>ORD00208</t>
  </si>
  <si>
    <t>2024-06-28</t>
  </si>
  <si>
    <t>ORD00209</t>
  </si>
  <si>
    <t>2024-06-02</t>
  </si>
  <si>
    <t>CUST3107</t>
  </si>
  <si>
    <t>ORD00210</t>
  </si>
  <si>
    <t>CUST5560</t>
  </si>
  <si>
    <t>ORD00211</t>
  </si>
  <si>
    <t>CUST2144</t>
  </si>
  <si>
    <t>ORD00212</t>
  </si>
  <si>
    <t>CUST5292</t>
  </si>
  <si>
    <t>ORD00213</t>
  </si>
  <si>
    <t>2024-05-11</t>
  </si>
  <si>
    <t>CUST6507</t>
  </si>
  <si>
    <t>ORD00214</t>
  </si>
  <si>
    <t>CUST4044</t>
  </si>
  <si>
    <t>ORD00215</t>
  </si>
  <si>
    <t>2025-04-10</t>
  </si>
  <si>
    <t>CUST6944</t>
  </si>
  <si>
    <t>ORD00216</t>
  </si>
  <si>
    <t>2025-09-09</t>
  </si>
  <si>
    <t>CUST2470</t>
  </si>
  <si>
    <t>ORD00217</t>
  </si>
  <si>
    <t>2025-03-02</t>
  </si>
  <si>
    <t>CUST3028</t>
  </si>
  <si>
    <t>ORD00218</t>
  </si>
  <si>
    <t>2025-10-03</t>
  </si>
  <si>
    <t>CUST2265</t>
  </si>
  <si>
    <t>ORD00219</t>
  </si>
  <si>
    <t>2025-12-13</t>
  </si>
  <si>
    <t>CUST9291</t>
  </si>
  <si>
    <t>ORD00220</t>
  </si>
  <si>
    <t>2024-10-08</t>
  </si>
  <si>
    <t>CUST8858</t>
  </si>
  <si>
    <t>ORD00221</t>
  </si>
  <si>
    <t>2024-09-27</t>
  </si>
  <si>
    <t>CUST5319</t>
  </si>
  <si>
    <t>ORD00222</t>
  </si>
  <si>
    <t>2024-10-03</t>
  </si>
  <si>
    <t>CUST8846</t>
  </si>
  <si>
    <t>ORD00223</t>
  </si>
  <si>
    <t>2025-08-13</t>
  </si>
  <si>
    <t>CUST5712</t>
  </si>
  <si>
    <t>ORD00224</t>
  </si>
  <si>
    <t>CUST4291</t>
  </si>
  <si>
    <t>ORD00225</t>
  </si>
  <si>
    <t>2025-05-16</t>
  </si>
  <si>
    <t>ORD00226</t>
  </si>
  <si>
    <t>CUST2856</t>
  </si>
  <si>
    <t>ORD00227</t>
  </si>
  <si>
    <t>2024-03-24</t>
  </si>
  <si>
    <t>CUST6780</t>
  </si>
  <si>
    <t>ORD00228</t>
  </si>
  <si>
    <t>CUST3941</t>
  </si>
  <si>
    <t>ORD00229</t>
  </si>
  <si>
    <t>CUST6855</t>
  </si>
  <si>
    <t>ORD00230</t>
  </si>
  <si>
    <t>2025-07-10</t>
  </si>
  <si>
    <t>CUST9505</t>
  </si>
  <si>
    <t>ORD00231</t>
  </si>
  <si>
    <t>2025-09-28</t>
  </si>
  <si>
    <t>CUST9458</t>
  </si>
  <si>
    <t>ORD00232</t>
  </si>
  <si>
    <t>2025-04-07</t>
  </si>
  <si>
    <t>CUST3167</t>
  </si>
  <si>
    <t>ORD00233</t>
  </si>
  <si>
    <t>2025-06-02</t>
  </si>
  <si>
    <t>CUST9147</t>
  </si>
  <si>
    <t>ORD00234</t>
  </si>
  <si>
    <t>CUST5659</t>
  </si>
  <si>
    <t>ORD00235</t>
  </si>
  <si>
    <t>CUST9550</t>
  </si>
  <si>
    <t>ORD00236</t>
  </si>
  <si>
    <t>2024-08-15</t>
  </si>
  <si>
    <t>CUST8204</t>
  </si>
  <si>
    <t>ORD00237</t>
  </si>
  <si>
    <t>2025-03-23</t>
  </si>
  <si>
    <t>CUST2065</t>
  </si>
  <si>
    <t>ORD00238</t>
  </si>
  <si>
    <t>2025-02-18</t>
  </si>
  <si>
    <t>CUST6334</t>
  </si>
  <si>
    <t>ORD00239</t>
  </si>
  <si>
    <t>2024-07-22</t>
  </si>
  <si>
    <t>CUST6277</t>
  </si>
  <si>
    <t>ORD00240</t>
  </si>
  <si>
    <t>2024-11-22</t>
  </si>
  <si>
    <t>CUST9120</t>
  </si>
  <si>
    <t>ORD00241</t>
  </si>
  <si>
    <t>CUST2810</t>
  </si>
  <si>
    <t>ORD00242</t>
  </si>
  <si>
    <t>CUST5524</t>
  </si>
  <si>
    <t>ORD00243</t>
  </si>
  <si>
    <t>CUST6327</t>
  </si>
  <si>
    <t>ORD00244</t>
  </si>
  <si>
    <t>2025-07-26</t>
  </si>
  <si>
    <t>CUST3041</t>
  </si>
  <si>
    <t>ORD00245</t>
  </si>
  <si>
    <t>CUST3761</t>
  </si>
  <si>
    <t>ORD00246</t>
  </si>
  <si>
    <t>2024-02-20</t>
  </si>
  <si>
    <t>CUST2978</t>
  </si>
  <si>
    <t>ORD00247</t>
  </si>
  <si>
    <t>2024-01-24</t>
  </si>
  <si>
    <t>CUST5570</t>
  </si>
  <si>
    <t>ORD00248</t>
  </si>
  <si>
    <t>2025-10-26</t>
  </si>
  <si>
    <t>CUST3197</t>
  </si>
  <si>
    <t>ORD00249</t>
  </si>
  <si>
    <t>2024-09-01</t>
  </si>
  <si>
    <t>CUST1963</t>
  </si>
  <si>
    <t>ORD00250</t>
  </si>
  <si>
    <t>2025-01-05</t>
  </si>
  <si>
    <t>CUST2068</t>
  </si>
  <si>
    <t>ORD00251</t>
  </si>
  <si>
    <t>2025-07-30</t>
  </si>
  <si>
    <t>CUST1164</t>
  </si>
  <si>
    <t>ORD00252</t>
  </si>
  <si>
    <t>2025-01-04</t>
  </si>
  <si>
    <t>CUST4414</t>
  </si>
  <si>
    <t>ORD00253</t>
  </si>
  <si>
    <t>2024-03-26</t>
  </si>
  <si>
    <t>CUST7141</t>
  </si>
  <si>
    <t>ORD00254</t>
  </si>
  <si>
    <t>2024-12-19</t>
  </si>
  <si>
    <t>CUST8898</t>
  </si>
  <si>
    <t>ORD00255</t>
  </si>
  <si>
    <t>2024-03-07</t>
  </si>
  <si>
    <t>CUST9441</t>
  </si>
  <si>
    <t>ORD00256</t>
  </si>
  <si>
    <t>2025-05-28</t>
  </si>
  <si>
    <t>CUST3937</t>
  </si>
  <si>
    <t>ORD00257</t>
  </si>
  <si>
    <t>CUST9875</t>
  </si>
  <si>
    <t>ORD00258</t>
  </si>
  <si>
    <t>2025-03-09</t>
  </si>
  <si>
    <t>CUST9687</t>
  </si>
  <si>
    <t>ORD00259</t>
  </si>
  <si>
    <t>2024-12-13</t>
  </si>
  <si>
    <t>CUST3084</t>
  </si>
  <si>
    <t>ORD00260</t>
  </si>
  <si>
    <t>CUST2341</t>
  </si>
  <si>
    <t>ORD00261</t>
  </si>
  <si>
    <t>2025-12-22</t>
  </si>
  <si>
    <t>CUST7262</t>
  </si>
  <si>
    <t>ORD00262</t>
  </si>
  <si>
    <t>2025-05-14</t>
  </si>
  <si>
    <t>CUST4604</t>
  </si>
  <si>
    <t>ORD00263</t>
  </si>
  <si>
    <t>CUST4206</t>
  </si>
  <si>
    <t>ORD00264</t>
  </si>
  <si>
    <t>2025-08-08</t>
  </si>
  <si>
    <t>CUST2376</t>
  </si>
  <si>
    <t>ORD00265</t>
  </si>
  <si>
    <t>2025-05-01</t>
  </si>
  <si>
    <t>CUST5255</t>
  </si>
  <si>
    <t>ORD00266</t>
  </si>
  <si>
    <t>CUST4150</t>
  </si>
  <si>
    <t>ORD00267</t>
  </si>
  <si>
    <t>2024-11-18</t>
  </si>
  <si>
    <t>CUST9387</t>
  </si>
  <si>
    <t>ORD00268</t>
  </si>
  <si>
    <t>2024-08-29</t>
  </si>
  <si>
    <t>CUST3921</t>
  </si>
  <si>
    <t>ORD00269</t>
  </si>
  <si>
    <t>2024-11-13</t>
  </si>
  <si>
    <t>CUST7985</t>
  </si>
  <si>
    <t>ORD00270</t>
  </si>
  <si>
    <t>2024-11-08</t>
  </si>
  <si>
    <t>CUST8719</t>
  </si>
  <si>
    <t>ORD00271</t>
  </si>
  <si>
    <t>2025-02-25</t>
  </si>
  <si>
    <t>CUST8580</t>
  </si>
  <si>
    <t>ORD00272</t>
  </si>
  <si>
    <t>2025-02-05</t>
  </si>
  <si>
    <t>CUST7950</t>
  </si>
  <si>
    <t>ORD00273</t>
  </si>
  <si>
    <t>CUST5256</t>
  </si>
  <si>
    <t>ORD00274</t>
  </si>
  <si>
    <t>CUST6588</t>
  </si>
  <si>
    <t>ORD00275</t>
  </si>
  <si>
    <t>CUST2371</t>
  </si>
  <si>
    <t>ORD00276</t>
  </si>
  <si>
    <t>2025-06-21</t>
  </si>
  <si>
    <t>CUST2691</t>
  </si>
  <si>
    <t>ORD00277</t>
  </si>
  <si>
    <t>CUST9408</t>
  </si>
  <si>
    <t>ORD00278</t>
  </si>
  <si>
    <t>2025-11-08</t>
  </si>
  <si>
    <t>CUST1254</t>
  </si>
  <si>
    <t>ORD00279</t>
  </si>
  <si>
    <t>2024-04-06</t>
  </si>
  <si>
    <t>CUST4282</t>
  </si>
  <si>
    <t>ORD00280</t>
  </si>
  <si>
    <t>2024-02-17</t>
  </si>
  <si>
    <t>CUST5623</t>
  </si>
  <si>
    <t>ORD00281</t>
  </si>
  <si>
    <t>2024-04-10</t>
  </si>
  <si>
    <t>CUST9995</t>
  </si>
  <si>
    <t>ORD00282</t>
  </si>
  <si>
    <t>CUST1673</t>
  </si>
  <si>
    <t>ORD00283</t>
  </si>
  <si>
    <t>2024-01-28</t>
  </si>
  <si>
    <t>CUST5637</t>
  </si>
  <si>
    <t>ORD00284</t>
  </si>
  <si>
    <t>CUST7418</t>
  </si>
  <si>
    <t>ORD00285</t>
  </si>
  <si>
    <t>CUST1279</t>
  </si>
  <si>
    <t>ORD00286</t>
  </si>
  <si>
    <t>CUST5231</t>
  </si>
  <si>
    <t>ORD00287</t>
  </si>
  <si>
    <t>CUST4748</t>
  </si>
  <si>
    <t>ORD00288</t>
  </si>
  <si>
    <t>2024-11-24</t>
  </si>
  <si>
    <t>CUST9121</t>
  </si>
  <si>
    <t>ORD00289</t>
  </si>
  <si>
    <t>2025-12-08</t>
  </si>
  <si>
    <t>CUST2307</t>
  </si>
  <si>
    <t>ORD00290</t>
  </si>
  <si>
    <t>CUST4992</t>
  </si>
  <si>
    <t>ORD00291</t>
  </si>
  <si>
    <t>2024-01-07</t>
  </si>
  <si>
    <t>CUST1411</t>
  </si>
  <si>
    <t>ORD00292</t>
  </si>
  <si>
    <t>CUST6053</t>
  </si>
  <si>
    <t>ORD00293</t>
  </si>
  <si>
    <t>CUST9399</t>
  </si>
  <si>
    <t>ORD00294</t>
  </si>
  <si>
    <t>CUST4883</t>
  </si>
  <si>
    <t>ORD00295</t>
  </si>
  <si>
    <t>2024-07-23</t>
  </si>
  <si>
    <t>CUST6417</t>
  </si>
  <si>
    <t>ORD00296</t>
  </si>
  <si>
    <t>CUST7966</t>
  </si>
  <si>
    <t>ORD00297</t>
  </si>
  <si>
    <t>2025-05-04</t>
  </si>
  <si>
    <t>CUST3215</t>
  </si>
  <si>
    <t>ORD00298</t>
  </si>
  <si>
    <t>2025-05-20</t>
  </si>
  <si>
    <t>CUST6514</t>
  </si>
  <si>
    <t>ORD00299</t>
  </si>
  <si>
    <t>2025-01-25</t>
  </si>
  <si>
    <t>CUST9468</t>
  </si>
  <si>
    <t>ORD00300</t>
  </si>
  <si>
    <t>2024-05-27</t>
  </si>
  <si>
    <t>CUST5184</t>
  </si>
  <si>
    <t>ORD00301</t>
  </si>
  <si>
    <t>2025-05-09</t>
  </si>
  <si>
    <t>CUST8124</t>
  </si>
  <si>
    <t>ORD00302</t>
  </si>
  <si>
    <t>CUST2010</t>
  </si>
  <si>
    <t>ORD00303</t>
  </si>
  <si>
    <t>2024-04-03</t>
  </si>
  <si>
    <t>CUST3361</t>
  </si>
  <si>
    <t>ORD00304</t>
  </si>
  <si>
    <t>2024-02-11</t>
  </si>
  <si>
    <t>CUST9771</t>
  </si>
  <si>
    <t>ORD00305</t>
  </si>
  <si>
    <t>2025-07-16</t>
  </si>
  <si>
    <t>CUST3508</t>
  </si>
  <si>
    <t>ORD00306</t>
  </si>
  <si>
    <t>2025-04-27</t>
  </si>
  <si>
    <t>CUST2024</t>
  </si>
  <si>
    <t>ORD00307</t>
  </si>
  <si>
    <t>CUST7334</t>
  </si>
  <si>
    <t>ORD00308</t>
  </si>
  <si>
    <t>2025-07-09</t>
  </si>
  <si>
    <t>CUST8388</t>
  </si>
  <si>
    <t>ORD00309</t>
  </si>
  <si>
    <t>2025-12-05</t>
  </si>
  <si>
    <t>CUST3724</t>
  </si>
  <si>
    <t>ORD00310</t>
  </si>
  <si>
    <t>CUST6204</t>
  </si>
  <si>
    <t>ORD00311</t>
  </si>
  <si>
    <t>2024-05-29</t>
  </si>
  <si>
    <t>CUST2109</t>
  </si>
  <si>
    <t>ORD00312</t>
  </si>
  <si>
    <t>2025-02-23</t>
  </si>
  <si>
    <t>CUST3744</t>
  </si>
  <si>
    <t>ORD00313</t>
  </si>
  <si>
    <t>CUST5204</t>
  </si>
  <si>
    <t>ORD00314</t>
  </si>
  <si>
    <t>2024-07-26</t>
  </si>
  <si>
    <t>CUST2989</t>
  </si>
  <si>
    <t>ORD00315</t>
  </si>
  <si>
    <t>CUST1924</t>
  </si>
  <si>
    <t>ORD00316</t>
  </si>
  <si>
    <t>2024-12-04</t>
  </si>
  <si>
    <t>CUST7746</t>
  </si>
  <si>
    <t>ORD00317</t>
  </si>
  <si>
    <t>CUST7569</t>
  </si>
  <si>
    <t>ORD00318</t>
  </si>
  <si>
    <t>2025-04-24</t>
  </si>
  <si>
    <t>CUST8886</t>
  </si>
  <si>
    <t>ORD00319</t>
  </si>
  <si>
    <t>CUST1888</t>
  </si>
  <si>
    <t>ORD00320</t>
  </si>
  <si>
    <t>CUST2992</t>
  </si>
  <si>
    <t>ORD00321</t>
  </si>
  <si>
    <t>2025-09-25</t>
  </si>
  <si>
    <t>CUST7432</t>
  </si>
  <si>
    <t>ORD00322</t>
  </si>
  <si>
    <t>CUST2747</t>
  </si>
  <si>
    <t>ORD00323</t>
  </si>
  <si>
    <t>2024-10-09</t>
  </si>
  <si>
    <t>CUST6704</t>
  </si>
  <si>
    <t>ORD00324</t>
  </si>
  <si>
    <t>2025-01-30</t>
  </si>
  <si>
    <t>CUST3654</t>
  </si>
  <si>
    <t>ORD00325</t>
  </si>
  <si>
    <t>2025-01-16</t>
  </si>
  <si>
    <t>CUST8831</t>
  </si>
  <si>
    <t>ORD00326</t>
  </si>
  <si>
    <t>2025-12-11</t>
  </si>
  <si>
    <t>CUST3066</t>
  </si>
  <si>
    <t>ORD00327</t>
  </si>
  <si>
    <t>2024-09-12</t>
  </si>
  <si>
    <t>CUST7214</t>
  </si>
  <si>
    <t>ORD00328</t>
  </si>
  <si>
    <t>CUST9240</t>
  </si>
  <si>
    <t>ORD00329</t>
  </si>
  <si>
    <t>CUST4996</t>
  </si>
  <si>
    <t>ORD00330</t>
  </si>
  <si>
    <t>CUST8716</t>
  </si>
  <si>
    <t>ORD00331</t>
  </si>
  <si>
    <t>CUST8077</t>
  </si>
  <si>
    <t>ORD00332</t>
  </si>
  <si>
    <t>CUST6464</t>
  </si>
  <si>
    <t>ORD00333</t>
  </si>
  <si>
    <t>2024-07-04</t>
  </si>
  <si>
    <t>CUST1144</t>
  </si>
  <si>
    <t>ORD00334</t>
  </si>
  <si>
    <t>2025-04-11</t>
  </si>
  <si>
    <t>CUST5088</t>
  </si>
  <si>
    <t>ORD00335</t>
  </si>
  <si>
    <t>2024-07-05</t>
  </si>
  <si>
    <t>CUST2668</t>
  </si>
  <si>
    <t>ORD00336</t>
  </si>
  <si>
    <t>2024-03-15</t>
  </si>
  <si>
    <t>CUST7661</t>
  </si>
  <si>
    <t>ORD00337</t>
  </si>
  <si>
    <t>2025-03-18</t>
  </si>
  <si>
    <t>CUST5177</t>
  </si>
  <si>
    <t>ORD00338</t>
  </si>
  <si>
    <t>2025-07-01</t>
  </si>
  <si>
    <t>CUST5096</t>
  </si>
  <si>
    <t>ORD00339</t>
  </si>
  <si>
    <t>2024-02-06</t>
  </si>
  <si>
    <t>CUST1024</t>
  </si>
  <si>
    <t>ORD00340</t>
  </si>
  <si>
    <t>2024-06-08</t>
  </si>
  <si>
    <t>CUST5503</t>
  </si>
  <si>
    <t>ORD00341</t>
  </si>
  <si>
    <t>2025-03-31</t>
  </si>
  <si>
    <t>CUST9351</t>
  </si>
  <si>
    <t>ORD00342</t>
  </si>
  <si>
    <t>2024-10-10</t>
  </si>
  <si>
    <t>CUST6948</t>
  </si>
  <si>
    <t>ORD00343</t>
  </si>
  <si>
    <t>2024-04-17</t>
  </si>
  <si>
    <t>CUST7735</t>
  </si>
  <si>
    <t>ORD00344</t>
  </si>
  <si>
    <t>2025-06-11</t>
  </si>
  <si>
    <t>CUST5688</t>
  </si>
  <si>
    <t>ORD00345</t>
  </si>
  <si>
    <t>CUST6995</t>
  </si>
  <si>
    <t>ORD00346</t>
  </si>
  <si>
    <t>2024-02-03</t>
  </si>
  <si>
    <t>CUST8668</t>
  </si>
  <si>
    <t>ORD00347</t>
  </si>
  <si>
    <t>CUST8260</t>
  </si>
  <si>
    <t>ORD00348</t>
  </si>
  <si>
    <t>2024-01-08</t>
  </si>
  <si>
    <t>CUST7037</t>
  </si>
  <si>
    <t>ORD00349</t>
  </si>
  <si>
    <t>2024-02-05</t>
  </si>
  <si>
    <t>CUST2875</t>
  </si>
  <si>
    <t>ORD00350</t>
  </si>
  <si>
    <t>CUST5356</t>
  </si>
  <si>
    <t>ORD00351</t>
  </si>
  <si>
    <t>2024-01-11</t>
  </si>
  <si>
    <t>CUST4943</t>
  </si>
  <si>
    <t>ORD00352</t>
  </si>
  <si>
    <t>CUST9079</t>
  </si>
  <si>
    <t>ORD00353</t>
  </si>
  <si>
    <t>CUST5212</t>
  </si>
  <si>
    <t>ORD00354</t>
  </si>
  <si>
    <t>2024-10-17</t>
  </si>
  <si>
    <t>CUST5376</t>
  </si>
  <si>
    <t>ORD00355</t>
  </si>
  <si>
    <t>2024-10-15</t>
  </si>
  <si>
    <t>CUST8703</t>
  </si>
  <si>
    <t>ORD00356</t>
  </si>
  <si>
    <t>2025-09-24</t>
  </si>
  <si>
    <t>CUST9638</t>
  </si>
  <si>
    <t>ORD00357</t>
  </si>
  <si>
    <t>2025-06-07</t>
  </si>
  <si>
    <t>CUST8308</t>
  </si>
  <si>
    <t>ORD00358</t>
  </si>
  <si>
    <t>CUST3339</t>
  </si>
  <si>
    <t>ORD00359</t>
  </si>
  <si>
    <t>2025-05-30</t>
  </si>
  <si>
    <t>CUST7494</t>
  </si>
  <si>
    <t>ORD00360</t>
  </si>
  <si>
    <t>CUST5412</t>
  </si>
  <si>
    <t>ORD00361</t>
  </si>
  <si>
    <t>2025-08-14</t>
  </si>
  <si>
    <t>CUST6950</t>
  </si>
  <si>
    <t>ORD00362</t>
  </si>
  <si>
    <t>2025-12-21</t>
  </si>
  <si>
    <t>CUST1378</t>
  </si>
  <si>
    <t>ORD00363</t>
  </si>
  <si>
    <t>2024-07-06</t>
  </si>
  <si>
    <t>CUST2581</t>
  </si>
  <si>
    <t>ORD00364</t>
  </si>
  <si>
    <t>CUST8233</t>
  </si>
  <si>
    <t>ORD00365</t>
  </si>
  <si>
    <t>ORD00366</t>
  </si>
  <si>
    <t>2025-09-07</t>
  </si>
  <si>
    <t>CUST3262</t>
  </si>
  <si>
    <t>ORD00367</t>
  </si>
  <si>
    <t>2024-11-07</t>
  </si>
  <si>
    <t>CUST6470</t>
  </si>
  <si>
    <t>ORD00368</t>
  </si>
  <si>
    <t>CUST3515</t>
  </si>
  <si>
    <t>ORD00369</t>
  </si>
  <si>
    <t>2025-02-04</t>
  </si>
  <si>
    <t>CUST5500</t>
  </si>
  <si>
    <t>ORD00370</t>
  </si>
  <si>
    <t>2024-07-13</t>
  </si>
  <si>
    <t>CUST2580</t>
  </si>
  <si>
    <t>ORD00371</t>
  </si>
  <si>
    <t>2024-10-11</t>
  </si>
  <si>
    <t>CUST9680</t>
  </si>
  <si>
    <t>ORD00372</t>
  </si>
  <si>
    <t>CUST2558</t>
  </si>
  <si>
    <t>ORD00373</t>
  </si>
  <si>
    <t>2024-03-03</t>
  </si>
  <si>
    <t>CUST7171</t>
  </si>
  <si>
    <t>ORD00374</t>
  </si>
  <si>
    <t>ORD00375</t>
  </si>
  <si>
    <t>CUST9213</t>
  </si>
  <si>
    <t>ORD00376</t>
  </si>
  <si>
    <t>2024-09-19</t>
  </si>
  <si>
    <t>CUST7268</t>
  </si>
  <si>
    <t>ORD00377</t>
  </si>
  <si>
    <t>2025-03-20</t>
  </si>
  <si>
    <t>CUST2730</t>
  </si>
  <si>
    <t>ORD00378</t>
  </si>
  <si>
    <t>2024-05-30</t>
  </si>
  <si>
    <t>CUST6560</t>
  </si>
  <si>
    <t>ORD00379</t>
  </si>
  <si>
    <t>CUST2090</t>
  </si>
  <si>
    <t>ORD00380</t>
  </si>
  <si>
    <t>2025-09-26</t>
  </si>
  <si>
    <t>CUST9733</t>
  </si>
  <si>
    <t>ORD00381</t>
  </si>
  <si>
    <t>2024-10-07</t>
  </si>
  <si>
    <t>CUST2072</t>
  </si>
  <si>
    <t>ORD00382</t>
  </si>
  <si>
    <t>2025-11-16</t>
  </si>
  <si>
    <t>CUST8593</t>
  </si>
  <si>
    <t>ORD00383</t>
  </si>
  <si>
    <t>2025-02-24</t>
  </si>
  <si>
    <t>CUST8503</t>
  </si>
  <si>
    <t>ORD00384</t>
  </si>
  <si>
    <t>2024-08-09</t>
  </si>
  <si>
    <t>CUST9788</t>
  </si>
  <si>
    <t>ORD00385</t>
  </si>
  <si>
    <t>CUST5964</t>
  </si>
  <si>
    <t>ORD00386</t>
  </si>
  <si>
    <t>2024-10-18</t>
  </si>
  <si>
    <t>CUST9234</t>
  </si>
  <si>
    <t>ORD00387</t>
  </si>
  <si>
    <t>2024-06-26</t>
  </si>
  <si>
    <t>ORD00388</t>
  </si>
  <si>
    <t>2025-07-14</t>
  </si>
  <si>
    <t>CUST9075</t>
  </si>
  <si>
    <t>ORD00389</t>
  </si>
  <si>
    <t>CUST5468</t>
  </si>
  <si>
    <t>ORD00390</t>
  </si>
  <si>
    <t>2024-05-22</t>
  </si>
  <si>
    <t>CUST8213</t>
  </si>
  <si>
    <t>ORD00391</t>
  </si>
  <si>
    <t>2024-01-10</t>
  </si>
  <si>
    <t>CUST1110</t>
  </si>
  <si>
    <t>ORD00392</t>
  </si>
  <si>
    <t>2024-12-17</t>
  </si>
  <si>
    <t>CUST7519</t>
  </si>
  <si>
    <t>ORD00393</t>
  </si>
  <si>
    <t>2024-08-12</t>
  </si>
  <si>
    <t>CUST2705</t>
  </si>
  <si>
    <t>ORD00394</t>
  </si>
  <si>
    <t>2025-04-22</t>
  </si>
  <si>
    <t>CUST6814</t>
  </si>
  <si>
    <t>ORD00395</t>
  </si>
  <si>
    <t>2024-12-10</t>
  </si>
  <si>
    <t>CUST3641</t>
  </si>
  <si>
    <t>ORD00396</t>
  </si>
  <si>
    <t>2025-03-14</t>
  </si>
  <si>
    <t>CUST7662</t>
  </si>
  <si>
    <t>ORD00397</t>
  </si>
  <si>
    <t>CUST2619</t>
  </si>
  <si>
    <t>ORD00398</t>
  </si>
  <si>
    <t>CUST8296</t>
  </si>
  <si>
    <t>ORD00399</t>
  </si>
  <si>
    <t>2025-08-07</t>
  </si>
  <si>
    <t>CUST6412</t>
  </si>
  <si>
    <t>ORD00400</t>
  </si>
  <si>
    <t>2025-10-27</t>
  </si>
  <si>
    <t>CUST9797</t>
  </si>
  <si>
    <t>ORD00401</t>
  </si>
  <si>
    <t>2025-04-26</t>
  </si>
  <si>
    <t>CUST1975</t>
  </si>
  <si>
    <t>ORD00402</t>
  </si>
  <si>
    <t>CUST2234</t>
  </si>
  <si>
    <t>ORD00403</t>
  </si>
  <si>
    <t>2024-08-26</t>
  </si>
  <si>
    <t>CUST5300</t>
  </si>
  <si>
    <t>ORD00404</t>
  </si>
  <si>
    <t>CUST2182</t>
  </si>
  <si>
    <t>ORD00405</t>
  </si>
  <si>
    <t>2024-07-17</t>
  </si>
  <si>
    <t>CUST6617</t>
  </si>
  <si>
    <t>ORD00406</t>
  </si>
  <si>
    <t>CUST8317</t>
  </si>
  <si>
    <t>ORD00407</t>
  </si>
  <si>
    <t>CUST7532</t>
  </si>
  <si>
    <t>ORD00408</t>
  </si>
  <si>
    <t>2024-07-14</t>
  </si>
  <si>
    <t>CUST4385</t>
  </si>
  <si>
    <t>ORD00409</t>
  </si>
  <si>
    <t>CUST2762</t>
  </si>
  <si>
    <t>ORD00410</t>
  </si>
  <si>
    <t>2024-01-25</t>
  </si>
  <si>
    <t>CUST8654</t>
  </si>
  <si>
    <t>ORD00411</t>
  </si>
  <si>
    <t>CUST1292</t>
  </si>
  <si>
    <t>ORD00412</t>
  </si>
  <si>
    <t>2025-04-21</t>
  </si>
  <si>
    <t>CUST1131</t>
  </si>
  <si>
    <t>ORD00413</t>
  </si>
  <si>
    <t>CUST3791</t>
  </si>
  <si>
    <t>ORD00414</t>
  </si>
  <si>
    <t>CUST9650</t>
  </si>
  <si>
    <t>ORD00415</t>
  </si>
  <si>
    <t>CUST6978</t>
  </si>
  <si>
    <t>ORD00416</t>
  </si>
  <si>
    <t>2024-12-20</t>
  </si>
  <si>
    <t>CUST4181</t>
  </si>
  <si>
    <t>ORD00417</t>
  </si>
  <si>
    <t>CUST6139</t>
  </si>
  <si>
    <t>ORD00418</t>
  </si>
  <si>
    <t>2025-06-27</t>
  </si>
  <si>
    <t>CUST8200</t>
  </si>
  <si>
    <t>ORD00419</t>
  </si>
  <si>
    <t>CUST5526</t>
  </si>
  <si>
    <t>ORD00420</t>
  </si>
  <si>
    <t>CUST8248</t>
  </si>
  <si>
    <t>ORD00421</t>
  </si>
  <si>
    <t>2025-07-12</t>
  </si>
  <si>
    <t>CUST7476</t>
  </si>
  <si>
    <t>ORD00422</t>
  </si>
  <si>
    <t>2025-03-06</t>
  </si>
  <si>
    <t>CUST3754</t>
  </si>
  <si>
    <t>ORD00423</t>
  </si>
  <si>
    <t>2024-10-20</t>
  </si>
  <si>
    <t>CUST9651</t>
  </si>
  <si>
    <t>ORD00424</t>
  </si>
  <si>
    <t>CUST4449</t>
  </si>
  <si>
    <t>ORD00425</t>
  </si>
  <si>
    <t>ORD00426</t>
  </si>
  <si>
    <t>CUST5707</t>
  </si>
  <si>
    <t>ORD00427</t>
  </si>
  <si>
    <t>CUST3395</t>
  </si>
  <si>
    <t>ORD00428</t>
  </si>
  <si>
    <t>CUST6268</t>
  </si>
  <si>
    <t>ORD00429</t>
  </si>
  <si>
    <t>CUST4052</t>
  </si>
  <si>
    <t>ORD00430</t>
  </si>
  <si>
    <t>2024-12-22</t>
  </si>
  <si>
    <t>CUST9222</t>
  </si>
  <si>
    <t>ORD00431</t>
  </si>
  <si>
    <t>2025-10-16</t>
  </si>
  <si>
    <t>CUST8982</t>
  </si>
  <si>
    <t>ORD00432</t>
  </si>
  <si>
    <t>CUST9992</t>
  </si>
  <si>
    <t>ORD00433</t>
  </si>
  <si>
    <t>2024-06-09</t>
  </si>
  <si>
    <t>CUST5713</t>
  </si>
  <si>
    <t>ORD00434</t>
  </si>
  <si>
    <t>2025-12-25</t>
  </si>
  <si>
    <t>CUST3652</t>
  </si>
  <si>
    <t>ORD00435</t>
  </si>
  <si>
    <t>2025-01-07</t>
  </si>
  <si>
    <t>CUST4594</t>
  </si>
  <si>
    <t>ORD00436</t>
  </si>
  <si>
    <t>CUST5059</t>
  </si>
  <si>
    <t>ORD00437</t>
  </si>
  <si>
    <t>2025-05-15</t>
  </si>
  <si>
    <t>CUST9133</t>
  </si>
  <si>
    <t>ORD00438</t>
  </si>
  <si>
    <t>2025-06-10</t>
  </si>
  <si>
    <t>CUST4152</t>
  </si>
  <si>
    <t>ORD00439</t>
  </si>
  <si>
    <t>2025-11-11</t>
  </si>
  <si>
    <t>ORD00440</t>
  </si>
  <si>
    <t>2024-08-10</t>
  </si>
  <si>
    <t>CUST6641</t>
  </si>
  <si>
    <t>ORD00441</t>
  </si>
  <si>
    <t>CUST9517</t>
  </si>
  <si>
    <t>ORD00442</t>
  </si>
  <si>
    <t>CUST2953</t>
  </si>
  <si>
    <t>ORD00443</t>
  </si>
  <si>
    <t>CUST3034</t>
  </si>
  <si>
    <t>ORD00444</t>
  </si>
  <si>
    <t>CUST5842</t>
  </si>
  <si>
    <t>ORD00445</t>
  </si>
  <si>
    <t>2025-06-16</t>
  </si>
  <si>
    <t>CUST6073</t>
  </si>
  <si>
    <t>ORD00446</t>
  </si>
  <si>
    <t>2025-12-24</t>
  </si>
  <si>
    <t>CUST9969</t>
  </si>
  <si>
    <t>ORD00447</t>
  </si>
  <si>
    <t>CUST6884</t>
  </si>
  <si>
    <t>ORD00448</t>
  </si>
  <si>
    <t>2025-05-21</t>
  </si>
  <si>
    <t>CUST4444</t>
  </si>
  <si>
    <t>ORD00449</t>
  </si>
  <si>
    <t>2024-04-24</t>
  </si>
  <si>
    <t>CUST3291</t>
  </si>
  <si>
    <t>ORD00450</t>
  </si>
  <si>
    <t>2025-10-09</t>
  </si>
  <si>
    <t>CUST7272</t>
  </si>
  <si>
    <t>ORD00451</t>
  </si>
  <si>
    <t>CUST1157</t>
  </si>
  <si>
    <t>ORD00452</t>
  </si>
  <si>
    <t>CUST1760</t>
  </si>
  <si>
    <t>ORD00453</t>
  </si>
  <si>
    <t>2024-09-16</t>
  </si>
  <si>
    <t>CUST8320</t>
  </si>
  <si>
    <t>ORD00454</t>
  </si>
  <si>
    <t>CUST4763</t>
  </si>
  <si>
    <t>ORD00455</t>
  </si>
  <si>
    <t>2025-02-06</t>
  </si>
  <si>
    <t>CUST8529</t>
  </si>
  <si>
    <t>ORD00456</t>
  </si>
  <si>
    <t>CUST8699</t>
  </si>
  <si>
    <t>ORD00457</t>
  </si>
  <si>
    <t>CUST5898</t>
  </si>
  <si>
    <t>ORD00458</t>
  </si>
  <si>
    <t>2025-07-17</t>
  </si>
  <si>
    <t>CUST5392</t>
  </si>
  <si>
    <t>ORD00459</t>
  </si>
  <si>
    <t>CUST9326</t>
  </si>
  <si>
    <t>ORD00460</t>
  </si>
  <si>
    <t>2025-07-15</t>
  </si>
  <si>
    <t>CUST6134</t>
  </si>
  <si>
    <t>ORD00461</t>
  </si>
  <si>
    <t>CUST3600</t>
  </si>
  <si>
    <t>ORD00462</t>
  </si>
  <si>
    <t>2024-06-21</t>
  </si>
  <si>
    <t>CUST6756</t>
  </si>
  <si>
    <t>ORD00463</t>
  </si>
  <si>
    <t>2024-05-14</t>
  </si>
  <si>
    <t>CUST1709</t>
  </si>
  <si>
    <t>ORD00464</t>
  </si>
  <si>
    <t>2024-05-10</t>
  </si>
  <si>
    <t>CUST1733</t>
  </si>
  <si>
    <t>ORD00465</t>
  </si>
  <si>
    <t>CUST1107</t>
  </si>
  <si>
    <t>ORD00466</t>
  </si>
  <si>
    <t>2024-04-30</t>
  </si>
  <si>
    <t>CUST2143</t>
  </si>
  <si>
    <t>ORD00467</t>
  </si>
  <si>
    <t>2024-02-26</t>
  </si>
  <si>
    <t>CUST6903</t>
  </si>
  <si>
    <t>ORD00468</t>
  </si>
  <si>
    <t>CUST5632</t>
  </si>
  <si>
    <t>ORD00469</t>
  </si>
  <si>
    <t>CUST6447</t>
  </si>
  <si>
    <t>ORD00470</t>
  </si>
  <si>
    <t>2024-10-30</t>
  </si>
  <si>
    <t>CUST7242</t>
  </si>
  <si>
    <t>ORD00471</t>
  </si>
  <si>
    <t>2025-11-24</t>
  </si>
  <si>
    <t>CUST7587</t>
  </si>
  <si>
    <t>ORD00472</t>
  </si>
  <si>
    <t>CUST5756</t>
  </si>
  <si>
    <t>ORD00473</t>
  </si>
  <si>
    <t>CUST7000</t>
  </si>
  <si>
    <t>ORD00474</t>
  </si>
  <si>
    <t>2025-01-09</t>
  </si>
  <si>
    <t>CUST9270</t>
  </si>
  <si>
    <t>ORD00475</t>
  </si>
  <si>
    <t>2025-09-16</t>
  </si>
  <si>
    <t>CUST6818</t>
  </si>
  <si>
    <t>ORD00476</t>
  </si>
  <si>
    <t>2024-09-03</t>
  </si>
  <si>
    <t>CUST9485</t>
  </si>
  <si>
    <t>ORD00477</t>
  </si>
  <si>
    <t>2024-12-16</t>
  </si>
  <si>
    <t>CUST7964</t>
  </si>
  <si>
    <t>ORD00478</t>
  </si>
  <si>
    <t>CUST8205</t>
  </si>
  <si>
    <t>ORD00479</t>
  </si>
  <si>
    <t>2024-07-16</t>
  </si>
  <si>
    <t>CUST5684</t>
  </si>
  <si>
    <t>ORD00480</t>
  </si>
  <si>
    <t>CUST2312</t>
  </si>
  <si>
    <t>ORD00481</t>
  </si>
  <si>
    <t>CUST9244</t>
  </si>
  <si>
    <t>ORD00482</t>
  </si>
  <si>
    <t>2024-12-18</t>
  </si>
  <si>
    <t>ORD00483</t>
  </si>
  <si>
    <t>CUST3237</t>
  </si>
  <si>
    <t>ORD00484</t>
  </si>
  <si>
    <t>CUST3022</t>
  </si>
  <si>
    <t>ORD00485</t>
  </si>
  <si>
    <t>CUST5045</t>
  </si>
  <si>
    <t>ORD00486</t>
  </si>
  <si>
    <t>2024-03-27</t>
  </si>
  <si>
    <t>CUST9370</t>
  </si>
  <si>
    <t>ORD00487</t>
  </si>
  <si>
    <t>2024-02-24</t>
  </si>
  <si>
    <t>CUST2765</t>
  </si>
  <si>
    <t>ORD00488</t>
  </si>
  <si>
    <t>CUST9395</t>
  </si>
  <si>
    <t>ORD00489</t>
  </si>
  <si>
    <t>CUST9310</t>
  </si>
  <si>
    <t>ORD00490</t>
  </si>
  <si>
    <t>ORD00491</t>
  </si>
  <si>
    <t>CUST7820</t>
  </si>
  <si>
    <t>ORD00492</t>
  </si>
  <si>
    <t>2024-01-02</t>
  </si>
  <si>
    <t>CUST1646</t>
  </si>
  <si>
    <t>ORD00493</t>
  </si>
  <si>
    <t>CUST4757</t>
  </si>
  <si>
    <t>ORD00494</t>
  </si>
  <si>
    <t>CUST2831</t>
  </si>
  <si>
    <t>ORD00495</t>
  </si>
  <si>
    <t>2025-08-12</t>
  </si>
  <si>
    <t>CUST3777</t>
  </si>
  <si>
    <t>ORD00496</t>
  </si>
  <si>
    <t>2025-05-12</t>
  </si>
  <si>
    <t>CUST1122</t>
  </si>
  <si>
    <t>ORD00497</t>
  </si>
  <si>
    <t>2025-03-13</t>
  </si>
  <si>
    <t>CUST7638</t>
  </si>
  <si>
    <t>ORD00498</t>
  </si>
  <si>
    <t>CUST4857</t>
  </si>
  <si>
    <t>ORD00499</t>
  </si>
  <si>
    <t>2024-03-22</t>
  </si>
  <si>
    <t>CUST6054</t>
  </si>
  <si>
    <t>ORD00500</t>
  </si>
  <si>
    <t>2024-02-04</t>
  </si>
  <si>
    <t>ORD00501</t>
  </si>
  <si>
    <t>2024-08-28</t>
  </si>
  <si>
    <t>CUST2996</t>
  </si>
  <si>
    <t>ORD00502</t>
  </si>
  <si>
    <t>2025-03-04</t>
  </si>
  <si>
    <t>CUST3904</t>
  </si>
  <si>
    <t>ORD00503</t>
  </si>
  <si>
    <t>2024-08-04</t>
  </si>
  <si>
    <t>CUST4744</t>
  </si>
  <si>
    <t>ORD00504</t>
  </si>
  <si>
    <t>CUST7938</t>
  </si>
  <si>
    <t>ORD00505</t>
  </si>
  <si>
    <t>2024-08-23</t>
  </si>
  <si>
    <t>CUST3716</t>
  </si>
  <si>
    <t>ORD00506</t>
  </si>
  <si>
    <t>CUST6571</t>
  </si>
  <si>
    <t>ORD00507</t>
  </si>
  <si>
    <t>CUST6050</t>
  </si>
  <si>
    <t>ORD00508</t>
  </si>
  <si>
    <t>CUST9884</t>
  </si>
  <si>
    <t>ORD00509</t>
  </si>
  <si>
    <t>2024-01-21</t>
  </si>
  <si>
    <t>CUST7086</t>
  </si>
  <si>
    <t>ORD00510</t>
  </si>
  <si>
    <t>2025-01-17</t>
  </si>
  <si>
    <t>CUST1482</t>
  </si>
  <si>
    <t>ORD00511</t>
  </si>
  <si>
    <t>CUST2363</t>
  </si>
  <si>
    <t>ORD00512</t>
  </si>
  <si>
    <t>2024-05-07</t>
  </si>
  <si>
    <t>CUST3572</t>
  </si>
  <si>
    <t>ORD00513</t>
  </si>
  <si>
    <t>CUST7121</t>
  </si>
  <si>
    <t>ORD00514</t>
  </si>
  <si>
    <t>2025-09-02</t>
  </si>
  <si>
    <t>CUST7286</t>
  </si>
  <si>
    <t>ORD00515</t>
  </si>
  <si>
    <t>CUST7427</t>
  </si>
  <si>
    <t>ORD00516</t>
  </si>
  <si>
    <t>CUST6421</t>
  </si>
  <si>
    <t>ORD00517</t>
  </si>
  <si>
    <t>2024-03-12</t>
  </si>
  <si>
    <t>CUST9280</t>
  </si>
  <si>
    <t>ORD00518</t>
  </si>
  <si>
    <t>2025-06-18</t>
  </si>
  <si>
    <t>CUST1716</t>
  </si>
  <si>
    <t>ORD00519</t>
  </si>
  <si>
    <t>2025-11-10</t>
  </si>
  <si>
    <t>CUST2362</t>
  </si>
  <si>
    <t>ORD00520</t>
  </si>
  <si>
    <t>2024-11-23</t>
  </si>
  <si>
    <t>CUST2482</t>
  </si>
  <si>
    <t>ORD00521</t>
  </si>
  <si>
    <t>2024-12-31</t>
  </si>
  <si>
    <t>CUST6479</t>
  </si>
  <si>
    <t>ORD00522</t>
  </si>
  <si>
    <t>2024-06-17</t>
  </si>
  <si>
    <t>CUST2313</t>
  </si>
  <si>
    <t>ORD00523</t>
  </si>
  <si>
    <t>CUST7055</t>
  </si>
  <si>
    <t>ORD00524</t>
  </si>
  <si>
    <t>CUST8410</t>
  </si>
  <si>
    <t>ORD00525</t>
  </si>
  <si>
    <t>2025-06-06</t>
  </si>
  <si>
    <t>CUST6866</t>
  </si>
  <si>
    <t>ORD00526</t>
  </si>
  <si>
    <t>CUST8909</t>
  </si>
  <si>
    <t>ORD00527</t>
  </si>
  <si>
    <t>2024-09-24</t>
  </si>
  <si>
    <t>CUST5051</t>
  </si>
  <si>
    <t>ORD00528</t>
  </si>
  <si>
    <t>2024-05-21</t>
  </si>
  <si>
    <t>CUST7895</t>
  </si>
  <si>
    <t>ORD00529</t>
  </si>
  <si>
    <t>2024-06-23</t>
  </si>
  <si>
    <t>CUST4560</t>
  </si>
  <si>
    <t>ORD00530</t>
  </si>
  <si>
    <t>2024-08-21</t>
  </si>
  <si>
    <t>CUST7718</t>
  </si>
  <si>
    <t>ORD00531</t>
  </si>
  <si>
    <t>2024-05-05</t>
  </si>
  <si>
    <t>ORD00532</t>
  </si>
  <si>
    <t>2024-08-14</t>
  </si>
  <si>
    <t>CUST1013</t>
  </si>
  <si>
    <t>ORD00533</t>
  </si>
  <si>
    <t>CUST1872</t>
  </si>
  <si>
    <t>ORD00534</t>
  </si>
  <si>
    <t>ORD00535</t>
  </si>
  <si>
    <t>CUST1902</t>
  </si>
  <si>
    <t>ORD00536</t>
  </si>
  <si>
    <t>CUST8524</t>
  </si>
  <si>
    <t>ORD00537</t>
  </si>
  <si>
    <t>2024-10-24</t>
  </si>
  <si>
    <t>CUST1702</t>
  </si>
  <si>
    <t>ORD00538</t>
  </si>
  <si>
    <t>CUST9949</t>
  </si>
  <si>
    <t>ORD00539</t>
  </si>
  <si>
    <t>2024-12-21</t>
  </si>
  <si>
    <t>CUST2257</t>
  </si>
  <si>
    <t>ORD00540</t>
  </si>
  <si>
    <t>CUST3914</t>
  </si>
  <si>
    <t>ORD00541</t>
  </si>
  <si>
    <t>CUST6080</t>
  </si>
  <si>
    <t>ORD00542</t>
  </si>
  <si>
    <t>2024-11-02</t>
  </si>
  <si>
    <t>ORD00543</t>
  </si>
  <si>
    <t>CUST9300</t>
  </si>
  <si>
    <t>ORD00544</t>
  </si>
  <si>
    <t>2024-08-24</t>
  </si>
  <si>
    <t>CUST2799</t>
  </si>
  <si>
    <t>ORD00545</t>
  </si>
  <si>
    <t>ORD00546</t>
  </si>
  <si>
    <t>CUST6755</t>
  </si>
  <si>
    <t>ORD00547</t>
  </si>
  <si>
    <t>2025-12-27</t>
  </si>
  <si>
    <t>CUST7666</t>
  </si>
  <si>
    <t>ORD00548</t>
  </si>
  <si>
    <t>CUST9583</t>
  </si>
  <si>
    <t>ORD00549</t>
  </si>
  <si>
    <t>CUST6777</t>
  </si>
  <si>
    <t>ORD00550</t>
  </si>
  <si>
    <t>2025-12-03</t>
  </si>
  <si>
    <t>CUST3573</t>
  </si>
  <si>
    <t>ORD00551</t>
  </si>
  <si>
    <t>CUST3715</t>
  </si>
  <si>
    <t>ORD00552</t>
  </si>
  <si>
    <t>2024-07-15</t>
  </si>
  <si>
    <t>CUST1192</t>
  </si>
  <si>
    <t>ORD00553</t>
  </si>
  <si>
    <t>CUST8880</t>
  </si>
  <si>
    <t>ORD00554</t>
  </si>
  <si>
    <t>2024-07-29</t>
  </si>
  <si>
    <t>CUST3030</t>
  </si>
  <si>
    <t>ORD00555</t>
  </si>
  <si>
    <t>2024-01-19</t>
  </si>
  <si>
    <t>CUST1021</t>
  </si>
  <si>
    <t>ORD00556</t>
  </si>
  <si>
    <t>2025-01-14</t>
  </si>
  <si>
    <t>CUST3496</t>
  </si>
  <si>
    <t>ORD00557</t>
  </si>
  <si>
    <t>2024-07-09</t>
  </si>
  <si>
    <t>CUST9032</t>
  </si>
  <si>
    <t>ORD00558</t>
  </si>
  <si>
    <t>CUST3397</t>
  </si>
  <si>
    <t>ORD00559</t>
  </si>
  <si>
    <t>CUST1393</t>
  </si>
  <si>
    <t>ORD00560</t>
  </si>
  <si>
    <t>CUST3331</t>
  </si>
  <si>
    <t>ORD00561</t>
  </si>
  <si>
    <t>2024-04-12</t>
  </si>
  <si>
    <t>CUST7867</t>
  </si>
  <si>
    <t>ORD00562</t>
  </si>
  <si>
    <t>CUST6081</t>
  </si>
  <si>
    <t>ORD00563</t>
  </si>
  <si>
    <t>CUST1451</t>
  </si>
  <si>
    <t>ORD00564</t>
  </si>
  <si>
    <t>CUST2500</t>
  </si>
  <si>
    <t>ORD00565</t>
  </si>
  <si>
    <t>2025-11-12</t>
  </si>
  <si>
    <t>CUST3051</t>
  </si>
  <si>
    <t>ORD00566</t>
  </si>
  <si>
    <t>2024-06-10</t>
  </si>
  <si>
    <t>CUST8268</t>
  </si>
  <si>
    <t>ORD00567</t>
  </si>
  <si>
    <t>CUST1534</t>
  </si>
  <si>
    <t>ORD00568</t>
  </si>
  <si>
    <t>CUST7352</t>
  </si>
  <si>
    <t>ORD00569</t>
  </si>
  <si>
    <t>CUST4529</t>
  </si>
  <si>
    <t>ORD00570</t>
  </si>
  <si>
    <t>CUST7498</t>
  </si>
  <si>
    <t>ORD00571</t>
  </si>
  <si>
    <t>CUST8035</t>
  </si>
  <si>
    <t>ORD00572</t>
  </si>
  <si>
    <t>CUST6797</t>
  </si>
  <si>
    <t>ORD00573</t>
  </si>
  <si>
    <t>CUST6183</t>
  </si>
  <si>
    <t>ORD00574</t>
  </si>
  <si>
    <t>CUST5485</t>
  </si>
  <si>
    <t>ORD00575</t>
  </si>
  <si>
    <t>2024-02-14</t>
  </si>
  <si>
    <t>CUST6216</t>
  </si>
  <si>
    <t>ORD00576</t>
  </si>
  <si>
    <t>CUST7234</t>
  </si>
  <si>
    <t>ORD00577</t>
  </si>
  <si>
    <t>CUST5830</t>
  </si>
  <si>
    <t>ORD00578</t>
  </si>
  <si>
    <t>CUST6426</t>
  </si>
  <si>
    <t>ORD00579</t>
  </si>
  <si>
    <t>2024-06-06</t>
  </si>
  <si>
    <t>CUST3238</t>
  </si>
  <si>
    <t>ORD00580</t>
  </si>
  <si>
    <t>CUST3548</t>
  </si>
  <si>
    <t>ORD00581</t>
  </si>
  <si>
    <t>CUST3443</t>
  </si>
  <si>
    <t>ORD00582</t>
  </si>
  <si>
    <t>2025-01-24</t>
  </si>
  <si>
    <t>CUST8092</t>
  </si>
  <si>
    <t>ORD00583</t>
  </si>
  <si>
    <t>2025-05-03</t>
  </si>
  <si>
    <t>CUST3425</t>
  </si>
  <si>
    <t>ORD00584</t>
  </si>
  <si>
    <t>2024-04-25</t>
  </si>
  <si>
    <t>CUST8526</t>
  </si>
  <si>
    <t>ORD00585</t>
  </si>
  <si>
    <t>CUST6861</t>
  </si>
  <si>
    <t>ORD00586</t>
  </si>
  <si>
    <t>2024-10-23</t>
  </si>
  <si>
    <t>CUST6315</t>
  </si>
  <si>
    <t>ORD00587</t>
  </si>
  <si>
    <t>CUST1132</t>
  </si>
  <si>
    <t>ORD00588</t>
  </si>
  <si>
    <t>CUST4302</t>
  </si>
  <si>
    <t>ORD00589</t>
  </si>
  <si>
    <t>2025-07-21</t>
  </si>
  <si>
    <t>CUST7456</t>
  </si>
  <si>
    <t>ORD00590</t>
  </si>
  <si>
    <t>CUST3638</t>
  </si>
  <si>
    <t>ORD00591</t>
  </si>
  <si>
    <t>2024-10-21</t>
  </si>
  <si>
    <t>CUST5990</t>
  </si>
  <si>
    <t>ORD00592</t>
  </si>
  <si>
    <t>2024-01-29</t>
  </si>
  <si>
    <t>CUST4631</t>
  </si>
  <si>
    <t>ORD00593</t>
  </si>
  <si>
    <t>2024-05-15</t>
  </si>
  <si>
    <t>CUST6827</t>
  </si>
  <si>
    <t>ORD00594</t>
  </si>
  <si>
    <t>2024-08-18</t>
  </si>
  <si>
    <t>CUST5257</t>
  </si>
  <si>
    <t>ORD00595</t>
  </si>
  <si>
    <t>2024-07-24</t>
  </si>
  <si>
    <t>CUST5192</t>
  </si>
  <si>
    <t>ORD00596</t>
  </si>
  <si>
    <t>2025-06-25</t>
  </si>
  <si>
    <t>CUST1185</t>
  </si>
  <si>
    <t>ORD00597</t>
  </si>
  <si>
    <t>ORD00598</t>
  </si>
  <si>
    <t>CUST9124</t>
  </si>
  <si>
    <t>ORD00599</t>
  </si>
  <si>
    <t>2024-02-10</t>
  </si>
  <si>
    <t>CUST6276</t>
  </si>
  <si>
    <t>ORD00600</t>
  </si>
  <si>
    <t>2025-05-17</t>
  </si>
  <si>
    <t>CUST5363</t>
  </si>
  <si>
    <t>ORD00601</t>
  </si>
  <si>
    <t>2025-07-02</t>
  </si>
  <si>
    <t>CUST1089</t>
  </si>
  <si>
    <t>ORD00602</t>
  </si>
  <si>
    <t>CUST9536</t>
  </si>
  <si>
    <t>ORD00603</t>
  </si>
  <si>
    <t>CUST6082</t>
  </si>
  <si>
    <t>ORD00604</t>
  </si>
  <si>
    <t>CUST1554</t>
  </si>
  <si>
    <t>ORD00605</t>
  </si>
  <si>
    <t>2024-02-19</t>
  </si>
  <si>
    <t>ORD00606</t>
  </si>
  <si>
    <t>CUST5875</t>
  </si>
  <si>
    <t>ORD00607</t>
  </si>
  <si>
    <t>2024-02-12</t>
  </si>
  <si>
    <t>CUST6432</t>
  </si>
  <si>
    <t>ORD00608</t>
  </si>
  <si>
    <t>CUST9127</t>
  </si>
  <si>
    <t>ORD00609</t>
  </si>
  <si>
    <t>CUST1835</t>
  </si>
  <si>
    <t>ORD00610</t>
  </si>
  <si>
    <t>2025-11-18</t>
  </si>
  <si>
    <t>CUST4988</t>
  </si>
  <si>
    <t>ORD00611</t>
  </si>
  <si>
    <t>CUST1881</t>
  </si>
  <si>
    <t>ORD00612</t>
  </si>
  <si>
    <t>2024-04-23</t>
  </si>
  <si>
    <t>CUST6422</t>
  </si>
  <si>
    <t>ORD00613</t>
  </si>
  <si>
    <t>2025-06-26</t>
  </si>
  <si>
    <t>CUST9487</t>
  </si>
  <si>
    <t>ORD00614</t>
  </si>
  <si>
    <t>CUST6452</t>
  </si>
  <si>
    <t>ORD00615</t>
  </si>
  <si>
    <t>2025-01-29</t>
  </si>
  <si>
    <t>CUST7719</t>
  </si>
  <si>
    <t>ORD00616</t>
  </si>
  <si>
    <t>2024-07-02</t>
  </si>
  <si>
    <t>CUST3827</t>
  </si>
  <si>
    <t>ORD00617</t>
  </si>
  <si>
    <t>2025-10-12</t>
  </si>
  <si>
    <t>CUST7116</t>
  </si>
  <si>
    <t>ORD00618</t>
  </si>
  <si>
    <t>2025-11-03</t>
  </si>
  <si>
    <t>CUST2774</t>
  </si>
  <si>
    <t>ORD00619</t>
  </si>
  <si>
    <t>ORD00620</t>
  </si>
  <si>
    <t>CUST9064</t>
  </si>
  <si>
    <t>ORD00621</t>
  </si>
  <si>
    <t>2025-11-01</t>
  </si>
  <si>
    <t>CUST5532</t>
  </si>
  <si>
    <t>ORD00622</t>
  </si>
  <si>
    <t>2024-08-13</t>
  </si>
  <si>
    <t>CUST1358</t>
  </si>
  <si>
    <t>ORD00623</t>
  </si>
  <si>
    <t>CUST5167</t>
  </si>
  <si>
    <t>ORD00624</t>
  </si>
  <si>
    <t>2025-08-16</t>
  </si>
  <si>
    <t>CUST4885</t>
  </si>
  <si>
    <t>ORD00625</t>
  </si>
  <si>
    <t>CUST3381</t>
  </si>
  <si>
    <t>ORD00626</t>
  </si>
  <si>
    <t>2024-09-06</t>
  </si>
  <si>
    <t>CUST4694</t>
  </si>
  <si>
    <t>ORD00627</t>
  </si>
  <si>
    <t>CUST9944</t>
  </si>
  <si>
    <t>ORD00628</t>
  </si>
  <si>
    <t>CUST3788</t>
  </si>
  <si>
    <t>ORD00629</t>
  </si>
  <si>
    <t>2024-10-14</t>
  </si>
  <si>
    <t>CUST8709</t>
  </si>
  <si>
    <t>ORD00630</t>
  </si>
  <si>
    <t>CUST9976</t>
  </si>
  <si>
    <t>ORD00631</t>
  </si>
  <si>
    <t>2025-03-21</t>
  </si>
  <si>
    <t>CUST8355</t>
  </si>
  <si>
    <t>ORD00632</t>
  </si>
  <si>
    <t>2024-09-21</t>
  </si>
  <si>
    <t>CUST6006</t>
  </si>
  <si>
    <t>ORD00633</t>
  </si>
  <si>
    <t>CUST2903</t>
  </si>
  <si>
    <t>ORD00634</t>
  </si>
  <si>
    <t>2024-08-20</t>
  </si>
  <si>
    <t>CUST6788</t>
  </si>
  <si>
    <t>ORD00635</t>
  </si>
  <si>
    <t>CUST1551</t>
  </si>
  <si>
    <t>ORD00636</t>
  </si>
  <si>
    <t>2025-01-03</t>
  </si>
  <si>
    <t>CUST2587</t>
  </si>
  <si>
    <t>ORD00637</t>
  </si>
  <si>
    <t>CUST7305</t>
  </si>
  <si>
    <t>ORD00638</t>
  </si>
  <si>
    <t>2024-04-11</t>
  </si>
  <si>
    <t>CUST9425</t>
  </si>
  <si>
    <t>ORD00639</t>
  </si>
  <si>
    <t>CUST8338</t>
  </si>
  <si>
    <t>ORD00640</t>
  </si>
  <si>
    <t>2025-12-04</t>
  </si>
  <si>
    <t>CUST6576</t>
  </si>
  <si>
    <t>ORD00641</t>
  </si>
  <si>
    <t>2025-10-19</t>
  </si>
  <si>
    <t>CUST3141</t>
  </si>
  <si>
    <t>ORD00642</t>
  </si>
  <si>
    <t>CUST2087</t>
  </si>
  <si>
    <t>ORD00643</t>
  </si>
  <si>
    <t>CUST6090</t>
  </si>
  <si>
    <t>ORD00644</t>
  </si>
  <si>
    <t>CUST6239</t>
  </si>
  <si>
    <t>ORD00645</t>
  </si>
  <si>
    <t>CUST9481</t>
  </si>
  <si>
    <t>ORD00646</t>
  </si>
  <si>
    <t>2025-01-08</t>
  </si>
  <si>
    <t>ORD00647</t>
  </si>
  <si>
    <t>CUST2027</t>
  </si>
  <si>
    <t>ORD00648</t>
  </si>
  <si>
    <t>CUST5155</t>
  </si>
  <si>
    <t>ORD00649</t>
  </si>
  <si>
    <t>CUST4516</t>
  </si>
  <si>
    <t>ORD00650</t>
  </si>
  <si>
    <t>2024-02-13</t>
  </si>
  <si>
    <t>CUST4718</t>
  </si>
  <si>
    <t>ORD00651</t>
  </si>
  <si>
    <t>2024-07-27</t>
  </si>
  <si>
    <t>CUST7965</t>
  </si>
  <si>
    <t>ORD00652</t>
  </si>
  <si>
    <t>2024-09-09</t>
  </si>
  <si>
    <t>CUST1397</t>
  </si>
  <si>
    <t>ORD00653</t>
  </si>
  <si>
    <t>CUST8026</t>
  </si>
  <si>
    <t>ORD00654</t>
  </si>
  <si>
    <t>2025-10-21</t>
  </si>
  <si>
    <t>CUST3527</t>
  </si>
  <si>
    <t>ORD00655</t>
  </si>
  <si>
    <t>2025-08-03</t>
  </si>
  <si>
    <t>CUST3362</t>
  </si>
  <si>
    <t>ORD00656</t>
  </si>
  <si>
    <t>CUST2028</t>
  </si>
  <si>
    <t>ORD00657</t>
  </si>
  <si>
    <t>CUST7778</t>
  </si>
  <si>
    <t>ORD00658</t>
  </si>
  <si>
    <t>CUST7508</t>
  </si>
  <si>
    <t>ORD00659</t>
  </si>
  <si>
    <t>2025-06-01</t>
  </si>
  <si>
    <t>CUST6217</t>
  </si>
  <si>
    <t>ORD00660</t>
  </si>
  <si>
    <t>2024-04-15</t>
  </si>
  <si>
    <t>CUST6693</t>
  </si>
  <si>
    <t>ORD00661</t>
  </si>
  <si>
    <t>2025-05-02</t>
  </si>
  <si>
    <t>CUST3849</t>
  </si>
  <si>
    <t>ORD00662</t>
  </si>
  <si>
    <t>2025-08-10</t>
  </si>
  <si>
    <t>CUST8190</t>
  </si>
  <si>
    <t>ORD00663</t>
  </si>
  <si>
    <t>2025-05-25</t>
  </si>
  <si>
    <t>CUST1891</t>
  </si>
  <si>
    <t>ORD00664</t>
  </si>
  <si>
    <t>2025-07-08</t>
  </si>
  <si>
    <t>CUST1526</t>
  </si>
  <si>
    <t>ORD00665</t>
  </si>
  <si>
    <t>CUST4408</t>
  </si>
  <si>
    <t>ORD00666</t>
  </si>
  <si>
    <t>CUST6058</t>
  </si>
  <si>
    <t>ORD00667</t>
  </si>
  <si>
    <t>CUST4573</t>
  </si>
  <si>
    <t>ORD00668</t>
  </si>
  <si>
    <t>2024-07-10</t>
  </si>
  <si>
    <t>CUST3182</t>
  </si>
  <si>
    <t>ORD00669</t>
  </si>
  <si>
    <t>2024-09-22</t>
  </si>
  <si>
    <t>CUST7682</t>
  </si>
  <si>
    <t>ORD00670</t>
  </si>
  <si>
    <t>CUST1862</t>
  </si>
  <si>
    <t>ORD00671</t>
  </si>
  <si>
    <t>CUST4779</t>
  </si>
  <si>
    <t>ORD00672</t>
  </si>
  <si>
    <t>2025-12-17</t>
  </si>
  <si>
    <t>CUST2983</t>
  </si>
  <si>
    <t>ORD00673</t>
  </si>
  <si>
    <t>CUST7796</t>
  </si>
  <si>
    <t>ORD00674</t>
  </si>
  <si>
    <t>2024-02-08</t>
  </si>
  <si>
    <t>CUST7603</t>
  </si>
  <si>
    <t>ORD00675</t>
  </si>
  <si>
    <t>CUST4940</t>
  </si>
  <si>
    <t>ORD00676</t>
  </si>
  <si>
    <t>CUST7538</t>
  </si>
  <si>
    <t>ORD00677</t>
  </si>
  <si>
    <t>CUST3213</t>
  </si>
  <si>
    <t>ORD00678</t>
  </si>
  <si>
    <t>2025-11-02</t>
  </si>
  <si>
    <t>CUST2694</t>
  </si>
  <si>
    <t>ORD00679</t>
  </si>
  <si>
    <t>CUST4856</t>
  </si>
  <si>
    <t>ORD00680</t>
  </si>
  <si>
    <t>2025-01-12</t>
  </si>
  <si>
    <t>CUST6964</t>
  </si>
  <si>
    <t>ORD00681</t>
  </si>
  <si>
    <t>2024-01-18</t>
  </si>
  <si>
    <t>CUST8897</t>
  </si>
  <si>
    <t>ORD00682</t>
  </si>
  <si>
    <t>2025-03-07</t>
  </si>
  <si>
    <t>CUST6695</t>
  </si>
  <si>
    <t>ORD00683</t>
  </si>
  <si>
    <t>CUST4026</t>
  </si>
  <si>
    <t>ORD00684</t>
  </si>
  <si>
    <t>2025-05-19</t>
  </si>
  <si>
    <t>CUST4574</t>
  </si>
  <si>
    <t>ORD00685</t>
  </si>
  <si>
    <t>CUST1816</t>
  </si>
  <si>
    <t>ORD00686</t>
  </si>
  <si>
    <t>CUST5414</t>
  </si>
  <si>
    <t>ORD00687</t>
  </si>
  <si>
    <t>CUST8076</t>
  </si>
  <si>
    <t>ORD00688</t>
  </si>
  <si>
    <t>2025-06-17</t>
  </si>
  <si>
    <t>CUST7958</t>
  </si>
  <si>
    <t>ORD00689</t>
  </si>
  <si>
    <t>CUST9635</t>
  </si>
  <si>
    <t>ORD00690</t>
  </si>
  <si>
    <t>CUST2744</t>
  </si>
  <si>
    <t>ORD00691</t>
  </si>
  <si>
    <t>CUST3993</t>
  </si>
  <si>
    <t>ORD00692</t>
  </si>
  <si>
    <t>CUST6651</t>
  </si>
  <si>
    <t>ORD00693</t>
  </si>
  <si>
    <t>CUST9616</t>
  </si>
  <si>
    <t>ORD00694</t>
  </si>
  <si>
    <t>CUST6675</t>
  </si>
  <si>
    <t>ORD00695</t>
  </si>
  <si>
    <t>CUST6798</t>
  </si>
  <si>
    <t>ORD00696</t>
  </si>
  <si>
    <t>CUST5838</t>
  </si>
  <si>
    <t>ORD00697</t>
  </si>
  <si>
    <t>2024-02-15</t>
  </si>
  <si>
    <t>ORD00698</t>
  </si>
  <si>
    <t>CUST7689</t>
  </si>
  <si>
    <t>ORD00699</t>
  </si>
  <si>
    <t>CUST7390</t>
  </si>
  <si>
    <t>ORD00700</t>
  </si>
  <si>
    <t>2025-02-17</t>
  </si>
  <si>
    <t>CUST1789</t>
  </si>
  <si>
    <t>ORD00701</t>
  </si>
  <si>
    <t>2024-03-28</t>
  </si>
  <si>
    <t>CUST7399</t>
  </si>
  <si>
    <t>ORD00702</t>
  </si>
  <si>
    <t>CUST5899</t>
  </si>
  <si>
    <t>ORD00703</t>
  </si>
  <si>
    <t>CUST6669</t>
  </si>
  <si>
    <t>ORD00704</t>
  </si>
  <si>
    <t>CUST3036</t>
  </si>
  <si>
    <t>ORD00705</t>
  </si>
  <si>
    <t>2025-07-25</t>
  </si>
  <si>
    <t>CUST3309</t>
  </si>
  <si>
    <t>ORD00706</t>
  </si>
  <si>
    <t>2025-07-22</t>
  </si>
  <si>
    <t>CUST9328</t>
  </si>
  <si>
    <t>ORD00707</t>
  </si>
  <si>
    <t>ORD00708</t>
  </si>
  <si>
    <t>2025-08-30</t>
  </si>
  <si>
    <t>CUST4178</t>
  </si>
  <si>
    <t>ORD00709</t>
  </si>
  <si>
    <t>2024-11-27</t>
  </si>
  <si>
    <t>CUST3427</t>
  </si>
  <si>
    <t>ORD00710</t>
  </si>
  <si>
    <t>2024-03-23</t>
  </si>
  <si>
    <t>CUST6488</t>
  </si>
  <si>
    <t>ORD00711</t>
  </si>
  <si>
    <t>2025-09-12</t>
  </si>
  <si>
    <t>CUST1065</t>
  </si>
  <si>
    <t>ORD00712</t>
  </si>
  <si>
    <t>CUST7932</t>
  </si>
  <si>
    <t>ORD00713</t>
  </si>
  <si>
    <t>ORD00714</t>
  </si>
  <si>
    <t>2025-10-24</t>
  </si>
  <si>
    <t>CUST9007</t>
  </si>
  <si>
    <t>ORD00715</t>
  </si>
  <si>
    <t>CUST5460</t>
  </si>
  <si>
    <t>ORD00716</t>
  </si>
  <si>
    <t>CUST4217</t>
  </si>
  <si>
    <t>ORD00717</t>
  </si>
  <si>
    <t>2025-05-27</t>
  </si>
  <si>
    <t>ORD00718</t>
  </si>
  <si>
    <t>CUST7217</t>
  </si>
  <si>
    <t>ORD00719</t>
  </si>
  <si>
    <t>CUST7589</t>
  </si>
  <si>
    <t>ORD00720</t>
  </si>
  <si>
    <t>CUST1719</t>
  </si>
  <si>
    <t>ORD00721</t>
  </si>
  <si>
    <t>2024-03-19</t>
  </si>
  <si>
    <t>CUST1800</t>
  </si>
  <si>
    <t>ORD00722</t>
  </si>
  <si>
    <t>2024-09-14</t>
  </si>
  <si>
    <t>CUST3370</t>
  </si>
  <si>
    <t>ORD00723</t>
  </si>
  <si>
    <t>2025-02-20</t>
  </si>
  <si>
    <t>CUST2533</t>
  </si>
  <si>
    <t>ORD00724</t>
  </si>
  <si>
    <t>2025-07-06</t>
  </si>
  <si>
    <t>CUST9290</t>
  </si>
  <si>
    <t>ORD00725</t>
  </si>
  <si>
    <t>CUST1567</t>
  </si>
  <si>
    <t>ORD00726</t>
  </si>
  <si>
    <t>CUST7721</t>
  </si>
  <si>
    <t>ORD00727</t>
  </si>
  <si>
    <t>ORD00728</t>
  </si>
  <si>
    <t>CUST9233</t>
  </si>
  <si>
    <t>ORD00729</t>
  </si>
  <si>
    <t>CUST9223</t>
  </si>
  <si>
    <t>ORD00730</t>
  </si>
  <si>
    <t>2024-11-28</t>
  </si>
  <si>
    <t>CUST6666</t>
  </si>
  <si>
    <t>ORD00731</t>
  </si>
  <si>
    <t>CUST5310</t>
  </si>
  <si>
    <t>ORD00732</t>
  </si>
  <si>
    <t>2024-04-19</t>
  </si>
  <si>
    <t>CUST3106</t>
  </si>
  <si>
    <t>ORD00733</t>
  </si>
  <si>
    <t>CUST9897</t>
  </si>
  <si>
    <t>ORD00734</t>
  </si>
  <si>
    <t>2025-12-26</t>
  </si>
  <si>
    <t>CUST1796</t>
  </si>
  <si>
    <t>ORD00735</t>
  </si>
  <si>
    <t>CUST1836</t>
  </si>
  <si>
    <t>ORD00736</t>
  </si>
  <si>
    <t>2025-06-30</t>
  </si>
  <si>
    <t>CUST5197</t>
  </si>
  <si>
    <t>ORD00737</t>
  </si>
  <si>
    <t>CUST9403</t>
  </si>
  <si>
    <t>ORD00738</t>
  </si>
  <si>
    <t>2025-04-05</t>
  </si>
  <si>
    <t>CUST1244</t>
  </si>
  <si>
    <t>ORD00739</t>
  </si>
  <si>
    <t>CUST3498</t>
  </si>
  <si>
    <t>ORD00740</t>
  </si>
  <si>
    <t>2024-09-17</t>
  </si>
  <si>
    <t>CUST5183</t>
  </si>
  <si>
    <t>ORD00741</t>
  </si>
  <si>
    <t>2024-01-27</t>
  </si>
  <si>
    <t>CUST4575</t>
  </si>
  <si>
    <t>ORD00742</t>
  </si>
  <si>
    <t>CUST6714</t>
  </si>
  <si>
    <t>ORD00743</t>
  </si>
  <si>
    <t>2025-11-29</t>
  </si>
  <si>
    <t>CUST3810</t>
  </si>
  <si>
    <t>ORD00744</t>
  </si>
  <si>
    <t>CUST8951</t>
  </si>
  <si>
    <t>ORD00745</t>
  </si>
  <si>
    <t>2024-05-01</t>
  </si>
  <si>
    <t>CUST7942</t>
  </si>
  <si>
    <t>ORD00746</t>
  </si>
  <si>
    <t>CUST7885</t>
  </si>
  <si>
    <t>ORD00747</t>
  </si>
  <si>
    <t>CUST3534</t>
  </si>
  <si>
    <t>ORD00748</t>
  </si>
  <si>
    <t>CUST3484</t>
  </si>
  <si>
    <t>ORD00749</t>
  </si>
  <si>
    <t>CUST7076</t>
  </si>
  <si>
    <t>ORD00750</t>
  </si>
  <si>
    <t>CUST6095</t>
  </si>
  <si>
    <t>ORD00751</t>
  </si>
  <si>
    <t>2024-03-31</t>
  </si>
  <si>
    <t>CUST1390</t>
  </si>
  <si>
    <t>ORD00752</t>
  </si>
  <si>
    <t>CUST1767</t>
  </si>
  <si>
    <t>ORD00753</t>
  </si>
  <si>
    <t>ORD00754</t>
  </si>
  <si>
    <t>CUST2993</t>
  </si>
  <si>
    <t>ORD00755</t>
  </si>
  <si>
    <t>CUST8395</t>
  </si>
  <si>
    <t>ORD00756</t>
  </si>
  <si>
    <t>CUST6817</t>
  </si>
  <si>
    <t>ORD00757</t>
  </si>
  <si>
    <t>CUST5582</t>
  </si>
  <si>
    <t>ORD00758</t>
  </si>
  <si>
    <t>ORD00759</t>
  </si>
  <si>
    <t>CUST7091</t>
  </si>
  <si>
    <t>ORD00760</t>
  </si>
  <si>
    <t>2025-08-22</t>
  </si>
  <si>
    <t>CUST2571</t>
  </si>
  <si>
    <t>ORD00761</t>
  </si>
  <si>
    <t>2025-04-23</t>
  </si>
  <si>
    <t>CUST6178</t>
  </si>
  <si>
    <t>ORD00762</t>
  </si>
  <si>
    <t>2025-07-04</t>
  </si>
  <si>
    <t>CUST5666</t>
  </si>
  <si>
    <t>ORD00763</t>
  </si>
  <si>
    <t>2025-03-19</t>
  </si>
  <si>
    <t>CUST4163</t>
  </si>
  <si>
    <t>ORD00764</t>
  </si>
  <si>
    <t>2024-01-30</t>
  </si>
  <si>
    <t>CUST6078</t>
  </si>
  <si>
    <t>ORD00765</t>
  </si>
  <si>
    <t>CUST6587</t>
  </si>
  <si>
    <t>ORD00766</t>
  </si>
  <si>
    <t>2025-07-19</t>
  </si>
  <si>
    <t>CUST4583</t>
  </si>
  <si>
    <t>ORD00767</t>
  </si>
  <si>
    <t>CUST2924</t>
  </si>
  <si>
    <t>ORD00768</t>
  </si>
  <si>
    <t>CUST7651</t>
  </si>
  <si>
    <t>ORD00769</t>
  </si>
  <si>
    <t>CUST9088</t>
  </si>
  <si>
    <t>ORD00770</t>
  </si>
  <si>
    <t>2025-02-02</t>
  </si>
  <si>
    <t>ORD00771</t>
  </si>
  <si>
    <t>2024-01-01</t>
  </si>
  <si>
    <t>CUST1442</t>
  </si>
  <si>
    <t>ORD00772</t>
  </si>
  <si>
    <t>ORD00773</t>
  </si>
  <si>
    <t>CUST9217</t>
  </si>
  <si>
    <t>ORD00774</t>
  </si>
  <si>
    <t>CUST1301</t>
  </si>
  <si>
    <t>ORD00775</t>
  </si>
  <si>
    <t>2024-08-17</t>
  </si>
  <si>
    <t>CUST1506</t>
  </si>
  <si>
    <t>ORD00776</t>
  </si>
  <si>
    <t>2025-10-31</t>
  </si>
  <si>
    <t>CUST8718</t>
  </si>
  <si>
    <t>ORD00777</t>
  </si>
  <si>
    <t>CUST7945</t>
  </si>
  <si>
    <t>ORD00778</t>
  </si>
  <si>
    <t>CUST2592</t>
  </si>
  <si>
    <t>ORD00779</t>
  </si>
  <si>
    <t>CUST7402</t>
  </si>
  <si>
    <t>ORD00780</t>
  </si>
  <si>
    <t>2025-12-30</t>
  </si>
  <si>
    <t>CUST2248</t>
  </si>
  <si>
    <t>ORD00781</t>
  </si>
  <si>
    <t>CUST9701</t>
  </si>
  <si>
    <t>ORD00782</t>
  </si>
  <si>
    <t>ORD00783</t>
  </si>
  <si>
    <t>2024-09-08</t>
  </si>
  <si>
    <t>CUST7160</t>
  </si>
  <si>
    <t>ORD00784</t>
  </si>
  <si>
    <t>2024-06-19</t>
  </si>
  <si>
    <t>CUST6300</t>
  </si>
  <si>
    <t>ORD00785</t>
  </si>
  <si>
    <t>CUST6909</t>
  </si>
  <si>
    <t>ORD00786</t>
  </si>
  <si>
    <t>2024-09-05</t>
  </si>
  <si>
    <t>CUST4396</t>
  </si>
  <si>
    <t>ORD00787</t>
  </si>
  <si>
    <t>CUST5282</t>
  </si>
  <si>
    <t>ORD00788</t>
  </si>
  <si>
    <t>2024-07-25</t>
  </si>
  <si>
    <t>CUST1389</t>
  </si>
  <si>
    <t>ORD00789</t>
  </si>
  <si>
    <t>CUST6331</t>
  </si>
  <si>
    <t>ORD00790</t>
  </si>
  <si>
    <t>2025-10-18</t>
  </si>
  <si>
    <t>CUST1677</t>
  </si>
  <si>
    <t>ORD00791</t>
  </si>
  <si>
    <t>CUST6601</t>
  </si>
  <si>
    <t>ORD00792</t>
  </si>
  <si>
    <t>ORD00793</t>
  </si>
  <si>
    <t>2025-09-27</t>
  </si>
  <si>
    <t>CUST4831</t>
  </si>
  <si>
    <t>ORD00794</t>
  </si>
  <si>
    <t>2024-02-21</t>
  </si>
  <si>
    <t>CUST3588</t>
  </si>
  <si>
    <t>ORD00795</t>
  </si>
  <si>
    <t>ORD00796</t>
  </si>
  <si>
    <t>2025-04-08</t>
  </si>
  <si>
    <t>CUST1618</t>
  </si>
  <si>
    <t>ORD00797</t>
  </si>
  <si>
    <t>2025-10-07</t>
  </si>
  <si>
    <t>CUST6702</t>
  </si>
  <si>
    <t>ORD00798</t>
  </si>
  <si>
    <t>CUST7929</t>
  </si>
  <si>
    <t>ORD00799</t>
  </si>
  <si>
    <t>2025-06-04</t>
  </si>
  <si>
    <t>CUST2928</t>
  </si>
  <si>
    <t>ORD00800</t>
  </si>
  <si>
    <t>CUST7487</t>
  </si>
  <si>
    <t>ORD00801</t>
  </si>
  <si>
    <t>CUST9499</t>
  </si>
  <si>
    <t>ORD00802</t>
  </si>
  <si>
    <t>CUST9492</t>
  </si>
  <si>
    <t>ORD00803</t>
  </si>
  <si>
    <t>2024-04-02</t>
  </si>
  <si>
    <t>CUST4334</t>
  </si>
  <si>
    <t>ORD00804</t>
  </si>
  <si>
    <t>2025-11-20</t>
  </si>
  <si>
    <t>CUST5420</t>
  </si>
  <si>
    <t>ORD00805</t>
  </si>
  <si>
    <t>CUST7107</t>
  </si>
  <si>
    <t>ORD00806</t>
  </si>
  <si>
    <t>CUST4671</t>
  </si>
  <si>
    <t>ORD00807</t>
  </si>
  <si>
    <t>CUST5121</t>
  </si>
  <si>
    <t>ORD00808</t>
  </si>
  <si>
    <t>CUST7319</t>
  </si>
  <si>
    <t>ORD00809</t>
  </si>
  <si>
    <t>CUST9688</t>
  </si>
  <si>
    <t>ORD00810</t>
  </si>
  <si>
    <t>2025-08-04</t>
  </si>
  <si>
    <t>CUST3541</t>
  </si>
  <si>
    <t>ORD00811</t>
  </si>
  <si>
    <t>2024-01-15</t>
  </si>
  <si>
    <t>CUST9793</t>
  </si>
  <si>
    <t>ORD00812</t>
  </si>
  <si>
    <t>CUST5634</t>
  </si>
  <si>
    <t>ORD00813</t>
  </si>
  <si>
    <t>2025-08-06</t>
  </si>
  <si>
    <t>CUST1855</t>
  </si>
  <si>
    <t>ORD00814</t>
  </si>
  <si>
    <t>CUST5245</t>
  </si>
  <si>
    <t>ORD00815</t>
  </si>
  <si>
    <t>CUST4456</t>
  </si>
  <si>
    <t>ORD00816</t>
  </si>
  <si>
    <t>CUST6282</t>
  </si>
  <si>
    <t>ORD00817</t>
  </si>
  <si>
    <t>CUST7011</t>
  </si>
  <si>
    <t>ORD00818</t>
  </si>
  <si>
    <t>CUST4194</t>
  </si>
  <si>
    <t>ORD00819</t>
  </si>
  <si>
    <t>2024-04-28</t>
  </si>
  <si>
    <t>CUST9139</t>
  </si>
  <si>
    <t>ORD00820</t>
  </si>
  <si>
    <t>2025-10-22</t>
  </si>
  <si>
    <t>CUST2275</t>
  </si>
  <si>
    <t>ORD00821</t>
  </si>
  <si>
    <t>2024-10-06</t>
  </si>
  <si>
    <t>CUST9025</t>
  </si>
  <si>
    <t>ORD00822</t>
  </si>
  <si>
    <t>2024-05-19</t>
  </si>
  <si>
    <t>CUST2154</t>
  </si>
  <si>
    <t>ORD00823</t>
  </si>
  <si>
    <t>2024-03-25</t>
  </si>
  <si>
    <t>CUST7506</t>
  </si>
  <si>
    <t>ORD00824</t>
  </si>
  <si>
    <t>ORD00825</t>
  </si>
  <si>
    <t>CUST6266</t>
  </si>
  <si>
    <t>ORD00826</t>
  </si>
  <si>
    <t>ORD00827</t>
  </si>
  <si>
    <t>2025-02-03</t>
  </si>
  <si>
    <t>CUST8515</t>
  </si>
  <si>
    <t>ORD00828</t>
  </si>
  <si>
    <t>CUST5221</t>
  </si>
  <si>
    <t>ORD00829</t>
  </si>
  <si>
    <t>CUST1155</t>
  </si>
  <si>
    <t>ORD00830</t>
  </si>
  <si>
    <t>CUST3421</t>
  </si>
  <si>
    <t>ORD00831</t>
  </si>
  <si>
    <t>CUST5032</t>
  </si>
  <si>
    <t>ORD00832</t>
  </si>
  <si>
    <t>CUST7570</t>
  </si>
  <si>
    <t>ORD00833</t>
  </si>
  <si>
    <t>2025-05-05</t>
  </si>
  <si>
    <t>CUST7380</t>
  </si>
  <si>
    <t>ORD00834</t>
  </si>
  <si>
    <t>CUST9610</t>
  </si>
  <si>
    <t>ORD00835</t>
  </si>
  <si>
    <t>CUST2465</t>
  </si>
  <si>
    <t>ORD00836</t>
  </si>
  <si>
    <t>2025-02-13</t>
  </si>
  <si>
    <t>CUST2056</t>
  </si>
  <si>
    <t>ORD00837</t>
  </si>
  <si>
    <t>2024-01-31</t>
  </si>
  <si>
    <t>CUST5084</t>
  </si>
  <si>
    <t>ORD00838</t>
  </si>
  <si>
    <t>CUST5070</t>
  </si>
  <si>
    <t>ORD00839</t>
  </si>
  <si>
    <t>CUST1599</t>
  </si>
  <si>
    <t>ORD00840</t>
  </si>
  <si>
    <t>CUST9546</t>
  </si>
  <si>
    <t>ORD00841</t>
  </si>
  <si>
    <t>CUST2057</t>
  </si>
  <si>
    <t>ORD00842</t>
  </si>
  <si>
    <t>2025-03-10</t>
  </si>
  <si>
    <t>CUST4019</t>
  </si>
  <si>
    <t>ORD00843</t>
  </si>
  <si>
    <t>CUST9438</t>
  </si>
  <si>
    <t>ORD00844</t>
  </si>
  <si>
    <t>CUST2583</t>
  </si>
  <si>
    <t>ORD00845</t>
  </si>
  <si>
    <t>CUST5018</t>
  </si>
  <si>
    <t>ORD00846</t>
  </si>
  <si>
    <t>CUST6919</t>
  </si>
  <si>
    <t>ORD00847</t>
  </si>
  <si>
    <t>2025-01-21</t>
  </si>
  <si>
    <t>CUST4971</t>
  </si>
  <si>
    <t>ORD00848</t>
  </si>
  <si>
    <t>CUST1066</t>
  </si>
  <si>
    <t>ORD00849</t>
  </si>
  <si>
    <t>2025-09-17</t>
  </si>
  <si>
    <t>CUST5382</t>
  </si>
  <si>
    <t>ORD00850</t>
  </si>
  <si>
    <t>CUST6324</t>
  </si>
  <si>
    <t>ORD00851</t>
  </si>
  <si>
    <t>CUST8399</t>
  </si>
  <si>
    <t>ORD00852</t>
  </si>
  <si>
    <t>2025-02-22</t>
  </si>
  <si>
    <t>CUST8018</t>
  </si>
  <si>
    <t>ORD00853</t>
  </si>
  <si>
    <t>CUST2721</t>
  </si>
  <si>
    <t>ORD00854</t>
  </si>
  <si>
    <t>CUST1316</t>
  </si>
  <si>
    <t>ORD00855</t>
  </si>
  <si>
    <t>2025-06-08</t>
  </si>
  <si>
    <t>CUST4727</t>
  </si>
  <si>
    <t>ORD00856</t>
  </si>
  <si>
    <t>CUST9791</t>
  </si>
  <si>
    <t>ORD00857</t>
  </si>
  <si>
    <t>CUST1606</t>
  </si>
  <si>
    <t>ORD00858</t>
  </si>
  <si>
    <t>CUST2496</t>
  </si>
  <si>
    <t>ORD00859</t>
  </si>
  <si>
    <t>CUST1744</t>
  </si>
  <si>
    <t>ORD00860</t>
  </si>
  <si>
    <t>CUST2627</t>
  </si>
  <si>
    <t>ORD00861</t>
  </si>
  <si>
    <t>2024-03-29</t>
  </si>
  <si>
    <t>CUST3544</t>
  </si>
  <si>
    <t>ORD00862</t>
  </si>
  <si>
    <t>CUST1724</t>
  </si>
  <si>
    <t>ORD00863</t>
  </si>
  <si>
    <t>CUST4160</t>
  </si>
  <si>
    <t>ORD00864</t>
  </si>
  <si>
    <t>2024-12-11</t>
  </si>
  <si>
    <t>CUST6187</t>
  </si>
  <si>
    <t>ORD00865</t>
  </si>
  <si>
    <t>2025-11-05</t>
  </si>
  <si>
    <t>CUST9073</t>
  </si>
  <si>
    <t>ORD00866</t>
  </si>
  <si>
    <t>CUST3364</t>
  </si>
  <si>
    <t>ORD00867</t>
  </si>
  <si>
    <t>2024-03-01</t>
  </si>
  <si>
    <t>CUST1742</t>
  </si>
  <si>
    <t>ORD00868</t>
  </si>
  <si>
    <t>CUST7864</t>
  </si>
  <si>
    <t>ORD00869</t>
  </si>
  <si>
    <t>CUST2029</t>
  </si>
  <si>
    <t>ORD00870</t>
  </si>
  <si>
    <t>2025-10-04</t>
  </si>
  <si>
    <t>ORD00871</t>
  </si>
  <si>
    <t>2025-11-07</t>
  </si>
  <si>
    <t>CUST7881</t>
  </si>
  <si>
    <t>ORD00872</t>
  </si>
  <si>
    <t>CUST7908</t>
  </si>
  <si>
    <t>ORD00873</t>
  </si>
  <si>
    <t>CUST2259</t>
  </si>
  <si>
    <t>ORD00874</t>
  </si>
  <si>
    <t>CUST6831</t>
  </si>
  <si>
    <t>ORD00875</t>
  </si>
  <si>
    <t>2024-02-29</t>
  </si>
  <si>
    <t>CUST2654</t>
  </si>
  <si>
    <t>ORD00876</t>
  </si>
  <si>
    <t>2024-05-13</t>
  </si>
  <si>
    <t>CUST9681</t>
  </si>
  <si>
    <t>ORD00877</t>
  </si>
  <si>
    <t>2025-03-16</t>
  </si>
  <si>
    <t>CUST7990</t>
  </si>
  <si>
    <t>ORD00878</t>
  </si>
  <si>
    <t>CUST1985</t>
  </si>
  <si>
    <t>ORD00879</t>
  </si>
  <si>
    <t>CUST1354</t>
  </si>
  <si>
    <t>ORD00880</t>
  </si>
  <si>
    <t>CUST8749</t>
  </si>
  <si>
    <t>ORD00881</t>
  </si>
  <si>
    <t>2025-04-12</t>
  </si>
  <si>
    <t>CUST8794</t>
  </si>
  <si>
    <t>ORD00882</t>
  </si>
  <si>
    <t>CUST7125</t>
  </si>
  <si>
    <t>ORD00883</t>
  </si>
  <si>
    <t>2025-12-14</t>
  </si>
  <si>
    <t>CUST1147</t>
  </si>
  <si>
    <t>ORD00884</t>
  </si>
  <si>
    <t>CUST4984</t>
  </si>
  <si>
    <t>ORD00885</t>
  </si>
  <si>
    <t>CUST2522</t>
  </si>
  <si>
    <t>ORD00886</t>
  </si>
  <si>
    <t>2024-12-01</t>
  </si>
  <si>
    <t>CUST1375</t>
  </si>
  <si>
    <t>ORD00887</t>
  </si>
  <si>
    <t>CUST2287</t>
  </si>
  <si>
    <t>ORD00888</t>
  </si>
  <si>
    <t>CUST6761</t>
  </si>
  <si>
    <t>ORD00889</t>
  </si>
  <si>
    <t>CUST6897</t>
  </si>
  <si>
    <t>ORD00890</t>
  </si>
  <si>
    <t>CUST9335</t>
  </si>
  <si>
    <t>ORD00891</t>
  </si>
  <si>
    <t>CUST1910</t>
  </si>
  <si>
    <t>ORD00892</t>
  </si>
  <si>
    <t>2025-12-19</t>
  </si>
  <si>
    <t>CUST4380</t>
  </si>
  <si>
    <t>ORD00893</t>
  </si>
  <si>
    <t>CUST4609</t>
  </si>
  <si>
    <t>ORD00894</t>
  </si>
  <si>
    <t>CUST1138</t>
  </si>
  <si>
    <t>ORD00895</t>
  </si>
  <si>
    <t>CUST9087</t>
  </si>
  <si>
    <t>ORD00896</t>
  </si>
  <si>
    <t>ORD00897</t>
  </si>
  <si>
    <t>CUST1757</t>
  </si>
  <si>
    <t>ORD00898</t>
  </si>
  <si>
    <t>CUST2766</t>
  </si>
  <si>
    <t>ORD00899</t>
  </si>
  <si>
    <t>CUST6142</t>
  </si>
  <si>
    <t>ORD00900</t>
  </si>
  <si>
    <t>CUST4791</t>
  </si>
  <si>
    <t>ORD00901</t>
  </si>
  <si>
    <t>2024-11-05</t>
  </si>
  <si>
    <t>CUST8254</t>
  </si>
  <si>
    <t>ORD00902</t>
  </si>
  <si>
    <t>2024-11-10</t>
  </si>
  <si>
    <t>CUST5387</t>
  </si>
  <si>
    <t>ORD00903</t>
  </si>
  <si>
    <t>CUST7548</t>
  </si>
  <si>
    <t>ORD00904</t>
  </si>
  <si>
    <t>CUST1658</t>
  </si>
  <si>
    <t>ORD00905</t>
  </si>
  <si>
    <t>CUST2545</t>
  </si>
  <si>
    <t>ORD00906</t>
  </si>
  <si>
    <t>CUST8727</t>
  </si>
  <si>
    <t>ORD00907</t>
  </si>
  <si>
    <t>2025-12-01</t>
  </si>
  <si>
    <t>CUST5782</t>
  </si>
  <si>
    <t>ORD00908</t>
  </si>
  <si>
    <t>2024-01-14</t>
  </si>
  <si>
    <t>CUST9585</t>
  </si>
  <si>
    <t>ORD00909</t>
  </si>
  <si>
    <t>CUST9925</t>
  </si>
  <si>
    <t>ORD00910</t>
  </si>
  <si>
    <t>CUST8605</t>
  </si>
  <si>
    <t>ORD00911</t>
  </si>
  <si>
    <t>CUST9874</t>
  </si>
  <si>
    <t>ORD00912</t>
  </si>
  <si>
    <t>2024-01-13</t>
  </si>
  <si>
    <t>CUST7566</t>
  </si>
  <si>
    <t>ORD00913</t>
  </si>
  <si>
    <t>CUST2026</t>
  </si>
  <si>
    <t>ORD00914</t>
  </si>
  <si>
    <t>2024-05-20</t>
  </si>
  <si>
    <t>ORD00915</t>
  </si>
  <si>
    <t>CUST6657</t>
  </si>
  <si>
    <t>ORD00916</t>
  </si>
  <si>
    <t>CUST3333</t>
  </si>
  <si>
    <t>ORD00917</t>
  </si>
  <si>
    <t>CUST9556</t>
  </si>
  <si>
    <t>ORD00918</t>
  </si>
  <si>
    <t>2024-12-07</t>
  </si>
  <si>
    <t>CUST6718</t>
  </si>
  <si>
    <t>ORD00919</t>
  </si>
  <si>
    <t>CUST2317</t>
  </si>
  <si>
    <t>ORD00920</t>
  </si>
  <si>
    <t>CUST3708</t>
  </si>
  <si>
    <t>ORD00921</t>
  </si>
  <si>
    <t>CUST4455</t>
  </si>
  <si>
    <t>ORD00922</t>
  </si>
  <si>
    <t>CUST7534</t>
  </si>
  <si>
    <t>ORD00923</t>
  </si>
  <si>
    <t>2025-03-29</t>
  </si>
  <si>
    <t>CUST4536</t>
  </si>
  <si>
    <t>ORD00924</t>
  </si>
  <si>
    <t>2025-04-25</t>
  </si>
  <si>
    <t>CUST6420</t>
  </si>
  <si>
    <t>ORD00925</t>
  </si>
  <si>
    <t>2025-09-11</t>
  </si>
  <si>
    <t>CUST1339</t>
  </si>
  <si>
    <t>ORD00926</t>
  </si>
  <si>
    <t>CUST1934</t>
  </si>
  <si>
    <t>ORD00927</t>
  </si>
  <si>
    <t>CUST9801</t>
  </si>
  <si>
    <t>ORD00928</t>
  </si>
  <si>
    <t>2025-06-15</t>
  </si>
  <si>
    <t>CUST2345</t>
  </si>
  <si>
    <t>ORD00929</t>
  </si>
  <si>
    <t>CUST6281</t>
  </si>
  <si>
    <t>ORD00930</t>
  </si>
  <si>
    <t>CUST2002</t>
  </si>
  <si>
    <t>ORD00931</t>
  </si>
  <si>
    <t>CUST3586</t>
  </si>
  <si>
    <t>ORD00932</t>
  </si>
  <si>
    <t>CUST9358</t>
  </si>
  <si>
    <t>ORD00933</t>
  </si>
  <si>
    <t>CUST2974</t>
  </si>
  <si>
    <t>ORD00934</t>
  </si>
  <si>
    <t>2025-07-20</t>
  </si>
  <si>
    <t>CUST1846</t>
  </si>
  <si>
    <t>ORD00935</t>
  </si>
  <si>
    <t>ORD00936</t>
  </si>
  <si>
    <t>CUST3448</t>
  </si>
  <si>
    <t>ORD00937</t>
  </si>
  <si>
    <t>CUST4293</t>
  </si>
  <si>
    <t>ORD00938</t>
  </si>
  <si>
    <t>CUST8336</t>
  </si>
  <si>
    <t>ORD00939</t>
  </si>
  <si>
    <t>ORD00940</t>
  </si>
  <si>
    <t>CUST9570</t>
  </si>
  <si>
    <t>ORD00941</t>
  </si>
  <si>
    <t>CUST3221</t>
  </si>
  <si>
    <t>ORD00942</t>
  </si>
  <si>
    <t>CUST4544</t>
  </si>
  <si>
    <t>ORD00943</t>
  </si>
  <si>
    <t>2025-03-30</t>
  </si>
  <si>
    <t>CUST7792</t>
  </si>
  <si>
    <t>ORD00944</t>
  </si>
  <si>
    <t>2024-03-10</t>
  </si>
  <si>
    <t>ORD00945</t>
  </si>
  <si>
    <t>CUST4292</t>
  </si>
  <si>
    <t>ORD00946</t>
  </si>
  <si>
    <t>CUST5189</t>
  </si>
  <si>
    <t>ORD00947</t>
  </si>
  <si>
    <t>2025-03-27</t>
  </si>
  <si>
    <t>CUST1544</t>
  </si>
  <si>
    <t>ORD00948</t>
  </si>
  <si>
    <t>CUST9757</t>
  </si>
  <si>
    <t>ORD00949</t>
  </si>
  <si>
    <t>ORD00950</t>
  </si>
  <si>
    <t>CUST3073</t>
  </si>
  <si>
    <t>ORD00951</t>
  </si>
  <si>
    <t>2024-10-29</t>
  </si>
  <si>
    <t>CUST8073</t>
  </si>
  <si>
    <t>ORD00952</t>
  </si>
  <si>
    <t>CUST6672</t>
  </si>
  <si>
    <t>ORD00953</t>
  </si>
  <si>
    <t>CUST1798</t>
  </si>
  <si>
    <t>ORD00954</t>
  </si>
  <si>
    <t>CUST2598</t>
  </si>
  <si>
    <t>ORD00955</t>
  </si>
  <si>
    <t>CUST5952</t>
  </si>
  <si>
    <t>ORD00956</t>
  </si>
  <si>
    <t>2025-10-01</t>
  </si>
  <si>
    <t>CUST2701</t>
  </si>
  <si>
    <t>ORD00957</t>
  </si>
  <si>
    <t>2024-03-09</t>
  </si>
  <si>
    <t>CUST8415</t>
  </si>
  <si>
    <t>ORD00958</t>
  </si>
  <si>
    <t>2025-06-03</t>
  </si>
  <si>
    <t>CUST1849</t>
  </si>
  <si>
    <t>ORD00959</t>
  </si>
  <si>
    <t>2024-10-28</t>
  </si>
  <si>
    <t>CUST4530</t>
  </si>
  <si>
    <t>ORD00960</t>
  </si>
  <si>
    <t>CUST2105</t>
  </si>
  <si>
    <t>ORD00961</t>
  </si>
  <si>
    <t>CUST6285</t>
  </si>
  <si>
    <t>ORD00962</t>
  </si>
  <si>
    <t>CUST4527</t>
  </si>
  <si>
    <t>ORD00963</t>
  </si>
  <si>
    <t>ORD00964</t>
  </si>
  <si>
    <t>CUST8276</t>
  </si>
  <si>
    <t>ORD00965</t>
  </si>
  <si>
    <t>CUST8117</t>
  </si>
  <si>
    <t>ORD00966</t>
  </si>
  <si>
    <t>ORD00967</t>
  </si>
  <si>
    <t>CUST1227</t>
  </si>
  <si>
    <t>ORD00968</t>
  </si>
  <si>
    <t>CUST6996</t>
  </si>
  <si>
    <t>ORD00969</t>
  </si>
  <si>
    <t>ORD00970</t>
  </si>
  <si>
    <t>CUST3932</t>
  </si>
  <si>
    <t>ORD00971</t>
  </si>
  <si>
    <t>CUST5836</t>
  </si>
  <si>
    <t>ORD00972</t>
  </si>
  <si>
    <t>CUST7088</t>
  </si>
  <si>
    <t>ORD00973</t>
  </si>
  <si>
    <t>2025-11-14</t>
  </si>
  <si>
    <t>CUST3438</t>
  </si>
  <si>
    <t>ORD00974</t>
  </si>
  <si>
    <t>ORD00975</t>
  </si>
  <si>
    <t>CUST1933</t>
  </si>
  <si>
    <t>ORD00976</t>
  </si>
  <si>
    <t>2024-04-27</t>
  </si>
  <si>
    <t>CUST7188</t>
  </si>
  <si>
    <t>ORD00977</t>
  </si>
  <si>
    <t>CUST8595</t>
  </si>
  <si>
    <t>ORD00978</t>
  </si>
  <si>
    <t>CUST2455</t>
  </si>
  <si>
    <t>ORD00979</t>
  </si>
  <si>
    <t>CUST8616</t>
  </si>
  <si>
    <t>ORD00980</t>
  </si>
  <si>
    <t>ORD00981</t>
  </si>
  <si>
    <t>2025-08-27</t>
  </si>
  <si>
    <t>CUST4732</t>
  </si>
  <si>
    <t>ORD00982</t>
  </si>
  <si>
    <t>CUST7527</t>
  </si>
  <si>
    <t>ORD00983</t>
  </si>
  <si>
    <t>CUST5340</t>
  </si>
  <si>
    <t>ORD00984</t>
  </si>
  <si>
    <t>CUST1163</t>
  </si>
  <si>
    <t>ORD00985</t>
  </si>
  <si>
    <t>CUST6263</t>
  </si>
  <si>
    <t>ORD00986</t>
  </si>
  <si>
    <t>2025-11-19</t>
  </si>
  <si>
    <t>CUST1455</t>
  </si>
  <si>
    <t>ORD00987</t>
  </si>
  <si>
    <t>2025-04-09</t>
  </si>
  <si>
    <t>CUST2380</t>
  </si>
  <si>
    <t>ORD00988</t>
  </si>
  <si>
    <t>CUST4515</t>
  </si>
  <si>
    <t>ORD00989</t>
  </si>
  <si>
    <t>CUST4760</t>
  </si>
  <si>
    <t>ORD00990</t>
  </si>
  <si>
    <t>CUST8178</t>
  </si>
  <si>
    <t>ORD00991</t>
  </si>
  <si>
    <t>CUST2725</t>
  </si>
  <si>
    <t>ORD00992</t>
  </si>
  <si>
    <t>CUST8845</t>
  </si>
  <si>
    <t>ORD00993</t>
  </si>
  <si>
    <t>2025-05-06</t>
  </si>
  <si>
    <t>CUST9918</t>
  </si>
  <si>
    <t>ORD00994</t>
  </si>
  <si>
    <t>2024-08-01</t>
  </si>
  <si>
    <t>CUST7332</t>
  </si>
  <si>
    <t>ORD00995</t>
  </si>
  <si>
    <t>CUST8933</t>
  </si>
  <si>
    <t>ORD00996</t>
  </si>
  <si>
    <t>2025-01-01</t>
  </si>
  <si>
    <t>CUST9686</t>
  </si>
  <si>
    <t>ORD00997</t>
  </si>
  <si>
    <t>CUST7475</t>
  </si>
  <si>
    <t>ORD00998</t>
  </si>
  <si>
    <t>CUST6668</t>
  </si>
  <si>
    <t>ORD00999</t>
  </si>
  <si>
    <t>CUST6534</t>
  </si>
  <si>
    <t>ORD01000</t>
  </si>
  <si>
    <t>CUST7335</t>
  </si>
  <si>
    <t>Grand Total</t>
  </si>
  <si>
    <t>Sum of Sales</t>
  </si>
  <si>
    <t>MONTH</t>
  </si>
  <si>
    <t>YEAR</t>
  </si>
  <si>
    <t>PROFIT MARGIN</t>
  </si>
  <si>
    <t>QUARTER</t>
  </si>
  <si>
    <t>AVG SELLING PRICE</t>
  </si>
  <si>
    <t>SHIPPING TYPE</t>
  </si>
  <si>
    <t>April</t>
  </si>
  <si>
    <t>August</t>
  </si>
  <si>
    <t>December</t>
  </si>
  <si>
    <t>February</t>
  </si>
  <si>
    <t>January</t>
  </si>
  <si>
    <t>July</t>
  </si>
  <si>
    <t>June</t>
  </si>
  <si>
    <t>March</t>
  </si>
  <si>
    <t>May</t>
  </si>
  <si>
    <t>November</t>
  </si>
  <si>
    <t>October</t>
  </si>
  <si>
    <t>September</t>
  </si>
  <si>
    <t>Q2</t>
  </si>
  <si>
    <t>Q3</t>
  </si>
  <si>
    <t>Q4</t>
  </si>
  <si>
    <t>Q1</t>
  </si>
  <si>
    <t>Sum of Profit</t>
  </si>
  <si>
    <t>Sum of Quantity</t>
  </si>
  <si>
    <t>COUNTRY</t>
  </si>
  <si>
    <t>REGION</t>
  </si>
  <si>
    <t>CITY</t>
  </si>
  <si>
    <t>PRODUCT</t>
  </si>
  <si>
    <t>PROD CATEGORY</t>
  </si>
  <si>
    <t>Sum of PROFIT MARGIN</t>
  </si>
  <si>
    <t>Count of OrderID</t>
  </si>
  <si>
    <t>CHANNEL</t>
  </si>
  <si>
    <t>PRODUCT CATEGORY</t>
  </si>
  <si>
    <t>Pay method</t>
  </si>
  <si>
    <t>discount type</t>
  </si>
  <si>
    <t>Column1</t>
  </si>
  <si>
    <t>0 to 0.1</t>
  </si>
  <si>
    <t>0.1 to 0.2</t>
  </si>
  <si>
    <t>no discount</t>
  </si>
  <si>
    <t>upto 0.3</t>
  </si>
  <si>
    <t>Row Labels</t>
  </si>
  <si>
    <t>Average of Discount</t>
  </si>
  <si>
    <t/>
  </si>
  <si>
    <t>Sum of Discount</t>
  </si>
  <si>
    <t>Products</t>
  </si>
  <si>
    <t>Column Labels</t>
  </si>
  <si>
    <t>Count of CustomerID</t>
  </si>
  <si>
    <t>Distinct Count of OrderID</t>
  </si>
  <si>
    <t>Distinct Count of CustomerID</t>
  </si>
  <si>
    <t>count of repeated customers</t>
  </si>
  <si>
    <t>top customer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</si>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</sst>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_ * #,##0_ ;_ * \-#,##0_ ;_ * &quot;-&quot;??_ ;_ @_ "/>
    <numFmt numFmtId="165" formatCode="_-[$$-409]* #,##0_ ;_-[$$-409]* \-#,##0\ ;_-[$$-409]* &quot;-&quot;??_ ;_-@_ "/>
    <numFmt numFmtId="166" formatCode="0.0%"/>
    <numFmt numFmtId="167" formatCode="0.00000000000000%"/>
    <numFmt numFmtId="168" formatCode="&quot;₹&quot;\ #,##0.00"/>
    <numFmt numFmtId="169" formatCode="&quot;₹&quot;\ #,##0"/>
  </numFmts>
  <fonts count="8" x14ac:knownFonts="1">
    <font>
      <sz val="11"/>
      <color theme="1"/>
      <name val="Calibri"/>
      <family val="2"/>
      <scheme val="minor"/>
    </font>
    <font>
      <b/>
      <sz val="11"/>
      <color theme="1"/>
      <name val="Calibri"/>
      <family val="2"/>
      <scheme val="minor"/>
    </font>
    <font>
      <sz val="11"/>
      <color theme="1"/>
      <name val="Calibri"/>
      <scheme val="minor"/>
    </font>
    <font>
      <b/>
      <sz val="11"/>
      <color theme="1"/>
      <name val="Calibri"/>
      <scheme val="minor"/>
    </font>
    <font>
      <sz val="11"/>
      <color theme="1"/>
      <name val="Calibri"/>
      <family val="2"/>
      <scheme val="minor"/>
    </font>
    <font>
      <sz val="11"/>
      <color theme="0"/>
      <name val="Calibri"/>
      <family val="2"/>
      <scheme val="minor"/>
    </font>
    <font>
      <b/>
      <sz val="11"/>
      <color theme="0"/>
      <name val="Times New Roman"/>
    </font>
    <font>
      <sz val="11"/>
      <name val="Times New Roman"/>
    </font>
  </fonts>
  <fills count="4">
    <fill>
      <patternFill patternType="none"/>
    </fill>
    <fill>
      <patternFill patternType="gray125"/>
    </fill>
    <fill>
      <patternFill patternType="solid">
        <fgColor rgb="FFFFFF00"/>
        <bgColor indexed="64"/>
      </patternFill>
    </fill>
    <fill>
      <patternFill patternType="solid">
        <fgColor theme="7" tint="-0.49998474074526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theme="4" tint="0.39997558519241921"/>
      </top>
      <bottom/>
      <diagonal/>
    </border>
    <border>
      <left/>
      <right/>
      <top/>
      <bottom style="thin">
        <color theme="4" tint="0.39997558519241921"/>
      </bottom>
      <diagonal/>
    </border>
  </borders>
  <cellStyleXfs count="2">
    <xf numFmtId="0" fontId="0" fillId="0" borderId="0"/>
    <xf numFmtId="43" fontId="4" fillId="0" borderId="0" applyFont="0" applyFill="0" applyBorder="0" applyAlignment="0" applyProtection="0"/>
  </cellStyleXfs>
  <cellXfs count="45">
    <xf numFmtId="0" fontId="0" fillId="0" borderId="0" xfId="0"/>
    <xf numFmtId="0" fontId="1" fillId="2" borderId="1" xfId="0" applyFont="1" applyFill="1" applyBorder="1"/>
    <xf numFmtId="0" fontId="0" fillId="0" borderId="0" xfId="0" pivotButton="1"/>
    <xf numFmtId="0" fontId="0" fillId="0" borderId="0" xfId="0" applyAlignment="1">
      <alignment horizontal="left"/>
    </xf>
    <xf numFmtId="1" fontId="0" fillId="0" borderId="0" xfId="0" applyNumberFormat="1"/>
    <xf numFmtId="9" fontId="1" fillId="2" borderId="1" xfId="0" applyNumberFormat="1" applyFont="1" applyFill="1" applyBorder="1"/>
    <xf numFmtId="9" fontId="0" fillId="0" borderId="0" xfId="0" applyNumberFormat="1"/>
    <xf numFmtId="0" fontId="1" fillId="2" borderId="0" xfId="0" applyFont="1" applyFill="1" applyBorder="1"/>
    <xf numFmtId="0" fontId="1" fillId="2" borderId="2" xfId="0" applyFont="1" applyFill="1" applyBorder="1"/>
    <xf numFmtId="0" fontId="0" fillId="0" borderId="2" xfId="0" applyFont="1" applyBorder="1"/>
    <xf numFmtId="0" fontId="0" fillId="0" borderId="1" xfId="0" applyFont="1" applyBorder="1"/>
    <xf numFmtId="9" fontId="0" fillId="0" borderId="1" xfId="0" applyNumberFormat="1" applyFont="1" applyBorder="1"/>
    <xf numFmtId="0" fontId="0" fillId="0" borderId="0" xfId="0" applyFont="1" applyBorder="1"/>
    <xf numFmtId="0" fontId="0" fillId="0" borderId="3" xfId="0" applyFont="1" applyBorder="1"/>
    <xf numFmtId="0" fontId="0" fillId="0" borderId="4" xfId="0" applyFont="1" applyBorder="1"/>
    <xf numFmtId="0" fontId="1" fillId="2" borderId="5" xfId="0" applyFont="1" applyFill="1" applyBorder="1"/>
    <xf numFmtId="0" fontId="2" fillId="0" borderId="1" xfId="0" applyFont="1" applyBorder="1"/>
    <xf numFmtId="0" fontId="2" fillId="0" borderId="3" xfId="0" applyFont="1" applyBorder="1"/>
    <xf numFmtId="0" fontId="2" fillId="0" borderId="4" xfId="0" applyFont="1" applyBorder="1"/>
    <xf numFmtId="0" fontId="3" fillId="2" borderId="5" xfId="0" applyFont="1" applyFill="1" applyBorder="1"/>
    <xf numFmtId="164" fontId="0" fillId="0" borderId="0" xfId="0" applyNumberFormat="1"/>
    <xf numFmtId="164" fontId="0" fillId="0" borderId="0" xfId="1" applyNumberFormat="1" applyFont="1"/>
    <xf numFmtId="165" fontId="0" fillId="0" borderId="0" xfId="0" applyNumberFormat="1"/>
    <xf numFmtId="0" fontId="0" fillId="0" borderId="0" xfId="0" applyFill="1"/>
    <xf numFmtId="0" fontId="0" fillId="0" borderId="0" xfId="0" applyFill="1" applyAlignment="1">
      <alignment horizontal="left"/>
    </xf>
    <xf numFmtId="164" fontId="0" fillId="0" borderId="0" xfId="0" applyNumberFormat="1" applyFill="1"/>
    <xf numFmtId="9" fontId="0" fillId="0" borderId="0" xfId="0" applyNumberFormat="1" applyFill="1"/>
    <xf numFmtId="2" fontId="0" fillId="0" borderId="0" xfId="0" applyNumberFormat="1" applyFill="1"/>
    <xf numFmtId="2" fontId="1" fillId="0" borderId="6" xfId="0" applyNumberFormat="1" applyFont="1" applyFill="1" applyBorder="1"/>
    <xf numFmtId="164" fontId="1" fillId="0" borderId="6" xfId="0" applyNumberFormat="1" applyFont="1" applyFill="1" applyBorder="1"/>
    <xf numFmtId="0" fontId="1" fillId="0" borderId="7" xfId="0" applyFont="1" applyFill="1" applyBorder="1"/>
    <xf numFmtId="166" fontId="0" fillId="0" borderId="0" xfId="0" applyNumberFormat="1" applyFill="1"/>
    <xf numFmtId="167" fontId="0" fillId="0" borderId="0" xfId="0" applyNumberFormat="1" applyFill="1"/>
    <xf numFmtId="0" fontId="1" fillId="0" borderId="6" xfId="0" applyFont="1" applyFill="1" applyBorder="1" applyAlignment="1">
      <alignment horizontal="left"/>
    </xf>
    <xf numFmtId="0" fontId="0" fillId="0" borderId="0" xfId="0" applyFill="1" applyBorder="1"/>
    <xf numFmtId="0" fontId="5" fillId="0" borderId="0" xfId="0" applyFont="1" applyFill="1" applyBorder="1"/>
    <xf numFmtId="164" fontId="5" fillId="0" borderId="0" xfId="0" applyNumberFormat="1" applyFont="1" applyFill="1" applyBorder="1"/>
    <xf numFmtId="0" fontId="0" fillId="0" borderId="0" xfId="0" applyNumberFormat="1"/>
    <xf numFmtId="168" fontId="0" fillId="0" borderId="0" xfId="0" applyNumberFormat="1"/>
    <xf numFmtId="169" fontId="0" fillId="0" borderId="0" xfId="0" applyNumberFormat="1"/>
    <xf numFmtId="0" fontId="6" fillId="3" borderId="1" xfId="0" applyFont="1" applyFill="1" applyBorder="1" applyAlignment="1">
      <alignment horizontal="left"/>
    </xf>
    <xf numFmtId="0" fontId="7" fillId="0" borderId="1" xfId="0" applyFont="1" applyFill="1" applyBorder="1" applyAlignment="1">
      <alignment horizontal="left"/>
    </xf>
    <xf numFmtId="164" fontId="7" fillId="0" borderId="1" xfId="0" applyNumberFormat="1" applyFont="1" applyFill="1" applyBorder="1"/>
    <xf numFmtId="164" fontId="6" fillId="3" borderId="1" xfId="0" applyNumberFormat="1" applyFont="1" applyFill="1" applyBorder="1"/>
    <xf numFmtId="0" fontId="6" fillId="3" borderId="1" xfId="0" applyFont="1" applyFill="1" applyBorder="1"/>
  </cellXfs>
  <cellStyles count="2">
    <cellStyle name="Comma" xfId="1" builtinId="3"/>
    <cellStyle name="Normal" xfId="0" builtinId="0"/>
  </cellStyles>
  <dxfs count="439">
    <dxf>
      <font>
        <strike val="0"/>
        <outline val="0"/>
        <shadow val="0"/>
        <u val="none"/>
        <vertAlign val="baseline"/>
        <sz val="11"/>
        <color theme="1"/>
        <name val="Calibri"/>
        <scheme val="minor"/>
      </font>
      <numFmt numFmtId="0" formatCode="General"/>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minor"/>
      </font>
      <numFmt numFmtId="0" formatCode="General"/>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minor"/>
      </font>
      <numFmt numFmtId="13" formatCode="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minor"/>
      </font>
      <border diagonalUp="0" diagonalDown="0" outline="0">
        <left/>
        <right style="thin">
          <color indexed="64"/>
        </right>
        <top style="thin">
          <color indexed="64"/>
        </top>
        <bottom style="thin">
          <color indexed="64"/>
        </bottom>
      </border>
    </dxf>
    <dxf>
      <border outline="0">
        <left style="thin">
          <color indexed="64"/>
        </left>
      </border>
    </dxf>
    <dxf>
      <font>
        <strike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fill>
        <patternFill patternType="solid">
          <fgColor indexed="64"/>
          <bgColor rgb="FFFFFF00"/>
        </patternFill>
      </fill>
      <border diagonalUp="0" diagonalDown="0" outline="0">
        <left style="thin">
          <color indexed="64"/>
        </left>
        <right style="thin">
          <color indexed="64"/>
        </right>
        <top/>
        <bottom/>
      </border>
    </dxf>
    <dxf>
      <numFmt numFmtId="169" formatCode="&quot;₹&quot;\ #,##0"/>
    </dxf>
    <dxf>
      <numFmt numFmtId="0" formatCode="General"/>
    </dxf>
    <dxf>
      <numFmt numFmtId="168" formatCode="&quot;₹&quot;\ #,##0.00"/>
    </dxf>
    <dxf>
      <numFmt numFmtId="2" formatCode="0.00"/>
    </dxf>
    <dxf>
      <numFmt numFmtId="168" formatCode="&quot;₹&quot;\ #,##0.00"/>
    </dxf>
    <dxf>
      <numFmt numFmtId="2" formatCode="0.00"/>
    </dxf>
    <dxf>
      <numFmt numFmtId="0" formatCode="General"/>
    </dxf>
    <dxf>
      <numFmt numFmtId="168" formatCode="&quot;₹&quot;\ #,##0.00"/>
    </dxf>
    <dxf>
      <numFmt numFmtId="2" formatCode="0.00"/>
    </dxf>
    <dxf>
      <numFmt numFmtId="0" formatCode="General"/>
    </dxf>
    <dxf>
      <numFmt numFmtId="168" formatCode="&quot;₹&quot;\ #,##0.00"/>
    </dxf>
    <dxf>
      <numFmt numFmtId="2" formatCode="0.00"/>
    </dxf>
    <dxf>
      <numFmt numFmtId="169" formatCode="&quot;₹&quot;\ #,##0"/>
    </dxf>
    <dxf>
      <numFmt numFmtId="174" formatCode="&quot;₹&quot;\ #,##0.0"/>
    </dxf>
    <dxf>
      <numFmt numFmtId="168" formatCode="&quot;₹&quot;\ #,##0.00"/>
    </dxf>
    <dxf>
      <numFmt numFmtId="2" formatCode="0.00"/>
    </dxf>
    <dxf>
      <numFmt numFmtId="169" formatCode="&quot;₹&quot;\ #,##0"/>
    </dxf>
    <dxf>
      <numFmt numFmtId="174" formatCode="&quot;₹&quot;\ #,##0.0"/>
    </dxf>
    <dxf>
      <numFmt numFmtId="168" formatCode="&quot;₹&quot;\ #,##0.00"/>
    </dxf>
    <dxf>
      <numFmt numFmtId="2" formatCode="0.00"/>
    </dxf>
    <dxf>
      <numFmt numFmtId="0" formatCode="General"/>
    </dxf>
    <dxf>
      <numFmt numFmtId="168" formatCode="&quot;₹&quot;\ #,##0.00"/>
    </dxf>
    <dxf>
      <numFmt numFmtId="2" formatCode="0.00"/>
    </dxf>
    <dxf>
      <numFmt numFmtId="168" formatCode="&quot;₹&quot;\ #,##0.00"/>
    </dxf>
    <dxf>
      <numFmt numFmtId="2" formatCode="0.00"/>
    </dxf>
    <dxf>
      <numFmt numFmtId="169" formatCode="&quot;₹&quot;\ #,##0"/>
    </dxf>
    <dxf>
      <numFmt numFmtId="174" formatCode="&quot;₹&quot;\ #,##0.0"/>
    </dxf>
    <dxf>
      <numFmt numFmtId="168" formatCode="&quot;₹&quot;\ #,##0.00"/>
    </dxf>
    <dxf>
      <numFmt numFmtId="2" formatCode="0.00"/>
    </dxf>
    <dxf>
      <numFmt numFmtId="169" formatCode="&quot;₹&quot;\ #,##0"/>
    </dxf>
    <dxf>
      <numFmt numFmtId="174" formatCode="&quot;₹&quot;\ #,##0.0"/>
    </dxf>
    <dxf>
      <numFmt numFmtId="168" formatCode="&quot;₹&quot;\ #,##0.00"/>
    </dxf>
    <dxf>
      <numFmt numFmtId="2" formatCode="0.00"/>
    </dxf>
    <dxf>
      <numFmt numFmtId="0" formatCode="General"/>
    </dxf>
    <dxf>
      <numFmt numFmtId="168" formatCode="&quot;₹&quot;\ #,##0.00"/>
    </dxf>
    <dxf>
      <numFmt numFmtId="2" formatCode="0.00"/>
    </dxf>
    <dxf>
      <numFmt numFmtId="0" formatCode="General"/>
    </dxf>
    <dxf>
      <numFmt numFmtId="168" formatCode="&quot;₹&quot;\ #,##0.00"/>
    </dxf>
    <dxf>
      <numFmt numFmtId="2" formatCode="0.00"/>
    </dxf>
    <dxf>
      <numFmt numFmtId="169" formatCode="&quot;₹&quot;\ #,##0"/>
    </dxf>
    <dxf>
      <numFmt numFmtId="174" formatCode="&quot;₹&quot;\ #,##0.0"/>
    </dxf>
    <dxf>
      <numFmt numFmtId="168" formatCode="&quot;₹&quot;\ #,##0.00"/>
    </dxf>
    <dxf>
      <numFmt numFmtId="2" formatCode="0.00"/>
    </dxf>
    <dxf>
      <numFmt numFmtId="169" formatCode="&quot;₹&quot;\ #,##0"/>
    </dxf>
    <dxf>
      <numFmt numFmtId="174" formatCode="&quot;₹&quot;\ #,##0.0"/>
    </dxf>
    <dxf>
      <numFmt numFmtId="168" formatCode="&quot;₹&quot;\ #,##0.00"/>
    </dxf>
    <dxf>
      <numFmt numFmtId="2" formatCode="0.00"/>
    </dxf>
    <dxf>
      <numFmt numFmtId="0" formatCode="General"/>
    </dxf>
    <dxf>
      <numFmt numFmtId="168" formatCode="&quot;₹&quot;\ #,##0.00"/>
    </dxf>
    <dxf>
      <numFmt numFmtId="2" formatCode="0.00"/>
    </dxf>
    <dxf>
      <numFmt numFmtId="0" formatCode="General"/>
    </dxf>
    <dxf>
      <numFmt numFmtId="168" formatCode="&quot;₹&quot;\ #,##0.00"/>
    </dxf>
    <dxf>
      <numFmt numFmtId="2" formatCode="0.00"/>
    </dxf>
    <dxf>
      <numFmt numFmtId="169" formatCode="&quot;₹&quot;\ #,##0"/>
    </dxf>
    <dxf>
      <numFmt numFmtId="174" formatCode="&quot;₹&quot;\ #,##0.0"/>
    </dxf>
    <dxf>
      <numFmt numFmtId="168" formatCode="&quot;₹&quot;\ #,##0.00"/>
    </dxf>
    <dxf>
      <numFmt numFmtId="2" formatCode="0.00"/>
    </dxf>
    <dxf>
      <numFmt numFmtId="169" formatCode="&quot;₹&quot;\ #,##0"/>
    </dxf>
    <dxf>
      <numFmt numFmtId="174" formatCode="&quot;₹&quot;\ #,##0.0"/>
    </dxf>
    <dxf>
      <numFmt numFmtId="168" formatCode="&quot;₹&quot;\ #,##0.00"/>
    </dxf>
    <dxf>
      <numFmt numFmtId="2"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numFmt numFmtId="164" formatCode="_ * #,##0_ ;_ * \-#,##0_ ;_ * &quot;-&quot;??_ ;_ @_ "/>
    </dxf>
    <dxf>
      <numFmt numFmtId="172" formatCode="_ * #,##0.0_ ;_ * \-#,##0.0_ ;_ * &quot;-&quot;??_ ;_ @_ "/>
    </dxf>
    <dxf>
      <numFmt numFmtId="35" formatCode="_ * #,##0.00_ ;_ * \-#,##0.00_ ;_ * &quot;-&quot;??_ ;_ @_ "/>
    </dxf>
    <dxf>
      <numFmt numFmtId="164" formatCode="_ * #,##0_ ;_ * \-#,##0_ ;_ * &quot;-&quot;??_ ;_ @_ "/>
    </dxf>
    <dxf>
      <numFmt numFmtId="172" formatCode="_ * #,##0.0_ ;_ * \-#,##0.0_ ;_ * &quot;-&quot;??_ ;_ @_ "/>
    </dxf>
    <dxf>
      <numFmt numFmtId="35" formatCode="_ * #,##0.00_ ;_ * \-#,##0.00_ ;_ * &quot;-&quot;??_ ;_ @_ "/>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numFmt numFmtId="13" formatCode="0%"/>
    </dxf>
    <dxf>
      <numFmt numFmtId="166" formatCode="0.0%"/>
    </dxf>
    <dxf>
      <numFmt numFmtId="14" formatCode="0.00%"/>
    </dxf>
    <dxf>
      <numFmt numFmtId="164" formatCode="_ * #,##0_ ;_ * \-#,##0_ ;_ * &quot;-&quot;??_ ;_ @_ "/>
    </dxf>
    <dxf>
      <numFmt numFmtId="172" formatCode="_ * #,##0.0_ ;_ * \-#,##0.0_ ;_ * &quot;-&quot;??_ ;_ @_ "/>
    </dxf>
    <dxf>
      <numFmt numFmtId="35" formatCode="_ * #,##0.00_ ;_ * \-#,##0.00_ ;_ * &quot;-&quot;??_ ;_ @_ "/>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numFmt numFmtId="164" formatCode="_ * #,##0_ ;_ * \-#,##0_ ;_ * &quot;-&quot;??_ ;_ @_ "/>
    </dxf>
    <dxf>
      <numFmt numFmtId="172" formatCode="_ * #,##0.0_ ;_ * \-#,##0.0_ ;_ * &quot;-&quot;??_ ;_ @_ "/>
    </dxf>
    <dxf>
      <numFmt numFmtId="35" formatCode="_ * #,##0.00_ ;_ * \-#,##0.00_ ;_ * &quot;-&quot;??_ ;_ @_ "/>
    </dxf>
    <dxf>
      <numFmt numFmtId="164" formatCode="_ * #,##0_ ;_ * \-#,##0_ ;_ * &quot;-&quot;??_ ;_ @_ "/>
    </dxf>
    <dxf>
      <numFmt numFmtId="172" formatCode="_ * #,##0.0_ ;_ * \-#,##0.0_ ;_ * &quot;-&quot;??_ ;_ @_ "/>
    </dxf>
    <dxf>
      <numFmt numFmtId="35" formatCode="_ * #,##0.00_ ;_ * \-#,##0.00_ ;_ * &quot;-&quot;??_ ;_ @_ "/>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numFmt numFmtId="166" formatCode="0.0%"/>
    </dxf>
    <dxf>
      <numFmt numFmtId="14" formatCode="0.00%"/>
    </dxf>
    <dxf>
      <numFmt numFmtId="0" formatCode="General"/>
    </dxf>
    <dxf>
      <numFmt numFmtId="14" formatCode="0.00%"/>
    </dxf>
    <dxf>
      <numFmt numFmtId="0" formatCode="General"/>
    </dxf>
    <dxf>
      <numFmt numFmtId="170" formatCode="0.0"/>
    </dxf>
    <dxf>
      <numFmt numFmtId="0" formatCode="General"/>
    </dxf>
    <dxf>
      <numFmt numFmtId="166" formatCode="0.0%"/>
    </dxf>
    <dxf>
      <numFmt numFmtId="14" formatCode="0.00%"/>
    </dxf>
    <dxf>
      <numFmt numFmtId="164" formatCode="_ * #,##0_ ;_ * \-#,##0_ ;_ * &quot;-&quot;??_ ;_ @_ "/>
    </dxf>
    <dxf>
      <numFmt numFmtId="172" formatCode="_ * #,##0.0_ ;_ * \-#,##0.0_ ;_ * &quot;-&quot;??_ ;_ @_ "/>
    </dxf>
    <dxf>
      <numFmt numFmtId="35" formatCode="_ * #,##0.00_ ;_ * \-#,##0.00_ ;_ * &quot;-&quot;??_ ;_ @_ "/>
    </dxf>
    <dxf>
      <numFmt numFmtId="164" formatCode="_ * #,##0_ ;_ * \-#,##0_ ;_ * &quot;-&quot;??_ ;_ @_ "/>
    </dxf>
    <dxf>
      <numFmt numFmtId="172" formatCode="_ * #,##0.0_ ;_ * \-#,##0.0_ ;_ * &quot;-&quot;??_ ;_ @_ "/>
    </dxf>
    <dxf>
      <numFmt numFmtId="35" formatCode="_ * #,##0.00_ ;_ * \-#,##0.00_ ;_ * &quot;-&quot;??_ ;_ @_ "/>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numFmt numFmtId="164" formatCode="_ * #,##0_ ;_ * \-#,##0_ ;_ * &quot;-&quot;??_ ;_ @_ "/>
    </dxf>
    <dxf>
      <numFmt numFmtId="172" formatCode="_ * #,##0.0_ ;_ * \-#,##0.0_ ;_ * &quot;-&quot;??_ ;_ @_ "/>
    </dxf>
    <dxf>
      <numFmt numFmtId="35" formatCode="_ * #,##0.00_ ;_ * \-#,##0.00_ ;_ * &quot;-&quot;??_ ;_ @_ "/>
    </dxf>
    <dxf>
      <numFmt numFmtId="164" formatCode="_ * #,##0_ ;_ * \-#,##0_ ;_ * &quot;-&quot;??_ ;_ @_ "/>
    </dxf>
    <dxf>
      <numFmt numFmtId="172" formatCode="_ * #,##0.0_ ;_ * \-#,##0.0_ ;_ * &quot;-&quot;??_ ;_ @_ "/>
    </dxf>
    <dxf>
      <numFmt numFmtId="35" formatCode="_ * #,##0.00_ ;_ * \-#,##0.00_ ;_ * &quot;-&quot;??_ ;_ @_ "/>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numFmt numFmtId="13" formatCode="0%"/>
    </dxf>
    <dxf>
      <numFmt numFmtId="166" formatCode="0.0%"/>
    </dxf>
    <dxf>
      <numFmt numFmtId="14" formatCode="0.00%"/>
    </dxf>
    <dxf>
      <numFmt numFmtId="164" formatCode="_ * #,##0_ ;_ * \-#,##0_ ;_ * &quot;-&quot;??_ ;_ @_ "/>
    </dxf>
    <dxf>
      <numFmt numFmtId="172" formatCode="_ * #,##0.0_ ;_ * \-#,##0.0_ ;_ * &quot;-&quot;??_ ;_ @_ "/>
    </dxf>
    <dxf>
      <numFmt numFmtId="35" formatCode="_ * #,##0.00_ ;_ * \-#,##0.00_ ;_ * &quot;-&quot;??_ ;_ @_ "/>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numFmt numFmtId="164" formatCode="_ * #,##0_ ;_ * \-#,##0_ ;_ * &quot;-&quot;??_ ;_ @_ "/>
    </dxf>
    <dxf>
      <numFmt numFmtId="172" formatCode="_ * #,##0.0_ ;_ * \-#,##0.0_ ;_ * &quot;-&quot;??_ ;_ @_ "/>
    </dxf>
    <dxf>
      <numFmt numFmtId="35" formatCode="_ * #,##0.00_ ;_ * \-#,##0.00_ ;_ * &quot;-&quot;??_ ;_ @_ "/>
    </dxf>
    <dxf>
      <numFmt numFmtId="164" formatCode="_ * #,##0_ ;_ * \-#,##0_ ;_ * &quot;-&quot;??_ ;_ @_ "/>
    </dxf>
    <dxf>
      <numFmt numFmtId="172" formatCode="_ * #,##0.0_ ;_ * \-#,##0.0_ ;_ * &quot;-&quot;??_ ;_ @_ "/>
    </dxf>
    <dxf>
      <numFmt numFmtId="35" formatCode="_ * #,##0.00_ ;_ * \-#,##0.00_ ;_ * &quot;-&quot;??_ ;_ @_ "/>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numFmt numFmtId="164" formatCode="_ * #,##0_ ;_ * \-#,##0_ ;_ * &quot;-&quot;??_ ;_ @_ "/>
    </dxf>
    <dxf>
      <numFmt numFmtId="172" formatCode="_ * #,##0.0_ ;_ * \-#,##0.0_ ;_ * &quot;-&quot;??_ ;_ @_ "/>
    </dxf>
    <dxf>
      <numFmt numFmtId="35" formatCode="_ * #,##0.00_ ;_ * \-#,##0.00_ ;_ * &quot;-&quot;??_ ;_ @_ "/>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numFmt numFmtId="164" formatCode="_ * #,##0_ ;_ * \-#,##0_ ;_ * &quot;-&quot;??_ ;_ @_ "/>
    </dxf>
    <dxf>
      <numFmt numFmtId="172" formatCode="_ * #,##0.0_ ;_ * \-#,##0.0_ ;_ * &quot;-&quot;??_ ;_ @_ "/>
    </dxf>
    <dxf>
      <numFmt numFmtId="35" formatCode="_ * #,##0.00_ ;_ * \-#,##0.00_ ;_ * &quot;-&quot;??_ ;_ @_ "/>
    </dxf>
    <dxf>
      <numFmt numFmtId="164" formatCode="_ * #,##0_ ;_ * \-#,##0_ ;_ * &quot;-&quot;??_ ;_ @_ "/>
    </dxf>
    <dxf>
      <numFmt numFmtId="172" formatCode="_ * #,##0.0_ ;_ * \-#,##0.0_ ;_ * &quot;-&quot;??_ ;_ @_ "/>
    </dxf>
    <dxf>
      <numFmt numFmtId="35" formatCode="_ * #,##0.00_ ;_ * \-#,##0.00_ ;_ * &quot;-&quot;??_ ;_ @_ "/>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numFmt numFmtId="2" formatCode="0.00"/>
    </dxf>
    <dxf>
      <numFmt numFmtId="164" formatCode="_ * #,##0_ ;_ * \-#,##0_ ;_ * &quot;-&quot;??_ ;_ @_ "/>
    </dxf>
    <dxf>
      <numFmt numFmtId="172" formatCode="_ * #,##0.0_ ;_ * \-#,##0.0_ ;_ * &quot;-&quot;??_ ;_ @_ "/>
    </dxf>
    <dxf>
      <numFmt numFmtId="35" formatCode="_ * #,##0.00_ ;_ * \-#,##0.00_ ;_ * &quot;-&quot;??_ ;_ @_ "/>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numFmt numFmtId="164" formatCode="_ * #,##0_ ;_ * \-#,##0_ ;_ * &quot;-&quot;??_ ;_ @_ "/>
    </dxf>
    <dxf>
      <numFmt numFmtId="172" formatCode="_ * #,##0.0_ ;_ * \-#,##0.0_ ;_ * &quot;-&quot;??_ ;_ @_ "/>
    </dxf>
    <dxf>
      <numFmt numFmtId="35" formatCode="_ * #,##0.00_ ;_ * \-#,##0.00_ ;_ * &quot;-&quot;??_ ;_ @_ "/>
    </dxf>
    <dxf>
      <numFmt numFmtId="164" formatCode="_ * #,##0_ ;_ * \-#,##0_ ;_ * &quot;-&quot;??_ ;_ @_ "/>
    </dxf>
    <dxf>
      <numFmt numFmtId="172" formatCode="_ * #,##0.0_ ;_ * \-#,##0.0_ ;_ * &quot;-&quot;??_ ;_ @_ "/>
    </dxf>
    <dxf>
      <numFmt numFmtId="35" formatCode="_ * #,##0.00_ ;_ * \-#,##0.00_ ;_ * &quot;-&quot;??_ ;_ @_ "/>
    </dxf>
    <dxf>
      <font>
        <sz val="11"/>
      </font>
    </dxf>
    <dxf>
      <font>
        <sz val="11"/>
      </font>
    </dxf>
    <dxf>
      <font>
        <sz val="11"/>
      </font>
    </dxf>
    <dxf>
      <font>
        <b/>
      </font>
    </dxf>
    <dxf>
      <font>
        <color auto="1"/>
      </font>
    </dxf>
    <dxf>
      <font>
        <name val="Times New Roman"/>
        <scheme val="none"/>
      </font>
    </dxf>
    <dxf>
      <font>
        <color auto="1"/>
      </font>
    </dxf>
    <dxf>
      <font>
        <b/>
      </font>
    </dxf>
    <dxf>
      <font>
        <name val="Times New Roman"/>
        <scheme val="none"/>
      </font>
    </dxf>
    <dxf>
      <font>
        <name val="Times New Roman"/>
        <scheme val="none"/>
      </font>
    </dxf>
    <dxf>
      <font>
        <b/>
      </font>
    </dxf>
    <dxf>
      <font>
        <b/>
      </font>
    </dxf>
    <dxf>
      <font>
        <b/>
      </font>
    </dxf>
    <dxf>
      <font>
        <sz val="10"/>
      </font>
    </dxf>
    <dxf>
      <font>
        <sz val="10"/>
      </font>
    </dxf>
    <dxf>
      <font>
        <sz val="10"/>
      </font>
    </dxf>
    <dxf>
      <font>
        <name val="Times New Roman"/>
        <scheme val="none"/>
      </font>
    </dxf>
    <dxf>
      <font>
        <name val="Times New Roman"/>
        <scheme val="none"/>
      </font>
    </dxf>
    <dxf>
      <font>
        <name val="Times New Roman"/>
        <scheme val="none"/>
      </font>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7" tint="-0.49998474074526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tint="-0.499984740745262"/>
        </patternFill>
      </fill>
    </dxf>
    <dxf>
      <fill>
        <patternFill>
          <bgColor theme="6" tint="-0.499984740745262"/>
        </patternFill>
      </fill>
    </dxf>
    <dxf>
      <fill>
        <patternFill>
          <bgColor theme="6" tint="-0.499984740745262"/>
        </patternFill>
      </fill>
    </dxf>
    <dxf>
      <fill>
        <patternFill>
          <bgColor theme="6" tint="-0.499984740745262"/>
        </patternFill>
      </fill>
    </dxf>
    <dxf>
      <fill>
        <patternFill>
          <bgColor theme="6" tint="-0.499984740745262"/>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5" tint="-0.499984740745262"/>
        </patternFill>
      </fill>
    </dxf>
    <dxf>
      <fill>
        <patternFill>
          <bgColor theme="5" tint="-0.499984740745262"/>
        </patternFill>
      </fill>
    </dxf>
    <dxf>
      <fill>
        <patternFill>
          <bgColor theme="5" tint="-0.499984740745262"/>
        </patternFill>
      </fill>
    </dxf>
    <dxf>
      <fill>
        <patternFill>
          <bgColor theme="5" tint="-0.499984740745262"/>
        </patternFill>
      </fill>
    </dxf>
    <dxf>
      <fill>
        <patternFill>
          <bgColor theme="5" tint="-0.499984740745262"/>
        </patternFill>
      </fill>
    </dxf>
    <dxf>
      <fill>
        <patternFill>
          <bgColor theme="5" tint="-0.499984740745262"/>
        </patternFill>
      </fill>
    </dxf>
    <dxf>
      <fill>
        <patternFill>
          <bgColor theme="5" tint="-0.499984740745262"/>
        </patternFill>
      </fill>
    </dxf>
    <dxf>
      <font>
        <color theme="0"/>
      </font>
    </dxf>
    <dxf>
      <font>
        <color theme="0"/>
      </font>
    </dxf>
    <dxf>
      <font>
        <color theme="0"/>
      </font>
    </dxf>
    <dxf>
      <font>
        <color theme="0"/>
      </font>
    </dxf>
    <dxf>
      <font>
        <color theme="0"/>
      </font>
    </dxf>
    <dxf>
      <font>
        <color theme="0"/>
      </font>
    </dxf>
    <dxf>
      <font>
        <color theme="0"/>
      </font>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numFmt numFmtId="164" formatCode="_ * #,##0_ ;_ * \-#,##0_ ;_ * &quot;-&quot;??_ ;_ @_ "/>
    </dxf>
    <dxf>
      <numFmt numFmtId="172" formatCode="_ * #,##0.0_ ;_ * \-#,##0.0_ ;_ * &quot;-&quot;??_ ;_ @_ "/>
    </dxf>
    <dxf>
      <numFmt numFmtId="35" formatCode="_ * #,##0.00_ ;_ * \-#,##0.00_ ;_ * &quot;-&quot;??_ ;_ @_ "/>
    </dxf>
    <dxf>
      <numFmt numFmtId="1" formatCode="0"/>
    </dxf>
    <dxf>
      <numFmt numFmtId="170" formatCode="0.0"/>
    </dxf>
    <dxf>
      <numFmt numFmtId="1" formatCode="0"/>
    </dxf>
    <dxf>
      <numFmt numFmtId="170" formatCode="0.0"/>
    </dxf>
    <dxf>
      <numFmt numFmtId="165" formatCode="_-[$$-409]* #,##0_ ;_-[$$-409]* \-#,##0\ ;_-[$$-409]* &quot;-&quot;??_ ;_-@_ "/>
    </dxf>
    <dxf>
      <numFmt numFmtId="173" formatCode="_-[$$-409]* #,##0.0_ ;_-[$$-409]* \-#,##0.0\ ;_-[$$-409]* &quot;-&quot;??_ ;_-@_ "/>
    </dxf>
    <dxf>
      <numFmt numFmtId="171" formatCode="_-[$$-409]* #,##0.00_ ;_-[$$-409]* \-#,##0.00\ ;_-[$$-409]* &quot;-&quot;??_ ;_-@_ "/>
    </dxf>
    <dxf>
      <numFmt numFmtId="164" formatCode="_ * #,##0_ ;_ * \-#,##0_ ;_ * &quot;-&quot;??_ ;_ @_ "/>
    </dxf>
    <dxf>
      <numFmt numFmtId="172" formatCode="_ * #,##0.0_ ;_ * \-#,##0.0_ ;_ * &quot;-&quot;??_ ;_ @_ "/>
    </dxf>
    <dxf>
      <numFmt numFmtId="35" formatCode="_ * #,##0.00_ ;_ * \-#,##0.00_ ;_ * &quot;-&quot;??_ ;_ @_ "/>
    </dxf>
    <dxf>
      <numFmt numFmtId="1" formatCode="0"/>
    </dxf>
    <dxf>
      <numFmt numFmtId="170" formatCode="0.0"/>
    </dxf>
    <dxf>
      <numFmt numFmtId="1" formatCode="0"/>
    </dxf>
    <dxf>
      <numFmt numFmtId="170" formatCode="0.0"/>
    </dxf>
    <dxf>
      <numFmt numFmtId="1" formatCode="0"/>
    </dxf>
    <dxf>
      <numFmt numFmtId="170" formatCode="0.0"/>
    </dxf>
    <dxf>
      <numFmt numFmtId="1" formatCode="0"/>
    </dxf>
    <dxf>
      <numFmt numFmtId="170" formatCode="0.0"/>
    </dxf>
    <dxf>
      <numFmt numFmtId="1" formatCode="0"/>
    </dxf>
    <dxf>
      <numFmt numFmtId="170" formatCode="0.0"/>
    </dxf>
    <dxf>
      <numFmt numFmtId="1" formatCode="0"/>
    </dxf>
    <dxf>
      <numFmt numFmtId="170" formatCode="0.0"/>
    </dxf>
    <dxf>
      <numFmt numFmtId="165" formatCode="_-[$$-409]* #,##0_ ;_-[$$-409]* \-#,##0\ ;_-[$$-409]* &quot;-&quot;??_ ;_-@_ "/>
    </dxf>
    <dxf>
      <numFmt numFmtId="173" formatCode="_-[$$-409]* #,##0.0_ ;_-[$$-409]* \-#,##0.0\ ;_-[$$-409]* &quot;-&quot;??_ ;_-@_ "/>
    </dxf>
    <dxf>
      <numFmt numFmtId="171" formatCode="_-[$$-409]* #,##0.00_ ;_-[$$-409]* \-#,##0.00\ ;_-[$$-409]* &quot;-&quot;??_ ;_-@_ "/>
    </dxf>
    <dxf>
      <numFmt numFmtId="164" formatCode="_ * #,##0_ ;_ * \-#,##0_ ;_ * &quot;-&quot;??_ ;_ @_ "/>
    </dxf>
    <dxf>
      <numFmt numFmtId="172" formatCode="_ * #,##0.0_ ;_ * \-#,##0.0_ ;_ * &quot;-&quot;??_ ;_ @_ "/>
    </dxf>
    <dxf>
      <numFmt numFmtId="35" formatCode="_ * #,##0.00_ ;_ * \-#,##0.00_ ;_ * &quot;-&quot;??_ ;_ @_ "/>
    </dxf>
    <dxf>
      <numFmt numFmtId="171" formatCode="_-[$$-409]* #,##0.00_ ;_-[$$-409]* \-#,##0.00\ ;_-[$$-409]* &quot;-&quot;??_ ;_-@_ "/>
    </dxf>
    <dxf>
      <numFmt numFmtId="1" formatCode="0"/>
    </dxf>
    <dxf>
      <numFmt numFmtId="170" formatCode="0.0"/>
    </dxf>
    <dxf>
      <numFmt numFmtId="1" formatCode="0"/>
    </dxf>
    <dxf>
      <numFmt numFmtId="170" formatCode="0.0"/>
    </dxf>
    <dxf>
      <numFmt numFmtId="1" formatCode="0"/>
    </dxf>
    <dxf>
      <numFmt numFmtId="170" formatCode="0.0"/>
    </dxf>
    <dxf>
      <numFmt numFmtId="1" formatCode="0"/>
    </dxf>
    <dxf>
      <numFmt numFmtId="170" formatCode="0.0"/>
    </dxf>
    <dxf>
      <numFmt numFmtId="1" formatCode="0"/>
    </dxf>
    <dxf>
      <numFmt numFmtId="170" formatCode="0.0"/>
    </dxf>
    <dxf>
      <numFmt numFmtId="13" formatCode="0%"/>
    </dxf>
    <dxf>
      <numFmt numFmtId="166" formatCode="0.0%"/>
    </dxf>
    <dxf>
      <numFmt numFmtId="14" formatCode="0.00%"/>
    </dxf>
    <dxf>
      <numFmt numFmtId="1" formatCode="0"/>
    </dxf>
    <dxf>
      <numFmt numFmtId="170" formatCode="0.0"/>
    </dxf>
    <dxf>
      <numFmt numFmtId="1" formatCode="0"/>
    </dxf>
    <dxf>
      <numFmt numFmtId="170" formatCode="0.0"/>
    </dxf>
    <dxf>
      <numFmt numFmtId="1" formatCode="0"/>
    </dxf>
    <dxf>
      <numFmt numFmtId="170" formatCode="0.0"/>
    </dxf>
    <dxf>
      <numFmt numFmtId="1" formatCode="0"/>
    </dxf>
    <dxf>
      <numFmt numFmtId="1" formatCode="0"/>
    </dxf>
    <dxf>
      <numFmt numFmtId="170" formatCode="0.0"/>
    </dxf>
    <dxf>
      <numFmt numFmtId="1" formatCode="0"/>
    </dxf>
    <dxf>
      <numFmt numFmtId="170" formatCode="0.0"/>
    </dxf>
    <dxf>
      <numFmt numFmtId="164" formatCode="_ * #,##0_ ;_ * \-#,##0_ ;_ * &quot;-&quot;??_ ;_ @_ "/>
    </dxf>
    <dxf>
      <numFmt numFmtId="172" formatCode="_ * #,##0.0_ ;_ * \-#,##0.0_ ;_ * &quot;-&quot;??_ ;_ @_ "/>
    </dxf>
    <dxf>
      <numFmt numFmtId="35" formatCode="_ * #,##0.00_ ;_ * \-#,##0.00_ ;_ * &quot;-&quot;??_ ;_ @_ "/>
    </dxf>
    <dxf>
      <numFmt numFmtId="1" formatCode="0"/>
    </dxf>
    <dxf>
      <numFmt numFmtId="170" formatCode="0.0"/>
    </dxf>
    <dxf>
      <numFmt numFmtId="1" formatCode="0"/>
    </dxf>
    <dxf>
      <numFmt numFmtId="170" formatCode="0.0"/>
    </dxf>
    <dxf>
      <font>
        <b/>
        <i val="0"/>
        <u/>
        <sz val="8"/>
        <color theme="0"/>
        <name val="Times New Roman"/>
        <scheme val="none"/>
      </font>
    </dxf>
    <dxf>
      <fill>
        <patternFill patternType="solid">
          <bgColor theme="3" tint="-0.24994659260841701"/>
        </patternFill>
      </fill>
      <border>
        <left style="thin">
          <color theme="5" tint="0.79998168889431442"/>
        </left>
        <right style="thin">
          <color theme="5" tint="0.79998168889431442"/>
        </right>
        <top style="thin">
          <color theme="5" tint="0.79998168889431442"/>
        </top>
        <bottom style="thin">
          <color theme="5" tint="0.79998168889431442"/>
        </bottom>
      </border>
    </dxf>
    <dxf>
      <font>
        <strike val="0"/>
        <color theme="0"/>
        <name val="Times New Roman"/>
        <scheme val="none"/>
      </font>
    </dxf>
    <dxf>
      <fill>
        <patternFill>
          <bgColor rgb="FF161D42"/>
        </patternFill>
      </fill>
    </dxf>
    <dxf>
      <font>
        <b/>
        <i val="0"/>
        <sz val="11"/>
        <color theme="3" tint="-0.499984740745262"/>
        <name val="Cambria"/>
        <scheme val="major"/>
      </font>
      <fill>
        <patternFill patternType="darkVertical">
          <bgColor theme="3" tint="-0.499984740745262"/>
        </patternFill>
      </fill>
      <border diagonalUp="0" diagonalDown="0">
        <left/>
        <right/>
        <top/>
        <bottom/>
        <vertical/>
        <horizontal/>
      </border>
    </dxf>
    <dxf>
      <font>
        <color theme="3" tint="-0.499984740745262"/>
      </font>
    </dxf>
    <dxf>
      <font>
        <b/>
        <i val="0"/>
        <sz val="12"/>
        <color rgb="FF000099"/>
        <name val="Sitka Text"/>
        <scheme val="none"/>
      </font>
    </dxf>
    <dxf>
      <fill>
        <gradientFill type="path" left="0.5" right="0.5" top="0.5" bottom="0.5">
          <stop position="0">
            <color theme="7" tint="0.40000610370189521"/>
          </stop>
          <stop position="1">
            <color theme="7" tint="-0.25098422193060094"/>
          </stop>
        </gradientFill>
      </fill>
      <border>
        <left style="medium">
          <color auto="1"/>
        </left>
        <right style="medium">
          <color auto="1"/>
        </right>
        <top style="medium">
          <color auto="1"/>
        </top>
        <bottom style="medium">
          <color auto="1"/>
        </bottom>
        <vertical/>
        <horizontal/>
      </border>
    </dxf>
  </dxfs>
  <tableStyles count="9" defaultTableStyle="TableStyleMedium9" defaultPivotStyle="PivotStyleLight16">
    <tableStyle name="PivotTable Style 1" table="0" count="1">
      <tableStyleElement type="wholeTable" dxfId="438"/>
    </tableStyle>
    <tableStyle name="Slicer Style 1" pivot="0" table="0" count="1">
      <tableStyleElement type="wholeTable" dxfId="437"/>
    </tableStyle>
    <tableStyle name="Slicer Style 2" pivot="0" table="0" count="1">
      <tableStyleElement type="wholeTable" dxfId="436"/>
    </tableStyle>
    <tableStyle name="Slicer Style 3" pivot="0" table="0" count="0"/>
    <tableStyle name="Slicer Style 4" pivot="0" table="0" count="0"/>
    <tableStyle name="Slicer Style 5" pivot="0" table="0" count="1">
      <tableStyleElement type="headerRow" dxfId="435"/>
    </tableStyle>
    <tableStyle name="Slicer Style 6" pivot="0" table="0" count="0"/>
    <tableStyle name="Slicer Style 7" pivot="0" table="0" count="4">
      <tableStyleElement type="wholeTable" dxfId="434"/>
      <tableStyleElement type="headerRow" dxfId="433"/>
    </tableStyle>
    <tableStyle name="Slicer Style 8" pivot="0" table="0" count="6">
      <tableStyleElement type="wholeTable" dxfId="432"/>
      <tableStyleElement type="headerRow" dxfId="431"/>
    </tableStyle>
  </tableStyles>
  <colors>
    <mruColors>
      <color rgb="FFFFFF99"/>
      <color rgb="FFFF5050"/>
      <color rgb="FFFFCC00"/>
      <color rgb="FFCC9900"/>
      <color rgb="FF161D42"/>
      <color rgb="FFFFFF66"/>
      <color rgb="FFCF8313"/>
      <color rgb="FF4DD3B0"/>
      <color rgb="FF364072"/>
      <color rgb="FF24306E"/>
    </mruColors>
  </colors>
  <extLst>
    <ext xmlns:x14="http://schemas.microsoft.com/office/spreadsheetml/2009/9/main" uri="{46F421CA-312F-682f-3DD2-61675219B42D}">
      <x14:dxfs count="6">
        <dxf>
          <fill>
            <patternFill>
              <bgColor theme="6" tint="0.39994506668294322"/>
            </patternFill>
          </fill>
        </dxf>
        <dxf>
          <font>
            <strike val="0"/>
            <color theme="1"/>
          </font>
          <fill>
            <patternFill>
              <fgColor theme="0"/>
              <bgColor theme="5" tint="0.59996337778862885"/>
            </patternFill>
          </fill>
        </dxf>
        <dxf>
          <font>
            <color theme="0"/>
          </font>
          <fill>
            <patternFill>
              <bgColor theme="7" tint="-0.499984740745262"/>
            </patternFill>
          </fill>
          <border diagonalUp="0" diagonalDown="0">
            <left/>
            <right/>
            <top/>
            <bottom/>
            <vertical/>
            <horizontal/>
          </border>
        </dxf>
        <dxf>
          <font>
            <strike val="0"/>
            <color theme="0"/>
            <name val="Times New Roman"/>
            <scheme val="none"/>
          </font>
          <fill>
            <patternFill>
              <bgColor theme="7" tint="-0.24994659260841701"/>
            </patternFill>
          </fill>
          <border diagonalUp="0" diagonalDown="0">
            <left/>
            <right/>
            <top/>
            <bottom/>
            <vertical/>
            <horizontal/>
          </border>
        </dxf>
        <dxf>
          <font>
            <color theme="0"/>
          </font>
        </dxf>
        <dxf>
          <font>
            <strike/>
            <color theme="0"/>
          </font>
          <fill>
            <patternFill patternType="none">
              <fgColor indexed="64"/>
              <bgColor auto="1"/>
            </patternFill>
          </fill>
        </dxf>
      </x14:dxfs>
    </ext>
    <ext xmlns:x14="http://schemas.microsoft.com/office/spreadsheetml/2009/9/main" uri="{EB79DEF2-80B8-43e5-95BD-54CBDDF9020C}">
      <x14:slicerStyles defaultSlicerStyle="Slicer Style 8">
        <x14:slicerStyle name="Slicer Style 1"/>
        <x14:slicerStyle name="Slicer Style 2"/>
        <x14:slicerStyle name="Slicer Style 3"/>
        <x14:slicerStyle name="Slicer Style 4"/>
        <x14:slicerStyle name="Slicer Style 5"/>
        <x14:slicerStyle name="Slicer Style 6"/>
        <x14:slicerStyle name="Slicer Style 7">
          <x14:slicerStyleElements>
            <x14:slicerStyleElement type="unselectedItemWithData" dxfId="5"/>
            <x14:slicerStyleElement type="selectedItemWithData" dxfId="4"/>
          </x14:slicerStyleElements>
        </x14:slicerStyle>
        <x14:slicerStyle name="Slicer Style 8">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2.xml"/><Relationship Id="rId21" Type="http://schemas.openxmlformats.org/officeDocument/2006/relationships/pivotCacheDefinition" Target="pivotCache/pivotCacheDefinition17.xml"/><Relationship Id="rId42" Type="http://schemas.openxmlformats.org/officeDocument/2006/relationships/pivotCacheDefinition" Target="pivotCache/pivotCacheDefinition38.xml"/><Relationship Id="rId47" Type="http://schemas.openxmlformats.org/officeDocument/2006/relationships/pivotCacheDefinition" Target="pivotCache/pivotCacheDefinition43.xml"/><Relationship Id="rId63" Type="http://schemas.microsoft.com/office/2007/relationships/slicerCache" Target="slicerCaches/slicerCache7.xml"/><Relationship Id="rId6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pivotCacheDefinition" Target="pivotCache/pivotCacheDefinition25.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openxmlformats.org/officeDocument/2006/relationships/pivotCacheDefinition" Target="pivotCache/pivotCacheDefinition28.xml"/><Relationship Id="rId37" Type="http://schemas.openxmlformats.org/officeDocument/2006/relationships/pivotCacheDefinition" Target="pivotCache/pivotCacheDefinition33.xml"/><Relationship Id="rId40" Type="http://schemas.openxmlformats.org/officeDocument/2006/relationships/pivotCacheDefinition" Target="pivotCache/pivotCacheDefinition36.xml"/><Relationship Id="rId45" Type="http://schemas.openxmlformats.org/officeDocument/2006/relationships/pivotCacheDefinition" Target="pivotCache/pivotCacheDefinition41.xml"/><Relationship Id="rId53" Type="http://schemas.openxmlformats.org/officeDocument/2006/relationships/pivotCacheDefinition" Target="pivotCache/pivotCacheDefinition49.xml"/><Relationship Id="rId58" Type="http://schemas.microsoft.com/office/2007/relationships/slicerCache" Target="slicerCaches/slicerCache2.xml"/><Relationship Id="rId66" Type="http://schemas.openxmlformats.org/officeDocument/2006/relationships/theme" Target="theme/theme1.xml"/><Relationship Id="rId74" Type="http://schemas.openxmlformats.org/officeDocument/2006/relationships/customXml" Target="../customXml/item3.xml"/><Relationship Id="rId5" Type="http://schemas.openxmlformats.org/officeDocument/2006/relationships/pivotCacheDefinition" Target="pivotCache/pivotCacheDefinition1.xml"/><Relationship Id="rId61" Type="http://schemas.microsoft.com/office/2007/relationships/slicerCache" Target="slicerCaches/slicerCache5.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3.xml"/><Relationship Id="rId30" Type="http://schemas.openxmlformats.org/officeDocument/2006/relationships/pivotCacheDefinition" Target="pivotCache/pivotCacheDefinition26.xml"/><Relationship Id="rId35" Type="http://schemas.openxmlformats.org/officeDocument/2006/relationships/pivotCacheDefinition" Target="pivotCache/pivotCacheDefinition31.xml"/><Relationship Id="rId43" Type="http://schemas.openxmlformats.org/officeDocument/2006/relationships/pivotCacheDefinition" Target="pivotCache/pivotCacheDefinition39.xml"/><Relationship Id="rId48" Type="http://schemas.openxmlformats.org/officeDocument/2006/relationships/pivotCacheDefinition" Target="pivotCache/pivotCacheDefinition44.xml"/><Relationship Id="rId56" Type="http://schemas.openxmlformats.org/officeDocument/2006/relationships/pivotCacheDefinition" Target="pivotCache/pivotCacheDefinition52.xml"/><Relationship Id="rId64" Type="http://schemas.microsoft.com/office/2007/relationships/slicerCache" Target="slicerCaches/slicerCache8.xml"/><Relationship Id="rId69" Type="http://schemas.openxmlformats.org/officeDocument/2006/relationships/sharedStrings" Target="sharedStrings.xml"/><Relationship Id="rId8" Type="http://schemas.openxmlformats.org/officeDocument/2006/relationships/pivotCacheDefinition" Target="pivotCache/pivotCacheDefinition4.xml"/><Relationship Id="rId51" Type="http://schemas.openxmlformats.org/officeDocument/2006/relationships/pivotCacheDefinition" Target="pivotCache/pivotCacheDefinition47.xml"/><Relationship Id="rId72"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pivotCacheDefinition" Target="pivotCache/pivotCacheDefinition29.xml"/><Relationship Id="rId38" Type="http://schemas.openxmlformats.org/officeDocument/2006/relationships/pivotCacheDefinition" Target="pivotCache/pivotCacheDefinition34.xml"/><Relationship Id="rId46" Type="http://schemas.openxmlformats.org/officeDocument/2006/relationships/pivotCacheDefinition" Target="pivotCache/pivotCacheDefinition42.xml"/><Relationship Id="rId59" Type="http://schemas.microsoft.com/office/2007/relationships/slicerCache" Target="slicerCaches/slicerCache3.xml"/><Relationship Id="rId67" Type="http://schemas.openxmlformats.org/officeDocument/2006/relationships/connections" Target="connections.xml"/><Relationship Id="rId20" Type="http://schemas.openxmlformats.org/officeDocument/2006/relationships/pivotCacheDefinition" Target="pivotCache/pivotCacheDefinition16.xml"/><Relationship Id="rId41" Type="http://schemas.openxmlformats.org/officeDocument/2006/relationships/pivotCacheDefinition" Target="pivotCache/pivotCacheDefinition37.xml"/><Relationship Id="rId54" Type="http://schemas.openxmlformats.org/officeDocument/2006/relationships/pivotCacheDefinition" Target="pivotCache/pivotCacheDefinition50.xml"/><Relationship Id="rId62" Type="http://schemas.microsoft.com/office/2007/relationships/slicerCache" Target="slicerCaches/slicerCache6.xml"/><Relationship Id="rId70" Type="http://schemas.openxmlformats.org/officeDocument/2006/relationships/powerPivotData" Target="model/item.data"/><Relationship Id="rId75"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openxmlformats.org/officeDocument/2006/relationships/pivotCacheDefinition" Target="pivotCache/pivotCacheDefinition24.xml"/><Relationship Id="rId36" Type="http://schemas.openxmlformats.org/officeDocument/2006/relationships/pivotCacheDefinition" Target="pivotCache/pivotCacheDefinition32.xml"/><Relationship Id="rId49" Type="http://schemas.openxmlformats.org/officeDocument/2006/relationships/pivotCacheDefinition" Target="pivotCache/pivotCacheDefinition45.xml"/><Relationship Id="rId57" Type="http://schemas.microsoft.com/office/2007/relationships/slicerCache" Target="slicerCaches/slicerCache1.xml"/><Relationship Id="rId10" Type="http://schemas.openxmlformats.org/officeDocument/2006/relationships/pivotCacheDefinition" Target="pivotCache/pivotCacheDefinition6.xml"/><Relationship Id="rId31" Type="http://schemas.openxmlformats.org/officeDocument/2006/relationships/pivotCacheDefinition" Target="pivotCache/pivotCacheDefinition27.xml"/><Relationship Id="rId44" Type="http://schemas.openxmlformats.org/officeDocument/2006/relationships/pivotCacheDefinition" Target="pivotCache/pivotCacheDefinition40.xml"/><Relationship Id="rId52" Type="http://schemas.openxmlformats.org/officeDocument/2006/relationships/pivotCacheDefinition" Target="pivotCache/pivotCacheDefinition48.xml"/><Relationship Id="rId60" Type="http://schemas.microsoft.com/office/2007/relationships/slicerCache" Target="slicerCaches/slicerCache4.xml"/><Relationship Id="rId65" Type="http://schemas.microsoft.com/office/2007/relationships/slicerCache" Target="slicerCaches/slicerCache9.xml"/><Relationship Id="rId73"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pivotCacheDefinition" Target="pivotCache/pivotCacheDefinition35.xml"/><Relationship Id="rId34" Type="http://schemas.openxmlformats.org/officeDocument/2006/relationships/pivotCacheDefinition" Target="pivotCache/pivotCacheDefinition30.xml"/><Relationship Id="rId50" Type="http://schemas.openxmlformats.org/officeDocument/2006/relationships/pivotCacheDefinition" Target="pivotCache/pivotCacheDefinition46.xml"/><Relationship Id="rId55" Type="http://schemas.openxmlformats.org/officeDocument/2006/relationships/pivotCacheDefinition" Target="pivotCache/pivotCacheDefinition51.xml"/><Relationship Id="rId76" Type="http://schemas.openxmlformats.org/officeDocument/2006/relationships/customXml" Target="../customXml/item5.xml"/><Relationship Id="rId7" Type="http://schemas.openxmlformats.org/officeDocument/2006/relationships/pivotCacheDefinition" Target="pivotCache/pivotCacheDefinition3.xml"/><Relationship Id="rId71"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[Excelproject.xlsx]sales!PivotTable4</c:name>
    <c:fmtId val="11"/>
  </c:pivotSource>
  <c:chart>
    <c:title>
      <c:tx>
        <c:rich>
          <a:bodyPr rot="0" spcFirstLastPara="1" vertOverflow="ellipsis" vert="horz" wrap="square" anchor="ctr" anchorCtr="1"/>
          <a:lstStyle/>
          <a:p>
            <a:pPr>
              <a:defRPr sz="1600" b="1" i="0" u="none" strike="noStrike" kern="1200" baseline="0">
                <a:solidFill>
                  <a:schemeClr val="accent3"/>
                </a:solidFill>
                <a:latin typeface="+mn-lt"/>
                <a:ea typeface="+mn-ea"/>
                <a:cs typeface="+mn-cs"/>
              </a:defRPr>
            </a:pPr>
            <a:r>
              <a:rPr lang="en-US"/>
              <a:t>MONTHLY SALES TREND</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accent3"/>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ln w="34925" cap="rnd">
            <a:solidFill>
              <a:schemeClr val="accent2"/>
            </a:solidFill>
            <a:round/>
          </a:ln>
          <a:effectLst>
            <a:outerShdw blurRad="40000" dist="23000" dir="5400000" rotWithShape="0">
              <a:srgbClr val="000000">
                <a:alpha val="35000"/>
              </a:srgbClr>
            </a:outerShdw>
          </a:effectLst>
        </c:spPr>
        <c:marker>
          <c:symbol val="none"/>
        </c:marker>
      </c:pivotFmt>
    </c:pivotFmts>
    <c:plotArea>
      <c:layout/>
      <c:lineChart>
        <c:grouping val="standard"/>
        <c:varyColors val="0"/>
        <c:ser>
          <c:idx val="0"/>
          <c:order val="0"/>
          <c:tx>
            <c:strRef>
              <c:f>sales!$AD$8</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strRef>
              <c:f>sales!$AC$9:$AC$21</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sales!$AD$9:$AD$21</c:f>
              <c:numCache>
                <c:formatCode>0</c:formatCode>
                <c:ptCount val="12"/>
                <c:pt idx="0">
                  <c:v>122940.37</c:v>
                </c:pt>
                <c:pt idx="1">
                  <c:v>144159.16</c:v>
                </c:pt>
                <c:pt idx="2">
                  <c:v>162994.06</c:v>
                </c:pt>
                <c:pt idx="3">
                  <c:v>123386.55</c:v>
                </c:pt>
                <c:pt idx="4">
                  <c:v>130235.7</c:v>
                </c:pt>
                <c:pt idx="5">
                  <c:v>101473.74</c:v>
                </c:pt>
                <c:pt idx="6">
                  <c:v>130764.57</c:v>
                </c:pt>
                <c:pt idx="7">
                  <c:v>109967.59</c:v>
                </c:pt>
                <c:pt idx="8">
                  <c:v>126507.2</c:v>
                </c:pt>
                <c:pt idx="9">
                  <c:v>108358.24</c:v>
                </c:pt>
                <c:pt idx="10">
                  <c:v>131816.48000000001</c:v>
                </c:pt>
                <c:pt idx="11">
                  <c:v>134848.82</c:v>
                </c:pt>
              </c:numCache>
            </c:numRef>
          </c:val>
          <c:smooth val="0"/>
          <c:extLst>
            <c:ext xmlns:c16="http://schemas.microsoft.com/office/drawing/2014/chart" uri="{C3380CC4-5D6E-409C-BE32-E72D297353CC}">
              <c16:uniqueId val="{00000000-EB7F-4FC0-861E-DE71FE70E8C5}"/>
            </c:ext>
          </c:extLst>
        </c:ser>
        <c:dLbls>
          <c:showLegendKey val="0"/>
          <c:showVal val="0"/>
          <c:showCatName val="0"/>
          <c:showSerName val="0"/>
          <c:showPercent val="0"/>
          <c:showBubbleSize val="0"/>
        </c:dLbls>
        <c:smooth val="0"/>
        <c:axId val="1854644112"/>
        <c:axId val="1854647440"/>
      </c:lineChart>
      <c:catAx>
        <c:axId val="185464411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3"/>
                </a:solidFill>
                <a:latin typeface="+mn-lt"/>
                <a:ea typeface="+mn-ea"/>
                <a:cs typeface="+mn-cs"/>
              </a:defRPr>
            </a:pPr>
            <a:endParaRPr lang="en-US"/>
          </a:p>
        </c:txPr>
        <c:crossAx val="1854647440"/>
        <c:crosses val="autoZero"/>
        <c:auto val="1"/>
        <c:lblAlgn val="ctr"/>
        <c:lblOffset val="100"/>
        <c:noMultiLvlLbl val="0"/>
      </c:catAx>
      <c:valAx>
        <c:axId val="185464744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crossAx val="1854644112"/>
        <c:crosses val="autoZero"/>
        <c:crossBetween val="between"/>
      </c:valAx>
      <c:spPr>
        <a:noFill/>
        <a:ln>
          <a:noFill/>
        </a:ln>
        <a:effectLst/>
      </c:spPr>
    </c:plotArea>
    <c:legend>
      <c:legendPos val="r"/>
      <c:layout>
        <c:manualLayout>
          <c:xMode val="edge"/>
          <c:yMode val="edge"/>
          <c:x val="0.85453035557546286"/>
          <c:y val="9.0419190658386092E-2"/>
          <c:w val="0.12650088446199667"/>
          <c:h val="0.15434304889708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legend>
    <c:plotVisOnly val="1"/>
    <c:dispBlanksAs val="gap"/>
    <c:showDLblsOverMax val="0"/>
  </c:chart>
  <c:spPr>
    <a:noFill/>
    <a:ln w="9525" cap="flat" cmpd="sng" algn="ctr">
      <a:solidFill>
        <a:srgbClr val="00B0F0"/>
      </a:solidFill>
      <a:round/>
    </a:ln>
    <a:effectLst/>
  </c:spPr>
  <c:txPr>
    <a:bodyPr/>
    <a:lstStyle/>
    <a:p>
      <a:pPr>
        <a:defRPr>
          <a:solidFill>
            <a:schemeClr val="accent3"/>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[Excelproject.xlsx]sales!PivotTable7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Times New Roman" panose="02020603050405020304" pitchFamily="18" charset="0"/>
                <a:cs typeface="Times New Roman" panose="02020603050405020304" pitchFamily="18" charset="0"/>
              </a:rPr>
              <a:t>SALES BY REVENUE</a:t>
            </a:r>
          </a:p>
        </c:rich>
      </c:tx>
      <c:layout>
        <c:manualLayout>
          <c:xMode val="edge"/>
          <c:yMode val="edge"/>
          <c:x val="0.35935220359996078"/>
          <c:y val="6.717020606386517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manualLayout>
          <c:layoutTarget val="inner"/>
          <c:xMode val="edge"/>
          <c:yMode val="edge"/>
          <c:x val="0.27630707149447359"/>
          <c:y val="0.27051144543021804"/>
          <c:w val="0.57300216372189949"/>
          <c:h val="0.54641368015206271"/>
        </c:manualLayout>
      </c:layout>
      <c:barChart>
        <c:barDir val="bar"/>
        <c:grouping val="clustered"/>
        <c:varyColors val="0"/>
        <c:ser>
          <c:idx val="0"/>
          <c:order val="0"/>
          <c:tx>
            <c:strRef>
              <c:f>sales!$AG$15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sales!$AF$16:$AF$21</c:f>
              <c:strCache>
                <c:ptCount val="5"/>
                <c:pt idx="0">
                  <c:v>Europe</c:v>
                </c:pt>
                <c:pt idx="1">
                  <c:v>Africa</c:v>
                </c:pt>
                <c:pt idx="2">
                  <c:v>Asia</c:v>
                </c:pt>
                <c:pt idx="3">
                  <c:v>Middle East</c:v>
                </c:pt>
                <c:pt idx="4">
                  <c:v>North America</c:v>
                </c:pt>
              </c:strCache>
            </c:strRef>
          </c:cat>
          <c:val>
            <c:numRef>
              <c:f>sales!$AG$16:$AG$21</c:f>
              <c:numCache>
                <c:formatCode>0</c:formatCode>
                <c:ptCount val="5"/>
                <c:pt idx="0">
                  <c:v>328421.64</c:v>
                </c:pt>
                <c:pt idx="1">
                  <c:v>334977.81</c:v>
                </c:pt>
                <c:pt idx="2">
                  <c:v>285741.65999999997</c:v>
                </c:pt>
                <c:pt idx="3">
                  <c:v>296767.55</c:v>
                </c:pt>
                <c:pt idx="4">
                  <c:v>281543.82</c:v>
                </c:pt>
              </c:numCache>
            </c:numRef>
          </c:val>
          <c:extLst>
            <c:ext xmlns:c16="http://schemas.microsoft.com/office/drawing/2014/chart" uri="{C3380CC4-5D6E-409C-BE32-E72D297353CC}">
              <c16:uniqueId val="{00000000-EDA7-4A1F-93ED-0F639FA24886}"/>
            </c:ext>
          </c:extLst>
        </c:ser>
        <c:dLbls>
          <c:showLegendKey val="0"/>
          <c:showVal val="0"/>
          <c:showCatName val="0"/>
          <c:showSerName val="0"/>
          <c:showPercent val="0"/>
          <c:showBubbleSize val="0"/>
        </c:dLbls>
        <c:gapWidth val="115"/>
        <c:overlap val="-20"/>
        <c:axId val="1750524384"/>
        <c:axId val="1750528960"/>
      </c:barChart>
      <c:catAx>
        <c:axId val="1750524384"/>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1" u="none" strike="noStrike" kern="1200" baseline="0">
                <a:solidFill>
                  <a:schemeClr val="lt1">
                    <a:lumMod val="85000"/>
                  </a:schemeClr>
                </a:solidFill>
                <a:latin typeface="+mn-lt"/>
                <a:ea typeface="+mn-ea"/>
                <a:cs typeface="+mn-cs"/>
              </a:defRPr>
            </a:pPr>
            <a:endParaRPr lang="en-US"/>
          </a:p>
        </c:txPr>
        <c:crossAx val="1750528960"/>
        <c:crosses val="autoZero"/>
        <c:auto val="1"/>
        <c:lblAlgn val="ctr"/>
        <c:lblOffset val="100"/>
        <c:noMultiLvlLbl val="0"/>
      </c:catAx>
      <c:valAx>
        <c:axId val="1750528960"/>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750524384"/>
        <c:crosses val="autoZero"/>
        <c:crossBetween val="between"/>
      </c:valAx>
      <c:spPr>
        <a:noFill/>
        <a:ln>
          <a:noFill/>
        </a:ln>
        <a:effectLst/>
      </c:spPr>
    </c:plotArea>
    <c:legend>
      <c:legendPos val="r"/>
      <c:layout>
        <c:manualLayout>
          <c:xMode val="edge"/>
          <c:yMode val="edge"/>
          <c:x val="0.85883357757777845"/>
          <c:y val="5.2047248069842914E-2"/>
          <c:w val="0.12006742376076195"/>
          <c:h val="0.19497644587016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2">
        <a:lumMod val="50000"/>
      </a:schemeClr>
    </a:solidFill>
    <a:ln>
      <a:solidFill>
        <a:srgbClr val="00B0F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[Excelproject.xlsx]sales!PivotTable10</c:name>
    <c:fmtId val="19"/>
  </c:pivotSource>
  <c:chart>
    <c:title>
      <c:tx>
        <c:rich>
          <a:bodyPr rot="0" spcFirstLastPara="1" vertOverflow="ellipsis" vert="horz" wrap="square" anchor="ctr" anchorCtr="1"/>
          <a:lstStyle/>
          <a:p>
            <a:pPr>
              <a:defRPr sz="1600" b="1" i="0" u="none" strike="noStrike" kern="1200" baseline="0">
                <a:solidFill>
                  <a:schemeClr val="accent4"/>
                </a:solidFill>
                <a:latin typeface="+mn-lt"/>
                <a:ea typeface="+mn-ea"/>
                <a:cs typeface="+mn-cs"/>
              </a:defRPr>
            </a:pPr>
            <a:r>
              <a:rPr lang="en-US"/>
              <a:t>PRODUCT CATEGORY</a:t>
            </a:r>
          </a:p>
          <a:p>
            <a:pPr>
              <a:defRPr/>
            </a:pPr>
            <a:r>
              <a:rPr lang="en-US"/>
              <a:t> SALES</a:t>
            </a:r>
          </a:p>
        </c:rich>
      </c:tx>
      <c:layout>
        <c:manualLayout>
          <c:xMode val="edge"/>
          <c:yMode val="edge"/>
          <c:x val="0.50383748588027144"/>
          <c:y val="0.1052571172503946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4"/>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6.6176746721712337E-2"/>
          <c:y val="0.11020709216506443"/>
          <c:w val="0.42614047531742755"/>
          <c:h val="0.85228095063485509"/>
        </c:manualLayout>
      </c:layout>
      <c:pieChart>
        <c:varyColors val="1"/>
        <c:ser>
          <c:idx val="0"/>
          <c:order val="0"/>
          <c:tx>
            <c:strRef>
              <c:f>sales!$AD$23</c:f>
              <c:strCache>
                <c:ptCount val="1"/>
                <c:pt idx="0">
                  <c:v>Total</c:v>
                </c:pt>
              </c:strCache>
            </c:strRef>
          </c:tx>
          <c:explosion val="2"/>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6BF-459F-8647-15190B87DBE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6BF-459F-8647-15190B87DBE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6BF-459F-8647-15190B87DBE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16BF-459F-8647-15190B87DBE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16BF-459F-8647-15190B87DBE4}"/>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sales!$AC$24:$AC$29</c:f>
              <c:strCache>
                <c:ptCount val="5"/>
                <c:pt idx="0">
                  <c:v>Beauty</c:v>
                </c:pt>
                <c:pt idx="1">
                  <c:v>Electronics</c:v>
                </c:pt>
                <c:pt idx="2">
                  <c:v>Fashion</c:v>
                </c:pt>
                <c:pt idx="3">
                  <c:v>Home</c:v>
                </c:pt>
                <c:pt idx="4">
                  <c:v>Sports</c:v>
                </c:pt>
              </c:strCache>
            </c:strRef>
          </c:cat>
          <c:val>
            <c:numRef>
              <c:f>sales!$AD$24:$AD$29</c:f>
              <c:numCache>
                <c:formatCode>0</c:formatCode>
                <c:ptCount val="5"/>
                <c:pt idx="0">
                  <c:v>314856.71999999997</c:v>
                </c:pt>
                <c:pt idx="1">
                  <c:v>277306.55</c:v>
                </c:pt>
                <c:pt idx="2">
                  <c:v>340214.32</c:v>
                </c:pt>
                <c:pt idx="3">
                  <c:v>292286.77</c:v>
                </c:pt>
                <c:pt idx="4">
                  <c:v>302788.12</c:v>
                </c:pt>
              </c:numCache>
            </c:numRef>
          </c:val>
          <c:extLst>
            <c:ext xmlns:c16="http://schemas.microsoft.com/office/drawing/2014/chart" uri="{C3380CC4-5D6E-409C-BE32-E72D297353CC}">
              <c16:uniqueId val="{00000000-788C-4716-8369-5F10280E815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6979751560290657"/>
          <c:y val="0.41026224191541377"/>
          <c:w val="0.24181984049190033"/>
          <c:h val="0.5264374906905786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solidFill>
        <a:srgbClr val="00B0F0"/>
      </a:solidFill>
      <a:round/>
    </a:ln>
    <a:effectLst/>
  </c:spPr>
  <c:txPr>
    <a:bodyPr/>
    <a:lstStyle/>
    <a:p>
      <a:pPr>
        <a:defRPr>
          <a:solidFill>
            <a:schemeClr val="accent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[Excelproject.xlsx]sales!PivotTable15</c:name>
    <c:fmtId val="1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600">
                <a:solidFill>
                  <a:schemeClr val="bg1"/>
                </a:solidFill>
                <a:latin typeface="Times New Roman" panose="02020603050405020304" pitchFamily="18" charset="0"/>
                <a:cs typeface="Times New Roman" panose="02020603050405020304" pitchFamily="18" charset="0"/>
              </a:rPr>
              <a:t>CHANNEL WISE TREND</a:t>
            </a:r>
          </a:p>
        </c:rich>
      </c:tx>
      <c:layout>
        <c:manualLayout>
          <c:xMode val="edge"/>
          <c:yMode val="edge"/>
          <c:x val="0.19589543380872401"/>
          <c:y val="8.2200804043626313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a:gsLst>
              <a:gs pos="100000">
                <a:schemeClr val="accent1">
                  <a:alpha val="0"/>
                </a:schemeClr>
              </a:gs>
              <a:gs pos="50000">
                <a:schemeClr val="accent1"/>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sales!$AG$36</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sales!$AF$37:$AF$40</c:f>
              <c:strCache>
                <c:ptCount val="3"/>
                <c:pt idx="0">
                  <c:v>Marketplace</c:v>
                </c:pt>
                <c:pt idx="1">
                  <c:v>Mobile App</c:v>
                </c:pt>
                <c:pt idx="2">
                  <c:v>Website</c:v>
                </c:pt>
              </c:strCache>
            </c:strRef>
          </c:cat>
          <c:val>
            <c:numRef>
              <c:f>sales!$AG$37:$AG$40</c:f>
              <c:numCache>
                <c:formatCode>0</c:formatCode>
                <c:ptCount val="3"/>
                <c:pt idx="0">
                  <c:v>513167.13</c:v>
                </c:pt>
                <c:pt idx="1">
                  <c:v>500491.04</c:v>
                </c:pt>
                <c:pt idx="2">
                  <c:v>513794.31</c:v>
                </c:pt>
              </c:numCache>
            </c:numRef>
          </c:val>
          <c:extLst>
            <c:ext xmlns:c16="http://schemas.microsoft.com/office/drawing/2014/chart" uri="{C3380CC4-5D6E-409C-BE32-E72D297353CC}">
              <c16:uniqueId val="{00000000-41F7-4061-9466-5E48E51308CB}"/>
            </c:ext>
          </c:extLst>
        </c:ser>
        <c:dLbls>
          <c:showLegendKey val="0"/>
          <c:showVal val="0"/>
          <c:showCatName val="0"/>
          <c:showSerName val="0"/>
          <c:showPercent val="0"/>
          <c:showBubbleSize val="0"/>
        </c:dLbls>
        <c:gapWidth val="150"/>
        <c:gapDepth val="0"/>
        <c:shape val="box"/>
        <c:axId val="1864778992"/>
        <c:axId val="1864774832"/>
        <c:axId val="0"/>
      </c:bar3DChart>
      <c:catAx>
        <c:axId val="1864778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864774832"/>
        <c:crosses val="autoZero"/>
        <c:auto val="1"/>
        <c:lblAlgn val="ctr"/>
        <c:lblOffset val="100"/>
        <c:noMultiLvlLbl val="0"/>
      </c:catAx>
      <c:valAx>
        <c:axId val="18647748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64778992"/>
        <c:crosses val="autoZero"/>
        <c:crossBetween val="between"/>
      </c:valAx>
      <c:spPr>
        <a:noFill/>
        <a:ln>
          <a:noFill/>
        </a:ln>
        <a:effectLst/>
      </c:spPr>
    </c:plotArea>
    <c:plotVisOnly val="1"/>
    <c:dispBlanksAs val="gap"/>
    <c:showDLblsOverMax val="0"/>
  </c:chart>
  <c:spPr>
    <a:solidFill>
      <a:schemeClr val="tx2">
        <a:lumMod val="50000"/>
      </a:schemeClr>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[Excelproject.xlsx]sales!PivotTable16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Times New Roman" panose="02020603050405020304" pitchFamily="18" charset="0"/>
                <a:cs typeface="Times New Roman" panose="02020603050405020304" pitchFamily="18" charset="0"/>
              </a:rPr>
              <a:t>PAYMENT</a:t>
            </a:r>
            <a:r>
              <a:rPr lang="en-US" baseline="0">
                <a:latin typeface="Times New Roman" panose="02020603050405020304" pitchFamily="18" charset="0"/>
                <a:cs typeface="Times New Roman" panose="02020603050405020304" pitchFamily="18" charset="0"/>
              </a:rPr>
              <a:t> METHOD </a:t>
            </a:r>
            <a:endParaRPr lang="en-US">
              <a:latin typeface="Times New Roman" panose="02020603050405020304" pitchFamily="18" charset="0"/>
              <a:cs typeface="Times New Roman" panose="02020603050405020304" pitchFamily="18" charset="0"/>
            </a:endParaRPr>
          </a:p>
        </c:rich>
      </c:tx>
      <c:layout>
        <c:manualLayout>
          <c:xMode val="edge"/>
          <c:yMode val="edge"/>
          <c:x val="4.7174539518144154E-2"/>
          <c:y val="0.1015183931224742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53064027254869262"/>
          <c:y val="7.922817437915855E-3"/>
          <c:w val="0.42141216056393577"/>
          <c:h val="0.94972624333830191"/>
        </c:manualLayout>
      </c:layout>
      <c:doughnutChart>
        <c:varyColors val="1"/>
        <c:ser>
          <c:idx val="0"/>
          <c:order val="0"/>
          <c:tx>
            <c:strRef>
              <c:f>sales!$AJ$38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A91-401F-9A63-622B8BF89CB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A91-401F-9A63-622B8BF89CB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A91-401F-9A63-622B8BF89CBD}"/>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1A91-401F-9A63-622B8BF89CBD}"/>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1A91-401F-9A63-622B8BF89C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sales!$AI$39:$AI$44</c:f>
              <c:strCache>
                <c:ptCount val="5"/>
                <c:pt idx="0">
                  <c:v>Cash on Delivery</c:v>
                </c:pt>
                <c:pt idx="1">
                  <c:v>Credit Card</c:v>
                </c:pt>
                <c:pt idx="2">
                  <c:v>Debit Card</c:v>
                </c:pt>
                <c:pt idx="3">
                  <c:v>Net Banking</c:v>
                </c:pt>
                <c:pt idx="4">
                  <c:v>UPI</c:v>
                </c:pt>
              </c:strCache>
            </c:strRef>
          </c:cat>
          <c:val>
            <c:numRef>
              <c:f>sales!$AJ$39:$AJ$44</c:f>
              <c:numCache>
                <c:formatCode>0</c:formatCode>
                <c:ptCount val="5"/>
                <c:pt idx="0">
                  <c:v>184</c:v>
                </c:pt>
                <c:pt idx="1">
                  <c:v>213</c:v>
                </c:pt>
                <c:pt idx="2">
                  <c:v>206</c:v>
                </c:pt>
                <c:pt idx="3">
                  <c:v>188</c:v>
                </c:pt>
                <c:pt idx="4">
                  <c:v>209</c:v>
                </c:pt>
              </c:numCache>
            </c:numRef>
          </c:val>
          <c:extLst>
            <c:ext xmlns:c16="http://schemas.microsoft.com/office/drawing/2014/chart" uri="{C3380CC4-5D6E-409C-BE32-E72D297353CC}">
              <c16:uniqueId val="{00000000-64F7-450F-93C0-72A4CF75CB1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2.0948259589228007E-2"/>
          <c:y val="0.45206602554299946"/>
          <c:w val="0.31864919544486697"/>
          <c:h val="0.51048364391482748"/>
        </c:manualLayout>
      </c:layout>
      <c:overlay val="0"/>
      <c:spPr>
        <a:noFill/>
        <a:ln>
          <a:noFill/>
        </a:ln>
        <a:effectLst/>
      </c:spPr>
      <c:txPr>
        <a:bodyPr rot="0" spcFirstLastPara="1" vertOverflow="ellipsis" vert="horz" wrap="square" anchor="ctr" anchorCtr="1"/>
        <a:lstStyle/>
        <a:p>
          <a:pPr>
            <a:defRPr sz="1000" b="1" i="1"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2">
        <a:lumMod val="50000"/>
      </a:schemeClr>
    </a:solidFill>
    <a:ln>
      <a:solidFill>
        <a:srgbClr val="00B0F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IN" sz="1400">
                <a:latin typeface="Times New Roman" panose="02020603050405020304" pitchFamily="18" charset="0"/>
                <a:cs typeface="Times New Roman" panose="02020603050405020304" pitchFamily="18" charset="0"/>
              </a:rPr>
              <a:t>DISCOUNT</a:t>
            </a:r>
            <a:r>
              <a:rPr lang="en-IN" sz="1400" baseline="0">
                <a:latin typeface="Times New Roman" panose="02020603050405020304" pitchFamily="18" charset="0"/>
                <a:cs typeface="Times New Roman" panose="02020603050405020304" pitchFamily="18" charset="0"/>
              </a:rPr>
              <a:t> VS PROFIT</a:t>
            </a:r>
            <a:endParaRPr lang="en-IN" sz="1400">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0.15019725389522548"/>
          <c:y val="0.15319440785023036"/>
          <c:w val="0.80850218722659672"/>
          <c:h val="0.7394061679790026"/>
        </c:manualLayout>
      </c:layout>
      <c:scatterChart>
        <c:scatterStyle val="lineMarker"/>
        <c:varyColors val="0"/>
        <c:ser>
          <c:idx val="0"/>
          <c:order val="0"/>
          <c:spPr>
            <a:ln w="25400" cap="rnd">
              <a:noFill/>
              <a:round/>
            </a:ln>
            <a:effectLst>
              <a:outerShdw blurRad="40000" dist="23000" dir="5400000" rotWithShape="0">
                <a:srgbClr val="000000">
                  <a:alpha val="35000"/>
                </a:srgbClr>
              </a:outerShdw>
            </a:effectLst>
          </c:spPr>
          <c:marker>
            <c:symbol val="circle"/>
            <c:size val="6"/>
            <c:spPr>
              <a:solidFill>
                <a:schemeClr val="accent3">
                  <a:lumMod val="75000"/>
                </a:schemeClr>
              </a:solidFill>
              <a:ln w="9525" cap="rnd">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profit!$AA$16:$AA$24</c:f>
              <c:numCache>
                <c:formatCode>0.00</c:formatCode>
                <c:ptCount val="9"/>
                <c:pt idx="0">
                  <c:v>0.15325000000000005</c:v>
                </c:pt>
                <c:pt idx="1">
                  <c:v>0.14473214285714281</c:v>
                </c:pt>
                <c:pt idx="2">
                  <c:v>0.13964912280701799</c:v>
                </c:pt>
                <c:pt idx="3">
                  <c:v>0.14634782608695654</c:v>
                </c:pt>
                <c:pt idx="4">
                  <c:v>0.14884955752212387</c:v>
                </c:pt>
                <c:pt idx="5">
                  <c:v>0.14216494845360814</c:v>
                </c:pt>
                <c:pt idx="6">
                  <c:v>0.14171171171171162</c:v>
                </c:pt>
                <c:pt idx="7">
                  <c:v>0.1572897196261682</c:v>
                </c:pt>
                <c:pt idx="8">
                  <c:v>0.15225225225225231</c:v>
                </c:pt>
              </c:numCache>
            </c:numRef>
          </c:xVal>
          <c:yVal>
            <c:numRef>
              <c:f>profit!$AB$16:$AB$24</c:f>
              <c:numCache>
                <c:formatCode>_ * #,##0_ ;_ * \-#,##0_ ;_ * "-"??_ ;_ @_ </c:formatCode>
                <c:ptCount val="9"/>
                <c:pt idx="0">
                  <c:v>40411.61</c:v>
                </c:pt>
                <c:pt idx="1">
                  <c:v>40155.08</c:v>
                </c:pt>
                <c:pt idx="2">
                  <c:v>39239.980000000003</c:v>
                </c:pt>
                <c:pt idx="3">
                  <c:v>43771.25</c:v>
                </c:pt>
                <c:pt idx="4">
                  <c:v>33170.57</c:v>
                </c:pt>
                <c:pt idx="5">
                  <c:v>30319.02</c:v>
                </c:pt>
                <c:pt idx="6">
                  <c:v>43506.31</c:v>
                </c:pt>
                <c:pt idx="7">
                  <c:v>36995.379999999997</c:v>
                </c:pt>
                <c:pt idx="8">
                  <c:v>37433.47</c:v>
                </c:pt>
              </c:numCache>
            </c:numRef>
          </c:yVal>
          <c:smooth val="0"/>
          <c:extLst>
            <c:ext xmlns:c16="http://schemas.microsoft.com/office/drawing/2014/chart" uri="{C3380CC4-5D6E-409C-BE32-E72D297353CC}">
              <c16:uniqueId val="{00000000-793E-4499-87A5-9BBE0D42C7D7}"/>
            </c:ext>
          </c:extLst>
        </c:ser>
        <c:dLbls>
          <c:showLegendKey val="0"/>
          <c:showVal val="0"/>
          <c:showCatName val="0"/>
          <c:showSerName val="0"/>
          <c:showPercent val="0"/>
          <c:showBubbleSize val="0"/>
        </c:dLbls>
        <c:axId val="530013343"/>
        <c:axId val="530010431"/>
      </c:scatterChart>
      <c:valAx>
        <c:axId val="530013343"/>
        <c:scaling>
          <c:orientation val="minMax"/>
        </c:scaling>
        <c:delete val="0"/>
        <c:axPos val="b"/>
        <c:numFmt formatCode="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530010431"/>
        <c:crosses val="autoZero"/>
        <c:crossBetween val="midCat"/>
      </c:valAx>
      <c:valAx>
        <c:axId val="530010431"/>
        <c:scaling>
          <c:orientation val="minMax"/>
        </c:scaling>
        <c:delete val="0"/>
        <c:axPos val="l"/>
        <c:numFmt formatCode="_ * #,##0_ ;_ * \-#,##0_ ;_ * &quot;-&quot;??_ ;_ @_ "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530013343"/>
        <c:crosses val="autoZero"/>
        <c:crossBetween val="midCat"/>
      </c:valAx>
      <c:spPr>
        <a:noFill/>
        <a:ln>
          <a:noFill/>
        </a:ln>
        <a:effectLst/>
      </c:spPr>
    </c:plotArea>
    <c:plotVisOnly val="1"/>
    <c:dispBlanksAs val="gap"/>
    <c:showDLblsOverMax val="0"/>
  </c:chart>
  <c:spPr>
    <a:solidFill>
      <a:schemeClr val="tx2">
        <a:lumMod val="50000"/>
      </a:schemeClr>
    </a:solidFill>
    <a:ln>
      <a:solidFill>
        <a:schemeClr val="accent3">
          <a:lumMod val="75000"/>
        </a:schemeClr>
      </a:solid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[Excelproject.xlsx]profit!PivotTable2</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latin typeface="Times New Roman" panose="02020603050405020304" pitchFamily="18" charset="0"/>
                <a:cs typeface="Times New Roman" panose="02020603050405020304" pitchFamily="18" charset="0"/>
              </a:rPr>
              <a:t>PROFIT</a:t>
            </a:r>
            <a:r>
              <a:rPr lang="en-US" sz="1200" baseline="0">
                <a:latin typeface="Times New Roman" panose="02020603050405020304" pitchFamily="18" charset="0"/>
                <a:cs typeface="Times New Roman" panose="02020603050405020304" pitchFamily="18" charset="0"/>
              </a:rPr>
              <a:t> MARGIN BY CATEGORY</a:t>
            </a:r>
            <a:endParaRPr lang="en-US" sz="1200">
              <a:latin typeface="Times New Roman" panose="02020603050405020304" pitchFamily="18" charset="0"/>
              <a:cs typeface="Times New Roman" panose="02020603050405020304" pitchFamily="18" charset="0"/>
            </a:endParaRPr>
          </a:p>
        </c:rich>
      </c:tx>
      <c:layout>
        <c:manualLayout>
          <c:xMode val="edge"/>
          <c:yMode val="edge"/>
          <c:x val="0.23170383418929302"/>
          <c:y val="0.1578766696608968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041968856822771"/>
          <c:y val="0.22090558443899327"/>
          <c:w val="0.76904431713511845"/>
          <c:h val="0.55850511569650862"/>
        </c:manualLayout>
      </c:layout>
      <c:bar3DChart>
        <c:barDir val="col"/>
        <c:grouping val="stacked"/>
        <c:varyColors val="0"/>
        <c:ser>
          <c:idx val="0"/>
          <c:order val="0"/>
          <c:tx>
            <c:strRef>
              <c:f>profit!$AF$3</c:f>
              <c:strCache>
                <c:ptCount val="1"/>
                <c:pt idx="0">
                  <c:v>Total</c:v>
                </c:pt>
              </c:strCache>
            </c:strRef>
          </c:tx>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2A-6494-4142-B655-1189F2C73D50}"/>
              </c:ext>
            </c:extLst>
          </c:dPt>
          <c:dPt>
            <c:idx val="1"/>
            <c:invertIfNegative val="0"/>
            <c:bubble3D val="0"/>
            <c:extLst>
              <c:ext xmlns:c16="http://schemas.microsoft.com/office/drawing/2014/chart" uri="{C3380CC4-5D6E-409C-BE32-E72D297353CC}">
                <c16:uniqueId val="{0000002F-6494-4142-B655-1189F2C73D50}"/>
              </c:ext>
            </c:extLst>
          </c:dPt>
          <c:dPt>
            <c:idx val="2"/>
            <c:invertIfNegative val="0"/>
            <c:bubble3D val="0"/>
            <c:extLst>
              <c:ext xmlns:c16="http://schemas.microsoft.com/office/drawing/2014/chart" uri="{C3380CC4-5D6E-409C-BE32-E72D297353CC}">
                <c16:uniqueId val="{00000023-6494-4142-B655-1189F2C73D50}"/>
              </c:ext>
            </c:extLst>
          </c:dPt>
          <c:dPt>
            <c:idx val="3"/>
            <c:invertIfNegative val="0"/>
            <c:bubble3D val="0"/>
            <c:extLst>
              <c:ext xmlns:c16="http://schemas.microsoft.com/office/drawing/2014/chart" uri="{C3380CC4-5D6E-409C-BE32-E72D297353CC}">
                <c16:uniqueId val="{00000035-6494-4142-B655-1189F2C73D50}"/>
              </c:ext>
            </c:extLst>
          </c:dPt>
          <c:dPt>
            <c:idx val="4"/>
            <c:invertIfNegative val="0"/>
            <c:bubble3D val="0"/>
            <c:extLst>
              <c:ext xmlns:c16="http://schemas.microsoft.com/office/drawing/2014/chart" uri="{C3380CC4-5D6E-409C-BE32-E72D297353CC}">
                <c16:uniqueId val="{00000038-6494-4142-B655-1189F2C73D50}"/>
              </c:ext>
            </c:extLst>
          </c:dPt>
          <c:cat>
            <c:strRef>
              <c:f>profit!$AE$4:$AE$9</c:f>
              <c:strCache>
                <c:ptCount val="5"/>
                <c:pt idx="0">
                  <c:v>Beauty</c:v>
                </c:pt>
                <c:pt idx="1">
                  <c:v>Electronics</c:v>
                </c:pt>
                <c:pt idx="2">
                  <c:v>Fashion</c:v>
                </c:pt>
                <c:pt idx="3">
                  <c:v>Home</c:v>
                </c:pt>
                <c:pt idx="4">
                  <c:v>Sports</c:v>
                </c:pt>
              </c:strCache>
            </c:strRef>
          </c:cat>
          <c:val>
            <c:numRef>
              <c:f>profit!$AF$4:$AF$9</c:f>
              <c:numCache>
                <c:formatCode>0%</c:formatCode>
                <c:ptCount val="5"/>
                <c:pt idx="0">
                  <c:v>0.19914344083154376</c:v>
                </c:pt>
                <c:pt idx="1">
                  <c:v>0.17791501106021856</c:v>
                </c:pt>
                <c:pt idx="2">
                  <c:v>0.22106147571114035</c:v>
                </c:pt>
                <c:pt idx="3">
                  <c:v>0.19733079905801221</c:v>
                </c:pt>
                <c:pt idx="4">
                  <c:v>0.20454927333908512</c:v>
                </c:pt>
              </c:numCache>
            </c:numRef>
          </c:val>
          <c:extLst>
            <c:ext xmlns:c16="http://schemas.microsoft.com/office/drawing/2014/chart" uri="{C3380CC4-5D6E-409C-BE32-E72D297353CC}">
              <c16:uniqueId val="{00000000-6494-4142-B655-1189F2C73D50}"/>
            </c:ext>
          </c:extLst>
        </c:ser>
        <c:dLbls>
          <c:showLegendKey val="0"/>
          <c:showVal val="0"/>
          <c:showCatName val="0"/>
          <c:showSerName val="0"/>
          <c:showPercent val="0"/>
          <c:showBubbleSize val="0"/>
        </c:dLbls>
        <c:gapWidth val="150"/>
        <c:shape val="box"/>
        <c:axId val="542359999"/>
        <c:axId val="542350847"/>
        <c:axId val="0"/>
      </c:bar3DChart>
      <c:catAx>
        <c:axId val="542359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542350847"/>
        <c:crosses val="autoZero"/>
        <c:auto val="1"/>
        <c:lblAlgn val="ctr"/>
        <c:lblOffset val="100"/>
        <c:noMultiLvlLbl val="0"/>
      </c:catAx>
      <c:valAx>
        <c:axId val="5423508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542359999"/>
        <c:crosses val="autoZero"/>
        <c:crossBetween val="between"/>
      </c:valAx>
      <c:spPr>
        <a:noFill/>
        <a:ln>
          <a:noFill/>
        </a:ln>
        <a:effectLst/>
      </c:spPr>
    </c:plotArea>
    <c:plotVisOnly val="1"/>
    <c:dispBlanksAs val="gap"/>
    <c:showDLblsOverMax val="0"/>
  </c:chart>
  <c:spPr>
    <a:solidFill>
      <a:schemeClr val="tx2">
        <a:lumMod val="50000"/>
      </a:schemeClr>
    </a:solidFill>
    <a:ln>
      <a:solidFill>
        <a:schemeClr val="accent3">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[Excelproject.xlsx]profit!PivotTable1</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bg1"/>
                </a:solidFill>
                <a:latin typeface="Times New Roman" panose="02020603050405020304" pitchFamily="18" charset="0"/>
                <a:cs typeface="Times New Roman" panose="02020603050405020304" pitchFamily="18" charset="0"/>
              </a:rPr>
              <a:t>SALES</a:t>
            </a:r>
            <a:r>
              <a:rPr lang="en-US" baseline="0">
                <a:solidFill>
                  <a:schemeClr val="bg1"/>
                </a:solidFill>
                <a:latin typeface="Times New Roman" panose="02020603050405020304" pitchFamily="18" charset="0"/>
                <a:cs typeface="Times New Roman" panose="02020603050405020304" pitchFamily="18" charset="0"/>
              </a:rPr>
              <a:t> BY PRODUCT</a:t>
            </a:r>
            <a:endParaRPr lang="en-US">
              <a:solidFill>
                <a:schemeClr val="bg1"/>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strRef>
              <c:f>profit!$X$30</c:f>
              <c:strCache>
                <c:ptCount val="1"/>
                <c:pt idx="0">
                  <c:v>Total</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profit!$W$31:$W$40</c:f>
              <c:strCache>
                <c:ptCount val="9"/>
                <c:pt idx="0">
                  <c:v>Backpack</c:v>
                </c:pt>
                <c:pt idx="1">
                  <c:v>Headphones</c:v>
                </c:pt>
                <c:pt idx="2">
                  <c:v>Laptop</c:v>
                </c:pt>
                <c:pt idx="3">
                  <c:v>Mixer</c:v>
                </c:pt>
                <c:pt idx="4">
                  <c:v>Perfume</c:v>
                </c:pt>
                <c:pt idx="5">
                  <c:v>Shoes</c:v>
                </c:pt>
                <c:pt idx="6">
                  <c:v>Sofa</c:v>
                </c:pt>
                <c:pt idx="7">
                  <c:v>T-shirt</c:v>
                </c:pt>
                <c:pt idx="8">
                  <c:v>Watch</c:v>
                </c:pt>
              </c:strCache>
            </c:strRef>
          </c:cat>
          <c:val>
            <c:numRef>
              <c:f>profit!$X$31:$X$40</c:f>
              <c:numCache>
                <c:formatCode>_ * #,##0_ ;_ * \-#,##0_ ;_ * "-"??_ ;_ @_ </c:formatCode>
                <c:ptCount val="9"/>
                <c:pt idx="0">
                  <c:v>184577.73</c:v>
                </c:pt>
                <c:pt idx="1">
                  <c:v>177853.4</c:v>
                </c:pt>
                <c:pt idx="2">
                  <c:v>169019.55</c:v>
                </c:pt>
                <c:pt idx="3">
                  <c:v>184945.27</c:v>
                </c:pt>
                <c:pt idx="4">
                  <c:v>149317.37</c:v>
                </c:pt>
                <c:pt idx="5">
                  <c:v>134845.48000000001</c:v>
                </c:pt>
                <c:pt idx="6">
                  <c:v>190391.05</c:v>
                </c:pt>
                <c:pt idx="7">
                  <c:v>170893.98</c:v>
                </c:pt>
                <c:pt idx="8">
                  <c:v>165608.65</c:v>
                </c:pt>
              </c:numCache>
            </c:numRef>
          </c:val>
          <c:extLst>
            <c:ext xmlns:c16="http://schemas.microsoft.com/office/drawing/2014/chart" uri="{C3380CC4-5D6E-409C-BE32-E72D297353CC}">
              <c16:uniqueId val="{00000000-59DA-48E4-BE15-D8E912CB8C65}"/>
            </c:ext>
          </c:extLst>
        </c:ser>
        <c:dLbls>
          <c:showLegendKey val="0"/>
          <c:showVal val="0"/>
          <c:showCatName val="0"/>
          <c:showSerName val="0"/>
          <c:showPercent val="0"/>
          <c:showBubbleSize val="0"/>
        </c:dLbls>
        <c:gapWidth val="115"/>
        <c:overlap val="-20"/>
        <c:axId val="715438352"/>
        <c:axId val="715435440"/>
      </c:barChart>
      <c:catAx>
        <c:axId val="715438352"/>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715435440"/>
        <c:crosses val="autoZero"/>
        <c:auto val="1"/>
        <c:lblAlgn val="ctr"/>
        <c:lblOffset val="100"/>
        <c:noMultiLvlLbl val="0"/>
      </c:catAx>
      <c:valAx>
        <c:axId val="715435440"/>
        <c:scaling>
          <c:orientation val="minMax"/>
        </c:scaling>
        <c:delete val="0"/>
        <c:axPos val="b"/>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715438352"/>
        <c:crosses val="autoZero"/>
        <c:crossBetween val="between"/>
      </c:valAx>
      <c:spPr>
        <a:noFill/>
        <a:ln>
          <a:noFill/>
        </a:ln>
        <a:effectLst/>
      </c:spPr>
    </c:plotArea>
    <c:plotVisOnly val="1"/>
    <c:dispBlanksAs val="gap"/>
    <c:showDLblsOverMax val="0"/>
  </c:chart>
  <c:spPr>
    <a:solidFill>
      <a:schemeClr val="tx2">
        <a:lumMod val="50000"/>
      </a:schemeClr>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[Excelproject.xlsx]profit!PivotTable3</c:name>
    <c:fmtId val="8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bg1"/>
                </a:solidFill>
                <a:latin typeface="Times New Roman" panose="02020603050405020304" pitchFamily="18" charset="0"/>
                <a:cs typeface="Times New Roman" panose="02020603050405020304" pitchFamily="18" charset="0"/>
              </a:rPr>
              <a:t>PRODUCT BY CATEGORY</a:t>
            </a:r>
          </a:p>
        </c:rich>
      </c:tx>
      <c:layout>
        <c:manualLayout>
          <c:xMode val="edge"/>
          <c:yMode val="edge"/>
          <c:x val="0.15065413924708687"/>
          <c:y val="3.650787401574803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showLegendKey val="1"/>
          <c:showVal val="1"/>
          <c:showCatName val="1"/>
          <c:showSerName val="1"/>
          <c:showPercent val="1"/>
          <c:showBubbleSize val="1"/>
          <c:extLst>
            <c:ext xmlns:c15="http://schemas.microsoft.com/office/drawing/2012/chart" uri="{CE6537A1-D6FC-4f65-9D91-7224C49458BB}"/>
          </c:extLst>
        </c:dLbl>
      </c:pivotFmt>
      <c:pivotFmt>
        <c:idx val="9"/>
        <c:dLbl>
          <c:idx val="0"/>
          <c:layout>
            <c:manualLayout>
              <c:x val="-1.4770086584951338E-3"/>
              <c:y val="-2.8481824559137238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135272264876113"/>
                  <c:h val="0.14285765546590884"/>
                </c:manualLayout>
              </c15:layout>
            </c:ext>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9"/>
        <c:dLbl>
          <c:idx val="0"/>
          <c:dLblPos val="outEnd"/>
          <c:showLegendKey val="1"/>
          <c:showVal val="1"/>
          <c:showCatName val="1"/>
          <c:showSerName val="1"/>
          <c:showPercent val="1"/>
          <c:showBubbleSize val="1"/>
          <c:extLst>
            <c:ext xmlns:c15="http://schemas.microsoft.com/office/drawing/2012/chart" uri="{CE6537A1-D6FC-4f65-9D91-7224C49458BB}"/>
          </c:extLst>
        </c:dLbl>
      </c:pivotFmt>
      <c:pivotFmt>
        <c:idx val="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ext>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7.9605089767464762E-2"/>
          <c:y val="0.22239109710891708"/>
          <c:w val="0.58491960171570401"/>
          <c:h val="0.71572420599763265"/>
        </c:manualLayout>
      </c:layout>
      <c:pieChart>
        <c:varyColors val="1"/>
        <c:ser>
          <c:idx val="0"/>
          <c:order val="0"/>
          <c:tx>
            <c:strRef>
              <c:f>profit!$AF$12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F1A-4E94-99AE-AA914DE2302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F1A-4E94-99AE-AA914DE2302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F1A-4E94-99AE-AA914DE2302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F1A-4E94-99AE-AA914DE23026}"/>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F1A-4E94-99AE-AA914DE2302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profit!$AE$13:$AE$18</c:f>
              <c:strCache>
                <c:ptCount val="5"/>
                <c:pt idx="0">
                  <c:v>Beauty</c:v>
                </c:pt>
                <c:pt idx="1">
                  <c:v>Electronics</c:v>
                </c:pt>
                <c:pt idx="2">
                  <c:v>Fashion</c:v>
                </c:pt>
                <c:pt idx="3">
                  <c:v>Home</c:v>
                </c:pt>
                <c:pt idx="4">
                  <c:v>Sports</c:v>
                </c:pt>
              </c:strCache>
            </c:strRef>
          </c:cat>
          <c:val>
            <c:numRef>
              <c:f>profit!$AF$13:$AF$18</c:f>
              <c:numCache>
                <c:formatCode>_ * #,##0_ ;_ * \-#,##0_ ;_ * "-"??_ ;_ @_ </c:formatCode>
                <c:ptCount val="5"/>
                <c:pt idx="0">
                  <c:v>586</c:v>
                </c:pt>
                <c:pt idx="1">
                  <c:v>560</c:v>
                </c:pt>
                <c:pt idx="2">
                  <c:v>644</c:v>
                </c:pt>
                <c:pt idx="3">
                  <c:v>576</c:v>
                </c:pt>
                <c:pt idx="4">
                  <c:v>597</c:v>
                </c:pt>
              </c:numCache>
            </c:numRef>
          </c:val>
          <c:extLst>
            <c:ext xmlns:c16="http://schemas.microsoft.com/office/drawing/2014/chart" uri="{C3380CC4-5D6E-409C-BE32-E72D297353CC}">
              <c16:uniqueId val="{0000000A-9F1A-4E94-99AE-AA914DE2302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tx2">
        <a:lumMod val="50000"/>
      </a:schemeClr>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[Excelproject.xlsx]customer!PivotTable2</c:name>
    <c:fmtId val="31"/>
  </c:pivotSource>
  <c:chart>
    <c:title>
      <c:tx>
        <c:rich>
          <a:bodyPr rot="0" spcFirstLastPara="1" vertOverflow="ellipsis" vert="horz" wrap="square" anchor="ctr" anchorCtr="1"/>
          <a:lstStyle/>
          <a:p>
            <a:pPr>
              <a:defRPr sz="1600" b="1" i="0" u="none" strike="noStrike" kern="1200" baseline="0">
                <a:solidFill>
                  <a:schemeClr val="bg1"/>
                </a:solidFill>
                <a:latin typeface="Times New Roman" panose="02020603050405020304" pitchFamily="18" charset="0"/>
                <a:ea typeface="+mn-ea"/>
                <a:cs typeface="Times New Roman" panose="02020603050405020304" pitchFamily="18" charset="0"/>
              </a:defRPr>
            </a:pPr>
            <a:r>
              <a:rPr lang="en-IN">
                <a:solidFill>
                  <a:schemeClr val="bg1"/>
                </a:solidFill>
                <a:latin typeface="Times New Roman" panose="02020603050405020304" pitchFamily="18" charset="0"/>
                <a:cs typeface="Times New Roman" panose="02020603050405020304" pitchFamily="18" charset="0"/>
              </a:rPr>
              <a:t>Customer Growth Trend</a:t>
            </a:r>
          </a:p>
        </c:rich>
      </c:tx>
      <c:layout>
        <c:manualLayout>
          <c:xMode val="edge"/>
          <c:yMode val="edge"/>
          <c:x val="0.27618286404202846"/>
          <c:y val="8.570658751780209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pivotFmt>
      <c:pivotFmt>
        <c:idx val="1"/>
      </c:pivotFmt>
      <c:pivotFmt>
        <c:idx val="2"/>
        <c:spPr>
          <a:solidFill>
            <a:schemeClr val="accent6">
              <a:lumMod val="60000"/>
              <a:lumOff val="40000"/>
            </a:schemeClr>
          </a:solidFill>
          <a:ln>
            <a:noFill/>
          </a:ln>
          <a:effectLst>
            <a:outerShdw blurRad="40000" dist="23000" dir="5400000" rotWithShape="0">
              <a:srgbClr val="000000">
                <a:alpha val="35000"/>
              </a:srgbClr>
            </a:outerShdw>
          </a:effectLst>
        </c:spPr>
        <c:marker>
          <c:symbol val="none"/>
        </c:marker>
      </c:pivotFmt>
      <c:pivotFmt>
        <c:idx val="3"/>
        <c:spPr>
          <a:solidFill>
            <a:srgbClr val="FFFF66"/>
          </a:solidFill>
          <a:ln>
            <a:noFill/>
          </a:ln>
          <a:effectLst>
            <a:outerShdw blurRad="40000" dist="23000" dir="5400000" rotWithShape="0">
              <a:srgbClr val="000000">
                <a:alpha val="35000"/>
              </a:srgbClr>
            </a:outerShdw>
          </a:effectLst>
        </c:spPr>
        <c:marker>
          <c:symbol val="none"/>
        </c:marker>
      </c:pivotFmt>
    </c:pivotFmts>
    <c:plotArea>
      <c:layout>
        <c:manualLayout>
          <c:layoutTarget val="inner"/>
          <c:xMode val="edge"/>
          <c:yMode val="edge"/>
          <c:x val="0.2306149088160154"/>
          <c:y val="0.26763488509409367"/>
          <c:w val="0.61127927533049653"/>
          <c:h val="0.48293855038311201"/>
        </c:manualLayout>
      </c:layout>
      <c:areaChart>
        <c:grouping val="stacked"/>
        <c:varyColors val="0"/>
        <c:ser>
          <c:idx val="0"/>
          <c:order val="0"/>
          <c:tx>
            <c:strRef>
              <c:f>customer!$AB$15:$AB$16</c:f>
              <c:strCache>
                <c:ptCount val="1"/>
                <c:pt idx="0">
                  <c:v>2024</c:v>
                </c:pt>
              </c:strCache>
            </c:strRef>
          </c:tx>
          <c:spPr>
            <a:solidFill>
              <a:schemeClr val="accent6">
                <a:lumMod val="60000"/>
                <a:lumOff val="40000"/>
              </a:schemeClr>
            </a:solidFill>
            <a:ln>
              <a:noFill/>
            </a:ln>
            <a:effectLst>
              <a:outerShdw blurRad="40000" dist="23000" dir="5400000" rotWithShape="0">
                <a:srgbClr val="000000">
                  <a:alpha val="35000"/>
                </a:srgbClr>
              </a:outerShdw>
            </a:effectLst>
          </c:spPr>
          <c:cat>
            <c:strRef>
              <c:f>customer!$AA$17:$AA$29</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customer!$AB$17:$AB$29</c:f>
              <c:numCache>
                <c:formatCode>"₹"\ #,##0</c:formatCode>
                <c:ptCount val="12"/>
                <c:pt idx="0">
                  <c:v>59555.98</c:v>
                </c:pt>
                <c:pt idx="1">
                  <c:v>75189.740000000005</c:v>
                </c:pt>
                <c:pt idx="2">
                  <c:v>88237.33</c:v>
                </c:pt>
                <c:pt idx="3">
                  <c:v>71033.34</c:v>
                </c:pt>
                <c:pt idx="4">
                  <c:v>69380.210000000006</c:v>
                </c:pt>
                <c:pt idx="5">
                  <c:v>56692.99</c:v>
                </c:pt>
                <c:pt idx="6">
                  <c:v>65920.47</c:v>
                </c:pt>
                <c:pt idx="7">
                  <c:v>66472.75</c:v>
                </c:pt>
                <c:pt idx="8">
                  <c:v>69336.39</c:v>
                </c:pt>
                <c:pt idx="9">
                  <c:v>52293.1</c:v>
                </c:pt>
                <c:pt idx="10">
                  <c:v>63206.26</c:v>
                </c:pt>
                <c:pt idx="11">
                  <c:v>91625.84</c:v>
                </c:pt>
              </c:numCache>
            </c:numRef>
          </c:val>
          <c:extLst>
            <c:ext xmlns:c16="http://schemas.microsoft.com/office/drawing/2014/chart" uri="{C3380CC4-5D6E-409C-BE32-E72D297353CC}">
              <c16:uniqueId val="{00000000-0595-4BC7-A7C7-D0403FEDD157}"/>
            </c:ext>
          </c:extLst>
        </c:ser>
        <c:ser>
          <c:idx val="1"/>
          <c:order val="1"/>
          <c:tx>
            <c:strRef>
              <c:f>customer!$AC$15:$AC$16</c:f>
              <c:strCache>
                <c:ptCount val="1"/>
                <c:pt idx="0">
                  <c:v>2025</c:v>
                </c:pt>
              </c:strCache>
            </c:strRef>
          </c:tx>
          <c:spPr>
            <a:solidFill>
              <a:srgbClr val="FFFF66"/>
            </a:solidFill>
            <a:ln>
              <a:noFill/>
            </a:ln>
            <a:effectLst>
              <a:outerShdw blurRad="40000" dist="23000" dir="5400000" rotWithShape="0">
                <a:srgbClr val="000000">
                  <a:alpha val="35000"/>
                </a:srgbClr>
              </a:outerShdw>
            </a:effectLst>
          </c:spPr>
          <c:cat>
            <c:strRef>
              <c:f>customer!$AA$17:$AA$29</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customer!$AC$17:$AC$29</c:f>
              <c:numCache>
                <c:formatCode>"₹"\ #,##0</c:formatCode>
                <c:ptCount val="12"/>
                <c:pt idx="0">
                  <c:v>63384.39</c:v>
                </c:pt>
                <c:pt idx="1">
                  <c:v>68969.42</c:v>
                </c:pt>
                <c:pt idx="2">
                  <c:v>74756.73</c:v>
                </c:pt>
                <c:pt idx="3">
                  <c:v>52353.21</c:v>
                </c:pt>
                <c:pt idx="4">
                  <c:v>60855.49</c:v>
                </c:pt>
                <c:pt idx="5">
                  <c:v>44780.75</c:v>
                </c:pt>
                <c:pt idx="6">
                  <c:v>64844.1</c:v>
                </c:pt>
                <c:pt idx="7">
                  <c:v>43494.84</c:v>
                </c:pt>
                <c:pt idx="8">
                  <c:v>57170.81</c:v>
                </c:pt>
                <c:pt idx="9">
                  <c:v>56065.14</c:v>
                </c:pt>
                <c:pt idx="10">
                  <c:v>68610.22</c:v>
                </c:pt>
                <c:pt idx="11">
                  <c:v>43222.98</c:v>
                </c:pt>
              </c:numCache>
            </c:numRef>
          </c:val>
          <c:extLst>
            <c:ext xmlns:c16="http://schemas.microsoft.com/office/drawing/2014/chart" uri="{C3380CC4-5D6E-409C-BE32-E72D297353CC}">
              <c16:uniqueId val="{00000001-0595-4BC7-A7C7-D0403FEDD157}"/>
            </c:ext>
          </c:extLst>
        </c:ser>
        <c:dLbls>
          <c:showLegendKey val="0"/>
          <c:showVal val="0"/>
          <c:showCatName val="0"/>
          <c:showSerName val="0"/>
          <c:showPercent val="0"/>
          <c:showBubbleSize val="0"/>
        </c:dLbls>
        <c:axId val="1594916256"/>
        <c:axId val="1594917504"/>
      </c:areaChart>
      <c:catAx>
        <c:axId val="159491625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94917504"/>
        <c:crosses val="autoZero"/>
        <c:auto val="1"/>
        <c:lblAlgn val="ctr"/>
        <c:lblOffset val="100"/>
        <c:noMultiLvlLbl val="0"/>
      </c:catAx>
      <c:valAx>
        <c:axId val="1594917504"/>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94916256"/>
        <c:crosses val="autoZero"/>
        <c:crossBetween val="midCat"/>
      </c:valAx>
      <c:spPr>
        <a:noFill/>
        <a:ln>
          <a:noFill/>
        </a:ln>
        <a:effectLst/>
      </c:spPr>
    </c:plotArea>
    <c:legend>
      <c:legendPos val="r"/>
      <c:layout>
        <c:manualLayout>
          <c:xMode val="edge"/>
          <c:yMode val="edge"/>
          <c:x val="0.85117813792002905"/>
          <c:y val="7.3847400764812957E-2"/>
          <c:w val="0.12501036414717548"/>
          <c:h val="0.2703801663679851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zero"/>
    <c:showDLblsOverMax val="0"/>
  </c:chart>
  <c:spPr>
    <a:solidFill>
      <a:schemeClr val="tx2">
        <a:lumMod val="50000"/>
      </a:schemeClr>
    </a:solidFill>
    <a:ln w="6350" cap="flat" cmpd="sng" algn="ctr">
      <a:solidFill>
        <a:srgbClr val="FFFF9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[Excelproject.xlsx]customer!PivotTable13</c:name>
    <c:fmtId val="72"/>
  </c:pivotSource>
  <c:chart>
    <c:title>
      <c:tx>
        <c:rich>
          <a:bodyPr rot="0" spcFirstLastPara="1" vertOverflow="ellipsis" vert="horz" wrap="square" anchor="ctr" anchorCtr="1"/>
          <a:lstStyle/>
          <a:p>
            <a:pPr>
              <a:defRPr sz="1600" b="1" i="0" u="none" strike="noStrike" kern="1200" spc="0" normalizeH="0" baseline="0">
                <a:solidFill>
                  <a:schemeClr val="bg1"/>
                </a:solidFill>
                <a:latin typeface="Times New Roman" panose="02020603050405020304" pitchFamily="18" charset="0"/>
                <a:ea typeface="+mj-ea"/>
                <a:cs typeface="Times New Roman" panose="02020603050405020304" pitchFamily="18" charset="0"/>
              </a:defRPr>
            </a:pPr>
            <a:r>
              <a:rPr lang="en-US">
                <a:solidFill>
                  <a:schemeClr val="bg1"/>
                </a:solidFill>
                <a:latin typeface="Times New Roman" panose="02020603050405020304" pitchFamily="18" charset="0"/>
                <a:cs typeface="Times New Roman" panose="02020603050405020304" pitchFamily="18" charset="0"/>
              </a:rPr>
              <a:t>Customers by Region</a:t>
            </a:r>
          </a:p>
        </c:rich>
      </c:tx>
      <c:layout>
        <c:manualLayout>
          <c:xMode val="edge"/>
          <c:yMode val="edge"/>
          <c:x val="0.44541901936708933"/>
          <c:y val="6.6711335810440392E-2"/>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bg1"/>
              </a:solidFill>
              <a:latin typeface="Times New Roman" panose="02020603050405020304" pitchFamily="18" charset="0"/>
              <a:ea typeface="+mj-ea"/>
              <a:cs typeface="Times New Roman" panose="02020603050405020304" pitchFamily="18" charset="0"/>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0.12927191641846053"/>
          <c:y val="0.18673521349820307"/>
          <c:w val="0.40102408818044705"/>
          <c:h val="0.78050167509289148"/>
        </c:manualLayout>
      </c:layout>
      <c:doughnutChart>
        <c:varyColors val="1"/>
        <c:ser>
          <c:idx val="0"/>
          <c:order val="0"/>
          <c:tx>
            <c:strRef>
              <c:f>customer!$AL$49</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3D74-4F75-86FE-7B60E4CD7AD8}"/>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3D74-4F75-86FE-7B60E4CD7AD8}"/>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3D74-4F75-86FE-7B60E4CD7AD8}"/>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3D74-4F75-86FE-7B60E4CD7AD8}"/>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3D74-4F75-86FE-7B60E4CD7AD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customer!$AK$50:$AK$55</c:f>
              <c:strCache>
                <c:ptCount val="5"/>
                <c:pt idx="0">
                  <c:v>Africa</c:v>
                </c:pt>
                <c:pt idx="1">
                  <c:v>Asia</c:v>
                </c:pt>
                <c:pt idx="2">
                  <c:v>Europe</c:v>
                </c:pt>
                <c:pt idx="3">
                  <c:v>Middle East</c:v>
                </c:pt>
                <c:pt idx="4">
                  <c:v>North America</c:v>
                </c:pt>
              </c:strCache>
            </c:strRef>
          </c:cat>
          <c:val>
            <c:numRef>
              <c:f>customer!$AL$50:$AL$55</c:f>
              <c:numCache>
                <c:formatCode>General</c:formatCode>
                <c:ptCount val="5"/>
                <c:pt idx="0">
                  <c:v>191</c:v>
                </c:pt>
                <c:pt idx="1">
                  <c:v>199</c:v>
                </c:pt>
                <c:pt idx="2">
                  <c:v>205</c:v>
                </c:pt>
                <c:pt idx="3">
                  <c:v>201</c:v>
                </c:pt>
                <c:pt idx="4">
                  <c:v>196</c:v>
                </c:pt>
              </c:numCache>
            </c:numRef>
          </c:val>
          <c:extLst>
            <c:ext xmlns:c16="http://schemas.microsoft.com/office/drawing/2014/chart" uri="{C3380CC4-5D6E-409C-BE32-E72D297353CC}">
              <c16:uniqueId val="{00000000-7A2D-4527-8505-64202291A984}"/>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69136543087717739"/>
          <c:y val="0.2802361599613919"/>
          <c:w val="0.27047725683977336"/>
          <c:h val="0.58062565079065331"/>
        </c:manualLayout>
      </c:layout>
      <c:overlay val="0"/>
      <c:spPr>
        <a:solidFill>
          <a:schemeClr val="tx2">
            <a:lumMod val="50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2">
        <a:lumMod val="50000"/>
      </a:schemeClr>
    </a:solidFill>
    <a:ln w="9525" cap="flat" cmpd="sng" algn="ctr">
      <a:solidFill>
        <a:srgbClr val="FFFF9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[Excelproject.xlsx]customer!PivotTable14</c:name>
    <c:fmtId val="5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bg1"/>
                </a:solidFill>
                <a:latin typeface="Times New Roman" panose="02020603050405020304" pitchFamily="18" charset="0"/>
                <a:cs typeface="Times New Roman" panose="02020603050405020304" pitchFamily="18" charset="0"/>
              </a:rPr>
              <a:t>Top</a:t>
            </a:r>
            <a:r>
              <a:rPr lang="en-US" sz="1400" b="1" baseline="0">
                <a:solidFill>
                  <a:schemeClr val="bg1"/>
                </a:solidFill>
                <a:latin typeface="Times New Roman" panose="02020603050405020304" pitchFamily="18" charset="0"/>
                <a:cs typeface="Times New Roman" panose="02020603050405020304" pitchFamily="18" charset="0"/>
              </a:rPr>
              <a:t> 5 Revenue</a:t>
            </a:r>
            <a:endParaRPr lang="en-US" sz="1400" b="1">
              <a:solidFill>
                <a:schemeClr val="bg1"/>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C00"/>
          </a:solidFill>
          <a:ln>
            <a:noFill/>
          </a:ln>
          <a:effectLst/>
        </c:spPr>
        <c:marker>
          <c:symbol val="none"/>
        </c:marker>
      </c:pivotFmt>
    </c:pivotFmts>
    <c:plotArea>
      <c:layout/>
      <c:barChart>
        <c:barDir val="col"/>
        <c:grouping val="clustered"/>
        <c:varyColors val="0"/>
        <c:ser>
          <c:idx val="0"/>
          <c:order val="0"/>
          <c:tx>
            <c:strRef>
              <c:f>customer!$AQ$28</c:f>
              <c:strCache>
                <c:ptCount val="1"/>
                <c:pt idx="0">
                  <c:v>Total</c:v>
                </c:pt>
              </c:strCache>
            </c:strRef>
          </c:tx>
          <c:spPr>
            <a:solidFill>
              <a:srgbClr val="FFCC00"/>
            </a:solidFill>
            <a:ln>
              <a:noFill/>
            </a:ln>
            <a:effectLst/>
          </c:spPr>
          <c:invertIfNegative val="0"/>
          <c:cat>
            <c:strRef>
              <c:f>customer!$AP$29:$AP$34</c:f>
              <c:strCache>
                <c:ptCount val="5"/>
                <c:pt idx="0">
                  <c:v>CUST4026</c:v>
                </c:pt>
                <c:pt idx="1">
                  <c:v>CUST6000</c:v>
                </c:pt>
                <c:pt idx="2">
                  <c:v>CUST6964</c:v>
                </c:pt>
                <c:pt idx="3">
                  <c:v>CUST7603</c:v>
                </c:pt>
                <c:pt idx="4">
                  <c:v>CUST9536</c:v>
                </c:pt>
              </c:strCache>
            </c:strRef>
          </c:cat>
          <c:val>
            <c:numRef>
              <c:f>customer!$AQ$29:$AQ$34</c:f>
              <c:numCache>
                <c:formatCode>"₹"\ #,##0</c:formatCode>
                <c:ptCount val="5"/>
                <c:pt idx="0">
                  <c:v>6211.01</c:v>
                </c:pt>
                <c:pt idx="1">
                  <c:v>5623.73</c:v>
                </c:pt>
                <c:pt idx="2">
                  <c:v>6757.54</c:v>
                </c:pt>
                <c:pt idx="3">
                  <c:v>5551.01</c:v>
                </c:pt>
                <c:pt idx="4">
                  <c:v>6816.73</c:v>
                </c:pt>
              </c:numCache>
            </c:numRef>
          </c:val>
          <c:extLst>
            <c:ext xmlns:c16="http://schemas.microsoft.com/office/drawing/2014/chart" uri="{C3380CC4-5D6E-409C-BE32-E72D297353CC}">
              <c16:uniqueId val="{00000000-CB0A-467B-A8FA-F51443E03245}"/>
            </c:ext>
          </c:extLst>
        </c:ser>
        <c:dLbls>
          <c:showLegendKey val="0"/>
          <c:showVal val="0"/>
          <c:showCatName val="0"/>
          <c:showSerName val="0"/>
          <c:showPercent val="0"/>
          <c:showBubbleSize val="0"/>
        </c:dLbls>
        <c:gapWidth val="219"/>
        <c:overlap val="-27"/>
        <c:axId val="1384258032"/>
        <c:axId val="1384265520"/>
      </c:barChart>
      <c:catAx>
        <c:axId val="138425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384265520"/>
        <c:crosses val="autoZero"/>
        <c:auto val="1"/>
        <c:lblAlgn val="ctr"/>
        <c:lblOffset val="100"/>
        <c:noMultiLvlLbl val="0"/>
      </c:catAx>
      <c:valAx>
        <c:axId val="1384265520"/>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3842580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tx2">
        <a:lumMod val="50000"/>
      </a:schemeClr>
    </a:solidFill>
    <a:ln w="6350" cap="flat" cmpd="sng" algn="ctr">
      <a:solidFill>
        <a:srgbClr val="FFFF9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[Excelproject.xlsx]customer!PivotTable3</c:name>
    <c:fmtId val="8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Times New Roman" panose="02020603050405020304" pitchFamily="18" charset="0"/>
                <a:cs typeface="Times New Roman" panose="02020603050405020304" pitchFamily="18" charset="0"/>
              </a:rPr>
              <a:t>Revenue</a:t>
            </a:r>
            <a:r>
              <a:rPr lang="en-US" b="1" baseline="0">
                <a:solidFill>
                  <a:schemeClr val="bg1"/>
                </a:solidFill>
                <a:latin typeface="Times New Roman" panose="02020603050405020304" pitchFamily="18" charset="0"/>
                <a:cs typeface="Times New Roman" panose="02020603050405020304" pitchFamily="18" charset="0"/>
              </a:rPr>
              <a:t> by Region of Customers</a:t>
            </a:r>
            <a:endParaRPr lang="en-US" b="1">
              <a:solidFill>
                <a:schemeClr val="bg1"/>
              </a:solidFill>
              <a:latin typeface="Times New Roman" panose="02020603050405020304" pitchFamily="18" charset="0"/>
              <a:cs typeface="Times New Roman" panose="02020603050405020304" pitchFamily="18" charset="0"/>
            </a:endParaRPr>
          </a:p>
        </c:rich>
      </c:tx>
      <c:layout>
        <c:manualLayout>
          <c:xMode val="edge"/>
          <c:yMode val="edge"/>
          <c:x val="0.23632982423158141"/>
          <c:y val="0.1126903864682695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cked"/>
        <c:varyColors val="0"/>
        <c:ser>
          <c:idx val="0"/>
          <c:order val="0"/>
          <c:tx>
            <c:strRef>
              <c:f>customer!$AM$2</c:f>
              <c:strCache>
                <c:ptCount val="1"/>
                <c:pt idx="0">
                  <c:v>Total</c:v>
                </c:pt>
              </c:strCache>
            </c:strRef>
          </c:tx>
          <c:spPr>
            <a:ln w="28575" cap="rnd">
              <a:solidFill>
                <a:schemeClr val="accent1"/>
              </a:solidFill>
              <a:round/>
            </a:ln>
            <a:effectLst/>
          </c:spPr>
          <c:marker>
            <c:symbol val="none"/>
          </c:marker>
          <c:cat>
            <c:strRef>
              <c:f>customer!$AL$3:$AL$8</c:f>
              <c:strCache>
                <c:ptCount val="5"/>
                <c:pt idx="0">
                  <c:v>Africa</c:v>
                </c:pt>
                <c:pt idx="1">
                  <c:v>Asia</c:v>
                </c:pt>
                <c:pt idx="2">
                  <c:v>Europe</c:v>
                </c:pt>
                <c:pt idx="3">
                  <c:v>Middle East</c:v>
                </c:pt>
                <c:pt idx="4">
                  <c:v>North America</c:v>
                </c:pt>
              </c:strCache>
            </c:strRef>
          </c:cat>
          <c:val>
            <c:numRef>
              <c:f>customer!$AM$3:$AM$8</c:f>
              <c:numCache>
                <c:formatCode>"₹"\ #,##0</c:formatCode>
                <c:ptCount val="5"/>
                <c:pt idx="0">
                  <c:v>334977.81</c:v>
                </c:pt>
                <c:pt idx="1">
                  <c:v>285741.65999999997</c:v>
                </c:pt>
                <c:pt idx="2">
                  <c:v>328421.64</c:v>
                </c:pt>
                <c:pt idx="3">
                  <c:v>296767.55</c:v>
                </c:pt>
                <c:pt idx="4">
                  <c:v>281543.82</c:v>
                </c:pt>
              </c:numCache>
            </c:numRef>
          </c:val>
          <c:smooth val="0"/>
          <c:extLst>
            <c:ext xmlns:c16="http://schemas.microsoft.com/office/drawing/2014/chart" uri="{C3380CC4-5D6E-409C-BE32-E72D297353CC}">
              <c16:uniqueId val="{00000000-460A-4D04-96F9-BFC631535BB6}"/>
            </c:ext>
          </c:extLst>
        </c:ser>
        <c:dLbls>
          <c:showLegendKey val="0"/>
          <c:showVal val="0"/>
          <c:showCatName val="0"/>
          <c:showSerName val="0"/>
          <c:showPercent val="0"/>
          <c:showBubbleSize val="0"/>
        </c:dLbls>
        <c:smooth val="0"/>
        <c:axId val="1409818144"/>
        <c:axId val="1409817312"/>
      </c:lineChart>
      <c:catAx>
        <c:axId val="140981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409817312"/>
        <c:crosses val="autoZero"/>
        <c:auto val="1"/>
        <c:lblAlgn val="ctr"/>
        <c:lblOffset val="100"/>
        <c:noMultiLvlLbl val="0"/>
      </c:catAx>
      <c:valAx>
        <c:axId val="1409817312"/>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409818144"/>
        <c:crosses val="autoZero"/>
        <c:crossBetween val="between"/>
      </c:valAx>
      <c:spPr>
        <a:noFill/>
        <a:ln>
          <a:noFill/>
        </a:ln>
        <a:effectLst/>
      </c:spPr>
    </c:plotArea>
    <c:plotVisOnly val="1"/>
    <c:dispBlanksAs val="zero"/>
    <c:showDLblsOverMax val="0"/>
  </c:chart>
  <c:spPr>
    <a:solidFill>
      <a:schemeClr val="tx2">
        <a:lumMod val="50000"/>
      </a:schemeClr>
    </a:solidFill>
    <a:ln w="6350" cap="flat" cmpd="sng" algn="ctr">
      <a:solidFill>
        <a:srgbClr val="FFFF9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[Excelproject.xlsx]customer!PivotTable16</c:name>
    <c:fmtId val="1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400" b="1">
                <a:solidFill>
                  <a:schemeClr val="bg1"/>
                </a:solidFill>
                <a:latin typeface="Times New Roman" panose="02020603050405020304" pitchFamily="18" charset="0"/>
                <a:cs typeface="Times New Roman" panose="02020603050405020304" pitchFamily="18" charset="0"/>
              </a:rPr>
              <a:t>Payment</a:t>
            </a:r>
            <a:r>
              <a:rPr lang="en-US" sz="1400" b="1" baseline="0">
                <a:solidFill>
                  <a:schemeClr val="bg1"/>
                </a:solidFill>
                <a:latin typeface="Times New Roman" panose="02020603050405020304" pitchFamily="18" charset="0"/>
                <a:cs typeface="Times New Roman" panose="02020603050405020304" pitchFamily="18" charset="0"/>
              </a:rPr>
              <a:t> mode trend</a:t>
            </a:r>
            <a:endParaRPr lang="en-US" sz="1400" b="1">
              <a:solidFill>
                <a:schemeClr val="bg1"/>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5050">
                  <a:shade val="30000"/>
                  <a:satMod val="115000"/>
                </a:srgbClr>
              </a:gs>
              <a:gs pos="50000">
                <a:srgbClr val="FF5050">
                  <a:shade val="67500"/>
                  <a:satMod val="115000"/>
                </a:srgbClr>
              </a:gs>
              <a:gs pos="100000">
                <a:srgbClr val="FF5050">
                  <a:shade val="100000"/>
                  <a:satMod val="115000"/>
                </a:srgbClr>
              </a:gs>
            </a:gsLst>
            <a:lin ang="10800000" scaled="1"/>
            <a:tileRect/>
          </a:gradFill>
          <a:ln w="9525" cap="flat" cmpd="sng" algn="ctr">
            <a:solidFill>
              <a:schemeClr val="accent6">
                <a:lumMod val="75000"/>
              </a:schemeClr>
            </a:solidFill>
            <a:round/>
          </a:ln>
          <a:effectLst>
            <a:outerShdw blurRad="40000" dist="20000" dir="5400000" rotWithShape="0">
              <a:srgbClr val="000000">
                <a:alpha val="38000"/>
              </a:srgbClr>
            </a:outerShdw>
          </a:effectLst>
          <a:sp3d contourW="9525">
            <a:contourClr>
              <a:schemeClr val="accent6">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customer!$AI$39</c:f>
              <c:strCache>
                <c:ptCount val="1"/>
                <c:pt idx="0">
                  <c:v>Total</c:v>
                </c:pt>
              </c:strCache>
            </c:strRef>
          </c:tx>
          <c:spPr>
            <a:gradFill flip="none" rotWithShape="1">
              <a:gsLst>
                <a:gs pos="0">
                  <a:srgbClr val="FF5050">
                    <a:shade val="30000"/>
                    <a:satMod val="115000"/>
                  </a:srgbClr>
                </a:gs>
                <a:gs pos="50000">
                  <a:srgbClr val="FF5050">
                    <a:shade val="67500"/>
                    <a:satMod val="115000"/>
                  </a:srgbClr>
                </a:gs>
                <a:gs pos="100000">
                  <a:srgbClr val="FF5050">
                    <a:shade val="100000"/>
                    <a:satMod val="115000"/>
                  </a:srgbClr>
                </a:gs>
              </a:gsLst>
              <a:lin ang="10800000" scaled="1"/>
              <a:tileRect/>
            </a:gradFill>
            <a:ln w="9525" cap="flat" cmpd="sng" algn="ctr">
              <a:solidFill>
                <a:schemeClr val="accent6">
                  <a:lumMod val="75000"/>
                </a:schemeClr>
              </a:solidFill>
              <a:round/>
            </a:ln>
            <a:effectLst>
              <a:outerShdw blurRad="40000" dist="20000" dir="5400000" rotWithShape="0">
                <a:srgbClr val="000000">
                  <a:alpha val="38000"/>
                </a:srgbClr>
              </a:outerShdw>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customer!$AH$40:$AH$45</c:f>
              <c:strCache>
                <c:ptCount val="5"/>
                <c:pt idx="0">
                  <c:v>Cash on Delivery</c:v>
                </c:pt>
                <c:pt idx="1">
                  <c:v>Credit Card</c:v>
                </c:pt>
                <c:pt idx="2">
                  <c:v>Debit Card</c:v>
                </c:pt>
                <c:pt idx="3">
                  <c:v>Net Banking</c:v>
                </c:pt>
                <c:pt idx="4">
                  <c:v>UPI</c:v>
                </c:pt>
              </c:strCache>
            </c:strRef>
          </c:cat>
          <c:val>
            <c:numRef>
              <c:f>customer!$AI$40:$AI$45</c:f>
              <c:numCache>
                <c:formatCode>"₹"\ #,##0</c:formatCode>
                <c:ptCount val="5"/>
                <c:pt idx="0">
                  <c:v>184</c:v>
                </c:pt>
                <c:pt idx="1">
                  <c:v>213</c:v>
                </c:pt>
                <c:pt idx="2">
                  <c:v>206</c:v>
                </c:pt>
                <c:pt idx="3">
                  <c:v>188</c:v>
                </c:pt>
                <c:pt idx="4">
                  <c:v>209</c:v>
                </c:pt>
              </c:numCache>
            </c:numRef>
          </c:val>
          <c:extLst>
            <c:ext xmlns:c16="http://schemas.microsoft.com/office/drawing/2014/chart" uri="{C3380CC4-5D6E-409C-BE32-E72D297353CC}">
              <c16:uniqueId val="{00000000-FB4B-426D-B0AC-B290260656FC}"/>
            </c:ext>
          </c:extLst>
        </c:ser>
        <c:dLbls>
          <c:showLegendKey val="0"/>
          <c:showVal val="1"/>
          <c:showCatName val="0"/>
          <c:showSerName val="0"/>
          <c:showPercent val="0"/>
          <c:showBubbleSize val="0"/>
        </c:dLbls>
        <c:gapWidth val="150"/>
        <c:shape val="box"/>
        <c:axId val="1408186048"/>
        <c:axId val="1408186880"/>
        <c:axId val="0"/>
      </c:bar3DChart>
      <c:catAx>
        <c:axId val="1408186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408186880"/>
        <c:crosses val="autoZero"/>
        <c:auto val="1"/>
        <c:lblAlgn val="ctr"/>
        <c:lblOffset val="100"/>
        <c:noMultiLvlLbl val="0"/>
      </c:catAx>
      <c:valAx>
        <c:axId val="1408186880"/>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408186048"/>
        <c:crosses val="autoZero"/>
        <c:crossBetween val="between"/>
      </c:valAx>
      <c:spPr>
        <a:noFill/>
        <a:ln>
          <a:noFill/>
        </a:ln>
        <a:effectLst/>
      </c:spPr>
    </c:plotArea>
    <c:plotVisOnly val="1"/>
    <c:dispBlanksAs val="gap"/>
    <c:showDLblsOverMax val="0"/>
  </c:chart>
  <c:spPr>
    <a:solidFill>
      <a:schemeClr val="tx2">
        <a:lumMod val="50000"/>
      </a:schemeClr>
    </a:solidFill>
    <a:ln w="9525" cap="flat" cmpd="sng" algn="ctr">
      <a:solidFill>
        <a:srgbClr val="FFFF9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customer!A1"/><Relationship Id="rId3" Type="http://schemas.openxmlformats.org/officeDocument/2006/relationships/chart" Target="../charts/chart3.xml"/><Relationship Id="rId7" Type="http://schemas.openxmlformats.org/officeDocument/2006/relationships/hyperlink" Target="#profit!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SalesData!A1"/><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8.xml"/><Relationship Id="rId7" Type="http://schemas.openxmlformats.org/officeDocument/2006/relationships/image" Target="../media/image1.png"/><Relationship Id="rId12" Type="http://schemas.openxmlformats.org/officeDocument/2006/relationships/image" Target="../media/image5.emf"/><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customer!A1"/><Relationship Id="rId11" Type="http://schemas.openxmlformats.org/officeDocument/2006/relationships/hyperlink" Target="#SalesData!A1"/><Relationship Id="rId5" Type="http://schemas.openxmlformats.org/officeDocument/2006/relationships/hyperlink" Target="#sales!A1"/><Relationship Id="rId10" Type="http://schemas.openxmlformats.org/officeDocument/2006/relationships/image" Target="../media/image4.png"/><Relationship Id="rId4" Type="http://schemas.openxmlformats.org/officeDocument/2006/relationships/chart" Target="../charts/chart9.xml"/><Relationship Id="rId9"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2.xml"/><Relationship Id="rId7" Type="http://schemas.openxmlformats.org/officeDocument/2006/relationships/hyperlink" Target="#profit!A1"/><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hyperlink" Target="#sales!A1"/><Relationship Id="rId5" Type="http://schemas.openxmlformats.org/officeDocument/2006/relationships/hyperlink" Target="#SalesData!A1"/><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367632</xdr:colOff>
      <xdr:row>35</xdr:row>
      <xdr:rowOff>158750</xdr:rowOff>
    </xdr:to>
    <xdr:sp macro="" textlink="">
      <xdr:nvSpPr>
        <xdr:cNvPr id="7" name="Rectangle 6"/>
        <xdr:cNvSpPr/>
      </xdr:nvSpPr>
      <xdr:spPr>
        <a:xfrm>
          <a:off x="0" y="0"/>
          <a:ext cx="14254079" cy="6575592"/>
        </a:xfrm>
        <a:prstGeom prst="rect">
          <a:avLst/>
        </a:prstGeom>
        <a:solidFill>
          <a:schemeClr val="tx2">
            <a:lumMod val="50000"/>
          </a:schemeClr>
        </a:solidFill>
        <a:effectLst>
          <a:outerShdw blurRad="40000" dist="23000" dir="5400000" rotWithShape="0">
            <a:srgbClr val="000000">
              <a:alpha val="35000"/>
            </a:srgbClr>
          </a:outerShdw>
        </a:effectLst>
      </xdr:spPr>
      <xdr:style>
        <a:lnRef idx="0">
          <a:schemeClr val="dk1"/>
        </a:lnRef>
        <a:fillRef idx="3">
          <a:schemeClr val="dk1"/>
        </a:fillRef>
        <a:effectRef idx="3">
          <a:schemeClr val="dk1"/>
        </a:effectRef>
        <a:fontRef idx="minor">
          <a:schemeClr val="lt1"/>
        </a:fontRef>
      </xdr:style>
      <xdr:txBody>
        <a:bodyPr vertOverflow="clip" horzOverflow="clip" rtlCol="0" anchor="b"/>
        <a:lstStyle/>
        <a:p>
          <a:pPr algn="l"/>
          <a:endParaRPr lang="en-IN" sz="1100"/>
        </a:p>
      </xdr:txBody>
    </xdr:sp>
    <xdr:clientData/>
  </xdr:twoCellAnchor>
  <xdr:twoCellAnchor>
    <xdr:from>
      <xdr:col>1</xdr:col>
      <xdr:colOff>0</xdr:colOff>
      <xdr:row>9</xdr:row>
      <xdr:rowOff>170089</xdr:rowOff>
    </xdr:from>
    <xdr:to>
      <xdr:col>10</xdr:col>
      <xdr:colOff>453571</xdr:colOff>
      <xdr:row>22</xdr:row>
      <xdr:rowOff>90714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22</xdr:row>
      <xdr:rowOff>113393</xdr:rowOff>
    </xdr:from>
    <xdr:to>
      <xdr:col>10</xdr:col>
      <xdr:colOff>451134</xdr:colOff>
      <xdr:row>34</xdr:row>
      <xdr:rowOff>124732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498928</xdr:colOff>
      <xdr:row>9</xdr:row>
      <xdr:rowOff>147411</xdr:rowOff>
    </xdr:from>
    <xdr:to>
      <xdr:col>18</xdr:col>
      <xdr:colOff>340179</xdr:colOff>
      <xdr:row>22</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410936</xdr:colOff>
      <xdr:row>13</xdr:row>
      <xdr:rowOff>170091</xdr:rowOff>
    </xdr:from>
    <xdr:to>
      <xdr:col>23</xdr:col>
      <xdr:colOff>83554</xdr:colOff>
      <xdr:row>34</xdr:row>
      <xdr:rowOff>124732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498927</xdr:colOff>
      <xdr:row>22</xdr:row>
      <xdr:rowOff>43996</xdr:rowOff>
    </xdr:from>
    <xdr:to>
      <xdr:col>18</xdr:col>
      <xdr:colOff>331107</xdr:colOff>
      <xdr:row>34</xdr:row>
      <xdr:rowOff>136071</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226785</xdr:colOff>
      <xdr:row>1</xdr:row>
      <xdr:rowOff>182788</xdr:rowOff>
    </xdr:from>
    <xdr:to>
      <xdr:col>16</xdr:col>
      <xdr:colOff>340176</xdr:colOff>
      <xdr:row>5</xdr:row>
      <xdr:rowOff>103372</xdr:rowOff>
    </xdr:to>
    <mc:AlternateContent xmlns:mc="http://schemas.openxmlformats.org/markup-compatibility/2006" xmlns:a14="http://schemas.microsoft.com/office/drawing/2010/main">
      <mc:Choice Requires="a14">
        <xdr:graphicFrame macro="">
          <xdr:nvGraphicFramePr>
            <xdr:cNvPr id="8"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891874" y="182788"/>
              <a:ext cx="1338035" cy="747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363449</xdr:colOff>
      <xdr:row>1</xdr:row>
      <xdr:rowOff>184297</xdr:rowOff>
    </xdr:from>
    <xdr:to>
      <xdr:col>21</xdr:col>
      <xdr:colOff>160189</xdr:colOff>
      <xdr:row>5</xdr:row>
      <xdr:rowOff>134907</xdr:rowOff>
    </xdr:to>
    <mc:AlternateContent xmlns:mc="http://schemas.openxmlformats.org/markup-compatibility/2006" xmlns:a14="http://schemas.microsoft.com/office/drawing/2010/main">
      <mc:Choice Requires="a14">
        <xdr:graphicFrame macro="">
          <xdr:nvGraphicFramePr>
            <xdr:cNvPr id="9" name="PaymentMethod"/>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25253181" y="184297"/>
              <a:ext cx="3083694" cy="7568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215447</xdr:colOff>
      <xdr:row>5</xdr:row>
      <xdr:rowOff>182338</xdr:rowOff>
    </xdr:from>
    <xdr:to>
      <xdr:col>21</xdr:col>
      <xdr:colOff>160188</xdr:colOff>
      <xdr:row>9</xdr:row>
      <xdr:rowOff>90715</xdr:rowOff>
    </xdr:to>
    <mc:AlternateContent xmlns:mc="http://schemas.openxmlformats.org/markup-compatibility/2006" xmlns:a14="http://schemas.microsoft.com/office/drawing/2010/main">
      <mc:Choice Requires="a14">
        <xdr:graphicFrame macro="">
          <xdr:nvGraphicFramePr>
            <xdr:cNvPr id="10" name="ProductCategory"/>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23880536" y="953409"/>
              <a:ext cx="4456339" cy="679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396875</xdr:colOff>
      <xdr:row>9</xdr:row>
      <xdr:rowOff>113394</xdr:rowOff>
    </xdr:from>
    <xdr:to>
      <xdr:col>23</xdr:col>
      <xdr:colOff>116974</xdr:colOff>
      <xdr:row>13</xdr:row>
      <xdr:rowOff>136072</xdr:rowOff>
    </xdr:to>
    <mc:AlternateContent xmlns:mc="http://schemas.openxmlformats.org/markup-compatibility/2006">
      <mc:Choice xmlns:a14="http://schemas.microsoft.com/office/drawing/2010/main" Requires="a14">
        <xdr:graphicFrame macro="">
          <xdr:nvGraphicFramePr>
            <xdr:cNvPr id="11" name="Channel"/>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1038599" y="1777532"/>
              <a:ext cx="3201651" cy="767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178281</xdr:colOff>
      <xdr:row>1</xdr:row>
      <xdr:rowOff>185766</xdr:rowOff>
    </xdr:from>
    <xdr:to>
      <xdr:col>23</xdr:col>
      <xdr:colOff>86775</xdr:colOff>
      <xdr:row>9</xdr:row>
      <xdr:rowOff>46675</xdr:rowOff>
    </xdr:to>
    <mc:AlternateContent xmlns:mc="http://schemas.openxmlformats.org/markup-compatibility/2006">
      <mc:Choice xmlns:a14="http://schemas.microsoft.com/office/drawing/2010/main" Requires="a14">
        <xdr:graphicFrame macro="">
          <xdr:nvGraphicFramePr>
            <xdr:cNvPr id="1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867333" y="295249"/>
              <a:ext cx="1342718" cy="1415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4</xdr:row>
      <xdr:rowOff>158112</xdr:rowOff>
    </xdr:from>
    <xdr:to>
      <xdr:col>3</xdr:col>
      <xdr:colOff>442232</xdr:colOff>
      <xdr:row>9</xdr:row>
      <xdr:rowOff>113393</xdr:rowOff>
    </xdr:to>
    <xdr:sp macro="" textlink="$AC$40">
      <xdr:nvSpPr>
        <xdr:cNvPr id="18" name="Rectangle 17"/>
        <xdr:cNvSpPr/>
      </xdr:nvSpPr>
      <xdr:spPr>
        <a:xfrm>
          <a:off x="15625536" y="736416"/>
          <a:ext cx="1746250" cy="919120"/>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b"/>
        <a:lstStyle/>
        <a:p>
          <a:pPr algn="ctr"/>
          <a:fld id="{C8591D6F-21E0-4349-9D0E-DA44C236A045}" type="TxLink">
            <a:rPr lang="en-US" sz="2400" b="0" i="0" u="none" strike="noStrike">
              <a:solidFill>
                <a:srgbClr val="000000"/>
              </a:solidFill>
              <a:latin typeface="Calibri"/>
              <a:ea typeface="Calibri"/>
              <a:cs typeface="Calibri"/>
            </a:rPr>
            <a:pPr algn="ctr"/>
            <a:t> $15,27,452 </a:t>
          </a:fld>
          <a:endParaRPr lang="en-IN" sz="4800" b="0"/>
        </a:p>
      </xdr:txBody>
    </xdr:sp>
    <xdr:clientData/>
  </xdr:twoCellAnchor>
  <xdr:twoCellAnchor>
    <xdr:from>
      <xdr:col>3</xdr:col>
      <xdr:colOff>471535</xdr:colOff>
      <xdr:row>4</xdr:row>
      <xdr:rowOff>165915</xdr:rowOff>
    </xdr:from>
    <xdr:to>
      <xdr:col>6</xdr:col>
      <xdr:colOff>386585</xdr:colOff>
      <xdr:row>9</xdr:row>
      <xdr:rowOff>113393</xdr:rowOff>
    </xdr:to>
    <xdr:sp macro="" textlink="$AC$47">
      <xdr:nvSpPr>
        <xdr:cNvPr id="19" name="Rectangle 18"/>
        <xdr:cNvSpPr/>
      </xdr:nvSpPr>
      <xdr:spPr>
        <a:xfrm>
          <a:off x="17401089" y="744219"/>
          <a:ext cx="1752014" cy="911317"/>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rtlCol="0" anchor="b"/>
        <a:lstStyle/>
        <a:p>
          <a:pPr algn="ctr"/>
          <a:fld id="{7085870F-2421-49F8-BC91-D5A7252C20A9}" type="TxLink">
            <a:rPr lang="en-US" sz="2400" b="0" i="0" u="none" strike="noStrike">
              <a:solidFill>
                <a:srgbClr val="000000"/>
              </a:solidFill>
              <a:latin typeface="Times New Roman" panose="02020603050405020304" pitchFamily="18" charset="0"/>
              <a:ea typeface="Calibri"/>
              <a:cs typeface="Times New Roman" panose="02020603050405020304" pitchFamily="18" charset="0"/>
            </a:rPr>
            <a:pPr algn="ctr"/>
            <a:t> $3,45,003 </a:t>
          </a:fld>
          <a:endParaRPr lang="en-IN" sz="4800">
            <a:latin typeface="Times New Roman" panose="02020603050405020304" pitchFamily="18" charset="0"/>
            <a:cs typeface="Times New Roman" panose="02020603050405020304" pitchFamily="18" charset="0"/>
          </a:endParaRPr>
        </a:p>
      </xdr:txBody>
    </xdr:sp>
    <xdr:clientData/>
  </xdr:twoCellAnchor>
  <xdr:twoCellAnchor>
    <xdr:from>
      <xdr:col>6</xdr:col>
      <xdr:colOff>419552</xdr:colOff>
      <xdr:row>4</xdr:row>
      <xdr:rowOff>163718</xdr:rowOff>
    </xdr:from>
    <xdr:to>
      <xdr:col>8</xdr:col>
      <xdr:colOff>532946</xdr:colOff>
      <xdr:row>9</xdr:row>
      <xdr:rowOff>102053</xdr:rowOff>
    </xdr:to>
    <xdr:sp macro="" textlink="$AC$50">
      <xdr:nvSpPr>
        <xdr:cNvPr id="20" name="Rectangle 19"/>
        <xdr:cNvSpPr/>
      </xdr:nvSpPr>
      <xdr:spPr>
        <a:xfrm>
          <a:off x="19186070" y="742022"/>
          <a:ext cx="1338037" cy="902174"/>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b"/>
        <a:lstStyle/>
        <a:p>
          <a:pPr algn="ctr"/>
          <a:fld id="{75D907EB-FC03-4731-87A9-2B279E3444C9}" type="TxLink">
            <a:rPr lang="en-US" sz="2400" b="0" i="0" u="none" strike="noStrike">
              <a:solidFill>
                <a:srgbClr val="000000"/>
              </a:solidFill>
              <a:latin typeface="Times New Roman" panose="02020603050405020304" pitchFamily="18" charset="0"/>
              <a:ea typeface="Calibri"/>
              <a:cs typeface="Times New Roman" panose="02020603050405020304" pitchFamily="18" charset="0"/>
            </a:rPr>
            <a:pPr algn="ctr"/>
            <a:t>100%</a:t>
          </a:fld>
          <a:endParaRPr lang="en-IN" sz="2400">
            <a:latin typeface="Times New Roman" panose="02020603050405020304" pitchFamily="18" charset="0"/>
            <a:cs typeface="Times New Roman" panose="02020603050405020304" pitchFamily="18" charset="0"/>
          </a:endParaRPr>
        </a:p>
      </xdr:txBody>
    </xdr:sp>
    <xdr:clientData/>
  </xdr:twoCellAnchor>
  <xdr:twoCellAnchor>
    <xdr:from>
      <xdr:col>8</xdr:col>
      <xdr:colOff>578303</xdr:colOff>
      <xdr:row>4</xdr:row>
      <xdr:rowOff>170089</xdr:rowOff>
    </xdr:from>
    <xdr:to>
      <xdr:col>11</xdr:col>
      <xdr:colOff>487877</xdr:colOff>
      <xdr:row>9</xdr:row>
      <xdr:rowOff>90714</xdr:rowOff>
    </xdr:to>
    <xdr:sp macro="" textlink="$AC$43">
      <xdr:nvSpPr>
        <xdr:cNvPr id="21" name="Rectangle 20"/>
        <xdr:cNvSpPr/>
      </xdr:nvSpPr>
      <xdr:spPr>
        <a:xfrm>
          <a:off x="20569464" y="748393"/>
          <a:ext cx="1746538" cy="884464"/>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b"/>
        <a:lstStyle/>
        <a:p>
          <a:pPr algn="r"/>
          <a:fld id="{1D2177E6-36DA-49E1-963B-B2988A9C0965}" type="TxLink">
            <a:rPr lang="en-US" sz="2400" b="0" i="0" u="none" strike="noStrike">
              <a:solidFill>
                <a:srgbClr val="000000"/>
              </a:solidFill>
              <a:latin typeface="Times New Roman" panose="02020603050405020304" pitchFamily="18" charset="0"/>
              <a:ea typeface="Calibri"/>
              <a:cs typeface="Times New Roman" panose="02020603050405020304" pitchFamily="18" charset="0"/>
            </a:rPr>
            <a:pPr algn="r"/>
            <a:t> 1,000 </a:t>
          </a:fld>
          <a:endParaRPr lang="en-IN" sz="2400">
            <a:latin typeface="Times New Roman" panose="02020603050405020304" pitchFamily="18" charset="0"/>
            <a:cs typeface="Times New Roman" panose="02020603050405020304" pitchFamily="18" charset="0"/>
          </a:endParaRPr>
        </a:p>
      </xdr:txBody>
    </xdr:sp>
    <xdr:clientData/>
  </xdr:twoCellAnchor>
  <xdr:twoCellAnchor>
    <xdr:from>
      <xdr:col>11</xdr:col>
      <xdr:colOff>531193</xdr:colOff>
      <xdr:row>4</xdr:row>
      <xdr:rowOff>181429</xdr:rowOff>
    </xdr:from>
    <xdr:to>
      <xdr:col>14</xdr:col>
      <xdr:colOff>186429</xdr:colOff>
      <xdr:row>9</xdr:row>
      <xdr:rowOff>100366</xdr:rowOff>
    </xdr:to>
    <xdr:sp macro="" textlink="$AD$56">
      <xdr:nvSpPr>
        <xdr:cNvPr id="22" name="Rectangle 21"/>
        <xdr:cNvSpPr/>
      </xdr:nvSpPr>
      <xdr:spPr>
        <a:xfrm>
          <a:off x="22359318" y="759733"/>
          <a:ext cx="1492200" cy="882776"/>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b"/>
        <a:lstStyle/>
        <a:p>
          <a:pPr algn="ctr"/>
          <a:fld id="{B5C7EAD2-35D2-4E26-AB0C-FC6F690E4E5D}" type="TxLink">
            <a:rPr lang="en-US" sz="2400" b="0" i="0" u="none" strike="noStrike">
              <a:solidFill>
                <a:srgbClr val="000000"/>
              </a:solidFill>
              <a:latin typeface="Times New Roman" panose="02020603050405020304" pitchFamily="18" charset="0"/>
              <a:ea typeface="Calibri"/>
              <a:cs typeface="Times New Roman" panose="02020603050405020304" pitchFamily="18" charset="0"/>
            </a:rPr>
            <a:pPr algn="ctr"/>
            <a:t> 1,527 </a:t>
          </a:fld>
          <a:endParaRPr lang="en-US" sz="2400">
            <a:latin typeface="Times New Roman" panose="02020603050405020304" pitchFamily="18" charset="0"/>
            <a:cs typeface="Times New Roman" panose="02020603050405020304" pitchFamily="18" charset="0"/>
          </a:endParaRPr>
        </a:p>
      </xdr:txBody>
    </xdr:sp>
    <xdr:clientData/>
  </xdr:twoCellAnchor>
  <xdr:twoCellAnchor>
    <xdr:from>
      <xdr:col>5</xdr:col>
      <xdr:colOff>328839</xdr:colOff>
      <xdr:row>1</xdr:row>
      <xdr:rowOff>158750</xdr:rowOff>
    </xdr:from>
    <xdr:to>
      <xdr:col>14</xdr:col>
      <xdr:colOff>158749</xdr:colOff>
      <xdr:row>4</xdr:row>
      <xdr:rowOff>102053</xdr:rowOff>
    </xdr:to>
    <xdr:sp macro="" textlink="">
      <xdr:nvSpPr>
        <xdr:cNvPr id="13" name="TextBox 12"/>
        <xdr:cNvSpPr txBox="1"/>
      </xdr:nvSpPr>
      <xdr:spPr>
        <a:xfrm>
          <a:off x="17927410" y="158750"/>
          <a:ext cx="5340803" cy="521607"/>
        </a:xfrm>
        <a:prstGeom prst="rect">
          <a:avLst/>
        </a:prstGeom>
        <a:solidFill>
          <a:schemeClr val="tx2">
            <a:lumMod val="50000"/>
          </a:schemeClr>
        </a:solidFill>
        <a:ln w="38100" cmpd="sng">
          <a:solidFill>
            <a:schemeClr val="lt1">
              <a:shade val="50000"/>
            </a:schemeClr>
          </a:solidFill>
          <a:prstDash val="solid"/>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IN" sz="2000" b="1" i="0" u="none" cap="none" spc="0">
              <a:ln w="22225">
                <a:solidFill>
                  <a:srgbClr val="FFFF00"/>
                </a:solidFill>
                <a:prstDash val="solid"/>
              </a:ln>
              <a:solidFill>
                <a:srgbClr val="FFFF00"/>
              </a:solidFill>
              <a:effectLst/>
              <a:latin typeface="Castellar" panose="020A0402060406010301" pitchFamily="18" charset="0"/>
              <a:cs typeface="Times New Roman" panose="02020603050405020304" pitchFamily="18" charset="0"/>
            </a:rPr>
            <a:t>E-COMMERCE</a:t>
          </a:r>
          <a:r>
            <a:rPr lang="en-IN" sz="2000" b="1" i="0" u="none" cap="none" spc="0" baseline="0">
              <a:ln w="22225">
                <a:solidFill>
                  <a:srgbClr val="FFFF00"/>
                </a:solidFill>
                <a:prstDash val="solid"/>
              </a:ln>
              <a:solidFill>
                <a:srgbClr val="FFFF00"/>
              </a:solidFill>
              <a:effectLst/>
              <a:latin typeface="Castellar" panose="020A0402060406010301" pitchFamily="18" charset="0"/>
              <a:cs typeface="Times New Roman" panose="02020603050405020304" pitchFamily="18" charset="0"/>
            </a:rPr>
            <a:t> SALES DASHBOARD</a:t>
          </a:r>
          <a:endParaRPr lang="en-IN" sz="2000" b="1" i="0" u="none" cap="none" spc="0">
            <a:ln w="22225">
              <a:solidFill>
                <a:srgbClr val="FFFF00"/>
              </a:solidFill>
              <a:prstDash val="solid"/>
            </a:ln>
            <a:solidFill>
              <a:srgbClr val="FFFF00"/>
            </a:solidFill>
            <a:effectLst/>
            <a:latin typeface="Castellar" panose="020A0402060406010301" pitchFamily="18" charset="0"/>
            <a:cs typeface="Times New Roman" panose="02020603050405020304" pitchFamily="18" charset="0"/>
          </a:endParaRPr>
        </a:p>
      </xdr:txBody>
    </xdr:sp>
    <xdr:clientData/>
  </xdr:twoCellAnchor>
  <xdr:twoCellAnchor>
    <xdr:from>
      <xdr:col>1</xdr:col>
      <xdr:colOff>0</xdr:colOff>
      <xdr:row>5</xdr:row>
      <xdr:rowOff>79377</xdr:rowOff>
    </xdr:from>
    <xdr:to>
      <xdr:col>3</xdr:col>
      <xdr:colOff>442232</xdr:colOff>
      <xdr:row>7</xdr:row>
      <xdr:rowOff>11340</xdr:rowOff>
    </xdr:to>
    <xdr:sp macro="" textlink="">
      <xdr:nvSpPr>
        <xdr:cNvPr id="14" name="TextBox 13"/>
        <xdr:cNvSpPr txBox="1"/>
      </xdr:nvSpPr>
      <xdr:spPr>
        <a:xfrm>
          <a:off x="15648214" y="850448"/>
          <a:ext cx="1723572" cy="31749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latin typeface="Times New Roman" panose="02020603050405020304" pitchFamily="18" charset="0"/>
              <a:cs typeface="Times New Roman" panose="02020603050405020304" pitchFamily="18" charset="0"/>
            </a:rPr>
            <a:t>TOTAL</a:t>
          </a:r>
          <a:r>
            <a:rPr lang="en-IN" sz="1400" b="1" baseline="0">
              <a:solidFill>
                <a:schemeClr val="tx1"/>
              </a:solidFill>
              <a:latin typeface="Times New Roman" panose="02020603050405020304" pitchFamily="18" charset="0"/>
              <a:cs typeface="Times New Roman" panose="02020603050405020304" pitchFamily="18" charset="0"/>
            </a:rPr>
            <a:t> REVENUE</a:t>
          </a:r>
          <a:endParaRPr lang="en-IN" sz="1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532946</xdr:colOff>
      <xdr:row>5</xdr:row>
      <xdr:rowOff>79375</xdr:rowOff>
    </xdr:from>
    <xdr:to>
      <xdr:col>6</xdr:col>
      <xdr:colOff>351518</xdr:colOff>
      <xdr:row>7</xdr:row>
      <xdr:rowOff>45357</xdr:rowOff>
    </xdr:to>
    <xdr:sp macro="" textlink="">
      <xdr:nvSpPr>
        <xdr:cNvPr id="15" name="TextBox 14"/>
        <xdr:cNvSpPr txBox="1"/>
      </xdr:nvSpPr>
      <xdr:spPr>
        <a:xfrm>
          <a:off x="17462500" y="850446"/>
          <a:ext cx="1655536" cy="35151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400" b="1">
              <a:solidFill>
                <a:schemeClr val="tx1"/>
              </a:solidFill>
              <a:latin typeface="Times New Roman" panose="02020603050405020304" pitchFamily="18" charset="0"/>
              <a:cs typeface="Times New Roman" panose="02020603050405020304" pitchFamily="18" charset="0"/>
            </a:rPr>
            <a:t>TOTAL PROFIT</a:t>
          </a:r>
          <a:endParaRPr lang="en-IN"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430893</xdr:colOff>
      <xdr:row>5</xdr:row>
      <xdr:rowOff>34017</xdr:rowOff>
    </xdr:from>
    <xdr:to>
      <xdr:col>8</xdr:col>
      <xdr:colOff>408214</xdr:colOff>
      <xdr:row>8</xdr:row>
      <xdr:rowOff>90714</xdr:rowOff>
    </xdr:to>
    <xdr:sp macro="" textlink="">
      <xdr:nvSpPr>
        <xdr:cNvPr id="16" name="TextBox 15"/>
        <xdr:cNvSpPr txBox="1"/>
      </xdr:nvSpPr>
      <xdr:spPr>
        <a:xfrm>
          <a:off x="19197411" y="805088"/>
          <a:ext cx="1201964" cy="6350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Times New Roman" panose="02020603050405020304" pitchFamily="18" charset="0"/>
              <a:cs typeface="Times New Roman" panose="02020603050405020304" pitchFamily="18" charset="0"/>
            </a:rPr>
            <a:t>PROFIT MARGIN%</a:t>
          </a:r>
        </a:p>
      </xdr:txBody>
    </xdr:sp>
    <xdr:clientData/>
  </xdr:twoCellAnchor>
  <xdr:twoCellAnchor>
    <xdr:from>
      <xdr:col>8</xdr:col>
      <xdr:colOff>600982</xdr:colOff>
      <xdr:row>5</xdr:row>
      <xdr:rowOff>0</xdr:rowOff>
    </xdr:from>
    <xdr:to>
      <xdr:col>11</xdr:col>
      <xdr:colOff>306159</xdr:colOff>
      <xdr:row>9</xdr:row>
      <xdr:rowOff>0</xdr:rowOff>
    </xdr:to>
    <xdr:sp macro="" textlink="">
      <xdr:nvSpPr>
        <xdr:cNvPr id="17" name="TextBox 16"/>
        <xdr:cNvSpPr txBox="1"/>
      </xdr:nvSpPr>
      <xdr:spPr>
        <a:xfrm>
          <a:off x="20592143" y="771071"/>
          <a:ext cx="1542141" cy="77107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latin typeface="Times New Roman" panose="02020603050405020304" pitchFamily="18" charset="0"/>
              <a:cs typeface="Times New Roman" panose="02020603050405020304" pitchFamily="18" charset="0"/>
            </a:rPr>
            <a:t>ORDERS</a:t>
          </a:r>
        </a:p>
        <a:p>
          <a:r>
            <a:rPr lang="en-IN" sz="1300" b="1">
              <a:latin typeface="Times New Roman" panose="02020603050405020304" pitchFamily="18" charset="0"/>
              <a:cs typeface="Times New Roman" panose="02020603050405020304" pitchFamily="18" charset="0"/>
            </a:rPr>
            <a:t>COUNT</a:t>
          </a:r>
        </a:p>
      </xdr:txBody>
    </xdr:sp>
    <xdr:clientData/>
  </xdr:twoCellAnchor>
  <xdr:twoCellAnchor>
    <xdr:from>
      <xdr:col>11</xdr:col>
      <xdr:colOff>510268</xdr:colOff>
      <xdr:row>5</xdr:row>
      <xdr:rowOff>45359</xdr:rowOff>
    </xdr:from>
    <xdr:to>
      <xdr:col>14</xdr:col>
      <xdr:colOff>294822</xdr:colOff>
      <xdr:row>6</xdr:row>
      <xdr:rowOff>124733</xdr:rowOff>
    </xdr:to>
    <xdr:sp macro="" textlink="">
      <xdr:nvSpPr>
        <xdr:cNvPr id="23" name="TextBox 22"/>
        <xdr:cNvSpPr txBox="1"/>
      </xdr:nvSpPr>
      <xdr:spPr>
        <a:xfrm>
          <a:off x="22338393" y="816430"/>
          <a:ext cx="1621518" cy="27214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AVG ORDER VALUE</a:t>
          </a:r>
        </a:p>
      </xdr:txBody>
    </xdr:sp>
    <xdr:clientData/>
  </xdr:twoCellAnchor>
  <xdr:twoCellAnchor>
    <xdr:from>
      <xdr:col>1</xdr:col>
      <xdr:colOff>0</xdr:colOff>
      <xdr:row>1</xdr:row>
      <xdr:rowOff>124732</xdr:rowOff>
    </xdr:from>
    <xdr:to>
      <xdr:col>1</xdr:col>
      <xdr:colOff>521607</xdr:colOff>
      <xdr:row>4</xdr:row>
      <xdr:rowOff>113392</xdr:rowOff>
    </xdr:to>
    <xdr:sp macro="" textlink="">
      <xdr:nvSpPr>
        <xdr:cNvPr id="24" name="TextBox 23">
          <a:hlinkClick xmlns:r="http://schemas.openxmlformats.org/officeDocument/2006/relationships" r:id="rId6"/>
        </xdr:cNvPr>
        <xdr:cNvSpPr txBox="1"/>
      </xdr:nvSpPr>
      <xdr:spPr>
        <a:xfrm>
          <a:off x="15069911" y="124732"/>
          <a:ext cx="600982" cy="566964"/>
        </a:xfrm>
        <a:prstGeom prst="rect">
          <a:avLst/>
        </a:prstGeom>
        <a:solidFill>
          <a:schemeClr val="bg1">
            <a:lumMod val="7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latin typeface="Times New Roman" panose="02020603050405020304" pitchFamily="18" charset="0"/>
              <a:cs typeface="Times New Roman" panose="02020603050405020304" pitchFamily="18" charset="0"/>
            </a:rPr>
            <a:t>Data</a:t>
          </a:r>
        </a:p>
        <a:p>
          <a:pPr algn="ctr"/>
          <a:r>
            <a:rPr lang="en-IN" sz="1400" b="1">
              <a:solidFill>
                <a:schemeClr val="tx1"/>
              </a:solidFill>
              <a:latin typeface="Times New Roman" panose="02020603050405020304" pitchFamily="18" charset="0"/>
              <a:cs typeface="Times New Roman" panose="02020603050405020304" pitchFamily="18" charset="0"/>
            </a:rPr>
            <a:t> set</a:t>
          </a:r>
        </a:p>
      </xdr:txBody>
    </xdr:sp>
    <xdr:clientData/>
  </xdr:twoCellAnchor>
  <xdr:twoCellAnchor>
    <xdr:from>
      <xdr:col>1</xdr:col>
      <xdr:colOff>555625</xdr:colOff>
      <xdr:row>1</xdr:row>
      <xdr:rowOff>136071</xdr:rowOff>
    </xdr:from>
    <xdr:to>
      <xdr:col>3</xdr:col>
      <xdr:colOff>306160</xdr:colOff>
      <xdr:row>4</xdr:row>
      <xdr:rowOff>113392</xdr:rowOff>
    </xdr:to>
    <xdr:sp macro="" textlink="">
      <xdr:nvSpPr>
        <xdr:cNvPr id="26" name="TextBox 25">
          <a:hlinkClick xmlns:r="http://schemas.openxmlformats.org/officeDocument/2006/relationships" r:id="rId7"/>
        </xdr:cNvPr>
        <xdr:cNvSpPr txBox="1"/>
      </xdr:nvSpPr>
      <xdr:spPr>
        <a:xfrm>
          <a:off x="15704911" y="136071"/>
          <a:ext cx="975178" cy="555625"/>
        </a:xfrm>
        <a:prstGeom prst="rect">
          <a:avLst/>
        </a:prstGeom>
        <a:solidFill>
          <a:schemeClr val="bg1">
            <a:lumMod val="7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50" b="1">
              <a:solidFill>
                <a:schemeClr val="tx1"/>
              </a:solidFill>
              <a:latin typeface="Times New Roman" panose="02020603050405020304" pitchFamily="18" charset="0"/>
              <a:cs typeface="Times New Roman" panose="02020603050405020304" pitchFamily="18" charset="0"/>
            </a:rPr>
            <a:t>profit &amp;</a:t>
          </a:r>
        </a:p>
        <a:p>
          <a:pPr algn="ctr"/>
          <a:r>
            <a:rPr lang="en-IN" sz="1250" b="1">
              <a:solidFill>
                <a:schemeClr val="tx1"/>
              </a:solidFill>
              <a:latin typeface="Times New Roman" panose="02020603050405020304" pitchFamily="18" charset="0"/>
              <a:cs typeface="Times New Roman" panose="02020603050405020304" pitchFamily="18" charset="0"/>
            </a:rPr>
            <a:t>probability</a:t>
          </a:r>
        </a:p>
        <a:p>
          <a:pPr algn="ctr"/>
          <a:endParaRPr lang="en-IN" sz="1250">
            <a:solidFill>
              <a:schemeClr val="tx1"/>
            </a:solidFill>
          </a:endParaRPr>
        </a:p>
      </xdr:txBody>
    </xdr:sp>
    <xdr:clientData/>
  </xdr:twoCellAnchor>
  <xdr:twoCellAnchor>
    <xdr:from>
      <xdr:col>3</xdr:col>
      <xdr:colOff>340178</xdr:colOff>
      <xdr:row>1</xdr:row>
      <xdr:rowOff>147411</xdr:rowOff>
    </xdr:from>
    <xdr:to>
      <xdr:col>5</xdr:col>
      <xdr:colOff>272143</xdr:colOff>
      <xdr:row>4</xdr:row>
      <xdr:rowOff>102053</xdr:rowOff>
    </xdr:to>
    <xdr:sp macro="" textlink="">
      <xdr:nvSpPr>
        <xdr:cNvPr id="27" name="TextBox 26">
          <a:hlinkClick xmlns:r="http://schemas.openxmlformats.org/officeDocument/2006/relationships" r:id="rId8"/>
        </xdr:cNvPr>
        <xdr:cNvSpPr txBox="1"/>
      </xdr:nvSpPr>
      <xdr:spPr>
        <a:xfrm>
          <a:off x="16714107" y="147411"/>
          <a:ext cx="1156607" cy="532946"/>
        </a:xfrm>
        <a:prstGeom prst="rect">
          <a:avLst/>
        </a:prstGeom>
        <a:solidFill>
          <a:schemeClr val="bg1">
            <a:lumMod val="7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chemeClr val="tx1"/>
              </a:solidFill>
              <a:latin typeface="Times New Roman" panose="02020603050405020304" pitchFamily="18" charset="0"/>
              <a:cs typeface="Times New Roman" panose="02020603050405020304" pitchFamily="18" charset="0"/>
            </a:rPr>
            <a:t>Customer</a:t>
          </a:r>
        </a:p>
        <a:p>
          <a:pPr algn="ctr"/>
          <a:r>
            <a:rPr lang="en-IN" sz="1300" b="1">
              <a:solidFill>
                <a:schemeClr val="tx1"/>
              </a:solidFill>
              <a:latin typeface="Times New Roman" panose="02020603050405020304" pitchFamily="18" charset="0"/>
              <a:cs typeface="Times New Roman" panose="02020603050405020304" pitchFamily="18" charset="0"/>
            </a:rPr>
            <a:t>Analysis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0</xdr:row>
      <xdr:rowOff>0</xdr:rowOff>
    </xdr:from>
    <xdr:to>
      <xdr:col>19</xdr:col>
      <xdr:colOff>19844</xdr:colOff>
      <xdr:row>29</xdr:row>
      <xdr:rowOff>59531</xdr:rowOff>
    </xdr:to>
    <xdr:sp macro="" textlink="">
      <xdr:nvSpPr>
        <xdr:cNvPr id="39" name="Rectangle 38"/>
        <xdr:cNvSpPr/>
      </xdr:nvSpPr>
      <xdr:spPr>
        <a:xfrm>
          <a:off x="20420434" y="165231"/>
          <a:ext cx="9146349" cy="5891162"/>
        </a:xfrm>
        <a:prstGeom prst="rect">
          <a:avLst/>
        </a:prstGeom>
        <a:solidFill>
          <a:schemeClr val="tx2">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xdr:col>
      <xdr:colOff>337344</xdr:colOff>
      <xdr:row>29</xdr:row>
      <xdr:rowOff>59531</xdr:rowOff>
    </xdr:to>
    <xdr:sp macro="" textlink="">
      <xdr:nvSpPr>
        <xdr:cNvPr id="23" name="Rectangle 22"/>
        <xdr:cNvSpPr/>
      </xdr:nvSpPr>
      <xdr:spPr>
        <a:xfrm>
          <a:off x="17105313" y="158750"/>
          <a:ext cx="1627187" cy="5933281"/>
        </a:xfrm>
        <a:prstGeom prst="rect">
          <a:avLst/>
        </a:prstGeom>
        <a:solidFill>
          <a:schemeClr val="tx2">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16</xdr:row>
      <xdr:rowOff>19843</xdr:rowOff>
    </xdr:from>
    <xdr:to>
      <xdr:col>19</xdr:col>
      <xdr:colOff>19844</xdr:colOff>
      <xdr:row>29</xdr:row>
      <xdr:rowOff>59531</xdr:rowOff>
    </xdr:to>
    <xdr:sp macro="" textlink="">
      <xdr:nvSpPr>
        <xdr:cNvPr id="21" name="Rectangle 20"/>
        <xdr:cNvSpPr/>
      </xdr:nvSpPr>
      <xdr:spPr>
        <a:xfrm>
          <a:off x="17125156" y="3472656"/>
          <a:ext cx="12521407" cy="2619375"/>
        </a:xfrm>
        <a:prstGeom prst="rect">
          <a:avLst/>
        </a:prstGeom>
        <a:solidFill>
          <a:schemeClr val="tx2">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123825</xdr:colOff>
      <xdr:row>0</xdr:row>
      <xdr:rowOff>0</xdr:rowOff>
    </xdr:from>
    <xdr:to>
      <xdr:col>18</xdr:col>
      <xdr:colOff>771525</xdr:colOff>
      <xdr:row>5</xdr:row>
      <xdr:rowOff>0</xdr:rowOff>
    </xdr:to>
    <xdr:sp macro="" textlink="">
      <xdr:nvSpPr>
        <xdr:cNvPr id="20" name="Rectangle 19"/>
        <xdr:cNvSpPr/>
      </xdr:nvSpPr>
      <xdr:spPr>
        <a:xfrm>
          <a:off x="17278350" y="152400"/>
          <a:ext cx="12201525" cy="742950"/>
        </a:xfrm>
        <a:prstGeom prst="rect">
          <a:avLst/>
        </a:prstGeom>
        <a:solidFill>
          <a:schemeClr val="tx2">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457202</xdr:colOff>
      <xdr:row>6</xdr:row>
      <xdr:rowOff>114299</xdr:rowOff>
    </xdr:from>
    <xdr:to>
      <xdr:col>17</xdr:col>
      <xdr:colOff>361950</xdr:colOff>
      <xdr:row>16</xdr:row>
      <xdr:rowOff>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38099</xdr:colOff>
      <xdr:row>4</xdr:row>
      <xdr:rowOff>19049</xdr:rowOff>
    </xdr:from>
    <xdr:to>
      <xdr:col>11</xdr:col>
      <xdr:colOff>428624</xdr:colOff>
      <xdr:row>16</xdr:row>
      <xdr:rowOff>9525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9525</xdr:colOff>
      <xdr:row>16</xdr:row>
      <xdr:rowOff>48597</xdr:rowOff>
    </xdr:from>
    <xdr:to>
      <xdr:col>11</xdr:col>
      <xdr:colOff>136071</xdr:colOff>
      <xdr:row>28</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152401</xdr:colOff>
      <xdr:row>16</xdr:row>
      <xdr:rowOff>38100</xdr:rowOff>
    </xdr:from>
    <xdr:to>
      <xdr:col>17</xdr:col>
      <xdr:colOff>342901</xdr:colOff>
      <xdr:row>28</xdr:row>
      <xdr:rowOff>38100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390525</xdr:colOff>
      <xdr:row>0</xdr:row>
      <xdr:rowOff>133350</xdr:rowOff>
    </xdr:from>
    <xdr:to>
      <xdr:col>18</xdr:col>
      <xdr:colOff>676274</xdr:colOff>
      <xdr:row>15</xdr:row>
      <xdr:rowOff>57149</xdr:rowOff>
    </xdr:to>
    <mc:AlternateContent xmlns:mc="http://schemas.openxmlformats.org/markup-compatibility/2006" xmlns:a14="http://schemas.microsoft.com/office/drawing/2010/main">
      <mc:Choice Requires="a14">
        <xdr:graphicFrame macro="">
          <xdr:nvGraphicFramePr>
            <xdr:cNvPr id="14"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8256010" y="327738"/>
              <a:ext cx="1160494" cy="2575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484026</xdr:colOff>
      <xdr:row>3</xdr:row>
      <xdr:rowOff>57150</xdr:rowOff>
    </xdr:from>
    <xdr:to>
      <xdr:col>17</xdr:col>
      <xdr:colOff>381001</xdr:colOff>
      <xdr:row>7</xdr:row>
      <xdr:rowOff>85725</xdr:rowOff>
    </xdr:to>
    <mc:AlternateContent xmlns:mc="http://schemas.openxmlformats.org/markup-compatibility/2006" xmlns:a14="http://schemas.microsoft.com/office/drawing/2010/main">
      <mc:Choice Requires="a14">
        <xdr:graphicFrame macro="">
          <xdr:nvGraphicFramePr>
            <xdr:cNvPr id="15" name="ProductCategory 1"/>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24578388" y="834701"/>
              <a:ext cx="3668097" cy="541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381001</xdr:colOff>
      <xdr:row>13</xdr:row>
      <xdr:rowOff>190499</xdr:rowOff>
    </xdr:from>
    <xdr:to>
      <xdr:col>18</xdr:col>
      <xdr:colOff>666751</xdr:colOff>
      <xdr:row>28</xdr:row>
      <xdr:rowOff>57150</xdr:rowOff>
    </xdr:to>
    <mc:AlternateContent xmlns:mc="http://schemas.openxmlformats.org/markup-compatibility/2006">
      <mc:Choice xmlns:a14="http://schemas.microsoft.com/office/drawing/2010/main" Requires="a14">
        <xdr:graphicFrame macro="">
          <xdr:nvGraphicFramePr>
            <xdr:cNvPr id="16"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020426" y="2419349"/>
              <a:ext cx="1162050" cy="2724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484026</xdr:colOff>
      <xdr:row>0</xdr:row>
      <xdr:rowOff>133350</xdr:rowOff>
    </xdr:from>
    <xdr:to>
      <xdr:col>17</xdr:col>
      <xdr:colOff>390526</xdr:colOff>
      <xdr:row>3</xdr:row>
      <xdr:rowOff>57149</xdr:rowOff>
    </xdr:to>
    <mc:AlternateContent xmlns:mc="http://schemas.openxmlformats.org/markup-compatibility/2006" xmlns:a14="http://schemas.microsoft.com/office/drawing/2010/main">
      <mc:Choice Requires="a14">
        <xdr:graphicFrame macro="">
          <xdr:nvGraphicFramePr>
            <xdr:cNvPr id="17" name="Discount"/>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24578388" y="327738"/>
              <a:ext cx="3677622" cy="5069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171450</xdr:colOff>
      <xdr:row>0</xdr:row>
      <xdr:rowOff>152400</xdr:rowOff>
    </xdr:from>
    <xdr:to>
      <xdr:col>3</xdr:col>
      <xdr:colOff>180975</xdr:colOff>
      <xdr:row>3</xdr:row>
      <xdr:rowOff>76200</xdr:rowOff>
    </xdr:to>
    <xdr:sp macro="" textlink="">
      <xdr:nvSpPr>
        <xdr:cNvPr id="13" name="TextBox 12">
          <a:hlinkClick xmlns:r="http://schemas.openxmlformats.org/officeDocument/2006/relationships" r:id="rId5"/>
        </xdr:cNvPr>
        <xdr:cNvSpPr txBox="1"/>
      </xdr:nvSpPr>
      <xdr:spPr>
        <a:xfrm>
          <a:off x="17935575" y="342900"/>
          <a:ext cx="971550" cy="495300"/>
        </a:xfrm>
        <a:prstGeom prst="rect">
          <a:avLst/>
        </a:prstGeom>
        <a:solidFill>
          <a:schemeClr val="bg1">
            <a:lumMod val="6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1">
                  <a:lumMod val="95000"/>
                  <a:lumOff val="5000"/>
                </a:schemeClr>
              </a:solidFill>
              <a:latin typeface="Times New Roman" panose="02020603050405020304" pitchFamily="18" charset="0"/>
              <a:cs typeface="Times New Roman" panose="02020603050405020304" pitchFamily="18" charset="0"/>
            </a:rPr>
            <a:t>Sales</a:t>
          </a:r>
          <a:r>
            <a:rPr lang="en-IN" sz="1100" b="1" baseline="0">
              <a:solidFill>
                <a:schemeClr val="tx1">
                  <a:lumMod val="95000"/>
                  <a:lumOff val="5000"/>
                </a:schemeClr>
              </a:solidFill>
              <a:latin typeface="Times New Roman" panose="02020603050405020304" pitchFamily="18" charset="0"/>
              <a:cs typeface="Times New Roman" panose="02020603050405020304" pitchFamily="18" charset="0"/>
            </a:rPr>
            <a:t> Performance </a:t>
          </a:r>
          <a:endParaRPr lang="en-IN" sz="1100" b="1">
            <a:solidFill>
              <a:schemeClr val="tx1">
                <a:lumMod val="95000"/>
                <a:lumOff val="5000"/>
              </a:schemeClr>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209550</xdr:colOff>
      <xdr:row>0</xdr:row>
      <xdr:rowOff>146049</xdr:rowOff>
    </xdr:from>
    <xdr:to>
      <xdr:col>4</xdr:col>
      <xdr:colOff>428626</xdr:colOff>
      <xdr:row>3</xdr:row>
      <xdr:rowOff>76200</xdr:rowOff>
    </xdr:to>
    <xdr:sp macro="" textlink="">
      <xdr:nvSpPr>
        <xdr:cNvPr id="19" name="TextBox 18">
          <a:hlinkClick xmlns:r="http://schemas.openxmlformats.org/officeDocument/2006/relationships" r:id="rId6"/>
        </xdr:cNvPr>
        <xdr:cNvSpPr txBox="1"/>
      </xdr:nvSpPr>
      <xdr:spPr>
        <a:xfrm>
          <a:off x="18935700" y="336549"/>
          <a:ext cx="1066801" cy="501651"/>
        </a:xfrm>
        <a:prstGeom prst="rect">
          <a:avLst/>
        </a:prstGeom>
        <a:solidFill>
          <a:schemeClr val="bg1">
            <a:lumMod val="6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95000"/>
                  <a:lumOff val="5000"/>
                </a:schemeClr>
              </a:solidFill>
              <a:latin typeface="Times New Roman" panose="02020603050405020304" pitchFamily="18" charset="0"/>
              <a:cs typeface="Times New Roman" panose="02020603050405020304" pitchFamily="18" charset="0"/>
            </a:rPr>
            <a:t>Customer</a:t>
          </a:r>
        </a:p>
        <a:p>
          <a:pPr algn="ctr"/>
          <a:r>
            <a:rPr lang="en-IN" sz="1100" b="1" baseline="0">
              <a:solidFill>
                <a:schemeClr val="tx1">
                  <a:lumMod val="95000"/>
                  <a:lumOff val="5000"/>
                </a:schemeClr>
              </a:solidFill>
              <a:latin typeface="Times New Roman" panose="02020603050405020304" pitchFamily="18" charset="0"/>
              <a:cs typeface="Times New Roman" panose="02020603050405020304" pitchFamily="18" charset="0"/>
            </a:rPr>
            <a:t>Analysis </a:t>
          </a:r>
          <a:endParaRPr lang="en-IN" sz="1100" b="1">
            <a:solidFill>
              <a:schemeClr val="tx1">
                <a:lumMod val="95000"/>
                <a:lumOff val="5000"/>
              </a:schemeClr>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470807</xdr:colOff>
      <xdr:row>0</xdr:row>
      <xdr:rowOff>152400</xdr:rowOff>
    </xdr:from>
    <xdr:to>
      <xdr:col>11</xdr:col>
      <xdr:colOff>457200</xdr:colOff>
      <xdr:row>3</xdr:row>
      <xdr:rowOff>85725</xdr:rowOff>
    </xdr:to>
    <xdr:sp macro="" textlink="">
      <xdr:nvSpPr>
        <xdr:cNvPr id="12" name="TextBox 11"/>
        <xdr:cNvSpPr txBox="1"/>
      </xdr:nvSpPr>
      <xdr:spPr>
        <a:xfrm>
          <a:off x="20044682" y="342900"/>
          <a:ext cx="4491718" cy="504825"/>
        </a:xfrm>
        <a:prstGeom prst="rect">
          <a:avLst/>
        </a:prstGeom>
        <a:solidFill>
          <a:schemeClr val="bg2">
            <a:lumMod val="10000"/>
          </a:schemeClr>
        </a:solidFill>
        <a:ln w="38100" cmpd="sng">
          <a:solidFill>
            <a:schemeClr val="accent3"/>
          </a:solidFill>
          <a:prstDash val="dashDot"/>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n>
                <a:solidFill>
                  <a:schemeClr val="accent3">
                    <a:lumMod val="75000"/>
                  </a:schemeClr>
                </a:solidFill>
              </a:ln>
              <a:solidFill>
                <a:schemeClr val="accent3">
                  <a:lumMod val="75000"/>
                </a:schemeClr>
              </a:solidFill>
              <a:latin typeface="Times New Roman" panose="02020603050405020304" pitchFamily="18" charset="0"/>
              <a:cs typeface="Times New Roman" panose="02020603050405020304" pitchFamily="18" charset="0"/>
            </a:rPr>
            <a:t>Product</a:t>
          </a:r>
          <a:r>
            <a:rPr lang="en-IN" sz="2000" b="1" baseline="0">
              <a:ln>
                <a:solidFill>
                  <a:schemeClr val="accent3">
                    <a:lumMod val="75000"/>
                  </a:schemeClr>
                </a:solidFill>
              </a:ln>
              <a:solidFill>
                <a:schemeClr val="accent3">
                  <a:lumMod val="75000"/>
                </a:schemeClr>
              </a:solidFill>
              <a:latin typeface="Times New Roman" panose="02020603050405020304" pitchFamily="18" charset="0"/>
              <a:cs typeface="Times New Roman" panose="02020603050405020304" pitchFamily="18" charset="0"/>
            </a:rPr>
            <a:t> &amp; Profitability Dashboard</a:t>
          </a:r>
          <a:endParaRPr lang="en-IN" sz="2000" b="1">
            <a:ln>
              <a:solidFill>
                <a:schemeClr val="accent3">
                  <a:lumMod val="75000"/>
                </a:schemeClr>
              </a:solidFill>
            </a:ln>
            <a:solidFill>
              <a:schemeClr val="accent3">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180976</xdr:colOff>
      <xdr:row>18</xdr:row>
      <xdr:rowOff>47625</xdr:rowOff>
    </xdr:from>
    <xdr:to>
      <xdr:col>2</xdr:col>
      <xdr:colOff>329776</xdr:colOff>
      <xdr:row>23</xdr:row>
      <xdr:rowOff>31125</xdr:rowOff>
    </xdr:to>
    <xdr:sp macro="" textlink="profit!$AF$48">
      <xdr:nvSpPr>
        <xdr:cNvPr id="30" name="TextBox 29"/>
        <xdr:cNvSpPr txBox="1"/>
      </xdr:nvSpPr>
      <xdr:spPr>
        <a:xfrm>
          <a:off x="17335501" y="3848100"/>
          <a:ext cx="1368000" cy="936000"/>
        </a:xfrm>
        <a:prstGeom prst="rect">
          <a:avLst/>
        </a:prstGeom>
        <a:solidFill>
          <a:srgbClr val="FFCC66"/>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959FE588-7A77-4E54-9428-AB104F827878}"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algn="r"/>
            <a:t>Fashion</a:t>
          </a:fld>
          <a:endParaRPr lang="en-IN" sz="18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386690</xdr:colOff>
      <xdr:row>21</xdr:row>
      <xdr:rowOff>161730</xdr:rowOff>
    </xdr:from>
    <xdr:to>
      <xdr:col>0</xdr:col>
      <xdr:colOff>562841</xdr:colOff>
      <xdr:row>22</xdr:row>
      <xdr:rowOff>146376</xdr:rowOff>
    </xdr:to>
    <xdr:pic>
      <xdr:nvPicPr>
        <xdr:cNvPr id="33" name="Picture 32"/>
        <xdr:cNvPicPr>
          <a:picLocks noChangeAspect="1"/>
        </xdr:cNvPicPr>
      </xdr:nvPicPr>
      <xdr:blipFill>
        <a:blip xmlns:r="http://schemas.openxmlformats.org/officeDocument/2006/relationships" r:embed="rId7"/>
        <a:stretch>
          <a:fillRect/>
        </a:stretch>
      </xdr:blipFill>
      <xdr:spPr>
        <a:xfrm>
          <a:off x="17541409" y="4603490"/>
          <a:ext cx="176151" cy="179033"/>
        </a:xfrm>
        <a:prstGeom prst="rect">
          <a:avLst/>
        </a:prstGeom>
      </xdr:spPr>
    </xdr:pic>
    <xdr:clientData/>
  </xdr:twoCellAnchor>
  <xdr:twoCellAnchor>
    <xdr:from>
      <xdr:col>0</xdr:col>
      <xdr:colOff>323461</xdr:colOff>
      <xdr:row>19</xdr:row>
      <xdr:rowOff>9135</xdr:rowOff>
    </xdr:from>
    <xdr:to>
      <xdr:col>2</xdr:col>
      <xdr:colOff>155510</xdr:colOff>
      <xdr:row>21</xdr:row>
      <xdr:rowOff>20799</xdr:rowOff>
    </xdr:to>
    <xdr:sp macro="" textlink="">
      <xdr:nvSpPr>
        <xdr:cNvPr id="31" name="TextBox 30"/>
        <xdr:cNvSpPr txBox="1"/>
      </xdr:nvSpPr>
      <xdr:spPr>
        <a:xfrm>
          <a:off x="17478180" y="4062120"/>
          <a:ext cx="1056692" cy="40043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Times New Roman" panose="02020603050405020304" pitchFamily="18" charset="0"/>
              <a:cs typeface="Times New Roman" panose="02020603050405020304" pitchFamily="18" charset="0"/>
            </a:rPr>
            <a:t>Best</a:t>
          </a:r>
          <a:r>
            <a:rPr lang="en-IN" sz="1200" baseline="0">
              <a:latin typeface="Times New Roman" panose="02020603050405020304" pitchFamily="18" charset="0"/>
              <a:cs typeface="Times New Roman" panose="02020603050405020304" pitchFamily="18" charset="0"/>
            </a:rPr>
            <a:t> Margin</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0</xdr:col>
      <xdr:colOff>180976</xdr:colOff>
      <xdr:row>13</xdr:row>
      <xdr:rowOff>171449</xdr:rowOff>
    </xdr:from>
    <xdr:to>
      <xdr:col>2</xdr:col>
      <xdr:colOff>329776</xdr:colOff>
      <xdr:row>18</xdr:row>
      <xdr:rowOff>2549</xdr:rowOff>
    </xdr:to>
    <xdr:sp macro="" textlink="$Z$52">
      <xdr:nvSpPr>
        <xdr:cNvPr id="7" name="Rectangle 6"/>
        <xdr:cNvSpPr/>
      </xdr:nvSpPr>
      <xdr:spPr>
        <a:xfrm>
          <a:off x="17335501" y="2867024"/>
          <a:ext cx="1368000" cy="936000"/>
        </a:xfrm>
        <a:prstGeom prst="rect">
          <a:avLst/>
        </a:prstGeom>
        <a:gradFill flip="none" rotWithShape="1">
          <a:gsLst>
            <a:gs pos="0">
              <a:schemeClr val="accent3">
                <a:lumMod val="75000"/>
                <a:tint val="66000"/>
                <a:satMod val="160000"/>
              </a:schemeClr>
            </a:gs>
            <a:gs pos="50000">
              <a:schemeClr val="accent3">
                <a:lumMod val="75000"/>
                <a:tint val="44500"/>
                <a:satMod val="160000"/>
              </a:schemeClr>
            </a:gs>
            <a:gs pos="100000">
              <a:schemeClr val="accent3">
                <a:lumMod val="75000"/>
                <a:tint val="23500"/>
                <a:satMod val="160000"/>
              </a:schemeClr>
            </a:gs>
          </a:gsLst>
          <a:lin ang="13500000" scaled="1"/>
          <a:tileRect/>
        </a:gradFill>
        <a:ln w="3175">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77825869-FEDB-4A46-B171-FD29D101A840}"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algn="r"/>
            <a:t> 2,963 </a:t>
          </a:fld>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0</xdr:col>
      <xdr:colOff>180975</xdr:colOff>
      <xdr:row>23</xdr:row>
      <xdr:rowOff>57150</xdr:rowOff>
    </xdr:from>
    <xdr:to>
      <xdr:col>2</xdr:col>
      <xdr:colOff>329775</xdr:colOff>
      <xdr:row>28</xdr:row>
      <xdr:rowOff>40650</xdr:rowOff>
    </xdr:to>
    <xdr:sp macro="" textlink="profit!$AD$58">
      <xdr:nvSpPr>
        <xdr:cNvPr id="3" name="TextBox 2"/>
        <xdr:cNvSpPr txBox="1"/>
      </xdr:nvSpPr>
      <xdr:spPr>
        <a:xfrm>
          <a:off x="17335500" y="4810125"/>
          <a:ext cx="1368000" cy="936000"/>
        </a:xfrm>
        <a:prstGeom prst="rect">
          <a:avLst/>
        </a:prstGeom>
        <a:solidFill>
          <a:schemeClr val="accent5">
            <a:lumMod val="75000"/>
          </a:schemeClr>
        </a:solidFill>
        <a:ln w="28575">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24C54DD7-70EF-4615-973F-E739A7B7E877}" type="TxLink">
            <a:rPr lang="en-US" sz="2000" b="1" i="0" u="none" strike="noStrike">
              <a:solidFill>
                <a:schemeClr val="tx1"/>
              </a:solidFill>
              <a:latin typeface="Times New Roman" panose="02020603050405020304" pitchFamily="18" charset="0"/>
              <a:ea typeface="Calibri"/>
              <a:cs typeface="Times New Roman" panose="02020603050405020304" pitchFamily="18" charset="0"/>
            </a:rPr>
            <a:pPr algn="r"/>
            <a:t>Shoes</a:t>
          </a:fld>
          <a:endParaRPr lang="en-IN" sz="20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180976</xdr:colOff>
      <xdr:row>9</xdr:row>
      <xdr:rowOff>57536</xdr:rowOff>
    </xdr:from>
    <xdr:to>
      <xdr:col>2</xdr:col>
      <xdr:colOff>329776</xdr:colOff>
      <xdr:row>13</xdr:row>
      <xdr:rowOff>126761</xdr:rowOff>
    </xdr:to>
    <xdr:sp macro="" textlink="$AB$62">
      <xdr:nvSpPr>
        <xdr:cNvPr id="10" name="Rectangle 9"/>
        <xdr:cNvSpPr/>
      </xdr:nvSpPr>
      <xdr:spPr>
        <a:xfrm>
          <a:off x="18424267" y="1913939"/>
          <a:ext cx="1373443" cy="953689"/>
        </a:xfrm>
        <a:prstGeom prst="rect">
          <a:avLst/>
        </a:prstGeom>
        <a:solidFill>
          <a:schemeClr val="accent3">
            <a:lumMod val="75000"/>
          </a:schemeClr>
        </a:solidFill>
        <a:ln w="3175">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88D53872-0B16-4B17-BBFA-C2752274B67F}"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lgn="r"/>
            <a:t>100.0%</a:t>
          </a:fld>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0</xdr:col>
      <xdr:colOff>180975</xdr:colOff>
      <xdr:row>5</xdr:row>
      <xdr:rowOff>9526</xdr:rowOff>
    </xdr:from>
    <xdr:to>
      <xdr:col>2</xdr:col>
      <xdr:colOff>329775</xdr:colOff>
      <xdr:row>9</xdr:row>
      <xdr:rowOff>12076</xdr:rowOff>
    </xdr:to>
    <xdr:sp macro="" textlink="profit!$AF$47">
      <xdr:nvSpPr>
        <xdr:cNvPr id="18" name="TextBox 17"/>
        <xdr:cNvSpPr txBox="1"/>
      </xdr:nvSpPr>
      <xdr:spPr>
        <a:xfrm>
          <a:off x="17335500" y="904876"/>
          <a:ext cx="1368000" cy="936000"/>
        </a:xfrm>
        <a:prstGeom prst="rect">
          <a:avLst/>
        </a:prstGeom>
        <a:solidFill>
          <a:srgbClr val="00B050"/>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C1E3AE00-5D44-46C7-91B0-46E5E64A7B1C}"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lgn="r"/>
            <a:t>Mixer</a:t>
          </a:fld>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0</xdr:col>
      <xdr:colOff>273892</xdr:colOff>
      <xdr:row>24</xdr:row>
      <xdr:rowOff>1360</xdr:rowOff>
    </xdr:from>
    <xdr:to>
      <xdr:col>2</xdr:col>
      <xdr:colOff>276225</xdr:colOff>
      <xdr:row>26</xdr:row>
      <xdr:rowOff>87473</xdr:rowOff>
    </xdr:to>
    <xdr:sp macro="" textlink="">
      <xdr:nvSpPr>
        <xdr:cNvPr id="8" name="TextBox 7"/>
        <xdr:cNvSpPr txBox="1"/>
      </xdr:nvSpPr>
      <xdr:spPr>
        <a:xfrm>
          <a:off x="17428611" y="5026283"/>
          <a:ext cx="1226976" cy="47488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0">
              <a:latin typeface="Times New Roman" panose="02020603050405020304" pitchFamily="18" charset="0"/>
              <a:cs typeface="Times New Roman" panose="02020603050405020304" pitchFamily="18" charset="0"/>
            </a:rPr>
            <a:t>Low</a:t>
          </a:r>
          <a:r>
            <a:rPr lang="en-IN" sz="1200" b="0" baseline="0">
              <a:latin typeface="Times New Roman" panose="02020603050405020304" pitchFamily="18" charset="0"/>
              <a:cs typeface="Times New Roman" panose="02020603050405020304" pitchFamily="18" charset="0"/>
            </a:rPr>
            <a:t> Profit Product</a:t>
          </a:r>
          <a:endParaRPr lang="en-IN" sz="1200" b="0">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361922</xdr:colOff>
      <xdr:row>16</xdr:row>
      <xdr:rowOff>129754</xdr:rowOff>
    </xdr:from>
    <xdr:to>
      <xdr:col>0</xdr:col>
      <xdr:colOff>572472</xdr:colOff>
      <xdr:row>17</xdr:row>
      <xdr:rowOff>155623</xdr:rowOff>
    </xdr:to>
    <xdr:pic>
      <xdr:nvPicPr>
        <xdr:cNvPr id="29" name="Picture 28"/>
        <xdr:cNvPicPr>
          <a:picLocks noChangeAspect="1"/>
        </xdr:cNvPicPr>
      </xdr:nvPicPr>
      <xdr:blipFill>
        <a:blip xmlns:r="http://schemas.openxmlformats.org/officeDocument/2006/relationships" r:embed="rId8"/>
        <a:stretch>
          <a:fillRect/>
        </a:stretch>
      </xdr:blipFill>
      <xdr:spPr>
        <a:xfrm>
          <a:off x="17516641" y="3599575"/>
          <a:ext cx="210550" cy="220257"/>
        </a:xfrm>
        <a:prstGeom prst="rect">
          <a:avLst/>
        </a:prstGeom>
      </xdr:spPr>
    </xdr:pic>
    <xdr:clientData/>
  </xdr:twoCellAnchor>
  <xdr:twoCellAnchor>
    <xdr:from>
      <xdr:col>0</xdr:col>
      <xdr:colOff>277062</xdr:colOff>
      <xdr:row>14</xdr:row>
      <xdr:rowOff>79770</xdr:rowOff>
    </xdr:from>
    <xdr:to>
      <xdr:col>2</xdr:col>
      <xdr:colOff>190693</xdr:colOff>
      <xdr:row>15</xdr:row>
      <xdr:rowOff>193999</xdr:rowOff>
    </xdr:to>
    <xdr:sp macro="" textlink="">
      <xdr:nvSpPr>
        <xdr:cNvPr id="28" name="TextBox 27"/>
        <xdr:cNvSpPr txBox="1"/>
      </xdr:nvSpPr>
      <xdr:spPr>
        <a:xfrm>
          <a:off x="17431781" y="3044183"/>
          <a:ext cx="1138274" cy="3377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Times New Roman" panose="02020603050405020304" pitchFamily="18" charset="0"/>
              <a:cs typeface="Times New Roman" panose="02020603050405020304" pitchFamily="18" charset="0"/>
            </a:rPr>
            <a:t>Total</a:t>
          </a:r>
          <a:r>
            <a:rPr lang="en-IN" sz="1200" baseline="0">
              <a:latin typeface="Times New Roman" panose="02020603050405020304" pitchFamily="18" charset="0"/>
              <a:cs typeface="Times New Roman" panose="02020603050405020304" pitchFamily="18" charset="0"/>
            </a:rPr>
            <a:t> Qunatity</a:t>
          </a:r>
          <a:endParaRPr lang="en-IN" sz="1200">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337743</xdr:colOff>
      <xdr:row>12</xdr:row>
      <xdr:rowOff>77560</xdr:rowOff>
    </xdr:from>
    <xdr:to>
      <xdr:col>0</xdr:col>
      <xdr:colOff>529254</xdr:colOff>
      <xdr:row>13</xdr:row>
      <xdr:rowOff>76095</xdr:rowOff>
    </xdr:to>
    <xdr:pic>
      <xdr:nvPicPr>
        <xdr:cNvPr id="27" name="Picture 26"/>
        <xdr:cNvPicPr>
          <a:picLocks noChangeAspect="1"/>
        </xdr:cNvPicPr>
      </xdr:nvPicPr>
      <xdr:blipFill>
        <a:blip xmlns:r="http://schemas.openxmlformats.org/officeDocument/2006/relationships" r:embed="rId9"/>
        <a:stretch>
          <a:fillRect/>
        </a:stretch>
      </xdr:blipFill>
      <xdr:spPr>
        <a:xfrm>
          <a:off x="17492462" y="2594881"/>
          <a:ext cx="191511" cy="193506"/>
        </a:xfrm>
        <a:prstGeom prst="rect">
          <a:avLst/>
        </a:prstGeom>
        <a:ln>
          <a:noFill/>
        </a:ln>
      </xdr:spPr>
    </xdr:pic>
    <xdr:clientData/>
  </xdr:twoCellAnchor>
  <xdr:twoCellAnchor>
    <xdr:from>
      <xdr:col>0</xdr:col>
      <xdr:colOff>304800</xdr:colOff>
      <xdr:row>9</xdr:row>
      <xdr:rowOff>194367</xdr:rowOff>
    </xdr:from>
    <xdr:to>
      <xdr:col>1</xdr:col>
      <xdr:colOff>515353</xdr:colOff>
      <xdr:row>11</xdr:row>
      <xdr:rowOff>30672</xdr:rowOff>
    </xdr:to>
    <xdr:sp macro="" textlink="">
      <xdr:nvSpPr>
        <xdr:cNvPr id="26" name="TextBox 25"/>
        <xdr:cNvSpPr txBox="1"/>
      </xdr:nvSpPr>
      <xdr:spPr>
        <a:xfrm>
          <a:off x="17459519" y="2050770"/>
          <a:ext cx="822875" cy="27367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85000"/>
                  <a:lumOff val="15000"/>
                </a:schemeClr>
              </a:solidFill>
              <a:latin typeface="Times New Roman" panose="02020603050405020304" pitchFamily="18" charset="0"/>
              <a:cs typeface="Times New Roman" panose="02020603050405020304" pitchFamily="18" charset="0"/>
            </a:rPr>
            <a:t>Discount</a:t>
          </a:r>
        </a:p>
      </xdr:txBody>
    </xdr:sp>
    <xdr:clientData/>
  </xdr:twoCellAnchor>
  <xdr:twoCellAnchor>
    <xdr:from>
      <xdr:col>0</xdr:col>
      <xdr:colOff>275560</xdr:colOff>
      <xdr:row>5</xdr:row>
      <xdr:rowOff>135162</xdr:rowOff>
    </xdr:from>
    <xdr:to>
      <xdr:col>2</xdr:col>
      <xdr:colOff>24901</xdr:colOff>
      <xdr:row>6</xdr:row>
      <xdr:rowOff>132184</xdr:rowOff>
    </xdr:to>
    <xdr:sp macro="" textlink="">
      <xdr:nvSpPr>
        <xdr:cNvPr id="22" name="TextBox 21"/>
        <xdr:cNvSpPr txBox="1"/>
      </xdr:nvSpPr>
      <xdr:spPr>
        <a:xfrm>
          <a:off x="17430279" y="1048784"/>
          <a:ext cx="973984" cy="26916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tx1">
                  <a:lumMod val="85000"/>
                  <a:lumOff val="15000"/>
                </a:schemeClr>
              </a:solidFill>
              <a:latin typeface="Times New Roman" panose="02020603050405020304" pitchFamily="18" charset="0"/>
              <a:cs typeface="Times New Roman" panose="02020603050405020304" pitchFamily="18" charset="0"/>
            </a:rPr>
            <a:t>Top</a:t>
          </a:r>
          <a:r>
            <a:rPr lang="en-IN" sz="1200" b="0" baseline="0">
              <a:solidFill>
                <a:schemeClr val="tx1">
                  <a:lumMod val="85000"/>
                  <a:lumOff val="15000"/>
                </a:schemeClr>
              </a:solidFill>
              <a:latin typeface="Times New Roman" panose="02020603050405020304" pitchFamily="18" charset="0"/>
              <a:cs typeface="Times New Roman" panose="02020603050405020304" pitchFamily="18" charset="0"/>
            </a:rPr>
            <a:t> Product</a:t>
          </a:r>
          <a:endParaRPr lang="en-IN" sz="1200" b="0">
            <a:solidFill>
              <a:schemeClr val="tx1">
                <a:lumMod val="85000"/>
                <a:lumOff val="15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353570</xdr:colOff>
      <xdr:row>7</xdr:row>
      <xdr:rowOff>197184</xdr:rowOff>
    </xdr:from>
    <xdr:to>
      <xdr:col>0</xdr:col>
      <xdr:colOff>544787</xdr:colOff>
      <xdr:row>8</xdr:row>
      <xdr:rowOff>187659</xdr:rowOff>
    </xdr:to>
    <xdr:pic>
      <xdr:nvPicPr>
        <xdr:cNvPr id="25" name="Picture 24"/>
        <xdr:cNvPicPr>
          <a:picLocks noChangeAspect="1"/>
        </xdr:cNvPicPr>
      </xdr:nvPicPr>
      <xdr:blipFill>
        <a:blip xmlns:r="http://schemas.openxmlformats.org/officeDocument/2006/relationships" r:embed="rId10"/>
        <a:stretch>
          <a:fillRect/>
        </a:stretch>
      </xdr:blipFill>
      <xdr:spPr>
        <a:xfrm>
          <a:off x="17508289" y="1606495"/>
          <a:ext cx="191217" cy="194971"/>
        </a:xfrm>
        <a:prstGeom prst="rect">
          <a:avLst/>
        </a:prstGeom>
      </xdr:spPr>
    </xdr:pic>
    <xdr:clientData/>
  </xdr:twoCellAnchor>
  <xdr:twoCellAnchor>
    <xdr:from>
      <xdr:col>0</xdr:col>
      <xdr:colOff>190501</xdr:colOff>
      <xdr:row>0</xdr:row>
      <xdr:rowOff>126353</xdr:rowOff>
    </xdr:from>
    <xdr:to>
      <xdr:col>1</xdr:col>
      <xdr:colOff>142875</xdr:colOff>
      <xdr:row>3</xdr:row>
      <xdr:rowOff>85726</xdr:rowOff>
    </xdr:to>
    <xdr:sp macro="" textlink="">
      <xdr:nvSpPr>
        <xdr:cNvPr id="24" name="TextBox 23">
          <a:hlinkClick xmlns:r="http://schemas.openxmlformats.org/officeDocument/2006/relationships" r:id="rId11"/>
        </xdr:cNvPr>
        <xdr:cNvSpPr txBox="1"/>
      </xdr:nvSpPr>
      <xdr:spPr>
        <a:xfrm>
          <a:off x="18433792" y="320741"/>
          <a:ext cx="564695" cy="542536"/>
        </a:xfrm>
        <a:prstGeom prst="rect">
          <a:avLst/>
        </a:prstGeom>
        <a:solidFill>
          <a:schemeClr val="bg1">
            <a:lumMod val="6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solidFill>
                <a:schemeClr val="tx1">
                  <a:lumMod val="95000"/>
                  <a:lumOff val="5000"/>
                </a:schemeClr>
              </a:solidFill>
              <a:latin typeface="Times New Roman" panose="02020603050405020304" pitchFamily="18" charset="0"/>
              <a:cs typeface="Times New Roman" panose="02020603050405020304" pitchFamily="18" charset="0"/>
            </a:rPr>
            <a:t>Data</a:t>
          </a:r>
        </a:p>
        <a:p>
          <a:pPr algn="ctr"/>
          <a:r>
            <a:rPr lang="en-IN" sz="1050" b="1">
              <a:solidFill>
                <a:schemeClr val="tx1">
                  <a:lumMod val="95000"/>
                  <a:lumOff val="5000"/>
                </a:schemeClr>
              </a:solidFill>
              <a:latin typeface="Times New Roman" panose="02020603050405020304" pitchFamily="18" charset="0"/>
              <a:cs typeface="Times New Roman" panose="02020603050405020304" pitchFamily="18" charset="0"/>
            </a:rPr>
            <a:t>Set</a:t>
          </a:r>
        </a:p>
      </xdr:txBody>
    </xdr:sp>
    <xdr:clientData/>
  </xdr:twoCellAnchor>
  <xdr:twoCellAnchor editAs="oneCell">
    <xdr:from>
      <xdr:col>32</xdr:col>
      <xdr:colOff>47625</xdr:colOff>
      <xdr:row>16</xdr:row>
      <xdr:rowOff>133350</xdr:rowOff>
    </xdr:from>
    <xdr:to>
      <xdr:col>34</xdr:col>
      <xdr:colOff>590550</xdr:colOff>
      <xdr:row>27</xdr:row>
      <xdr:rowOff>142875</xdr:rowOff>
    </xdr:to>
    <xdr:pic>
      <xdr:nvPicPr>
        <xdr:cNvPr id="32" name="Picture 31"/>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200650" y="3371850"/>
          <a:ext cx="1762125" cy="210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92471</xdr:colOff>
      <xdr:row>0</xdr:row>
      <xdr:rowOff>9719</xdr:rowOff>
    </xdr:from>
    <xdr:to>
      <xdr:col>20</xdr:col>
      <xdr:colOff>379055</xdr:colOff>
      <xdr:row>30</xdr:row>
      <xdr:rowOff>104775</xdr:rowOff>
    </xdr:to>
    <xdr:sp macro="" textlink="">
      <xdr:nvSpPr>
        <xdr:cNvPr id="21" name="Rectangle 20"/>
        <xdr:cNvSpPr/>
      </xdr:nvSpPr>
      <xdr:spPr>
        <a:xfrm>
          <a:off x="92471" y="9719"/>
          <a:ext cx="12478584" cy="5810056"/>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270273</xdr:colOff>
      <xdr:row>8</xdr:row>
      <xdr:rowOff>103584</xdr:rowOff>
    </xdr:from>
    <xdr:to>
      <xdr:col>8</xdr:col>
      <xdr:colOff>228600</xdr:colOff>
      <xdr:row>20</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502638</xdr:colOff>
      <xdr:row>4</xdr:row>
      <xdr:rowOff>16466</xdr:rowOff>
    </xdr:from>
    <xdr:to>
      <xdr:col>12</xdr:col>
      <xdr:colOff>118860</xdr:colOff>
      <xdr:row>8</xdr:row>
      <xdr:rowOff>59329</xdr:rowOff>
    </xdr:to>
    <xdr:sp macro="" textlink="$AA$36">
      <xdr:nvSpPr>
        <xdr:cNvPr id="4" name="Rectangle 3"/>
        <xdr:cNvSpPr/>
      </xdr:nvSpPr>
      <xdr:spPr>
        <a:xfrm>
          <a:off x="6013531" y="794017"/>
          <a:ext cx="1453186" cy="820414"/>
        </a:xfrm>
        <a:prstGeom prst="rect">
          <a:avLst/>
        </a:prstGeom>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27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96FA585F-FFBD-4068-94B7-A76497C381C2}" type="TxLink">
            <a:rPr lang="en-US" sz="1600" b="1" i="0" u="none" strike="noStrike">
              <a:solidFill>
                <a:schemeClr val="tx1"/>
              </a:solidFill>
              <a:latin typeface="Times New Roman" panose="02020603050405020304" pitchFamily="18" charset="0"/>
              <a:ea typeface="Calibri"/>
              <a:cs typeface="Times New Roman" panose="02020603050405020304" pitchFamily="18" charset="0"/>
            </a:rPr>
            <a:pPr algn="r"/>
            <a:t>CUST9536</a:t>
          </a:fld>
          <a:endParaRPr lang="en-IN" sz="16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238125</xdr:colOff>
      <xdr:row>20</xdr:row>
      <xdr:rowOff>1</xdr:rowOff>
    </xdr:from>
    <xdr:to>
      <xdr:col>14</xdr:col>
      <xdr:colOff>583164</xdr:colOff>
      <xdr:row>30</xdr:row>
      <xdr:rowOff>9525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222250</xdr:colOff>
      <xdr:row>8</xdr:row>
      <xdr:rowOff>94454</xdr:rowOff>
    </xdr:from>
    <xdr:to>
      <xdr:col>14</xdr:col>
      <xdr:colOff>581025</xdr:colOff>
      <xdr:row>20</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415968</xdr:colOff>
      <xdr:row>3</xdr:row>
      <xdr:rowOff>174783</xdr:rowOff>
    </xdr:from>
    <xdr:to>
      <xdr:col>20</xdr:col>
      <xdr:colOff>190500</xdr:colOff>
      <xdr:row>10</xdr:row>
      <xdr:rowOff>57149</xdr:rowOff>
    </xdr:to>
    <mc:AlternateContent xmlns:mc="http://schemas.openxmlformats.org/markup-compatibility/2006" xmlns:a14="http://schemas.microsoft.com/office/drawing/2010/main">
      <mc:Choice Requires="a14">
        <xdr:graphicFrame macro="">
          <xdr:nvGraphicFramePr>
            <xdr:cNvPr id="7"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825432" y="757946"/>
              <a:ext cx="1611497" cy="1243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180975</xdr:colOff>
      <xdr:row>1</xdr:row>
      <xdr:rowOff>10639</xdr:rowOff>
    </xdr:from>
    <xdr:to>
      <xdr:col>15</xdr:col>
      <xdr:colOff>600075</xdr:colOff>
      <xdr:row>3</xdr:row>
      <xdr:rowOff>180975</xdr:rowOff>
    </xdr:to>
    <mc:AlternateContent xmlns:mc="http://schemas.openxmlformats.org/markup-compatibility/2006" xmlns:a14="http://schemas.microsoft.com/office/drawing/2010/main">
      <mc:Choice Requires="a14">
        <xdr:graphicFrame macro="">
          <xdr:nvGraphicFramePr>
            <xdr:cNvPr id="8"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528832" y="205027"/>
              <a:ext cx="2256064" cy="559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9526</xdr:colOff>
      <xdr:row>3</xdr:row>
      <xdr:rowOff>175864</xdr:rowOff>
    </xdr:from>
    <xdr:to>
      <xdr:col>17</xdr:col>
      <xdr:colOff>409576</xdr:colOff>
      <xdr:row>10</xdr:row>
      <xdr:rowOff>57149</xdr:rowOff>
    </xdr:to>
    <mc:AlternateContent xmlns:mc="http://schemas.openxmlformats.org/markup-compatibility/2006" xmlns:a14="http://schemas.microsoft.com/office/drawing/2010/main">
      <mc:Choice Requires="a14">
        <xdr:graphicFrame macro="">
          <xdr:nvGraphicFramePr>
            <xdr:cNvPr id="9" name="ProductCategory 2"/>
            <xdr:cNvGraphicFramePr/>
          </xdr:nvGraphicFramePr>
          <xdr:xfrm>
            <a:off x="0" y="0"/>
            <a:ext cx="0" cy="0"/>
          </xdr:xfrm>
          <a:graphic>
            <a:graphicData uri="http://schemas.microsoft.com/office/drawing/2010/slicer">
              <sle:slicer xmlns:sle="http://schemas.microsoft.com/office/drawing/2010/slicer" name="ProductCategory 2"/>
            </a:graphicData>
          </a:graphic>
        </xdr:graphicFrame>
      </mc:Choice>
      <mc:Fallback xmlns="">
        <xdr:sp macro="" textlink="">
          <xdr:nvSpPr>
            <xdr:cNvPr id="0" name=""/>
            <xdr:cNvSpPr>
              <a:spLocks noTextEdit="1"/>
            </xdr:cNvSpPr>
          </xdr:nvSpPr>
          <xdr:spPr>
            <a:xfrm>
              <a:off x="9194347" y="759027"/>
              <a:ext cx="1624693" cy="124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86308</xdr:colOff>
      <xdr:row>21</xdr:row>
      <xdr:rowOff>162313</xdr:rowOff>
    </xdr:from>
    <xdr:to>
      <xdr:col>25</xdr:col>
      <xdr:colOff>479554</xdr:colOff>
      <xdr:row>25</xdr:row>
      <xdr:rowOff>19438</xdr:rowOff>
    </xdr:to>
    <xdr:sp macro="" textlink="$AH$49">
      <xdr:nvSpPr>
        <xdr:cNvPr id="10" name="Rectangle 9"/>
        <xdr:cNvSpPr/>
      </xdr:nvSpPr>
      <xdr:spPr>
        <a:xfrm>
          <a:off x="14169701" y="4438844"/>
          <a:ext cx="1617889" cy="634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9CFA6716-8663-4A78-BC0B-3FEA8FD22EB0}" type="TxLink">
            <a:rPr lang="en-US" sz="2800" b="0" i="0" u="none" strike="noStrike">
              <a:solidFill>
                <a:srgbClr val="000000"/>
              </a:solidFill>
              <a:latin typeface="Calibri"/>
              <a:ea typeface="Calibri"/>
              <a:cs typeface="Calibri"/>
            </a:rPr>
            <a:pPr algn="l"/>
            <a:t>10</a:t>
          </a:fld>
          <a:endParaRPr lang="en-IN" sz="2800"/>
        </a:p>
      </xdr:txBody>
    </xdr:sp>
    <xdr:clientData/>
  </xdr:twoCellAnchor>
  <xdr:twoCellAnchor>
    <xdr:from>
      <xdr:col>0</xdr:col>
      <xdr:colOff>274038</xdr:colOff>
      <xdr:row>20</xdr:row>
      <xdr:rowOff>19050</xdr:rowOff>
    </xdr:from>
    <xdr:to>
      <xdr:col>8</xdr:col>
      <xdr:colOff>228600</xdr:colOff>
      <xdr:row>30</xdr:row>
      <xdr:rowOff>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302418</xdr:colOff>
      <xdr:row>4</xdr:row>
      <xdr:rowOff>9128</xdr:rowOff>
    </xdr:from>
    <xdr:to>
      <xdr:col>2</xdr:col>
      <xdr:colOff>446484</xdr:colOff>
      <xdr:row>8</xdr:row>
      <xdr:rowOff>49609</xdr:rowOff>
    </xdr:to>
    <xdr:sp macro="" textlink="$AL$25">
      <xdr:nvSpPr>
        <xdr:cNvPr id="12" name="Rectangle 11"/>
        <xdr:cNvSpPr/>
      </xdr:nvSpPr>
      <xdr:spPr>
        <a:xfrm>
          <a:off x="302418" y="951706"/>
          <a:ext cx="1354535" cy="794544"/>
        </a:xfrm>
        <a:prstGeom prst="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27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20F1DC41-3193-46B7-B881-04151A2B2856}"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algn="r"/>
            <a:t>1000</a:t>
          </a:fld>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5</xdr:col>
      <xdr:colOff>45244</xdr:colOff>
      <xdr:row>4</xdr:row>
      <xdr:rowOff>18980</xdr:rowOff>
    </xdr:from>
    <xdr:to>
      <xdr:col>7</xdr:col>
      <xdr:colOff>277812</xdr:colOff>
      <xdr:row>8</xdr:row>
      <xdr:rowOff>59530</xdr:rowOff>
    </xdr:to>
    <xdr:sp macro="" textlink="$AN$25">
      <xdr:nvSpPr>
        <xdr:cNvPr id="13" name="Rectangle 12"/>
        <xdr:cNvSpPr/>
      </xdr:nvSpPr>
      <xdr:spPr>
        <a:xfrm>
          <a:off x="3071416" y="961558"/>
          <a:ext cx="1443037" cy="794613"/>
        </a:xfrm>
        <a:prstGeom prst="rect">
          <a:avLst/>
        </a:prstGeom>
        <a:gradFill flip="none" rotWithShape="1">
          <a:gsLst>
            <a:gs pos="0">
              <a:srgbClr val="FFFF66">
                <a:shade val="30000"/>
                <a:satMod val="115000"/>
              </a:srgbClr>
            </a:gs>
            <a:gs pos="50000">
              <a:srgbClr val="FFFF66">
                <a:shade val="67500"/>
                <a:satMod val="115000"/>
              </a:srgbClr>
            </a:gs>
            <a:gs pos="100000">
              <a:srgbClr val="FFFF66">
                <a:shade val="100000"/>
                <a:satMod val="115000"/>
              </a:srgbClr>
            </a:gs>
          </a:gsLst>
          <a:lin ang="27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1C4FD27A-BC89-45F0-AB2F-C13AF07802D2}"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lgn="r"/>
            <a:t>1000</a:t>
          </a:fld>
          <a:endParaRPr lang="en-IN" sz="2000" b="1">
            <a:latin typeface="Times New Roman" panose="02020603050405020304" pitchFamily="18" charset="0"/>
            <a:cs typeface="Times New Roman" panose="02020603050405020304" pitchFamily="18" charset="0"/>
          </a:endParaRPr>
        </a:p>
      </xdr:txBody>
    </xdr:sp>
    <xdr:clientData/>
  </xdr:twoCellAnchor>
  <xdr:twoCellAnchor>
    <xdr:from>
      <xdr:col>2</xdr:col>
      <xdr:colOff>463948</xdr:colOff>
      <xdr:row>4</xdr:row>
      <xdr:rowOff>6988</xdr:rowOff>
    </xdr:from>
    <xdr:to>
      <xdr:col>5</xdr:col>
      <xdr:colOff>29766</xdr:colOff>
      <xdr:row>8</xdr:row>
      <xdr:rowOff>59531</xdr:rowOff>
    </xdr:to>
    <xdr:sp macro="" textlink="$AN$27">
      <xdr:nvSpPr>
        <xdr:cNvPr id="14" name="Rectangle 13"/>
        <xdr:cNvSpPr/>
      </xdr:nvSpPr>
      <xdr:spPr>
        <a:xfrm>
          <a:off x="1674417" y="949566"/>
          <a:ext cx="1381521" cy="806606"/>
        </a:xfrm>
        <a:prstGeom prst="rect">
          <a:avLst/>
        </a:prstGeom>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27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6B443E65-FF67-4741-BA75-71515CF4682F}"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algn="r"/>
            <a:t> 1,527 </a:t>
          </a:fld>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7</xdr:col>
      <xdr:colOff>304009</xdr:colOff>
      <xdr:row>4</xdr:row>
      <xdr:rowOff>8256</xdr:rowOff>
    </xdr:from>
    <xdr:to>
      <xdr:col>9</xdr:col>
      <xdr:colOff>476251</xdr:colOff>
      <xdr:row>8</xdr:row>
      <xdr:rowOff>49609</xdr:rowOff>
    </xdr:to>
    <xdr:sp macro="" textlink="$AF$25">
      <xdr:nvSpPr>
        <xdr:cNvPr id="15" name="Rectangle 14"/>
        <xdr:cNvSpPr/>
      </xdr:nvSpPr>
      <xdr:spPr>
        <a:xfrm>
          <a:off x="4540650" y="950834"/>
          <a:ext cx="1382710" cy="795416"/>
        </a:xfrm>
        <a:prstGeom prst="rect">
          <a:avLst/>
        </a:prstGeom>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lin ang="27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BEDFE966-487E-4E7C-AB14-8E1248CC8E3B}"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algn="r"/>
            <a:t>44</a:t>
          </a:fld>
          <a:endParaRPr lang="en-IN" sz="1800" b="1">
            <a:latin typeface="Times New Roman" panose="02020603050405020304" pitchFamily="18" charset="0"/>
            <a:cs typeface="Times New Roman" panose="02020603050405020304" pitchFamily="18" charset="0"/>
          </a:endParaRPr>
        </a:p>
      </xdr:txBody>
    </xdr:sp>
    <xdr:clientData/>
  </xdr:twoCellAnchor>
  <xdr:twoCellAnchor editAs="oneCell">
    <xdr:from>
      <xdr:col>15</xdr:col>
      <xdr:colOff>594105</xdr:colOff>
      <xdr:row>1</xdr:row>
      <xdr:rowOff>7547</xdr:rowOff>
    </xdr:from>
    <xdr:to>
      <xdr:col>20</xdr:col>
      <xdr:colOff>200025</xdr:colOff>
      <xdr:row>3</xdr:row>
      <xdr:rowOff>180975</xdr:rowOff>
    </xdr:to>
    <mc:AlternateContent xmlns:mc="http://schemas.openxmlformats.org/markup-compatibility/2006" xmlns:a14="http://schemas.microsoft.com/office/drawing/2010/main">
      <mc:Choice Requires="a14">
        <xdr:graphicFrame macro="">
          <xdr:nvGraphicFramePr>
            <xdr:cNvPr id="16" name="SHIPPING TYPE"/>
            <xdr:cNvGraphicFramePr/>
          </xdr:nvGraphicFramePr>
          <xdr:xfrm>
            <a:off x="0" y="0"/>
            <a:ext cx="0" cy="0"/>
          </xdr:xfrm>
          <a:graphic>
            <a:graphicData uri="http://schemas.microsoft.com/office/drawing/2010/slicer">
              <sle:slicer xmlns:sle="http://schemas.microsoft.com/office/drawing/2010/slicer" name="SHIPPING TYPE"/>
            </a:graphicData>
          </a:graphic>
        </xdr:graphicFrame>
      </mc:Choice>
      <mc:Fallback xmlns="">
        <xdr:sp macro="" textlink="">
          <xdr:nvSpPr>
            <xdr:cNvPr id="0" name=""/>
            <xdr:cNvSpPr>
              <a:spLocks noTextEdit="1"/>
            </xdr:cNvSpPr>
          </xdr:nvSpPr>
          <xdr:spPr>
            <a:xfrm>
              <a:off x="9778926" y="201935"/>
              <a:ext cx="2667528" cy="562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314325</xdr:colOff>
      <xdr:row>1</xdr:row>
      <xdr:rowOff>0</xdr:rowOff>
    </xdr:from>
    <xdr:to>
      <xdr:col>1</xdr:col>
      <xdr:colOff>304800</xdr:colOff>
      <xdr:row>3</xdr:row>
      <xdr:rowOff>138905</xdr:rowOff>
    </xdr:to>
    <xdr:sp macro="" textlink="">
      <xdr:nvSpPr>
        <xdr:cNvPr id="17" name="TextBox 16">
          <a:hlinkClick xmlns:r="http://schemas.openxmlformats.org/officeDocument/2006/relationships" r:id="rId5"/>
        </xdr:cNvPr>
        <xdr:cNvSpPr txBox="1"/>
      </xdr:nvSpPr>
      <xdr:spPr>
        <a:xfrm>
          <a:off x="314325" y="377031"/>
          <a:ext cx="595709" cy="515937"/>
        </a:xfrm>
        <a:prstGeom prst="rect">
          <a:avLst/>
        </a:prstGeom>
        <a:solidFill>
          <a:schemeClr val="bg1">
            <a:lumMod val="75000"/>
          </a:schemeClr>
        </a:solidFill>
        <a:ln w="9525" cmpd="sng">
          <a:solidFill>
            <a:schemeClr val="bg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Times New Roman" panose="02020603050405020304" pitchFamily="18" charset="0"/>
              <a:cs typeface="Times New Roman" panose="02020603050405020304" pitchFamily="18" charset="0"/>
            </a:rPr>
            <a:t>Data</a:t>
          </a:r>
          <a:r>
            <a:rPr lang="en-IN" sz="1100" b="1" baseline="0">
              <a:latin typeface="Times New Roman" panose="02020603050405020304" pitchFamily="18" charset="0"/>
              <a:cs typeface="Times New Roman" panose="02020603050405020304" pitchFamily="18" charset="0"/>
            </a:rPr>
            <a:t> Set</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1</xdr:col>
      <xdr:colOff>332978</xdr:colOff>
      <xdr:row>1</xdr:row>
      <xdr:rowOff>0</xdr:rowOff>
    </xdr:from>
    <xdr:to>
      <xdr:col>3</xdr:col>
      <xdr:colOff>142477</xdr:colOff>
      <xdr:row>3</xdr:row>
      <xdr:rowOff>148828</xdr:rowOff>
    </xdr:to>
    <xdr:sp macro="" textlink="">
      <xdr:nvSpPr>
        <xdr:cNvPr id="18" name="TextBox 17">
          <a:hlinkClick xmlns:r="http://schemas.openxmlformats.org/officeDocument/2006/relationships" r:id="rId6"/>
        </xdr:cNvPr>
        <xdr:cNvSpPr txBox="1"/>
      </xdr:nvSpPr>
      <xdr:spPr>
        <a:xfrm>
          <a:off x="938212" y="377031"/>
          <a:ext cx="1019968" cy="525860"/>
        </a:xfrm>
        <a:prstGeom prst="rect">
          <a:avLst/>
        </a:prstGeom>
        <a:solidFill>
          <a:schemeClr val="bg1">
            <a:lumMod val="7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latin typeface="Times New Roman" panose="02020603050405020304" pitchFamily="18" charset="0"/>
              <a:cs typeface="Times New Roman" panose="02020603050405020304" pitchFamily="18" charset="0"/>
            </a:rPr>
            <a:t>Sales</a:t>
          </a:r>
          <a:r>
            <a:rPr lang="en-IN" sz="1100" b="1" i="0" baseline="0">
              <a:latin typeface="Times New Roman" panose="02020603050405020304" pitchFamily="18" charset="0"/>
              <a:cs typeface="Times New Roman" panose="02020603050405020304" pitchFamily="18" charset="0"/>
            </a:rPr>
            <a:t> Performance</a:t>
          </a:r>
          <a:endParaRPr lang="en-IN" sz="1100" b="1" i="0">
            <a:latin typeface="Times New Roman" panose="02020603050405020304" pitchFamily="18" charset="0"/>
            <a:cs typeface="Times New Roman" panose="02020603050405020304" pitchFamily="18" charset="0"/>
          </a:endParaRPr>
        </a:p>
      </xdr:txBody>
    </xdr:sp>
    <xdr:clientData/>
  </xdr:twoCellAnchor>
  <xdr:twoCellAnchor>
    <xdr:from>
      <xdr:col>3</xdr:col>
      <xdr:colOff>161131</xdr:colOff>
      <xdr:row>1</xdr:row>
      <xdr:rowOff>9526</xdr:rowOff>
    </xdr:from>
    <xdr:to>
      <xdr:col>5</xdr:col>
      <xdr:colOff>56356</xdr:colOff>
      <xdr:row>3</xdr:row>
      <xdr:rowOff>142876</xdr:rowOff>
    </xdr:to>
    <xdr:sp macro="" textlink="">
      <xdr:nvSpPr>
        <xdr:cNvPr id="19" name="TextBox 18">
          <a:hlinkClick xmlns:r="http://schemas.openxmlformats.org/officeDocument/2006/relationships" r:id="rId7"/>
        </xdr:cNvPr>
        <xdr:cNvSpPr txBox="1"/>
      </xdr:nvSpPr>
      <xdr:spPr>
        <a:xfrm>
          <a:off x="1976834" y="386557"/>
          <a:ext cx="1105694" cy="510382"/>
        </a:xfrm>
        <a:prstGeom prst="rect">
          <a:avLst/>
        </a:prstGeom>
        <a:solidFill>
          <a:schemeClr val="bg1">
            <a:lumMod val="75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Times New Roman" panose="02020603050405020304" pitchFamily="18" charset="0"/>
              <a:cs typeface="Times New Roman" panose="02020603050405020304" pitchFamily="18" charset="0"/>
            </a:rPr>
            <a:t>Profit &amp; Probability</a:t>
          </a:r>
        </a:p>
      </xdr:txBody>
    </xdr:sp>
    <xdr:clientData/>
  </xdr:twoCellAnchor>
  <xdr:twoCellAnchor>
    <xdr:from>
      <xdr:col>5</xdr:col>
      <xdr:colOff>95251</xdr:colOff>
      <xdr:row>0</xdr:row>
      <xdr:rowOff>174949</xdr:rowOff>
    </xdr:from>
    <xdr:to>
      <xdr:col>12</xdr:col>
      <xdr:colOff>155511</xdr:colOff>
      <xdr:row>3</xdr:row>
      <xdr:rowOff>161925</xdr:rowOff>
    </xdr:to>
    <xdr:sp macro="" textlink="">
      <xdr:nvSpPr>
        <xdr:cNvPr id="20" name="TextBox 19"/>
        <xdr:cNvSpPr txBox="1"/>
      </xdr:nvSpPr>
      <xdr:spPr>
        <a:xfrm>
          <a:off x="3156858" y="369337"/>
          <a:ext cx="4346510" cy="570139"/>
        </a:xfrm>
        <a:prstGeom prst="rect">
          <a:avLst/>
        </a:prstGeom>
        <a:solidFill>
          <a:schemeClr val="tx2">
            <a:lumMod val="50000"/>
          </a:schemeClr>
        </a:solidFill>
        <a:ln w="38100"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n>
                <a:solidFill>
                  <a:srgbClr val="FFFF00"/>
                </a:solidFill>
              </a:ln>
              <a:solidFill>
                <a:srgbClr val="FFC000"/>
              </a:solidFill>
              <a:latin typeface="Times New Roman" panose="02020603050405020304" pitchFamily="18" charset="0"/>
              <a:cs typeface="Times New Roman" panose="02020603050405020304" pitchFamily="18" charset="0"/>
            </a:rPr>
            <a:t> Customer Analysis Dashboard</a:t>
          </a:r>
        </a:p>
      </xdr:txBody>
    </xdr:sp>
    <xdr:clientData/>
  </xdr:twoCellAnchor>
  <xdr:twoCellAnchor>
    <xdr:from>
      <xdr:col>12</xdr:col>
      <xdr:colOff>132273</xdr:colOff>
      <xdr:row>4</xdr:row>
      <xdr:rowOff>29158</xdr:rowOff>
    </xdr:from>
    <xdr:to>
      <xdr:col>14</xdr:col>
      <xdr:colOff>535044</xdr:colOff>
      <xdr:row>8</xdr:row>
      <xdr:rowOff>54825</xdr:rowOff>
    </xdr:to>
    <xdr:sp macro="" textlink="$AI$15">
      <xdr:nvSpPr>
        <xdr:cNvPr id="22" name="Rectangle 21"/>
        <xdr:cNvSpPr/>
      </xdr:nvSpPr>
      <xdr:spPr>
        <a:xfrm>
          <a:off x="7480130" y="1001097"/>
          <a:ext cx="1627414" cy="803218"/>
        </a:xfrm>
        <a:prstGeom prst="rect">
          <a:avLst/>
        </a:prstGeom>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27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730702FB-C430-4716-BE0D-E4560BB05DBA}"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lgn="r"/>
            <a:t>Debit Card</a:t>
          </a:fld>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15</xdr:col>
      <xdr:colOff>1</xdr:colOff>
      <xdr:row>10</xdr:row>
      <xdr:rowOff>106914</xdr:rowOff>
    </xdr:from>
    <xdr:to>
      <xdr:col>20</xdr:col>
      <xdr:colOff>213827</xdr:colOff>
      <xdr:row>30</xdr:row>
      <xdr:rowOff>0</xdr:rowOff>
    </xdr:to>
    <xdr:graphicFrame macro="">
      <xdr:nvGraphicFramePr>
        <xdr:cNvPr id="23" name="Chart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417934</xdr:colOff>
      <xdr:row>4</xdr:row>
      <xdr:rowOff>48598</xdr:rowOff>
    </xdr:from>
    <xdr:to>
      <xdr:col>2</xdr:col>
      <xdr:colOff>330459</xdr:colOff>
      <xdr:row>6</xdr:row>
      <xdr:rowOff>87475</xdr:rowOff>
    </xdr:to>
    <xdr:sp macro="" textlink="">
      <xdr:nvSpPr>
        <xdr:cNvPr id="3" name="TextBox 2"/>
        <xdr:cNvSpPr txBox="1"/>
      </xdr:nvSpPr>
      <xdr:spPr>
        <a:xfrm>
          <a:off x="417934" y="826149"/>
          <a:ext cx="1137168" cy="42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Customers</a:t>
          </a:r>
        </a:p>
        <a:p>
          <a:r>
            <a:rPr lang="en-IN" sz="1100" b="1">
              <a:latin typeface="Times New Roman" panose="02020603050405020304" pitchFamily="18" charset="0"/>
              <a:cs typeface="Times New Roman" panose="02020603050405020304" pitchFamily="18" charset="0"/>
            </a:rPr>
            <a:t>Count</a:t>
          </a:r>
        </a:p>
      </xdr:txBody>
    </xdr:sp>
    <xdr:clientData/>
  </xdr:twoCellAnchor>
  <xdr:twoCellAnchor>
    <xdr:from>
      <xdr:col>2</xdr:col>
      <xdr:colOff>583163</xdr:colOff>
      <xdr:row>4</xdr:row>
      <xdr:rowOff>48597</xdr:rowOff>
    </xdr:from>
    <xdr:to>
      <xdr:col>4</xdr:col>
      <xdr:colOff>466531</xdr:colOff>
      <xdr:row>6</xdr:row>
      <xdr:rowOff>145791</xdr:rowOff>
    </xdr:to>
    <xdr:sp macro="" textlink="">
      <xdr:nvSpPr>
        <xdr:cNvPr id="24" name="TextBox 23"/>
        <xdr:cNvSpPr txBox="1"/>
      </xdr:nvSpPr>
      <xdr:spPr>
        <a:xfrm>
          <a:off x="1807806" y="826148"/>
          <a:ext cx="1108011" cy="485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Revenue per</a:t>
          </a:r>
        </a:p>
        <a:p>
          <a:r>
            <a:rPr lang="en-IN" sz="1100" b="1">
              <a:latin typeface="Times New Roman" panose="02020603050405020304" pitchFamily="18" charset="0"/>
              <a:cs typeface="Times New Roman" panose="02020603050405020304" pitchFamily="18" charset="0"/>
            </a:rPr>
            <a:t>Customer</a:t>
          </a:r>
        </a:p>
      </xdr:txBody>
    </xdr:sp>
    <xdr:clientData/>
  </xdr:twoCellAnchor>
  <xdr:twoCellAnchor>
    <xdr:from>
      <xdr:col>5</xdr:col>
      <xdr:colOff>174949</xdr:colOff>
      <xdr:row>4</xdr:row>
      <xdr:rowOff>77755</xdr:rowOff>
    </xdr:from>
    <xdr:to>
      <xdr:col>7</xdr:col>
      <xdr:colOff>126352</xdr:colOff>
      <xdr:row>6</xdr:row>
      <xdr:rowOff>155510</xdr:rowOff>
    </xdr:to>
    <xdr:sp macro="" textlink="">
      <xdr:nvSpPr>
        <xdr:cNvPr id="25" name="TextBox 24"/>
        <xdr:cNvSpPr txBox="1"/>
      </xdr:nvSpPr>
      <xdr:spPr>
        <a:xfrm>
          <a:off x="3236556" y="855306"/>
          <a:ext cx="1176046" cy="466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Orders</a:t>
          </a:r>
        </a:p>
        <a:p>
          <a:r>
            <a:rPr lang="en-IN" sz="1100" b="1">
              <a:latin typeface="Times New Roman" panose="02020603050405020304" pitchFamily="18" charset="0"/>
              <a:cs typeface="Times New Roman" panose="02020603050405020304" pitchFamily="18" charset="0"/>
            </a:rPr>
            <a:t>Count</a:t>
          </a:r>
        </a:p>
      </xdr:txBody>
    </xdr:sp>
    <xdr:clientData/>
  </xdr:twoCellAnchor>
  <xdr:twoCellAnchor>
    <xdr:from>
      <xdr:col>7</xdr:col>
      <xdr:colOff>417934</xdr:colOff>
      <xdr:row>4</xdr:row>
      <xdr:rowOff>97194</xdr:rowOff>
    </xdr:from>
    <xdr:to>
      <xdr:col>9</xdr:col>
      <xdr:colOff>320740</xdr:colOff>
      <xdr:row>6</xdr:row>
      <xdr:rowOff>126352</xdr:rowOff>
    </xdr:to>
    <xdr:sp macro="" textlink="">
      <xdr:nvSpPr>
        <xdr:cNvPr id="26" name="TextBox 25"/>
        <xdr:cNvSpPr txBox="1"/>
      </xdr:nvSpPr>
      <xdr:spPr>
        <a:xfrm>
          <a:off x="4704184" y="874745"/>
          <a:ext cx="1127449" cy="417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latin typeface="Times New Roman" panose="02020603050405020304" pitchFamily="18" charset="0"/>
              <a:cs typeface="Times New Roman" panose="02020603050405020304" pitchFamily="18" charset="0"/>
            </a:rPr>
            <a:t>No. of Repeated</a:t>
          </a:r>
        </a:p>
        <a:p>
          <a:r>
            <a:rPr lang="en-IN" sz="1000" b="1">
              <a:latin typeface="Times New Roman" panose="02020603050405020304" pitchFamily="18" charset="0"/>
              <a:cs typeface="Times New Roman" panose="02020603050405020304" pitchFamily="18" charset="0"/>
            </a:rPr>
            <a:t>Customers</a:t>
          </a:r>
        </a:p>
      </xdr:txBody>
    </xdr:sp>
    <xdr:clientData/>
  </xdr:twoCellAnchor>
  <xdr:twoCellAnchor>
    <xdr:from>
      <xdr:col>9</xdr:col>
      <xdr:colOff>573444</xdr:colOff>
      <xdr:row>4</xdr:row>
      <xdr:rowOff>68036</xdr:rowOff>
    </xdr:from>
    <xdr:to>
      <xdr:col>11</xdr:col>
      <xdr:colOff>495688</xdr:colOff>
      <xdr:row>6</xdr:row>
      <xdr:rowOff>145791</xdr:rowOff>
    </xdr:to>
    <xdr:sp macro="" textlink="">
      <xdr:nvSpPr>
        <xdr:cNvPr id="27" name="TextBox 26"/>
        <xdr:cNvSpPr txBox="1"/>
      </xdr:nvSpPr>
      <xdr:spPr>
        <a:xfrm>
          <a:off x="6084337" y="845587"/>
          <a:ext cx="1146887" cy="466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latin typeface="Times New Roman" panose="02020603050405020304" pitchFamily="18" charset="0"/>
              <a:cs typeface="Times New Roman" panose="02020603050405020304" pitchFamily="18" charset="0"/>
            </a:rPr>
            <a:t>Top</a:t>
          </a:r>
          <a:r>
            <a:rPr lang="en-IN" sz="1050" b="1" baseline="0">
              <a:latin typeface="Times New Roman" panose="02020603050405020304" pitchFamily="18" charset="0"/>
              <a:cs typeface="Times New Roman" panose="02020603050405020304" pitchFamily="18" charset="0"/>
            </a:rPr>
            <a:t> Customer </a:t>
          </a:r>
        </a:p>
        <a:p>
          <a:r>
            <a:rPr lang="en-IN" sz="1050" b="1" baseline="0">
              <a:latin typeface="Times New Roman" panose="02020603050405020304" pitchFamily="18" charset="0"/>
              <a:cs typeface="Times New Roman" panose="02020603050405020304" pitchFamily="18" charset="0"/>
            </a:rPr>
            <a:t>ID</a:t>
          </a:r>
        </a:p>
      </xdr:txBody>
    </xdr:sp>
    <xdr:clientData/>
  </xdr:twoCellAnchor>
  <xdr:twoCellAnchor>
    <xdr:from>
      <xdr:col>12</xdr:col>
      <xdr:colOff>242985</xdr:colOff>
      <xdr:row>4</xdr:row>
      <xdr:rowOff>106914</xdr:rowOff>
    </xdr:from>
    <xdr:to>
      <xdr:col>14</xdr:col>
      <xdr:colOff>447092</xdr:colOff>
      <xdr:row>6</xdr:row>
      <xdr:rowOff>155510</xdr:rowOff>
    </xdr:to>
    <xdr:sp macro="" textlink="">
      <xdr:nvSpPr>
        <xdr:cNvPr id="28" name="TextBox 27"/>
        <xdr:cNvSpPr txBox="1"/>
      </xdr:nvSpPr>
      <xdr:spPr>
        <a:xfrm>
          <a:off x="7590842" y="884465"/>
          <a:ext cx="1428750" cy="437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Payment mode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Hema Sai jyothi" refreshedDate="46077.013059837962" backgroundQuery="1" createdVersion="6" refreshedVersion="6" minRefreshableVersion="3" recordCount="0" supportSubquery="1" supportAdvancedDrill="1">
  <cacheSource type="external" connectionId="1"/>
  <cacheFields count="3">
    <cacheField name="[Measures].[Count of CustomerID]" caption="Count of CustomerID" numFmtId="0" hierarchy="35" level="32767"/>
    <cacheField name="[Table1].[PaymentMethod].[PaymentMethod]" caption="PaymentMethod" numFmtId="0" hierarchy="18" level="1">
      <sharedItems count="5">
        <s v="Cash on Delivery"/>
        <s v="Credit Card"/>
        <s v="Debit Card"/>
        <s v="Net Banking"/>
        <s v="UPI"/>
      </sharedItems>
    </cacheField>
    <cacheField name="[Table1].[ProductCategory].[ProductCategory]" caption="ProductCategory" numFmtId="0" hierarchy="9"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2"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fieldsUsage count="2">
        <fieldUsage x="-1"/>
        <fieldUsage x="2"/>
      </fieldsUsage>
    </cacheHierarchy>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2" memberValueDatatype="130" unbalanced="0">
      <fieldsUsage count="2">
        <fieldUsage x="-1"/>
        <fieldUsage x="1"/>
      </fieldsUsage>
    </cacheHierarchy>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ema Sai jyothi" refreshedDate="46077.014029398146" backgroundQuery="1" createdVersion="6" refreshedVersion="6" minRefreshableVersion="3" recordCount="0" supportSubquery="1" supportAdvancedDrill="1">
  <cacheSource type="external" connectionId="1"/>
  <cacheFields count="3">
    <cacheField name="[Measures].[Sum of Sales]" caption="Sum of Sales" numFmtId="0" hierarchy="25" level="32767"/>
    <cacheField name="[Table1].[CustomerID].[CustomerID]" caption="CustomerID" numFmtId="0" hierarchy="5" level="1">
      <sharedItems count="5">
        <s v="CUST4026"/>
        <s v="CUST6000"/>
        <s v="CUST6964"/>
        <s v="CUST7603"/>
        <s v="CUST9536"/>
      </sharedItems>
    </cacheField>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0"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ema Sai jyothi" refreshedDate="46077.01396261574" backgroundQuery="1" createdVersion="6" refreshedVersion="6" minRefreshableVersion="3" recordCount="0" supportSubquery="1" supportAdvancedDrill="1">
  <cacheSource type="external" connectionId="1"/>
  <cacheFields count="3">
    <cacheField name="[Table1].[ProductName].[ProductName]" caption="ProductName" numFmtId="0" hierarchy="10" level="1">
      <sharedItems count="9">
        <s v="Backpack"/>
        <s v="Headphones"/>
        <s v="Laptop"/>
        <s v="Mixer"/>
        <s v="Perfume"/>
        <s v="Shoes"/>
        <s v="Sofa"/>
        <s v="T-shirt"/>
        <s v="Watch"/>
      </sharedItems>
    </cacheField>
    <cacheField name="[Measures].[Sum of Sales]" caption="Sum of Sales" numFmtId="0" hierarchy="25"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ema Sai jyothi" refreshedDate="46077.013962962963" backgroundQuery="1" createdVersion="6" refreshedVersion="6" minRefreshableVersion="3" recordCount="0" supportSubquery="1" supportAdvancedDrill="1">
  <cacheSource type="external" connectionId="1"/>
  <cacheFields count="2">
    <cacheField name="[Measures].[Sum of Quantity]" caption="Sum of Quantity" numFmtId="0" hierarchy="27"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ema Sai jyothi" refreshedDate="46077.013963541664" backgroundQuery="1" createdVersion="6" refreshedVersion="6" minRefreshableVersion="3" recordCount="0" supportSubquery="1" supportAdvancedDrill="1">
  <cacheSource type="external" connectionId="1"/>
  <cacheFields count="3">
    <cacheField name="[Table1].[ProductCategory].[ProductCategory]" caption="ProductCategory" numFmtId="0" hierarchy="9" level="1">
      <sharedItems count="5">
        <s v="Beauty"/>
        <s v="Electronics"/>
        <s v="Fashion"/>
        <s v="Home"/>
        <s v="Sports"/>
      </sharedItems>
    </cacheField>
    <cacheField name="[Measures].[Sum of Discount]" caption="Sum of Discount" numFmtId="0" hierarchy="32"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fieldsUsage count="2">
        <fieldUsage x="-1"/>
        <fieldUsage x="0"/>
      </fieldsUsage>
    </cacheHierarchy>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ema Sai jyothi" refreshedDate="46077.013964120371" backgroundQuery="1" createdVersion="6" refreshedVersion="6" minRefreshableVersion="3" recordCount="0" supportSubquery="1" supportAdvancedDrill="1">
  <cacheSource type="external" connectionId="1"/>
  <cacheFields count="3">
    <cacheField name="[Table1].[ProductName].[ProductName]" caption="ProductName" numFmtId="0" hierarchy="10" level="1">
      <sharedItems count="9">
        <s v="Backpack"/>
        <s v="Headphones"/>
        <s v="Laptop"/>
        <s v="Mixer"/>
        <s v="Perfume"/>
        <s v="Shoes"/>
        <s v="Sofa"/>
        <s v="T-shirt"/>
        <s v="Watch"/>
      </sharedItems>
    </cacheField>
    <cacheField name="[Measures].[Sum of Sales]" caption="Sum of Sales" numFmtId="0" hierarchy="25"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ema Sai jyothi" refreshedDate="46077.013964583333" backgroundQuery="1" createdVersion="6" refreshedVersion="6" minRefreshableVersion="3" recordCount="0" supportSubquery="1" supportAdvancedDrill="1">
  <cacheSource type="external" connectionId="1"/>
  <cacheFields count="3">
    <cacheField name="[Table1].[ProductCategory].[ProductCategory]" caption="ProductCategory" numFmtId="0" hierarchy="9" level="1">
      <sharedItems count="5">
        <s v="Beauty"/>
        <s v="Electronics"/>
        <s v="Fashion"/>
        <s v="Home"/>
        <s v="Sports"/>
      </sharedItems>
    </cacheField>
    <cacheField name="[Measures].[Sum of PROFIT MARGIN]" caption="Sum of PROFIT MARGIN" numFmtId="0" hierarchy="28"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fieldsUsage count="2">
        <fieldUsage x="-1"/>
        <fieldUsage x="0"/>
      </fieldsUsage>
    </cacheHierarchy>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ema Sai jyothi" refreshedDate="46077.013965509257" backgroundQuery="1" createdVersion="6" refreshedVersion="6" minRefreshableVersion="3" recordCount="0" supportSubquery="1" supportAdvancedDrill="1">
  <cacheSource type="external" connectionId="1"/>
  <cacheFields count="3">
    <cacheField name="[Measures].[Sum of Quantity]" caption="Sum of Quantity" numFmtId="0" hierarchy="27" level="32767"/>
    <cacheField name="[Table1].[ProductCategory].[ProductCategory]" caption="ProductCategory" numFmtId="0" hierarchy="9" level="1">
      <sharedItems count="5">
        <s v="Beauty"/>
        <s v="Electronics"/>
        <s v="Fashion"/>
        <s v="Home"/>
        <s v="Sports"/>
      </sharedItems>
    </cacheField>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fieldsUsage count="2">
        <fieldUsage x="-1"/>
        <fieldUsage x="1"/>
      </fieldsUsage>
    </cacheHierarchy>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ema Sai jyothi" refreshedDate="46077.013966203704" backgroundQuery="1" createdVersion="6" refreshedVersion="6" minRefreshableVersion="3" recordCount="0" supportSubquery="1" supportAdvancedDrill="1">
  <cacheSource type="external" connectionId="1"/>
  <cacheFields count="3">
    <cacheField name="[Table1].[discount type].[discount type]" caption="discount type" numFmtId="0" hierarchy="21" level="1">
      <sharedItems count="4">
        <s v="0 to 0.1"/>
        <s v="0.1 to 0.2"/>
        <s v="no discount"/>
        <s v="upto 0.3"/>
      </sharedItems>
    </cacheField>
    <cacheField name="[Measures].[Sum of Profit]" caption="Sum of Profit" numFmtId="0" hierarchy="26"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2" memberValueDatatype="130" unbalanced="0">
      <fieldsUsage count="2">
        <fieldUsage x="-1"/>
        <fieldUsage x="0"/>
      </fieldsUsage>
    </cacheHierarchy>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Hema Sai jyothi" refreshedDate="46077.013966666666" backgroundQuery="1" createdVersion="6" refreshedVersion="6" minRefreshableVersion="3" recordCount="0" supportSubquery="1" supportAdvancedDrill="1">
  <cacheSource type="external" connectionId="1"/>
  <cacheFields count="2">
    <cacheField name="[Measures].[Sum of PROFIT MARGIN]" caption="Sum of PROFIT MARGIN" numFmtId="0" hierarchy="28"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Hema Sai jyothi" refreshedDate="46077.013967129627" backgroundQuery="1" createdVersion="6" refreshedVersion="6" minRefreshableVersion="3" recordCount="0" supportSubquery="1" supportAdvancedDrill="1">
  <cacheSource type="external" connectionId="1"/>
  <cacheFields count="4">
    <cacheField name="[Table1].[ProductName].[ProductName]" caption="ProductName" numFmtId="0" hierarchy="10" level="1">
      <sharedItems count="9">
        <s v="Backpack"/>
        <s v="Headphones"/>
        <s v="Laptop"/>
        <s v="Mixer"/>
        <s v="Perfume"/>
        <s v="Shoes"/>
        <s v="Sofa"/>
        <s v="T-shirt"/>
        <s v="Watch"/>
      </sharedItems>
    </cacheField>
    <cacheField name="[Measures].[Sum of Profit]" caption="Sum of Profit" numFmtId="0" hierarchy="26" level="32767"/>
    <cacheField name="[Measures].[Average of Discount]" caption="Average of Discount" numFmtId="0" hierarchy="33"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Hema Sai jyothi" refreshedDate="46077.013967708335" backgroundQuery="1" createdVersion="6" refreshedVersion="6" minRefreshableVersion="3" recordCount="0" supportSubquery="1" supportAdvancedDrill="1">
  <cacheSource type="external" connectionId="1"/>
  <cacheFields count="3">
    <cacheField name="[Table1].[ProductName].[ProductName]" caption="ProductName" numFmtId="0" hierarchy="10" level="1">
      <sharedItems count="9">
        <s v="Backpack"/>
        <s v="Headphones"/>
        <s v="Laptop"/>
        <s v="Mixer"/>
        <s v="Perfume"/>
        <s v="Shoes"/>
        <s v="Sofa"/>
        <s v="T-shirt"/>
        <s v="Watch"/>
      </sharedItems>
    </cacheField>
    <cacheField name="[Measures].[Sum of Profit]" caption="Sum of Profit" numFmtId="0" hierarchy="26"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Hema Sai jyothi" refreshedDate="46077.013968287036" backgroundQuery="1" createdVersion="6" refreshedVersion="6" minRefreshableVersion="3" recordCount="0" supportSubquery="1" supportAdvancedDrill="1">
  <cacheSource type="external" connectionId="1"/>
  <cacheFields count="3">
    <cacheField name="[Table1].[ProductCategory].[ProductCategory]" caption="ProductCategory" numFmtId="0" hierarchy="9" level="1">
      <sharedItems count="5">
        <s v="Beauty"/>
        <s v="Electronics"/>
        <s v="Fashion"/>
        <s v="Home"/>
        <s v="Sports"/>
      </sharedItems>
    </cacheField>
    <cacheField name="[Measures].[Sum of PROFIT MARGIN]" caption="Sum of PROFIT MARGIN" numFmtId="0" hierarchy="28"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fieldsUsage count="2">
        <fieldUsage x="-1"/>
        <fieldUsage x="0"/>
      </fieldsUsage>
    </cacheHierarchy>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Hema Sai jyothi" refreshedDate="46077.013968749998" backgroundQuery="1" createdVersion="6" refreshedVersion="6" minRefreshableVersion="3" recordCount="0" supportSubquery="1" supportAdvancedDrill="1">
  <cacheSource type="external" connectionId="1"/>
  <cacheFields count="3">
    <cacheField name="[Table1].[ProductName].[ProductName]" caption="ProductName" numFmtId="0" hierarchy="10" level="1">
      <sharedItems count="9">
        <s v="Backpack"/>
        <s v="Headphones"/>
        <s v="Laptop"/>
        <s v="Mixer"/>
        <s v="Perfume"/>
        <s v="Shoes"/>
        <s v="Sofa"/>
        <s v="T-shirt"/>
        <s v="Watch"/>
      </sharedItems>
    </cacheField>
    <cacheField name="[Measures].[Sum of Profit]" caption="Sum of Profit" numFmtId="0" hierarchy="26"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Hema Sai jyothi" refreshedDate="46077.013969328706" backgroundQuery="1" createdVersion="6" refreshedVersion="6" minRefreshableVersion="3" recordCount="0" supportSubquery="1" supportAdvancedDrill="1">
  <cacheSource type="external" connectionId="1"/>
  <cacheFields count="3">
    <cacheField name="[Measures].[Sum of Sales]" caption="Sum of Sales" numFmtId="0" hierarchy="25" level="32767"/>
    <cacheField name="[Table1].[City].[City]" caption="City" numFmtId="0" hierarchy="8" level="1">
      <sharedItems count="8">
        <s v="Berlin"/>
        <s v="Delhi"/>
        <s v="Dubai"/>
        <s v="London"/>
        <s v="Mumbai"/>
        <s v="New York"/>
        <s v="Paris"/>
        <s v="Toronto"/>
      </sharedItems>
    </cacheField>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Hema Sai jyothi" refreshedDate="46077.013969907406" backgroundQuery="1" createdVersion="6" refreshedVersion="6" minRefreshableVersion="3" recordCount="0" supportSubquery="1" supportAdvancedDrill="1">
  <cacheSource type="external" connectionId="1"/>
  <cacheFields count="3">
    <cacheField name="[Table1].[Country].[Country]" caption="Country" numFmtId="0" hierarchy="7" level="1">
      <sharedItems count="7">
        <s v="Canada"/>
        <s v="France"/>
        <s v="Germany"/>
        <s v="India"/>
        <s v="UAE"/>
        <s v="UK"/>
        <s v="USA"/>
      </sharedItems>
    </cacheField>
    <cacheField name="[Measures].[Sum of Profit]" caption="Sum of Profit" numFmtId="0" hierarchy="26"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Hema Sai jyothi" refreshedDate="46077.013970949076" backgroundQuery="1" createdVersion="6" refreshedVersion="6" minRefreshableVersion="3" recordCount="0" supportSubquery="1" supportAdvancedDrill="1">
  <cacheSource type="external" connectionId="1"/>
  <cacheFields count="3">
    <cacheField name="[Table1].[QUARTER].[QUARTER]" caption="QUARTER" numFmtId="0" hierarchy="4" level="1">
      <sharedItems count="4">
        <s v="Q1"/>
        <s v="Q2"/>
        <s v="Q3"/>
        <s v="Q4"/>
      </sharedItems>
    </cacheField>
    <cacheField name="[Measures].[Sum of Quantity]" caption="Sum of Quantity" numFmtId="0" hierarchy="27"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2" memberValueDatatype="130" unbalanced="0">
      <fieldsUsage count="2">
        <fieldUsage x="-1"/>
        <fieldUsage x="0"/>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Hema Sai jyothi" refreshedDate="46077.013971527776" backgroundQuery="1" createdVersion="6" refreshedVersion="6" minRefreshableVersion="3" recordCount="0" supportSubquery="1" supportAdvancedDrill="1">
  <cacheSource type="external" connectionId="1"/>
  <cacheFields count="3">
    <cacheField name="[Table1].[YEAR].[YEAR]" caption="YEAR" numFmtId="0" hierarchy="3"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Table1].[YEAR].&amp;[2024]"/>
            <x15:cachedUniqueName index="1" name="[Table1].[YEAR].&amp;[2025]"/>
          </x15:cachedUniqueNames>
        </ext>
      </extLst>
    </cacheField>
    <cacheField name="[Measures].[Sum of Profit]" caption="Sum of Profit" numFmtId="0" hierarchy="26"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Hema Sai jyothi" refreshedDate="46077.013971990738" backgroundQuery="1" createdVersion="6" refreshedVersion="6" minRefreshableVersion="3" recordCount="0" supportSubquery="1" supportAdvancedDrill="1">
  <cacheSource type="external" connectionId="1"/>
  <cacheFields count="2">
    <cacheField name="[Measures].[Count of OrderID]" caption="Count of OrderID" numFmtId="0" hierarchy="29"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saveData="0" refreshedBy="Hema Sai jyothi" refreshedDate="46077.013972222223" backgroundQuery="1" createdVersion="6" refreshedVersion="6" minRefreshableVersion="3" recordCount="0" supportSubquery="1" supportAdvancedDrill="1">
  <cacheSource type="external" connectionId="1"/>
  <cacheFields count="2">
    <cacheField name="[Measures].[Count of OrderID]" caption="Count of OrderID" numFmtId="0" hierarchy="29"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saveData="0" refreshedBy="Hema Sai jyothi" refreshedDate="46077.013972569446" backgroundQuery="1" createdVersion="6" refreshedVersion="6" minRefreshableVersion="3" recordCount="0" supportSubquery="1" supportAdvancedDrill="1">
  <cacheSource type="external" connectionId="1"/>
  <cacheFields count="2">
    <cacheField name="[Measures].[Sum of PROFIT MARGIN]" caption="Sum of PROFIT MARGIN" numFmtId="0" hierarchy="28"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saveData="0" refreshedBy="Hema Sai jyothi" refreshedDate="46077.013973148147" backgroundQuery="1" createdVersion="6" refreshedVersion="6" minRefreshableVersion="3" recordCount="0" supportSubquery="1" supportAdvancedDrill="1">
  <cacheSource type="external" connectionId="1"/>
  <cacheFields count="3">
    <cacheField name="[Table1].[ShippingDays].[ShippingDays]" caption="ShippingDays" numFmtId="0" hierarchy="19"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Table1].[ShippingDays].&amp;[1]"/>
            <x15:cachedUniqueName index="1" name="[Table1].[ShippingDays].&amp;[2]"/>
            <x15:cachedUniqueName index="2" name="[Table1].[ShippingDays].&amp;[3]"/>
            <x15:cachedUniqueName index="3" name="[Table1].[ShippingDays].&amp;[4]"/>
            <x15:cachedUniqueName index="4" name="[Table1].[ShippingDays].&amp;[5]"/>
            <x15:cachedUniqueName index="5" name="[Table1].[ShippingDays].&amp;[6]"/>
            <x15:cachedUniqueName index="6" name="[Table1].[ShippingDays].&amp;[7]"/>
            <x15:cachedUniqueName index="7" name="[Table1].[ShippingDays].&amp;[8]"/>
            <x15:cachedUniqueName index="8" name="[Table1].[ShippingDays].&amp;[9]"/>
            <x15:cachedUniqueName index="9" name="[Table1].[ShippingDays].&amp;[10]"/>
          </x15:cachedUniqueNames>
        </ext>
      </extLst>
    </cacheField>
    <cacheField name="[Measures].[Sum of Sales]" caption="Sum of Sales" numFmtId="0" hierarchy="25"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2" memberValueDatatype="20" unbalanced="0">
      <fieldsUsage count="2">
        <fieldUsage x="-1"/>
        <fieldUsage x="0"/>
      </fieldsUsage>
    </cacheHierarchy>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saveData="0" refreshedBy="Hema Sai jyothi" refreshedDate="46077.01397349537" backgroundQuery="1" createdVersion="6" refreshedVersion="6" minRefreshableVersion="3" recordCount="0" supportSubquery="1" supportAdvancedDrill="1">
  <cacheSource type="external" connectionId="1"/>
  <cacheFields count="2">
    <cacheField name="[Measures].[Sum of Sales]" caption="Sum of Sales" numFmtId="0" hierarchy="25"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saveData="0" refreshedBy="Hema Sai jyothi" refreshedDate="46077.013974074071" backgroundQuery="1" createdVersion="6" refreshedVersion="6" minRefreshableVersion="3" recordCount="0" supportSubquery="1" supportAdvancedDrill="1">
  <cacheSource type="external" connectionId="1"/>
  <cacheFields count="3">
    <cacheField name="[Table1].[Channel].[Channel]" caption="Channel" numFmtId="0" hierarchy="17" level="1">
      <sharedItems count="3">
        <s v="Marketplace"/>
        <s v="Mobile App"/>
        <s v="Website"/>
      </sharedItems>
    </cacheField>
    <cacheField name="[Measures].[Count of OrderID]" caption="Count of OrderID" numFmtId="0" hierarchy="29"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2" memberValueDatatype="130" unbalanced="0">
      <fieldsUsage count="2">
        <fieldUsage x="-1"/>
        <fieldUsage x="0"/>
      </fieldsUsage>
    </cacheHierarchy>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saveData="0" refreshedBy="Hema Sai jyothi" refreshedDate="46077.01397453704" backgroundQuery="1" createdVersion="6" refreshedVersion="6" minRefreshableVersion="3" recordCount="0" supportSubquery="1" supportAdvancedDrill="1">
  <cacheSource type="external" connectionId="1"/>
  <cacheFields count="3">
    <cacheField name="[Measures].[Sum of Profit]" caption="Sum of Profit" numFmtId="0" hierarchy="26" level="32767"/>
    <cacheField name="[Table1].[discount type].[discount type]" caption="discount type" numFmtId="0" hierarchy="21" level="1">
      <sharedItems count="4">
        <s v="0 to 0.1"/>
        <s v="0.1 to 0.2"/>
        <s v="no discount"/>
        <s v="upto 0.3"/>
      </sharedItems>
    </cacheField>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2" memberValueDatatype="130" unbalanced="0">
      <fieldsUsage count="2">
        <fieldUsage x="-1"/>
        <fieldUsage x="1"/>
      </fieldsUsage>
    </cacheHierarchy>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saveData="0" refreshedBy="Hema Sai jyothi" refreshedDate="46077.01397511574" backgroundQuery="1" createdVersion="6" refreshedVersion="6" minRefreshableVersion="3" recordCount="0" supportSubquery="1" supportAdvancedDrill="1">
  <cacheSource type="external" connectionId="1"/>
  <cacheFields count="3">
    <cacheField name="[Measures].[Count of OrderID]" caption="Count of OrderID" numFmtId="0" hierarchy="29" level="32767"/>
    <cacheField name="[Table1].[PaymentMethod].[PaymentMethod]" caption="PaymentMethod" numFmtId="0" hierarchy="18" level="1">
      <sharedItems count="5">
        <s v="Cash on Delivery"/>
        <s v="Credit Card"/>
        <s v="Debit Card"/>
        <s v="Net Banking"/>
        <s v="UPI"/>
      </sharedItems>
    </cacheField>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2" memberValueDatatype="130" unbalanced="0">
      <fieldsUsage count="2">
        <fieldUsage x="-1"/>
        <fieldUsage x="1"/>
      </fieldsUsage>
    </cacheHierarchy>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saveData="0" refreshedBy="Hema Sai jyothi" refreshedDate="46077.013975810187" backgroundQuery="1" createdVersion="6" refreshedVersion="6" minRefreshableVersion="3" recordCount="0" supportSubquery="1" supportAdvancedDrill="1">
  <cacheSource type="external" connectionId="1"/>
  <cacheFields count="3">
    <cacheField name="[Table1].[Channel].[Channel]" caption="Channel" numFmtId="0" hierarchy="17" level="1">
      <sharedItems count="3">
        <s v="Marketplace"/>
        <s v="Mobile App"/>
        <s v="Website"/>
      </sharedItems>
    </cacheField>
    <cacheField name="[Measures].[Sum of Sales]" caption="Sum of Sales" numFmtId="0" hierarchy="25"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2" memberValueDatatype="130" unbalanced="0">
      <fieldsUsage count="2">
        <fieldUsage x="-1"/>
        <fieldUsage x="0"/>
      </fieldsUsage>
    </cacheHierarchy>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saveData="0" refreshedBy="Hema Sai jyothi" refreshedDate="46077.013976620372" backgroundQuery="1" createdVersion="6" refreshedVersion="6" minRefreshableVersion="3" recordCount="0" supportSubquery="1" supportAdvancedDrill="1">
  <cacheSource type="external" connectionId="1"/>
  <cacheFields count="3">
    <cacheField name="[Measures].[Sum of Quantity]" caption="Sum of Quantity" numFmtId="0" hierarchy="27" level="32767"/>
    <cacheField name="[Table1].[ProductCategory].[ProductCategory]" caption="ProductCategory" numFmtId="0" hierarchy="9" level="1">
      <sharedItems count="5">
        <s v="Beauty"/>
        <s v="Electronics"/>
        <s v="Fashion"/>
        <s v="Home"/>
        <s v="Sports"/>
      </sharedItems>
    </cacheField>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fieldsUsage count="2">
        <fieldUsage x="-1"/>
        <fieldUsage x="1"/>
      </fieldsUsage>
    </cacheHierarchy>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saveData="0" refreshedBy="Hema Sai jyothi" refreshedDate="46077.013977083334" backgroundQuery="1" createdVersion="6" refreshedVersion="6" minRefreshableVersion="3" recordCount="0" supportSubquery="1" supportAdvancedDrill="1">
  <cacheSource type="external" connectionId="1"/>
  <cacheFields count="3">
    <cacheField name="[Measures].[Sum of PROFIT MARGIN]" caption="Sum of PROFIT MARGIN" numFmtId="0" hierarchy="28" level="32767"/>
    <cacheField name="[Table1].[ProductCategory].[ProductCategory]" caption="ProductCategory" numFmtId="0" hierarchy="9" level="1">
      <sharedItems count="5">
        <s v="Beauty"/>
        <s v="Electronics"/>
        <s v="Fashion"/>
        <s v="Home"/>
        <s v="Sports"/>
      </sharedItems>
    </cacheField>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fieldsUsage count="2">
        <fieldUsage x="-1"/>
        <fieldUsage x="1"/>
      </fieldsUsage>
    </cacheHierarchy>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saveData="0" refreshedBy="Hema Sai jyothi" refreshedDate="46077.01397777778" backgroundQuery="1" createdVersion="6" refreshedVersion="6" minRefreshableVersion="3" recordCount="0" supportSubquery="1" supportAdvancedDrill="1">
  <cacheSource type="external" connectionId="1"/>
  <cacheFields count="3">
    <cacheField name="[Table1].[ProductName].[ProductName]" caption="ProductName" numFmtId="0" hierarchy="10" level="1">
      <sharedItems count="9">
        <s v="Backpack"/>
        <s v="Headphones"/>
        <s v="Laptop"/>
        <s v="Mixer"/>
        <s v="Perfume"/>
        <s v="Shoes"/>
        <s v="Sofa"/>
        <s v="T-shirt"/>
        <s v="Watch"/>
      </sharedItems>
    </cacheField>
    <cacheField name="[Measures].[Sum of Sales]" caption="Sum of Sales" numFmtId="0" hierarchy="25"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saveData="0" refreshedBy="Hema Sai jyothi" refreshedDate="46077.013978587966" backgroundQuery="1" createdVersion="6" refreshedVersion="6" minRefreshableVersion="3" recordCount="0" supportSubquery="1" supportAdvancedDrill="1">
  <cacheSource type="external" connectionId="1"/>
  <cacheFields count="3">
    <cacheField name="[Table1].[ProductName].[ProductName]" caption="ProductName" numFmtId="0" hierarchy="10" level="1">
      <sharedItems count="9">
        <s v="Backpack"/>
        <s v="Headphones"/>
        <s v="Laptop"/>
        <s v="Mixer"/>
        <s v="Perfume"/>
        <s v="Shoes"/>
        <s v="Sofa"/>
        <s v="T-shirt"/>
        <s v="Watch"/>
      </sharedItems>
    </cacheField>
    <cacheField name="[Measures].[Sum of Profit]" caption="Sum of Profit" numFmtId="0" hierarchy="26"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saveData="0" refreshedBy="Hema Sai jyothi" refreshedDate="46077.013979282405" backgroundQuery="1" createdVersion="6" refreshedVersion="6" minRefreshableVersion="3" recordCount="0" supportSubquery="1" supportAdvancedDrill="1">
  <cacheSource type="external" connectionId="1"/>
  <cacheFields count="3">
    <cacheField name="[Measures].[Sum of Sales]" caption="Sum of Sales" numFmtId="0" hierarchy="25" level="32767"/>
    <cacheField name="[Table1].[ProductCategory].[ProductCategory]" caption="ProductCategory" numFmtId="0" hierarchy="9" level="1">
      <sharedItems count="5">
        <s v="Beauty"/>
        <s v="Electronics"/>
        <s v="Fashion"/>
        <s v="Home"/>
        <s v="Sports"/>
      </sharedItems>
    </cacheField>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fieldsUsage count="2">
        <fieldUsage x="-1"/>
        <fieldUsage x="1"/>
      </fieldsUsage>
    </cacheHierarchy>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saveData="0" refreshedBy="Hema Sai jyothi" refreshedDate="46077.013979861113" backgroundQuery="1" createdVersion="6" refreshedVersion="6" minRefreshableVersion="3" recordCount="0" supportSubquery="1" supportAdvancedDrill="1">
  <cacheSource type="external" connectionId="1"/>
  <cacheFields count="2">
    <cacheField name="[Measures].[Sum of Profit]" caption="Sum of Profit" numFmtId="0" hierarchy="26"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saveData="0" refreshedBy="Hema Sai jyothi" refreshedDate="46077.013980555559" backgroundQuery="1" createdVersion="6" refreshedVersion="6" minRefreshableVersion="3" recordCount="0" supportSubquery="1" supportAdvancedDrill="1">
  <cacheSource type="external" connectionId="1"/>
  <cacheFields count="3">
    <cacheField name="[Table1].[MONTH].[MONTH]" caption="MONTH" numFmtId="0" hierarchy="2" level="1">
      <sharedItems count="12">
        <s v="April"/>
        <s v="August"/>
        <s v="December"/>
        <s v="February"/>
        <s v="January"/>
        <s v="July"/>
        <s v="June"/>
        <s v="March"/>
        <s v="May"/>
        <s v="November"/>
        <s v="October"/>
        <s v="September"/>
      </sharedItems>
    </cacheField>
    <cacheField name="[Measures].[Sum of Sales]" caption="Sum of Sales" numFmtId="0" hierarchy="25"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saveData="0" refreshedBy="Hema Sai jyothi" refreshedDate="46077.01398113426" backgroundQuery="1" createdVersion="6" refreshedVersion="6" minRefreshableVersion="3" recordCount="0" supportSubquery="1" supportAdvancedDrill="1">
  <cacheSource type="external" connectionId="1"/>
  <cacheFields count="3">
    <cacheField name="[Table1].[ShippingDays].[ShippingDays]" caption="ShippingDays" numFmtId="0" hierarchy="19"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Table1].[ShippingDays].&amp;[1]"/>
            <x15:cachedUniqueName index="1" name="[Table1].[ShippingDays].&amp;[2]"/>
            <x15:cachedUniqueName index="2" name="[Table1].[ShippingDays].&amp;[3]"/>
            <x15:cachedUniqueName index="3" name="[Table1].[ShippingDays].&amp;[4]"/>
            <x15:cachedUniqueName index="4" name="[Table1].[ShippingDays].&amp;[5]"/>
            <x15:cachedUniqueName index="5" name="[Table1].[ShippingDays].&amp;[6]"/>
            <x15:cachedUniqueName index="6" name="[Table1].[ShippingDays].&amp;[7]"/>
            <x15:cachedUniqueName index="7" name="[Table1].[ShippingDays].&amp;[8]"/>
            <x15:cachedUniqueName index="8" name="[Table1].[ShippingDays].&amp;[9]"/>
            <x15:cachedUniqueName index="9" name="[Table1].[ShippingDays].&amp;[10]"/>
          </x15:cachedUniqueNames>
        </ext>
      </extLst>
    </cacheField>
    <cacheField name="[Measures].[Sum of Sales]" caption="Sum of Sales" numFmtId="0" hierarchy="25"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2" memberValueDatatype="20" unbalanced="0">
      <fieldsUsage count="2">
        <fieldUsage x="-1"/>
        <fieldUsage x="0"/>
      </fieldsUsage>
    </cacheHierarchy>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saveData="0" refreshedBy="Hema Sai jyothi" refreshedDate="46077.013984375" backgroundQuery="1" createdVersion="6" refreshedVersion="6" minRefreshableVersion="3" recordCount="0" supportSubquery="1" supportAdvancedDrill="1">
  <cacheSource type="external" connectionId="1"/>
  <cacheFields count="3">
    <cacheField name="[Table1].[CustomerID].[CustomerID]" caption="CustomerID" numFmtId="0" hierarchy="5" level="1">
      <sharedItems count="956">
        <s v="CUST1013"/>
        <s v="CUST1021"/>
        <s v="CUST1024"/>
        <s v="CUST1065"/>
        <s v="CUST1066"/>
        <s v="CUST1088"/>
        <s v="CUST1089"/>
        <s v="CUST1107"/>
        <s v="CUST1110"/>
        <s v="CUST1122"/>
        <s v="CUST1131"/>
        <s v="CUST1132"/>
        <s v="CUST1138"/>
        <s v="CUST1144"/>
        <s v="CUST1147"/>
        <s v="CUST1155"/>
        <s v="CUST1157"/>
        <s v="CUST1163"/>
        <s v="CUST1164"/>
        <s v="CUST1185"/>
        <s v="CUST1192"/>
        <s v="CUST1227"/>
        <s v="CUST1244"/>
        <s v="CUST1248"/>
        <s v="CUST1254"/>
        <s v="CUST1279"/>
        <s v="CUST1292"/>
        <s v="CUST1301"/>
        <s v="CUST1316"/>
        <s v="CUST1339"/>
        <s v="CUST1345"/>
        <s v="CUST1346"/>
        <s v="CUST1354"/>
        <s v="CUST1358"/>
        <s v="CUST1363"/>
        <s v="CUST1375"/>
        <s v="CUST1378"/>
        <s v="CUST1389"/>
        <s v="CUST1390"/>
        <s v="CUST1393"/>
        <s v="CUST1397"/>
        <s v="CUST1411"/>
        <s v="CUST1442"/>
        <s v="CUST1445"/>
        <s v="CUST1451"/>
        <s v="CUST1455"/>
        <s v="CUST1463"/>
        <s v="CUST1481"/>
        <s v="CUST1482"/>
        <s v="CUST1486"/>
        <s v="CUST1489"/>
        <s v="CUST1506"/>
        <s v="CUST1526"/>
        <s v="CUST1534"/>
        <s v="CUST1544"/>
        <s v="CUST1545"/>
        <s v="CUST1551"/>
        <s v="CUST1554"/>
        <s v="CUST1567"/>
        <s v="CUST1592"/>
        <s v="CUST1599"/>
        <s v="CUST1601"/>
        <s v="CUST1606"/>
        <s v="CUST1614"/>
        <s v="CUST1618"/>
        <s v="CUST1646"/>
        <s v="CUST1658"/>
        <s v="CUST1673"/>
        <s v="CUST1677"/>
        <s v="CUST1693"/>
        <s v="CUST1702"/>
        <s v="CUST1709"/>
        <s v="CUST1716"/>
        <s v="CUST1719"/>
        <s v="CUST1724"/>
        <s v="CUST1729"/>
        <s v="CUST1731"/>
        <s v="CUST1732"/>
        <s v="CUST1733"/>
        <s v="CUST1742"/>
        <s v="CUST1744"/>
        <s v="CUST1757"/>
        <s v="CUST1760"/>
        <s v="CUST1767"/>
        <s v="CUST1781"/>
        <s v="CUST1782"/>
        <s v="CUST1789"/>
        <s v="CUST1796"/>
        <s v="CUST1798"/>
        <s v="CUST1800"/>
        <s v="CUST1816"/>
        <s v="CUST1824"/>
        <s v="CUST1829"/>
        <s v="CUST1833"/>
        <s v="CUST1835"/>
        <s v="CUST1836"/>
        <s v="CUST1846"/>
        <s v="CUST1849"/>
        <s v="CUST1855"/>
        <s v="CUST1862"/>
        <s v="CUST1872"/>
        <s v="CUST1881"/>
        <s v="CUST1888"/>
        <s v="CUST1891"/>
        <s v="CUST1902"/>
        <s v="CUST1910"/>
        <s v="CUST1924"/>
        <s v="CUST1933"/>
        <s v="CUST1934"/>
        <s v="CUST1963"/>
        <s v="CUST1973"/>
        <s v="CUST1975"/>
        <s v="CUST1985"/>
        <s v="CUST1995"/>
        <s v="CUST1996"/>
        <s v="CUST2002"/>
        <s v="CUST2010"/>
        <s v="CUST2024"/>
        <s v="CUST2026"/>
        <s v="CUST2027"/>
        <s v="CUST2028"/>
        <s v="CUST2029"/>
        <s v="CUST2033"/>
        <s v="CUST2043"/>
        <s v="CUST2056"/>
        <s v="CUST2057"/>
        <s v="CUST2065"/>
        <s v="CUST2068"/>
        <s v="CUST2072"/>
        <s v="CUST2087"/>
        <s v="CUST2090"/>
        <s v="CUST2105"/>
        <s v="CUST2109"/>
        <s v="CUST2119"/>
        <s v="CUST2133"/>
        <s v="CUST2143"/>
        <s v="CUST2144"/>
        <s v="CUST2154"/>
        <s v="CUST2182"/>
        <s v="CUST2234"/>
        <s v="CUST2248"/>
        <s v="CUST2257"/>
        <s v="CUST2259"/>
        <s v="CUST2265"/>
        <s v="CUST2275"/>
        <s v="CUST2287"/>
        <s v="CUST2307"/>
        <s v="CUST2312"/>
        <s v="CUST2313"/>
        <s v="CUST2317"/>
        <s v="CUST2341"/>
        <s v="CUST2345"/>
        <s v="CUST2362"/>
        <s v="CUST2363"/>
        <s v="CUST2371"/>
        <s v="CUST2376"/>
        <s v="CUST2380"/>
        <s v="CUST2448"/>
        <s v="CUST2455"/>
        <s v="CUST2465"/>
        <s v="CUST2470"/>
        <s v="CUST2476"/>
        <s v="CUST2478"/>
        <s v="CUST2482"/>
        <s v="CUST2494"/>
        <s v="CUST2496"/>
        <s v="CUST2500"/>
        <s v="CUST2506"/>
        <s v="CUST2522"/>
        <s v="CUST2526"/>
        <s v="CUST2533"/>
        <s v="CUST2545"/>
        <s v="CUST2558"/>
        <s v="CUST2571"/>
        <s v="CUST2572"/>
        <s v="CUST2580"/>
        <s v="CUST2581"/>
        <s v="CUST2583"/>
        <s v="CUST2587"/>
        <s v="CUST2592"/>
        <s v="CUST2598"/>
        <s v="CUST2619"/>
        <s v="CUST2627"/>
        <s v="CUST2654"/>
        <s v="CUST2668"/>
        <s v="CUST2691"/>
        <s v="CUST2692"/>
        <s v="CUST2694"/>
        <s v="CUST2701"/>
        <s v="CUST2705"/>
        <s v="CUST2721"/>
        <s v="CUST2725"/>
        <s v="CUST2730"/>
        <s v="CUST2744"/>
        <s v="CUST2747"/>
        <s v="CUST2762"/>
        <s v="CUST2765"/>
        <s v="CUST2766"/>
        <s v="CUST2774"/>
        <s v="CUST2795"/>
        <s v="CUST2799"/>
        <s v="CUST2810"/>
        <s v="CUST2831"/>
        <s v="CUST2847"/>
        <s v="CUST2856"/>
        <s v="CUST2857"/>
        <s v="CUST2875"/>
        <s v="CUST2903"/>
        <s v="CUST2924"/>
        <s v="CUST2928"/>
        <s v="CUST2953"/>
        <s v="CUST2970"/>
        <s v="CUST2974"/>
        <s v="CUST2978"/>
        <s v="CUST2982"/>
        <s v="CUST2983"/>
        <s v="CUST2989"/>
        <s v="CUST2992"/>
        <s v="CUST2993"/>
        <s v="CUST2996"/>
        <s v="CUST3022"/>
        <s v="CUST3028"/>
        <s v="CUST3029"/>
        <s v="CUST3030"/>
        <s v="CUST3034"/>
        <s v="CUST3036"/>
        <s v="CUST3040"/>
        <s v="CUST3041"/>
        <s v="CUST3051"/>
        <s v="CUST3066"/>
        <s v="CUST3073"/>
        <s v="CUST3084"/>
        <s v="CUST3106"/>
        <s v="CUST3107"/>
        <s v="CUST3116"/>
        <s v="CUST3129"/>
        <s v="CUST3141"/>
        <s v="CUST3167"/>
        <s v="CUST3172"/>
        <s v="CUST3182"/>
        <s v="CUST3197"/>
        <s v="CUST3207"/>
        <s v="CUST3213"/>
        <s v="CUST3215"/>
        <s v="CUST3221"/>
        <s v="CUST3229"/>
        <s v="CUST3237"/>
        <s v="CUST3238"/>
        <s v="CUST3242"/>
        <s v="CUST3262"/>
        <s v="CUST3286"/>
        <s v="CUST3291"/>
        <s v="CUST3309"/>
        <s v="CUST3315"/>
        <s v="CUST3326"/>
        <s v="CUST3331"/>
        <s v="CUST3333"/>
        <s v="CUST3339"/>
        <s v="CUST3361"/>
        <s v="CUST3362"/>
        <s v="CUST3364"/>
        <s v="CUST3367"/>
        <s v="CUST3370"/>
        <s v="CUST3381"/>
        <s v="CUST3395"/>
        <s v="CUST3396"/>
        <s v="CUST3397"/>
        <s v="CUST3421"/>
        <s v="CUST3423"/>
        <s v="CUST3425"/>
        <s v="CUST3427"/>
        <s v="CUST3438"/>
        <s v="CUST3443"/>
        <s v="CUST3448"/>
        <s v="CUST3468"/>
        <s v="CUST3484"/>
        <s v="CUST3496"/>
        <s v="CUST3498"/>
        <s v="CUST3508"/>
        <s v="CUST3515"/>
        <s v="CUST3527"/>
        <s v="CUST3534"/>
        <s v="CUST3541"/>
        <s v="CUST3544"/>
        <s v="CUST3548"/>
        <s v="CUST3572"/>
        <s v="CUST3573"/>
        <s v="CUST3586"/>
        <s v="CUST3588"/>
        <s v="CUST3597"/>
        <s v="CUST3600"/>
        <s v="CUST3638"/>
        <s v="CUST3641"/>
        <s v="CUST3652"/>
        <s v="CUST3654"/>
        <s v="CUST3704"/>
        <s v="CUST3708"/>
        <s v="CUST3715"/>
        <s v="CUST3716"/>
        <s v="CUST3724"/>
        <s v="CUST3744"/>
        <s v="CUST3754"/>
        <s v="CUST3761"/>
        <s v="CUST3777"/>
        <s v="CUST3788"/>
        <s v="CUST3791"/>
        <s v="CUST3810"/>
        <s v="CUST3827"/>
        <s v="CUST3833"/>
        <s v="CUST3849"/>
        <s v="CUST3889"/>
        <s v="CUST3904"/>
        <s v="CUST3914"/>
        <s v="CUST3921"/>
        <s v="CUST3932"/>
        <s v="CUST3937"/>
        <s v="CUST3941"/>
        <s v="CUST3993"/>
        <s v="CUST3995"/>
        <s v="CUST4019"/>
        <s v="CUST4026"/>
        <s v="CUST4044"/>
        <s v="CUST4052"/>
        <s v="CUST4101"/>
        <s v="CUST4135"/>
        <s v="CUST4150"/>
        <s v="CUST4152"/>
        <s v="CUST4160"/>
        <s v="CUST4163"/>
        <s v="CUST4178"/>
        <s v="CUST4181"/>
        <s v="CUST4189"/>
        <s v="CUST4191"/>
        <s v="CUST4194"/>
        <s v="CUST4206"/>
        <s v="CUST4217"/>
        <s v="CUST4255"/>
        <s v="CUST4258"/>
        <s v="CUST4281"/>
        <s v="CUST4282"/>
        <s v="CUST4291"/>
        <s v="CUST4292"/>
        <s v="CUST4293"/>
        <s v="CUST4298"/>
        <s v="CUST4302"/>
        <s v="CUST4319"/>
        <s v="CUST4334"/>
        <s v="CUST4380"/>
        <s v="CUST4385"/>
        <s v="CUST4396"/>
        <s v="CUST4408"/>
        <s v="CUST4414"/>
        <s v="CUST4444"/>
        <s v="CUST4449"/>
        <s v="CUST4455"/>
        <s v="CUST4456"/>
        <s v="CUST4483"/>
        <s v="CUST4508"/>
        <s v="CUST4515"/>
        <s v="CUST4516"/>
        <s v="CUST4525"/>
        <s v="CUST4526"/>
        <s v="CUST4527"/>
        <s v="CUST4529"/>
        <s v="CUST4530"/>
        <s v="CUST4536"/>
        <s v="CUST4544"/>
        <s v="CUST4560"/>
        <s v="CUST4568"/>
        <s v="CUST4573"/>
        <s v="CUST4574"/>
        <s v="CUST4575"/>
        <s v="CUST4583"/>
        <s v="CUST4594"/>
        <s v="CUST4602"/>
        <s v="CUST4604"/>
        <s v="CUST4609"/>
        <s v="CUST4631"/>
        <s v="CUST4671"/>
        <s v="CUST4672"/>
        <s v="CUST4689"/>
        <s v="CUST4694"/>
        <s v="CUST4718"/>
        <s v="CUST4727"/>
        <s v="CUST4732"/>
        <s v="CUST4744"/>
        <s v="CUST4748"/>
        <s v="CUST4757"/>
        <s v="CUST4760"/>
        <s v="CUST4763"/>
        <s v="CUST4779"/>
        <s v="CUST4791"/>
        <s v="CUST4819"/>
        <s v="CUST4831"/>
        <s v="CUST4856"/>
        <s v="CUST4857"/>
        <s v="CUST4875"/>
        <s v="CUST4878"/>
        <s v="CUST4883"/>
        <s v="CUST4885"/>
        <s v="CUST4907"/>
        <s v="CUST4940"/>
        <s v="CUST4943"/>
        <s v="CUST4952"/>
        <s v="CUST4971"/>
        <s v="CUST4984"/>
        <s v="CUST4988"/>
        <s v="CUST4992"/>
        <s v="CUST4996"/>
        <s v="CUST5018"/>
        <s v="CUST5031"/>
        <s v="CUST5032"/>
        <s v="CUST5045"/>
        <s v="CUST5051"/>
        <s v="CUST5059"/>
        <s v="CUST5070"/>
        <s v="CUST5082"/>
        <s v="CUST5084"/>
        <s v="CUST5088"/>
        <s v="CUST5096"/>
        <s v="CUST5121"/>
        <s v="CUST5139"/>
        <s v="CUST5155"/>
        <s v="CUST5167"/>
        <s v="CUST5177"/>
        <s v="CUST5183"/>
        <s v="CUST5184"/>
        <s v="CUST5189"/>
        <s v="CUST5192"/>
        <s v="CUST5197"/>
        <s v="CUST5204"/>
        <s v="CUST5206"/>
        <s v="CUST5212"/>
        <s v="CUST5221"/>
        <s v="CUST5231"/>
        <s v="CUST5232"/>
        <s v="CUST5245"/>
        <s v="CUST5255"/>
        <s v="CUST5256"/>
        <s v="CUST5257"/>
        <s v="CUST5264"/>
        <s v="CUST5282"/>
        <s v="CUST5292"/>
        <s v="CUST5300"/>
        <s v="CUST5310"/>
        <s v="CUST5319"/>
        <s v="CUST5332"/>
        <s v="CUST5340"/>
        <s v="CUST5348"/>
        <s v="CUST5356"/>
        <s v="CUST5363"/>
        <s v="CUST5364"/>
        <s v="CUST5376"/>
        <s v="CUST5377"/>
        <s v="CUST5382"/>
        <s v="CUST5387"/>
        <s v="CUST5392"/>
        <s v="CUST5398"/>
        <s v="CUST5412"/>
        <s v="CUST5414"/>
        <s v="CUST5419"/>
        <s v="CUST5420"/>
        <s v="CUST5460"/>
        <s v="CUST5468"/>
        <s v="CUST5485"/>
        <s v="CUST5500"/>
        <s v="CUST5503"/>
        <s v="CUST5524"/>
        <s v="CUST5526"/>
        <s v="CUST5527"/>
        <s v="CUST5532"/>
        <s v="CUST5533"/>
        <s v="CUST5560"/>
        <s v="CUST5570"/>
        <s v="CUST5582"/>
        <s v="CUST5607"/>
        <s v="CUST5623"/>
        <s v="CUST5632"/>
        <s v="CUST5634"/>
        <s v="CUST5636"/>
        <s v="CUST5637"/>
        <s v="CUST5659"/>
        <s v="CUST5666"/>
        <s v="CUST5684"/>
        <s v="CUST5688"/>
        <s v="CUST5707"/>
        <s v="CUST5712"/>
        <s v="CUST5713"/>
        <s v="CUST5736"/>
        <s v="CUST5754"/>
        <s v="CUST5756"/>
        <s v="CUST5782"/>
        <s v="CUST5823"/>
        <s v="CUST5824"/>
        <s v="CUST5830"/>
        <s v="CUST5836"/>
        <s v="CUST5838"/>
        <s v="CUST5840"/>
        <s v="CUST5842"/>
        <s v="CUST5875"/>
        <s v="CUST5898"/>
        <s v="CUST5899"/>
        <s v="CUST5952"/>
        <s v="CUST5956"/>
        <s v="CUST5964"/>
        <s v="CUST5990"/>
        <s v="CUST6000"/>
        <s v="CUST6006"/>
        <s v="CUST6023"/>
        <s v="CUST6050"/>
        <s v="CUST6053"/>
        <s v="CUST6054"/>
        <s v="CUST6058"/>
        <s v="CUST6072"/>
        <s v="CUST6073"/>
        <s v="CUST6078"/>
        <s v="CUST6080"/>
        <s v="CUST6081"/>
        <s v="CUST6082"/>
        <s v="CUST6090"/>
        <s v="CUST6095"/>
        <s v="CUST6134"/>
        <s v="CUST6138"/>
        <s v="CUST6139"/>
        <s v="CUST6142"/>
        <s v="CUST6173"/>
        <s v="CUST6178"/>
        <s v="CUST6183"/>
        <s v="CUST6184"/>
        <s v="CUST6187"/>
        <s v="CUST6204"/>
        <s v="CUST6205"/>
        <s v="CUST6216"/>
        <s v="CUST6217"/>
        <s v="CUST6219"/>
        <s v="CUST6224"/>
        <s v="CUST6239"/>
        <s v="CUST6263"/>
        <s v="CUST6266"/>
        <s v="CUST6268"/>
        <s v="CUST6276"/>
        <s v="CUST6277"/>
        <s v="CUST6281"/>
        <s v="CUST6282"/>
        <s v="CUST6285"/>
        <s v="CUST6300"/>
        <s v="CUST6315"/>
        <s v="CUST6324"/>
        <s v="CUST6327"/>
        <s v="CUST6331"/>
        <s v="CUST6334"/>
        <s v="CUST6341"/>
        <s v="CUST6344"/>
        <s v="CUST6369"/>
        <s v="CUST6381"/>
        <s v="CUST6412"/>
        <s v="CUST6417"/>
        <s v="CUST6420"/>
        <s v="CUST6421"/>
        <s v="CUST6422"/>
        <s v="CUST6426"/>
        <s v="CUST6432"/>
        <s v="CUST6447"/>
        <s v="CUST6448"/>
        <s v="CUST6452"/>
        <s v="CUST6464"/>
        <s v="CUST6470"/>
        <s v="CUST6478"/>
        <s v="CUST6479"/>
        <s v="CUST6488"/>
        <s v="CUST6507"/>
        <s v="CUST6514"/>
        <s v="CUST6534"/>
        <s v="CUST6560"/>
        <s v="CUST6571"/>
        <s v="CUST6576"/>
        <s v="CUST6587"/>
        <s v="CUST6588"/>
        <s v="CUST6593"/>
        <s v="CUST6601"/>
        <s v="CUST6617"/>
        <s v="CUST6641"/>
        <s v="CUST6651"/>
        <s v="CUST6657"/>
        <s v="CUST6666"/>
        <s v="CUST6668"/>
        <s v="CUST6669"/>
        <s v="CUST6672"/>
        <s v="CUST6675"/>
        <s v="CUST6682"/>
        <s v="CUST6690"/>
        <s v="CUST6693"/>
        <s v="CUST6695"/>
        <s v="CUST6702"/>
        <s v="CUST6704"/>
        <s v="CUST6714"/>
        <s v="CUST6718"/>
        <s v="CUST6747"/>
        <s v="CUST6755"/>
        <s v="CUST6756"/>
        <s v="CUST6761"/>
        <s v="CUST6765"/>
        <s v="CUST6777"/>
        <s v="CUST6780"/>
        <s v="CUST6788"/>
        <s v="CUST6791"/>
        <s v="CUST6797"/>
        <s v="CUST6798"/>
        <s v="CUST6814"/>
        <s v="CUST6817"/>
        <s v="CUST6818"/>
        <s v="CUST6827"/>
        <s v="CUST6830"/>
        <s v="CUST6831"/>
        <s v="CUST6855"/>
        <s v="CUST6861"/>
        <s v="CUST6866"/>
        <s v="CUST6884"/>
        <s v="CUST6897"/>
        <s v="CUST6903"/>
        <s v="CUST6906"/>
        <s v="CUST6909"/>
        <s v="CUST6919"/>
        <s v="CUST6925"/>
        <s v="CUST6941"/>
        <s v="CUST6944"/>
        <s v="CUST6948"/>
        <s v="CUST6950"/>
        <s v="CUST6961"/>
        <s v="CUST6964"/>
        <s v="CUST6978"/>
        <s v="CUST6995"/>
        <s v="CUST6996"/>
        <s v="CUST7000"/>
        <s v="CUST7011"/>
        <s v="CUST7035"/>
        <s v="CUST7037"/>
        <s v="CUST7040"/>
        <s v="CUST7055"/>
        <s v="CUST7076"/>
        <s v="CUST7086"/>
        <s v="CUST7088"/>
        <s v="CUST7091"/>
        <s v="CUST7107"/>
        <s v="CUST7116"/>
        <s v="CUST7121"/>
        <s v="CUST7125"/>
        <s v="CUST7141"/>
        <s v="CUST7160"/>
        <s v="CUST7171"/>
        <s v="CUST7172"/>
        <s v="CUST7177"/>
        <s v="CUST7181"/>
        <s v="CUST7184"/>
        <s v="CUST7188"/>
        <s v="CUST7214"/>
        <s v="CUST7217"/>
        <s v="CUST7234"/>
        <s v="CUST7242"/>
        <s v="CUST7262"/>
        <s v="CUST7268"/>
        <s v="CUST7272"/>
        <s v="CUST7286"/>
        <s v="CUST7305"/>
        <s v="CUST7316"/>
        <s v="CUST7319"/>
        <s v="CUST7328"/>
        <s v="CUST7332"/>
        <s v="CUST7334"/>
        <s v="CUST7335"/>
        <s v="CUST7352"/>
        <s v="CUST7380"/>
        <s v="CUST7390"/>
        <s v="CUST7399"/>
        <s v="CUST7402"/>
        <s v="CUST7418"/>
        <s v="CUST7423"/>
        <s v="CUST7425"/>
        <s v="CUST7427"/>
        <s v="CUST7432"/>
        <s v="CUST7437"/>
        <s v="CUST7453"/>
        <s v="CUST7456"/>
        <s v="CUST7463"/>
        <s v="CUST7475"/>
        <s v="CUST7476"/>
        <s v="CUST7487"/>
        <s v="CUST7494"/>
        <s v="CUST7498"/>
        <s v="CUST7506"/>
        <s v="CUST7508"/>
        <s v="CUST7519"/>
        <s v="CUST7527"/>
        <s v="CUST7532"/>
        <s v="CUST7534"/>
        <s v="CUST7538"/>
        <s v="CUST7548"/>
        <s v="CUST7566"/>
        <s v="CUST7569"/>
        <s v="CUST7570"/>
        <s v="CUST7587"/>
        <s v="CUST7589"/>
        <s v="CUST7603"/>
        <s v="CUST7638"/>
        <s v="CUST7648"/>
        <s v="CUST7651"/>
        <s v="CUST7661"/>
        <s v="CUST7662"/>
        <s v="CUST7666"/>
        <s v="CUST7682"/>
        <s v="CUST7689"/>
        <s v="CUST7713"/>
        <s v="CUST7718"/>
        <s v="CUST7719"/>
        <s v="CUST7721"/>
        <s v="CUST7735"/>
        <s v="CUST7741"/>
        <s v="CUST7745"/>
        <s v="CUST7746"/>
        <s v="CUST7760"/>
        <s v="CUST7778"/>
        <s v="CUST7785"/>
        <s v="CUST7792"/>
        <s v="CUST7796"/>
        <s v="CUST7820"/>
        <s v="CUST7864"/>
        <s v="CUST7867"/>
        <s v="CUST7880"/>
        <s v="CUST7881"/>
        <s v="CUST7885"/>
        <s v="CUST7895"/>
        <s v="CUST7897"/>
        <s v="CUST7901"/>
        <s v="CUST7908"/>
        <s v="CUST7929"/>
        <s v="CUST7932"/>
        <s v="CUST7938"/>
        <s v="CUST7942"/>
        <s v="CUST7945"/>
        <s v="CUST7946"/>
        <s v="CUST7950"/>
        <s v="CUST7952"/>
        <s v="CUST7958"/>
        <s v="CUST7964"/>
        <s v="CUST7965"/>
        <s v="CUST7966"/>
        <s v="CUST7985"/>
        <s v="CUST7990"/>
        <s v="CUST8004"/>
        <s v="CUST8018"/>
        <s v="CUST8026"/>
        <s v="CUST8035"/>
        <s v="CUST8046"/>
        <s v="CUST8055"/>
        <s v="CUST8066"/>
        <s v="CUST8073"/>
        <s v="CUST8076"/>
        <s v="CUST8077"/>
        <s v="CUST8092"/>
        <s v="CUST8117"/>
        <s v="CUST8121"/>
        <s v="CUST8124"/>
        <s v="CUST8178"/>
        <s v="CUST8179"/>
        <s v="CUST8190"/>
        <s v="CUST8200"/>
        <s v="CUST8201"/>
        <s v="CUST8204"/>
        <s v="CUST8205"/>
        <s v="CUST8207"/>
        <s v="CUST8213"/>
        <s v="CUST8233"/>
        <s v="CUST8242"/>
        <s v="CUST8248"/>
        <s v="CUST8254"/>
        <s v="CUST8260"/>
        <s v="CUST8268"/>
        <s v="CUST8276"/>
        <s v="CUST8296"/>
        <s v="CUST8308"/>
        <s v="CUST8310"/>
        <s v="CUST8317"/>
        <s v="CUST8320"/>
        <s v="CUST8336"/>
        <s v="CUST8338"/>
        <s v="CUST8355"/>
        <s v="CUST8388"/>
        <s v="CUST8395"/>
        <s v="CUST8399"/>
        <s v="CUST8410"/>
        <s v="CUST8415"/>
        <s v="CUST8422"/>
        <s v="CUST8503"/>
        <s v="CUST8515"/>
        <s v="CUST8524"/>
        <s v="CUST8526"/>
        <s v="CUST8529"/>
        <s v="CUST8560"/>
        <s v="CUST8580"/>
        <s v="CUST8584"/>
        <s v="CUST8593"/>
        <s v="CUST8595"/>
        <s v="CUST8605"/>
        <s v="CUST8615"/>
        <s v="CUST8616"/>
        <s v="CUST8622"/>
        <s v="CUST8650"/>
        <s v="CUST8654"/>
        <s v="CUST8668"/>
        <s v="CUST8699"/>
        <s v="CUST8703"/>
        <s v="CUST8709"/>
        <s v="CUST8716"/>
        <s v="CUST8718"/>
        <s v="CUST8719"/>
        <s v="CUST8727"/>
        <s v="CUST8746"/>
        <s v="CUST8749"/>
        <s v="CUST8794"/>
        <s v="CUST8815"/>
        <s v="CUST8825"/>
        <s v="CUST8831"/>
        <s v="CUST8845"/>
        <s v="CUST8846"/>
        <s v="CUST8858"/>
        <s v="CUST8873"/>
        <s v="CUST8880"/>
        <s v="CUST8886"/>
        <s v="CUST8897"/>
        <s v="CUST8898"/>
        <s v="CUST8899"/>
        <s v="CUST8909"/>
        <s v="CUST8933"/>
        <s v="CUST8951"/>
        <s v="CUST8970"/>
        <s v="CUST8982"/>
        <s v="CUST8988"/>
        <s v="CUST8999"/>
        <s v="CUST9005"/>
        <s v="CUST9007"/>
        <s v="CUST9008"/>
        <s v="CUST9025"/>
        <s v="CUST9032"/>
        <s v="CUST9042"/>
        <s v="CUST9064"/>
        <s v="CUST9070"/>
        <s v="CUST9073"/>
        <s v="CUST9075"/>
        <s v="CUST9078"/>
        <s v="CUST9079"/>
        <s v="CUST9087"/>
        <s v="CUST9088"/>
        <s v="CUST9120"/>
        <s v="CUST9121"/>
        <s v="CUST9124"/>
        <s v="CUST9127"/>
        <s v="CUST9133"/>
        <s v="CUST9136"/>
        <s v="CUST9139"/>
        <s v="CUST9147"/>
        <s v="CUST9188"/>
        <s v="CUST9212"/>
        <s v="CUST9213"/>
        <s v="CUST9217"/>
        <s v="CUST9222"/>
        <s v="CUST9223"/>
        <s v="CUST9233"/>
        <s v="CUST9234"/>
        <s v="CUST9240"/>
        <s v="CUST9244"/>
        <s v="CUST9270"/>
        <s v="CUST9273"/>
        <s v="CUST9280"/>
        <s v="CUST9281"/>
        <s v="CUST9290"/>
        <s v="CUST9291"/>
        <s v="CUST9300"/>
        <s v="CUST9310"/>
        <s v="CUST9311"/>
        <s v="CUST9315"/>
        <s v="CUST9326"/>
        <s v="CUST9328"/>
        <s v="CUST9335"/>
        <s v="CUST9344"/>
        <s v="CUST9351"/>
        <s v="CUST9358"/>
        <s v="CUST9370"/>
        <s v="CUST9387"/>
        <s v="CUST9395"/>
        <s v="CUST9399"/>
        <s v="CUST9403"/>
        <s v="CUST9408"/>
        <s v="CUST9425"/>
        <s v="CUST9438"/>
        <s v="CUST9441"/>
        <s v="CUST9444"/>
        <s v="CUST9458"/>
        <s v="CUST9468"/>
        <s v="CUST9472"/>
        <s v="CUST9481"/>
        <s v="CUST9485"/>
        <s v="CUST9487"/>
        <s v="CUST9492"/>
        <s v="CUST9494"/>
        <s v="CUST9499"/>
        <s v="CUST9505"/>
        <s v="CUST9517"/>
        <s v="CUST9526"/>
        <s v="CUST9536"/>
        <s v="CUST9546"/>
        <s v="CUST9550"/>
        <s v="CUST9556"/>
        <s v="CUST9570"/>
        <s v="CUST9571"/>
        <s v="CUST9583"/>
        <s v="CUST9585"/>
        <s v="CUST9589"/>
        <s v="CUST9610"/>
        <s v="CUST9616"/>
        <s v="CUST9621"/>
        <s v="CUST9635"/>
        <s v="CUST9636"/>
        <s v="CUST9638"/>
        <s v="CUST9650"/>
        <s v="CUST9651"/>
        <s v="CUST9655"/>
        <s v="CUST9680"/>
        <s v="CUST9681"/>
        <s v="CUST9686"/>
        <s v="CUST9687"/>
        <s v="CUST9688"/>
        <s v="CUST9701"/>
        <s v="CUST9708"/>
        <s v="CUST9733"/>
        <s v="CUST9744"/>
        <s v="CUST9757"/>
        <s v="CUST9771"/>
        <s v="CUST9788"/>
        <s v="CUST9791"/>
        <s v="CUST9793"/>
        <s v="CUST9797"/>
        <s v="CUST9801"/>
        <s v="CUST9874"/>
        <s v="CUST9875"/>
        <s v="CUST9884"/>
        <s v="CUST9897"/>
        <s v="CUST9918"/>
        <s v="CUST9922"/>
        <s v="CUST9925"/>
        <s v="CUST9944"/>
        <s v="CUST9949"/>
        <s v="CUST9969"/>
        <s v="CUST9976"/>
        <s v="CUST9992"/>
        <s v="CUST9995"/>
        <s v="CUST9998"/>
      </sharedItems>
    </cacheField>
    <cacheField name="[Measures].[Sum of Sales]" caption="Sum of Sales" numFmtId="0" hierarchy="25"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saveData="0" refreshedBy="Hema Sai jyothi" refreshedDate="46077.013985648147" backgroundQuery="1" createdVersion="6" refreshedVersion="6" minRefreshableVersion="3" recordCount="0" supportSubquery="1" supportAdvancedDrill="1">
  <cacheSource type="external" connectionId="1"/>
  <cacheFields count="4">
    <cacheField name="[Table1].[CustomerID].[CustomerID]" caption="CustomerID" numFmtId="0" hierarchy="5" level="1">
      <sharedItems count="44">
        <s v="CUST1411"/>
        <s v="CUST1835"/>
        <s v="CUST1881"/>
        <s v="CUST2448"/>
        <s v="CUST3028"/>
        <s v="CUST3029"/>
        <s v="CUST3066"/>
        <s v="CUST3573"/>
        <s v="CUST4026"/>
        <s v="CUST4602"/>
        <s v="CUST5707"/>
        <s v="CUST6000"/>
        <s v="CUST6072"/>
        <s v="CUST6187"/>
        <s v="CUST6268"/>
        <s v="CUST6277"/>
        <s v="CUST6426"/>
        <s v="CUST6765"/>
        <s v="CUST6964"/>
        <s v="CUST7035"/>
        <s v="CUST7040"/>
        <s v="CUST7121"/>
        <s v="CUST7141"/>
        <s v="CUST7172"/>
        <s v="CUST7425"/>
        <s v="CUST7463"/>
        <s v="CUST7587"/>
        <s v="CUST7603"/>
        <s v="CUST7741"/>
        <s v="CUST8004"/>
        <s v="CUST8018"/>
        <s v="CUST8026"/>
        <s v="CUST8066"/>
        <s v="CUST8076"/>
        <s v="CUST8179"/>
        <s v="CUST8248"/>
        <s v="CUST8317"/>
        <s v="CUST9139"/>
        <s v="CUST9188"/>
        <s v="CUST9222"/>
        <s v="CUST9485"/>
        <s v="CUST9517"/>
        <s v="CUST9536"/>
        <s v="CUST9992"/>
      </sharedItems>
    </cacheField>
    <cacheField name="[Measures].[Distinct Count of OrderID]" caption="Distinct Count of OrderID" numFmtId="0" hierarchy="36" level="32767"/>
    <cacheField name="[Measures].[Distinct Count of CustomerID]" caption="Distinct Count of CustomerID" numFmtId="0" hierarchy="37"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saveData="0" refreshedBy="Hema Sai jyothi" refreshedDate="46077.013988541665" backgroundQuery="1" createdVersion="6" refreshedVersion="6" minRefreshableVersion="3" recordCount="0" supportSubquery="1" supportAdvancedDrill="1">
  <cacheSource type="external" connectionId="1"/>
  <cacheFields count="3">
    <cacheField name="[Table1].[OrderID].[OrderID]" caption="OrderID" numFmtId="0" level="1">
      <sharedItems count="100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haredItems>
    </cacheField>
    <cacheField name="[Measures].[Count of CustomerID]" caption="Count of CustomerID" numFmtId="0" hierarchy="35"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2" memberValueDatatype="130" unbalanced="0">
      <fieldsUsage count="2">
        <fieldUsage x="-1"/>
        <fieldUsage x="0"/>
      </fieldsUsage>
    </cacheHierarchy>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saveData="0" refreshedBy="Hema Sai jyothi" refreshedDate="46077.013997916663" backgroundQuery="1" createdVersion="6" refreshedVersion="6" minRefreshableVersion="3" recordCount="0" supportSubquery="1" supportAdvancedDrill="1">
  <cacheSource type="external" connectionId="1"/>
  <cacheFields count="3">
    <cacheField name="[Measures].[Count of CustomerID]" caption="Count of CustomerID" numFmtId="0" hierarchy="35" level="32767"/>
    <cacheField name="[Table1].[ShippingDays].[ShippingDays]" caption="ShippingDays" numFmtId="0" hierarchy="19"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Table1].[ShippingDays].&amp;[1]"/>
            <x15:cachedUniqueName index="1" name="[Table1].[ShippingDays].&amp;[2]"/>
            <x15:cachedUniqueName index="2" name="[Table1].[ShippingDays].&amp;[3]"/>
            <x15:cachedUniqueName index="3" name="[Table1].[ShippingDays].&amp;[4]"/>
            <x15:cachedUniqueName index="4" name="[Table1].[ShippingDays].&amp;[5]"/>
            <x15:cachedUniqueName index="5" name="[Table1].[ShippingDays].&amp;[6]"/>
            <x15:cachedUniqueName index="6" name="[Table1].[ShippingDays].&amp;[7]"/>
            <x15:cachedUniqueName index="7" name="[Table1].[ShippingDays].&amp;[8]"/>
            <x15:cachedUniqueName index="8" name="[Table1].[ShippingDays].&amp;[9]"/>
            <x15:cachedUniqueName index="9" name="[Table1].[ShippingDays].&amp;[10]"/>
          </x15:cachedUniqueNames>
        </ext>
      </extLst>
    </cacheField>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ShippingDays]" caption="ShippingDays" attribute="1" defaultMemberUniqueName="[Table1].[ShippingDays].[All]" allUniqueName="[Table1].[ShippingDays].[All]" dimensionUniqueName="[Table1]" displayFolder="" count="2" memberValueDatatype="20" unbalanced="0">
      <fieldsUsage count="2">
        <fieldUsage x="-1"/>
        <fieldUsage x="1"/>
      </fieldsUsage>
    </cacheHierarchy>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saveData="0" refreshedBy="Hema Sai jyothi" refreshedDate="46077.014001388889" backgroundQuery="1" createdVersion="6" refreshedVersion="6" minRefreshableVersion="3" recordCount="0" supportSubquery="1" supportAdvancedDrill="1">
  <cacheSource type="external" connectionId="1"/>
  <cacheFields count="3">
    <cacheField name="[Measures].[Sum of Sales]" caption="Sum of Sales" numFmtId="0" hierarchy="25" level="32767"/>
    <cacheField name="[Table1].[PaymentMethod].[PaymentMethod]" caption="PaymentMethod" numFmtId="0" hierarchy="18" level="1">
      <sharedItems count="5">
        <s v="Cash on Delivery"/>
        <s v="Credit Card"/>
        <s v="Debit Card"/>
        <s v="Net Banking"/>
        <s v="UPI"/>
      </sharedItems>
    </cacheField>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2" memberValueDatatype="130" unbalanced="0">
      <fieldsUsage count="2">
        <fieldUsage x="-1"/>
        <fieldUsage x="1"/>
      </fieldsUsage>
    </cacheHierarchy>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saveData="0" refreshedBy="Hema Sai jyothi" refreshedDate="46077.014004398145" backgroundQuery="1" createdVersion="6" refreshedVersion="6" minRefreshableVersion="3" recordCount="0" supportSubquery="1" supportAdvancedDrill="1">
  <cacheSource type="external" connectionId="1"/>
  <cacheFields count="4">
    <cacheField name="[Measures].[Sum of Sales]" caption="Sum of Sales" numFmtId="0" hierarchy="25" level="32767"/>
    <cacheField name="[Table1].[MONTH].[MONTH]" caption="MONTH" numFmtId="0" hierarchy="2" level="1">
      <sharedItems count="12">
        <s v="April"/>
        <s v="August"/>
        <s v="December"/>
        <s v="February"/>
        <s v="January"/>
        <s v="July"/>
        <s v="June"/>
        <s v="March"/>
        <s v="May"/>
        <s v="November"/>
        <s v="October"/>
        <s v="September"/>
      </sharedItems>
    </cacheField>
    <cacheField name="[Table1].[YEAR].[YEAR]" caption="YEAR" numFmtId="0" hierarchy="3"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Table1].[YEAR].&amp;[2024]"/>
            <x15:cachedUniqueName index="1" name="[Table1].[YEAR].&amp;[2025]"/>
          </x15:cachedUniqueNames>
        </ext>
      </extLst>
    </cacheField>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2" memberValueDatatype="130" unbalanced="0"/>
    <cacheHierarchy uniqueName="[Table1].[OrderDate]" caption="OrderDate" attribute="1" defaultMemberUniqueName="[Table1].[OrderDate].[All]" allUniqueName="[Table1].[OrderDate].[All]" dimensionUniqueName="[Table1]" displayFolder="" count="2"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QUARTER]" caption="QUARTER" attribute="1" defaultMemberUniqueName="[Table1].[QUARTER].[All]" allUniqueName="[Table1].[QUARTER].[All]" dimensionUniqueName="[Table1]" displayFolder="" count="2" memberValueDatatype="130" unbalanced="0"/>
    <cacheHierarchy uniqueName="[Table1].[CustomerID]" caption="CustomerID" attribute="1" defaultMemberUniqueName="[Table1].[CustomerID].[All]" allUniqueName="[Table1].[CustomerID].[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AVG SELLING PRICE]" caption="AVG SELLING PRICE" attribute="1" defaultMemberUniqueName="[Table1].[AVG SELLING PRICE].[All]" allUniqueName="[Table1].[AVG SELLING PRICE].[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Channel]" caption="Channel" attribute="1" defaultMemberUniqueName="[Table1].[Channel].[All]" allUniqueName="[Table1].[Channel].[All]" dimensionUniqueName="[Table1]" displayFolder="" count="2" memberValueDatatype="130"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ShippingDays]" caption="ShippingDays" attribute="1" defaultMemberUniqueName="[Table1].[ShippingDays].[All]" allUniqueName="[Table1].[ShippingDays].[All]" dimensionUniqueName="[Table1]" displayFolder="" count="2"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2" memberValueDatatype="130" unbalanced="0"/>
    <cacheHierarchy uniqueName="[Table1].[Column1]" caption="Column1" attribute="1" defaultMemberUniqueName="[Table1].[Column1].[All]" allUniqueName="[Table1].[Column1].[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saveData="0" refreshedBy="Hema Sai jyothi" refreshedDate="46077.014010763887" backgroundQuery="1" createdVersion="6" refreshedVersion="6" minRefreshableVersion="3" recordCount="0" supportSubquery="1" supportAdvancedDrill="1">
  <cacheSource type="external" connectionId="1"/>
  <cacheFields count="3">
    <cacheField name="[Measures].[Sum of Sales]" caption="Sum of Sales" numFmtId="0" hierarchy="25" level="32767"/>
    <cacheField name="[Table1].[PaymentMethod].[PaymentMethod]" caption="PaymentMethod" numFmtId="0" hierarchy="18" level="1">
      <sharedItems count="5">
        <s v="Cash on Delivery"/>
        <s v="Credit Card"/>
        <s v="Debit Card"/>
        <s v="Net Banking"/>
        <s v="UPI"/>
      </sharedItems>
    </cacheField>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2" memberValueDatatype="130" unbalanced="0">
      <fieldsUsage count="2">
        <fieldUsage x="-1"/>
        <fieldUsage x="1"/>
      </fieldsUsage>
    </cacheHierarchy>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saveData="0" refreshedBy="Hema Sai jyothi" refreshedDate="46077.014014004628" backgroundQuery="1" createdVersion="6" refreshedVersion="6" minRefreshableVersion="3" recordCount="0" supportSubquery="1" supportAdvancedDrill="1">
  <cacheSource type="external" connectionId="1"/>
  <cacheFields count="3">
    <cacheField name="[Measures].[Sum of Sales]" caption="Sum of Sales" numFmtId="0" hierarchy="25" level="32767"/>
    <cacheField name="[Table1].[Channel].[Channel]" caption="Channel" numFmtId="0" hierarchy="17" level="1">
      <sharedItems count="3">
        <s v="Marketplace"/>
        <s v="Mobile App"/>
        <s v="Website"/>
      </sharedItems>
    </cacheField>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2" memberValueDatatype="130" unbalanced="0">
      <fieldsUsage count="2">
        <fieldUsage x="-1"/>
        <fieldUsage x="1"/>
      </fieldsUsage>
    </cacheHierarchy>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saveData="0" refreshedBy="Hema Sai jyothi" refreshedDate="46077.014017592592" backgroundQuery="1" createdVersion="6" refreshedVersion="6" minRefreshableVersion="3" recordCount="0" supportSubquery="1" supportAdvancedDrill="1">
  <cacheSource type="external" connectionId="1"/>
  <cacheFields count="2">
    <cacheField name="[Measures].[Count of CustomerID]" caption="Count of CustomerID" numFmtId="0" hierarchy="35"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saveData="0" refreshedBy="Hema Sai jyothi" refreshedDate="46077.014020486109" backgroundQuery="1" createdVersion="6" refreshedVersion="6" minRefreshableVersion="3" recordCount="0" supportSubquery="1" supportAdvancedDrill="1">
  <cacheSource type="external" connectionId="1"/>
  <cacheFields count="2">
    <cacheField name="[Measures].[Count of OrderID]" caption="Count of OrderID" numFmtId="0" hierarchy="29"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saveData="0" refreshedBy="Hema Sai jyothi" refreshedDate="46077.014023263888" backgroundQuery="1" createdVersion="6" refreshedVersion="6" minRefreshableVersion="3" recordCount="0" supportSubquery="1" supportAdvancedDrill="1">
  <cacheSource type="external" connectionId="1"/>
  <cacheFields count="2">
    <cacheField name="[Measures].[Sum of Sales]" caption="Sum of Sales" numFmtId="0" hierarchy="25"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saveData="0" refreshedBy="Hema Sai jyothi" refreshedDate="46077.014025925928" backgroundQuery="1" createdVersion="6" refreshedVersion="6" minRefreshableVersion="3" recordCount="0" supportSubquery="1" supportAdvancedDrill="1">
  <cacheSource type="external" connectionId="1"/>
  <cacheFields count="2">
    <cacheField name="[Measures].[Distinct Count of CustomerID]" caption="Distinct Count of CustomerID" numFmtId="0" hierarchy="37" level="32767"/>
    <cacheField name="[Table1].[Region].[Region]" caption="Region" numFmtId="0" hierarchy="6" level="1">
      <sharedItems containsSemiMixedTypes="0" containsNonDate="0" containsString="0"/>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saveData="0" refreshedBy="Hema Sai jyothi" refreshedDate="46077.013970370368" backgroundQuery="1" createdVersion="6" refreshedVersion="6" minRefreshableVersion="3" recordCount="0" supportSubquery="1" supportAdvancedDrill="1">
  <cacheSource type="external" connectionId="1"/>
  <cacheFields count="2">
    <cacheField name="[Measures].[Sum of Sales]" caption="Sum of Sales" numFmtId="0" hierarchy="25" level="32767"/>
    <cacheField name="[Table1].[Region].[Region]" caption="Region" numFmtId="0" hierarchy="6" level="1">
      <sharedItems count="5">
        <s v="Africa"/>
        <s v="Asia"/>
        <s v="Europe"/>
        <s v="Middle East"/>
        <s v="North America"/>
      </sharedItems>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9.xml><?xml version="1.0" encoding="utf-8"?>
<pivotCacheDefinition xmlns="http://schemas.openxmlformats.org/spreadsheetml/2006/main" xmlns:r="http://schemas.openxmlformats.org/officeDocument/2006/relationships" saveData="0" refreshedBy="Hema Sai jyothi" refreshedDate="46077.013991782405" backgroundQuery="1" createdVersion="6" refreshedVersion="6" minRefreshableVersion="3" recordCount="0" supportSubquery="1" supportAdvancedDrill="1">
  <cacheSource type="external" connectionId="1"/>
  <cacheFields count="2">
    <cacheField name="[Table1].[Region].[Region]" caption="Region" numFmtId="0" hierarchy="6" level="1">
      <sharedItems count="5">
        <s v="Africa"/>
        <s v="Asia"/>
        <s v="Europe"/>
        <s v="Middle East"/>
        <s v="North America"/>
      </sharedItems>
    </cacheField>
    <cacheField name="[Measures].[Distinct Count of CustomerID]" caption="Distinct Count of CustomerID" numFmtId="0" hierarchy="37" level="32767"/>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0.xml><?xml version="1.0" encoding="utf-8"?>
<pivotCacheDefinition xmlns="http://schemas.openxmlformats.org/spreadsheetml/2006/main" xmlns:r="http://schemas.openxmlformats.org/officeDocument/2006/relationships" saveData="0" refreshedBy="Hema Sai jyothi" refreshedDate="46077.013994791669" backgroundQuery="1" createdVersion="6" refreshedVersion="6" minRefreshableVersion="3" recordCount="0" supportSubquery="1" supportAdvancedDrill="1">
  <cacheSource type="external" connectionId="1"/>
  <cacheFields count="2">
    <cacheField name="[Measures].[Sum of Sales]" caption="Sum of Sales" numFmtId="0" hierarchy="25" level="32767"/>
    <cacheField name="[Table1].[Region].[Region]" caption="Region" numFmtId="0" hierarchy="6" level="1">
      <sharedItems count="5">
        <s v="Africa"/>
        <s v="Asia"/>
        <s v="Europe"/>
        <s v="Middle East"/>
        <s v="North America"/>
      </sharedItems>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1.xml><?xml version="1.0" encoding="utf-8"?>
<pivotCacheDefinition xmlns="http://schemas.openxmlformats.org/spreadsheetml/2006/main" xmlns:r="http://schemas.openxmlformats.org/officeDocument/2006/relationships" saveData="0" refreshedBy="Hema Sai jyothi" refreshedDate="46077.014007638893" backgroundQuery="1" createdVersion="6" refreshedVersion="6" minRefreshableVersion="3" recordCount="0" supportSubquery="1" supportAdvancedDrill="1">
  <cacheSource type="external" connectionId="1"/>
  <cacheFields count="2">
    <cacheField name="[Measures].[Sum of Sales]" caption="Sum of Sales" numFmtId="0" hierarchy="25" level="32767"/>
    <cacheField name="[Table1].[Region].[Region]" caption="Region" numFmtId="0" hierarchy="6" level="1">
      <sharedItems count="5">
        <s v="Africa"/>
        <s v="Asia"/>
        <s v="Europe"/>
        <s v="Middle East"/>
        <s v="North America"/>
      </sharedItems>
    </cacheField>
  </cacheFields>
  <cacheHierarchies count="3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4"/>
        </ext>
      </extLst>
    </cacheHierarchy>
    <cacheHierarchy uniqueName="[Measures].[Count of ProductName]" caption="Count of Product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2.xml><?xml version="1.0" encoding="utf-8"?>
<pivotCacheDefinition xmlns="http://schemas.openxmlformats.org/spreadsheetml/2006/main" xmlns:r="http://schemas.openxmlformats.org/officeDocument/2006/relationships" saveData="0" refreshedBy="Hema Sai jyothi" refreshedDate="46065.483107986111"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ProductCategory]" caption="ProductCategory" attribute="1" defaultMemberUniqueName="[Table1].[ProductCategory].[All]" allUniqueName="[Table1].[Product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AVG SELLING PRICE]" caption="AVG SELLING PRICE" attribute="1" defaultMemberUniqueName="[Table1].[AVG SELLING PRICE].[All]" allUniqueName="[Table1].[AVG SELLING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Channel]" caption="Channel" attribute="1" defaultMemberUniqueName="[Table1].[Channel].[All]" allUniqueName="[Table1].[Channel].[All]" dimensionUniqueName="[Table1]" displayFolder="" count="2" memberValueDatatype="130"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ShippingDays]" caption="ShippingDays" attribute="1" defaultMemberUniqueName="[Table1].[ShippingDays].[All]" allUniqueName="[Table1].[ShippingDays].[All]" dimensionUniqueName="[Table1]" displayFolder="" count="0" memberValueDatatype="2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type]" caption="discount type" attribute="1" defaultMemberUniqueName="[Table1].[discount type].[All]" allUniqueName="[Table1].[discount type].[All]" dimensionUniqueName="[Table1]" displayFolder="" count="2" memberValueDatatype="130" unbalanced="0"/>
    <cacheHierarchy uniqueName="[Table1].[Column1]" caption="Column1" attribute="1" defaultMemberUniqueName="[Table1].[Column1].[All]" allUniqueName="[Table1].[Column1].[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16"/>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hannel]" caption="Count of Channel" measure="1" displayFolder="" measureGroup="Table1"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50.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51.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pivotTable1.xml><?xml version="1.0" encoding="utf-8"?>
<pivotTableDefinition xmlns="http://schemas.openxmlformats.org/spreadsheetml/2006/main" name="PivotTable10" cacheId="3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0" rowHeaderCaption="PROD CATEGORY">
  <location ref="AC23:AD29" firstHeaderRow="1" firstDataRow="1" firstDataCol="1"/>
  <pivotFields count="3">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name="Sum of Sales" fld="0" baseField="0" baseItem="0" numFmtId="1"/>
  </dataFields>
  <formats count="2">
    <format dxfId="372">
      <pivotArea outline="0" collapsedLevelsAreSubtotals="1" fieldPosition="0"/>
    </format>
    <format dxfId="371">
      <pivotArea outline="0" collapsedLevelsAreSubtotals="1" fieldPosition="0"/>
    </format>
  </formats>
  <chartFormats count="6">
    <chartFormat chart="19" format="7" series="1">
      <pivotArea type="data" outline="0" fieldPosition="0">
        <references count="1">
          <reference field="4294967294" count="1" selected="0">
            <x v="0"/>
          </reference>
        </references>
      </pivotArea>
    </chartFormat>
    <chartFormat chart="19" format="8">
      <pivotArea type="data" outline="0" fieldPosition="0">
        <references count="2">
          <reference field="4294967294" count="1" selected="0">
            <x v="0"/>
          </reference>
          <reference field="1" count="1" selected="0">
            <x v="0"/>
          </reference>
        </references>
      </pivotArea>
    </chartFormat>
    <chartFormat chart="19" format="9">
      <pivotArea type="data" outline="0" fieldPosition="0">
        <references count="2">
          <reference field="4294967294" count="1" selected="0">
            <x v="0"/>
          </reference>
          <reference field="1" count="1" selected="0">
            <x v="1"/>
          </reference>
        </references>
      </pivotArea>
    </chartFormat>
    <chartFormat chart="19" format="10">
      <pivotArea type="data" outline="0" fieldPosition="0">
        <references count="2">
          <reference field="4294967294" count="1" selected="0">
            <x v="0"/>
          </reference>
          <reference field="1" count="1" selected="0">
            <x v="2"/>
          </reference>
        </references>
      </pivotArea>
    </chartFormat>
    <chartFormat chart="19" format="11">
      <pivotArea type="data" outline="0" fieldPosition="0">
        <references count="2">
          <reference field="4294967294" count="1" selected="0">
            <x v="0"/>
          </reference>
          <reference field="1" count="1" selected="0">
            <x v="3"/>
          </reference>
        </references>
      </pivotArea>
    </chartFormat>
    <chartFormat chart="19" format="12">
      <pivotArea type="data" outline="0" fieldPosition="0">
        <references count="2">
          <reference field="4294967294" count="1" selected="0">
            <x v="0"/>
          </reference>
          <reference field="1" count="1" selected="0">
            <x v="4"/>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2.xml><?xml version="1.0" encoding="utf-8"?>
<pivotTableDefinition xmlns="http://schemas.openxmlformats.org/spreadsheetml/2006/main" name="PivotTable16" cacheId="2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rowHeaderCaption="Pay method">
  <location ref="AI38:AJ44" firstHeaderRow="1" firstDataRow="1" firstDataCol="1"/>
  <pivotFields count="3">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name="Count of OrderID" fld="0" subtotal="count" baseField="0" baseItem="0"/>
  </dataFields>
  <formats count="2">
    <format dxfId="374">
      <pivotArea outline="0" collapsedLevelsAreSubtotals="1" fieldPosition="0"/>
    </format>
    <format dxfId="373">
      <pivotArea outline="0" collapsedLevelsAreSubtotals="1" fieldPosition="0"/>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3.xml><?xml version="1.0" encoding="utf-8"?>
<pivotTableDefinition xmlns="http://schemas.openxmlformats.org/spreadsheetml/2006/main" name="PivotTable2" cacheId="2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2" rowHeaderCaption="MONTH">
  <location ref="AC39:AC40" firstHeaderRow="1" firstDataRow="1" firstDataCol="0"/>
  <pivotFields count="2">
    <pivotField dataField="1" showAll="0"/>
    <pivotField allDrilled="1" showAll="0" dataSourceSort="1" defaultAttributeDrillState="1"/>
  </pivotFields>
  <rowItems count="1">
    <i/>
  </rowItems>
  <colItems count="1">
    <i/>
  </colItems>
  <dataFields count="1">
    <dataField name="Sum of Sales" fld="0" baseField="0" baseItem="0" numFmtId="165"/>
  </dataFields>
  <formats count="8">
    <format dxfId="382">
      <pivotArea outline="0" collapsedLevelsAreSubtotals="1" fieldPosition="0"/>
    </format>
    <format dxfId="381">
      <pivotArea outline="0" collapsedLevelsAreSubtotals="1" fieldPosition="0"/>
    </format>
    <format dxfId="380">
      <pivotArea outline="0" collapsedLevelsAreSubtotals="1" fieldPosition="0"/>
    </format>
    <format dxfId="379">
      <pivotArea outline="0" collapsedLevelsAreSubtotals="1" fieldPosition="0"/>
    </format>
    <format dxfId="378">
      <pivotArea outline="0" collapsedLevelsAreSubtotals="1" fieldPosition="0"/>
    </format>
    <format dxfId="377">
      <pivotArea outline="0" collapsedLevelsAreSubtotals="1" fieldPosition="0"/>
    </format>
    <format dxfId="376">
      <pivotArea outline="0" collapsedLevelsAreSubtotals="1" fieldPosition="0"/>
    </format>
    <format dxfId="375">
      <pivotArea outline="0" collapsedLevelsAreSubtotals="1" fieldPosition="0"/>
    </format>
  </formats>
  <chartFormats count="1">
    <chartFormat chart="11"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4.xml><?xml version="1.0" encoding="utf-8"?>
<pivotTableDefinition xmlns="http://schemas.openxmlformats.org/spreadsheetml/2006/main" name="PivotTable8" cacheId="1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COUNTRY">
  <location ref="AI15:AJ23" firstHeaderRow="1" firstDataRow="1" firstDataCol="1"/>
  <pivotFields count="3">
    <pivotField axis="axisRow" allDrilled="1" showAll="0" dataSourceSort="1" defaultAttributeDrillState="1">
      <items count="8">
        <item x="0"/>
        <item x="1"/>
        <item x="2"/>
        <item x="3"/>
        <item x="4"/>
        <item x="5"/>
        <item x="6"/>
        <item t="default"/>
      </items>
    </pivotField>
    <pivotField dataField="1" showAll="0"/>
    <pivotField allDrilled="1" showAll="0" dataSourceSort="1" defaultAttributeDrillState="1"/>
  </pivotFields>
  <rowFields count="1">
    <field x="0"/>
  </rowFields>
  <rowItems count="8">
    <i>
      <x/>
    </i>
    <i>
      <x v="1"/>
    </i>
    <i>
      <x v="2"/>
    </i>
    <i>
      <x v="3"/>
    </i>
    <i>
      <x v="4"/>
    </i>
    <i>
      <x v="5"/>
    </i>
    <i>
      <x v="6"/>
    </i>
    <i t="grand">
      <x/>
    </i>
  </rowItems>
  <colItems count="1">
    <i/>
  </colItems>
  <dataFields count="1">
    <dataField name="Sum of Profit" fld="1" baseField="0" baseItem="0"/>
  </dataFields>
  <formats count="2">
    <format dxfId="384">
      <pivotArea outline="0" collapsedLevelsAreSubtotals="1" fieldPosition="0"/>
    </format>
    <format dxfId="383">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5.xml><?xml version="1.0" encoding="utf-8"?>
<pivotTableDefinition xmlns="http://schemas.openxmlformats.org/spreadsheetml/2006/main" name="PivotTable9" cacheId="1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CITY">
  <location ref="AL15:AM24" firstHeaderRow="1" firstDataRow="1" firstDataCol="1"/>
  <pivotFields count="3">
    <pivotField dataField="1" showAll="0"/>
    <pivotField axis="axisRow" allDrilled="1" showAll="0" dataSourceSort="1" defaultAttributeDrillState="1">
      <items count="9">
        <item x="0"/>
        <item x="1"/>
        <item x="2"/>
        <item x="3"/>
        <item x="4"/>
        <item x="5"/>
        <item x="6"/>
        <item x="7"/>
        <item t="default"/>
      </items>
    </pivotField>
    <pivotField allDrilled="1" showAll="0" dataSourceSort="1" defaultAttributeDrillState="1"/>
  </pivotFields>
  <rowFields count="1">
    <field x="1"/>
  </rowFields>
  <rowItems count="9">
    <i>
      <x/>
    </i>
    <i>
      <x v="1"/>
    </i>
    <i>
      <x v="2"/>
    </i>
    <i>
      <x v="3"/>
    </i>
    <i>
      <x v="4"/>
    </i>
    <i>
      <x v="5"/>
    </i>
    <i>
      <x v="6"/>
    </i>
    <i>
      <x v="7"/>
    </i>
    <i t="grand">
      <x/>
    </i>
  </rowItems>
  <colItems count="1">
    <i/>
  </colItems>
  <dataFields count="1">
    <dataField name="Sum of Sales" fld="0" baseField="0" baseItem="0" numFmtId="1"/>
  </dataFields>
  <formats count="2">
    <format dxfId="386">
      <pivotArea outline="0" collapsedLevelsAreSubtotals="1" fieldPosition="0"/>
    </format>
    <format dxfId="385">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6.xml><?xml version="1.0" encoding="utf-8"?>
<pivotTableDefinition xmlns="http://schemas.openxmlformats.org/spreadsheetml/2006/main" name="PivotTable17" cacheId="2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PRODUCT">
  <location ref="X62:Y67" firstHeaderRow="1" firstDataRow="1" firstDataCol="1"/>
  <pivotFields count="3">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s>
  <rowFields count="1">
    <field x="1"/>
  </rowFields>
  <rowItems count="5">
    <i>
      <x/>
    </i>
    <i>
      <x v="1"/>
    </i>
    <i>
      <x v="2"/>
    </i>
    <i>
      <x v="3"/>
    </i>
    <i t="grand">
      <x/>
    </i>
  </rowItems>
  <colItems count="1">
    <i/>
  </colItems>
  <dataFields count="1">
    <dataField name="Sum of Profit" fld="0" baseField="0" baseItem="0"/>
  </dataFields>
  <formats count="2">
    <format dxfId="388">
      <pivotArea outline="0" collapsedLevelsAreSubtotals="1" fieldPosition="0"/>
    </format>
    <format dxfId="387">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7.xml><?xml version="1.0" encoding="utf-8"?>
<pivotTableDefinition xmlns="http://schemas.openxmlformats.org/spreadsheetml/2006/main" name="PivotTable13" cacheId="28" applyNumberFormats="0" applyBorderFormats="0" applyFontFormats="0" applyPatternFormats="0" applyAlignmentFormats="0" applyWidthHeightFormats="1" dataCaption="Values" tag="ba4af654-f62b-4643-9253-bff2dafa2dc8" updatedVersion="6" minRefreshableVersion="3" useAutoFormatting="1" subtotalHiddenItems="1" itemPrintTitles="1" createdVersion="6" indent="0" outline="1" outlineData="1" multipleFieldFilters="0" rowHeaderCaption="PROD CATEGORY">
  <location ref="AL26:AM32" firstHeaderRow="1" firstDataRow="1" firstDataCol="1"/>
  <pivotFields count="3">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name="Sum of PROFIT MARGIN" fld="0" baseField="0" baseItem="0"/>
  </dataFields>
  <formats count="2">
    <format dxfId="390">
      <pivotArea outline="0" collapsedLevelsAreSubtotals="1" fieldPosition="0"/>
    </format>
    <format dxfId="389">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8.xml><?xml version="1.0" encoding="utf-8"?>
<pivotTableDefinition xmlns="http://schemas.openxmlformats.org/spreadsheetml/2006/main" name="PivotTable18" cacheId="2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9" rowHeaderCaption="CHANNEL">
  <location ref="AF42:AG46"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Count of OrderID" fld="1" subtotal="count" baseField="1" baseItem="0"/>
  </dataFields>
  <formats count="2">
    <format dxfId="392">
      <pivotArea outline="0" collapsedLevelsAreSubtotals="1" fieldPosition="0"/>
    </format>
    <format dxfId="391">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9.xml><?xml version="1.0" encoding="utf-8"?>
<pivotTableDefinition xmlns="http://schemas.openxmlformats.org/spreadsheetml/2006/main" name="PivotTable1" cacheId="3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COUNTRY">
  <location ref="AC46:AC47" firstHeaderRow="1" firstDataRow="1" firstDataCol="0"/>
  <pivotFields count="2">
    <pivotField dataField="1" showAll="0"/>
    <pivotField allDrilled="1" showAll="0" dataSourceSort="1" defaultAttributeDrillState="1"/>
  </pivotFields>
  <rowItems count="1">
    <i/>
  </rowItems>
  <colItems count="1">
    <i/>
  </colItems>
  <dataFields count="1">
    <dataField name="Sum of Profit" fld="0" baseField="0" baseItem="0" numFmtId="165"/>
  </dataFields>
  <formats count="9">
    <format dxfId="401">
      <pivotArea outline="0" collapsedLevelsAreSubtotals="1" fieldPosition="0"/>
    </format>
    <format dxfId="400">
      <pivotArea outline="0" collapsedLevelsAreSubtotals="1" fieldPosition="0"/>
    </format>
    <format dxfId="399">
      <pivotArea outline="0" collapsedLevelsAreSubtotals="1" fieldPosition="0"/>
    </format>
    <format dxfId="398">
      <pivotArea outline="0" collapsedLevelsAreSubtotals="1" fieldPosition="0"/>
    </format>
    <format dxfId="397">
      <pivotArea outline="0" collapsedLevelsAreSubtotals="1" fieldPosition="0"/>
    </format>
    <format dxfId="396">
      <pivotArea outline="0" collapsedLevelsAreSubtotals="1" fieldPosition="0"/>
    </format>
    <format dxfId="395">
      <pivotArea outline="0" collapsedLevelsAreSubtotals="1" fieldPosition="0"/>
    </format>
    <format dxfId="394">
      <pivotArea outline="0" collapsedLevelsAreSubtotals="1" fieldPosition="0"/>
    </format>
    <format dxfId="393">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10.xml><?xml version="1.0" encoding="utf-8"?>
<pivotTableDefinition xmlns="http://schemas.openxmlformats.org/spreadsheetml/2006/main" name="PivotTable14" cacheId="2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PRODUCT CATEGORY">
  <location ref="AC31:AD37" firstHeaderRow="1" firstDataRow="1" firstDataCol="1"/>
  <pivotFields count="3">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name="Sum of Quantity" fld="0" baseField="0" baseItem="0"/>
  </dataFields>
  <formats count="2">
    <format dxfId="403">
      <pivotArea outline="0" collapsedLevelsAreSubtotals="1" fieldPosition="0"/>
    </format>
    <format dxfId="402">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11.xml><?xml version="1.0" encoding="utf-8"?>
<pivotTableDefinition xmlns="http://schemas.openxmlformats.org/spreadsheetml/2006/main" name="PivotTable7" cacheId="4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rowHeaderCaption="REGION">
  <location ref="AF15:AG21" firstHeaderRow="1" firstDataRow="1" firstDataCol="1"/>
  <pivotFields count="2">
    <pivotField dataField="1" showAll="0"/>
    <pivotField axis="axisRow" allDrilled="1" showAll="0" defaultAttributeDrillState="1">
      <items count="6">
        <item x="2"/>
        <item x="0"/>
        <item x="1"/>
        <item x="3"/>
        <item x="4"/>
        <item t="default"/>
      </items>
    </pivotField>
  </pivotFields>
  <rowFields count="1">
    <field x="1"/>
  </rowFields>
  <rowItems count="6">
    <i>
      <x/>
    </i>
    <i>
      <x v="1"/>
    </i>
    <i>
      <x v="2"/>
    </i>
    <i>
      <x v="3"/>
    </i>
    <i>
      <x v="4"/>
    </i>
    <i t="grand">
      <x/>
    </i>
  </rowItems>
  <colItems count="1">
    <i/>
  </colItems>
  <dataFields count="1">
    <dataField name="Sum of Sales" fld="0" baseField="0" baseItem="0" numFmtId="1"/>
  </dataFields>
  <formats count="2">
    <format dxfId="405">
      <pivotArea outline="0" collapsedLevelsAreSubtotals="1" fieldPosition="0"/>
    </format>
    <format dxfId="404">
      <pivotArea outline="0" collapsedLevelsAreSubtotals="1" fieldPosition="0"/>
    </format>
  </formats>
  <chartFormats count="1">
    <chartFormat chart="3"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12.xml><?xml version="1.0" encoding="utf-8"?>
<pivotTableDefinition xmlns="http://schemas.openxmlformats.org/spreadsheetml/2006/main" name="PivotTable20" cacheId="2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9" rowHeaderCaption="CHANNEL">
  <location ref="U46:V57" firstHeaderRow="1" firstDataRow="1" firstDataCol="1"/>
  <pivotFields count="3">
    <pivotField axis="axisRow" allDrilled="1" showAll="0"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formats count="2">
    <format dxfId="407">
      <pivotArea outline="0" collapsedLevelsAreSubtotals="1" fieldPosition="0"/>
    </format>
    <format dxfId="406">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13.xml><?xml version="1.0" encoding="utf-8"?>
<pivotTableDefinition xmlns="http://schemas.openxmlformats.org/spreadsheetml/2006/main" name="PivotTable11" cacheId="3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PRODUCT">
  <location ref="AF24:AG34" firstHeaderRow="1" firstDataRow="1" firstDataCol="1"/>
  <pivotFields count="3">
    <pivotField axis="axisRow" allDrilled="1" showAll="0" dataSourceSort="1" defaultAttributeDrillState="1">
      <items count="10">
        <item x="0"/>
        <item x="1"/>
        <item x="2"/>
        <item x="3"/>
        <item x="4"/>
        <item x="5"/>
        <item x="6"/>
        <item x="7"/>
        <item x="8"/>
        <item t="default"/>
      </items>
    </pivotField>
    <pivotField dataField="1" showAll="0"/>
    <pivotField allDrilled="1" showAll="0" dataSourceSort="1" defaultAttributeDrillState="1"/>
  </pivotFields>
  <rowFields count="1">
    <field x="0"/>
  </rowFields>
  <rowItems count="10">
    <i>
      <x/>
    </i>
    <i>
      <x v="1"/>
    </i>
    <i>
      <x v="2"/>
    </i>
    <i>
      <x v="3"/>
    </i>
    <i>
      <x v="4"/>
    </i>
    <i>
      <x v="5"/>
    </i>
    <i>
      <x v="6"/>
    </i>
    <i>
      <x v="7"/>
    </i>
    <i>
      <x v="8"/>
    </i>
    <i t="grand">
      <x/>
    </i>
  </rowItems>
  <colItems count="1">
    <i/>
  </colItems>
  <dataFields count="1">
    <dataField name="Sum of Profit" fld="1" baseField="0" baseItem="0"/>
  </dataFields>
  <formats count="2">
    <format dxfId="409">
      <pivotArea outline="0" collapsedLevelsAreSubtotals="1" fieldPosition="0"/>
    </format>
    <format dxfId="408">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14.xml><?xml version="1.0" encoding="utf-8"?>
<pivotTableDefinition xmlns="http://schemas.openxmlformats.org/spreadsheetml/2006/main" name="PivotTable21" cacheId="2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9" rowHeaderCaption="CHANNEL">
  <location ref="AC49:AC50" firstHeaderRow="1" firstDataRow="1" firstDataCol="0"/>
  <pivotFields count="2">
    <pivotField dataField="1" showAll="0"/>
    <pivotField allDrilled="1" showAll="0" dataSourceSort="1" defaultAttributeDrillState="1"/>
  </pivotFields>
  <rowItems count="1">
    <i/>
  </rowItems>
  <colItems count="1">
    <i/>
  </colItems>
  <dataFields count="1">
    <dataField name="Sum of PROFIT MARGIN" fld="0" showDataAs="percentOfCol" baseField="0" baseItem="0" numFmtId="9"/>
  </dataFields>
  <formats count="5">
    <format dxfId="414">
      <pivotArea outline="0" collapsedLevelsAreSubtotals="1" fieldPosition="0"/>
    </format>
    <format dxfId="413">
      <pivotArea outline="0" collapsedLevelsAreSubtotals="1" fieldPosition="0"/>
    </format>
    <format dxfId="412">
      <pivotArea outline="0" fieldPosition="0">
        <references count="1">
          <reference field="4294967294" count="1">
            <x v="0"/>
          </reference>
        </references>
      </pivotArea>
    </format>
    <format dxfId="411">
      <pivotArea outline="0" collapsedLevelsAreSubtotals="1" fieldPosition="0"/>
    </format>
    <format dxfId="410">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Sum of PROFIT MARGIN"/>
    <pivotHierarchy dragToData="1"/>
    <pivotHierarchy dragToData="1"/>
    <pivotHierarchy dragToData="1" caption="Average of PROFIT MARGIN"/>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15.xml><?xml version="1.0" encoding="utf-8"?>
<pivotTableDefinition xmlns="http://schemas.openxmlformats.org/spreadsheetml/2006/main" name="PivotTable6" cacheId="1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QUARTER">
  <location ref="AI8:AJ13"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name="Sum of Quantity" fld="1" baseField="0" baseItem="0"/>
  </dataFields>
  <formats count="2">
    <format dxfId="416">
      <pivotArea outline="0" collapsedLevelsAreSubtotals="1" fieldPosition="0"/>
    </format>
    <format dxfId="415">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16.xml><?xml version="1.0" encoding="utf-8"?>
<pivotTableDefinition xmlns="http://schemas.openxmlformats.org/spreadsheetml/2006/main" name="PivotTable22" cacheId="1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9" rowHeaderCaption="CHANNEL">
  <location ref="AC52:AC53" firstHeaderRow="1" firstDataRow="1" firstDataCol="0"/>
  <pivotFields count="2">
    <pivotField dataField="1" showAll="0"/>
    <pivotField allDrilled="1" showAll="0" dataSourceSort="1" defaultAttributeDrillState="1"/>
  </pivotFields>
  <rowItems count="1">
    <i/>
  </rowItems>
  <colItems count="1">
    <i/>
  </colItems>
  <dataFields count="1">
    <dataField name="Count of OrderID" fld="0" subtotal="count" baseField="0" baseItem="0"/>
  </dataFields>
  <formats count="2">
    <format dxfId="418">
      <pivotArea outline="0" collapsedLevelsAreSubtotals="1" fieldPosition="0"/>
    </format>
    <format dxfId="417">
      <pivotArea outline="0" collapsedLevelsAreSubtotals="1" fieldPosition="0"/>
    </format>
  </formats>
  <chartFormats count="1">
    <chartFormat chart="18"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17.xml><?xml version="1.0" encoding="utf-8"?>
<pivotTableDefinition xmlns="http://schemas.openxmlformats.org/spreadsheetml/2006/main" name="PivotTable5" cacheId="1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YEAR">
  <location ref="AF8:AG11"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Sum of Profit" fld="1" baseField="0" baseItem="0"/>
  </dataFields>
  <formats count="1">
    <format dxfId="419">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18.xml><?xml version="1.0" encoding="utf-8"?>
<pivotTableDefinition xmlns="http://schemas.openxmlformats.org/spreadsheetml/2006/main" name="PivotTable4" cacheId="3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2" rowHeaderCaption="MONTH">
  <location ref="AC8:AD21"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numFmtId="1"/>
  </dataFields>
  <formats count="2">
    <format dxfId="421">
      <pivotArea outline="0" collapsedLevelsAreSubtotals="1" fieldPosition="0"/>
    </format>
    <format dxfId="420">
      <pivotArea outline="0" collapsedLevelsAreSubtotals="1" fieldPosition="0"/>
    </format>
  </formats>
  <chartFormats count="1">
    <chartFormat chart="11" format="3"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19.xml><?xml version="1.0" encoding="utf-8"?>
<pivotTableDefinition xmlns="http://schemas.openxmlformats.org/spreadsheetml/2006/main" name="PivotTable15" cacheId="2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9" rowHeaderCaption="CHANNEL">
  <location ref="AF36:AG40"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Sum of Sales" fld="1" baseField="0" baseItem="0"/>
  </dataFields>
  <formats count="2">
    <format dxfId="423">
      <pivotArea outline="0" collapsedLevelsAreSubtotals="1" fieldPosition="0"/>
    </format>
    <format dxfId="422">
      <pivotArea outline="0" collapsedLevelsAreSubtotals="1" fieldPosition="0"/>
    </format>
  </formats>
  <chartFormats count="1">
    <chartFormat chart="18"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20.xml><?xml version="1.0" encoding="utf-8"?>
<pivotTableDefinition xmlns="http://schemas.openxmlformats.org/spreadsheetml/2006/main" name="PivotTable3" cacheId="1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9" rowHeaderCaption="CHANNEL">
  <location ref="AC42:AC43" firstHeaderRow="1" firstDataRow="1" firstDataCol="0"/>
  <pivotFields count="2">
    <pivotField dataField="1" showAll="0"/>
    <pivotField allDrilled="1" showAll="0" dataSourceSort="1" defaultAttributeDrillState="1"/>
  </pivotFields>
  <rowItems count="1">
    <i/>
  </rowItems>
  <colItems count="1">
    <i/>
  </colItems>
  <dataFields count="1">
    <dataField name="Count of OrderID" fld="0" subtotal="count" baseField="0" baseItem="0" numFmtId="164"/>
  </dataFields>
  <formats count="5">
    <format dxfId="428">
      <pivotArea outline="0" collapsedLevelsAreSubtotals="1" fieldPosition="0"/>
    </format>
    <format dxfId="427">
      <pivotArea outline="0" collapsedLevelsAreSubtotals="1" fieldPosition="0"/>
    </format>
    <format dxfId="426">
      <pivotArea outline="0" collapsedLevelsAreSubtotals="1" fieldPosition="0"/>
    </format>
    <format dxfId="425">
      <pivotArea outline="0" collapsedLevelsAreSubtotals="1" fieldPosition="0"/>
    </format>
    <format dxfId="424">
      <pivotArea outline="0" collapsedLevelsAreSubtotals="1" fieldPosition="0"/>
    </format>
  </formats>
  <chartFormats count="1">
    <chartFormat chart="18"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21.xml><?xml version="1.0" encoding="utf-8"?>
<pivotTableDefinition xmlns="http://schemas.openxmlformats.org/spreadsheetml/2006/main" name="PivotTable12" cacheId="2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PRODUCT">
  <location ref="AI26:AJ36" firstHeaderRow="1" firstDataRow="1" firstDataCol="1"/>
  <pivotFields count="3">
    <pivotField axis="axisRow" allDrilled="1" showAll="0" dataSourceSort="1" defaultAttributeDrillState="1">
      <items count="10">
        <item x="0"/>
        <item x="1"/>
        <item x="2"/>
        <item x="3"/>
        <item x="4"/>
        <item x="5"/>
        <item x="6"/>
        <item x="7"/>
        <item x="8"/>
        <item t="default"/>
      </items>
    </pivotField>
    <pivotField dataField="1" showAll="0"/>
    <pivotField allDrilled="1" showAll="0" dataSourceSort="1" defaultAttributeDrillState="1"/>
  </pivotFields>
  <rowFields count="1">
    <field x="0"/>
  </rowFields>
  <rowItems count="10">
    <i>
      <x/>
    </i>
    <i>
      <x v="1"/>
    </i>
    <i>
      <x v="2"/>
    </i>
    <i>
      <x v="3"/>
    </i>
    <i>
      <x v="4"/>
    </i>
    <i>
      <x v="5"/>
    </i>
    <i>
      <x v="6"/>
    </i>
    <i>
      <x v="7"/>
    </i>
    <i>
      <x v="8"/>
    </i>
    <i t="grand">
      <x/>
    </i>
  </rowItems>
  <colItems count="1">
    <i/>
  </colItems>
  <dataFields count="1">
    <dataField name="Sum of Sales" fld="1" baseField="0" baseItem="0"/>
  </dataFields>
  <formats count="2">
    <format dxfId="430">
      <pivotArea outline="0" collapsedLevelsAreSubtotals="1" fieldPosition="0"/>
    </format>
    <format dxfId="429">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22.xml><?xml version="1.0" encoding="utf-8"?>
<pivotTableDefinition xmlns="http://schemas.openxmlformats.org/spreadsheetml/2006/main" name="PivotTable4" cacheId="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W42:X47"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name="Sum of Profit" fld="1" baseField="0" baseItem="0"/>
  </dataFields>
  <formats count="20">
    <format dxfId="106">
      <pivotArea outline="0" collapsedLevelsAreSubtotals="1" fieldPosition="0"/>
    </format>
    <format dxfId="105">
      <pivotArea outline="0" collapsedLevelsAreSubtotals="1" fieldPosition="0"/>
    </format>
    <format dxfId="104">
      <pivotArea outline="0" collapsedLevelsAreSubtotals="1" fieldPosition="0"/>
    </format>
    <format dxfId="103">
      <pivotArea outline="0" collapsedLevelsAreSubtotals="1" fieldPosition="0"/>
    </format>
    <format dxfId="102">
      <pivotArea outline="0" collapsedLevelsAreSubtotals="1" fieldPosition="0"/>
    </format>
    <format dxfId="101">
      <pivotArea outline="0" collapsedLevelsAreSubtotals="1" fieldPosition="0"/>
    </format>
    <format dxfId="100">
      <pivotArea type="all" dataOnly="0" outline="0" fieldPosition="0"/>
    </format>
    <format dxfId="99">
      <pivotArea outline="0" collapsedLevelsAreSubtotals="1" fieldPosition="0"/>
    </format>
    <format dxfId="98">
      <pivotArea field="0" type="button" dataOnly="0" labelOnly="1" outline="0" axis="axisRow" fieldPosition="0"/>
    </format>
    <format dxfId="97">
      <pivotArea dataOnly="0" labelOnly="1" outline="0" axis="axisValues" fieldPosition="0"/>
    </format>
    <format dxfId="96">
      <pivotArea dataOnly="0" labelOnly="1" fieldPosition="0">
        <references count="1">
          <reference field="0" count="0"/>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0" type="button" dataOnly="0" labelOnly="1" outline="0" axis="axisRow" fieldPosition="0"/>
    </format>
    <format dxfId="90">
      <pivotArea dataOnly="0" labelOnly="1" outline="0" axis="axisValues" fieldPosition="0"/>
    </format>
    <format dxfId="89">
      <pivotArea dataOnly="0" labelOnly="1" fieldPosition="0">
        <references count="1">
          <reference field="0" count="0"/>
        </references>
      </pivotArea>
    </format>
    <format dxfId="88">
      <pivotArea dataOnly="0" labelOnly="1" grandRow="1" outline="0" fieldPosition="0"/>
    </format>
    <format dxfId="87">
      <pivotArea dataOnly="0" labelOnly="1" outline="0" axis="axisValues"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23.xml><?xml version="1.0" encoding="utf-8"?>
<pivotTableDefinition xmlns="http://schemas.openxmlformats.org/spreadsheetml/2006/main" name="PivotTable2" cacheId="6" applyNumberFormats="0" applyBorderFormats="0" applyFontFormats="0" applyPatternFormats="0" applyAlignmentFormats="0" applyWidthHeightFormats="1" dataCaption="Values" tag="76524024-c87d-42c5-8409-56a2091f196f" updatedVersion="6" minRefreshableVersion="3" useAutoFormatting="1" subtotalHiddenItems="1" itemPrintTitles="1" createdVersion="6" indent="0" outline="1" outlineData="1" multipleFieldFilters="0" chartFormat="23">
  <location ref="AE3:AF9" firstHeaderRow="1" firstDataRow="1" firstDataCol="1"/>
  <pivotFields count="3">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0"/>
  </rowFields>
  <rowItems count="6">
    <i>
      <x/>
    </i>
    <i>
      <x v="1"/>
    </i>
    <i>
      <x v="2"/>
    </i>
    <i>
      <x v="3"/>
    </i>
    <i>
      <x v="4"/>
    </i>
    <i t="grand">
      <x/>
    </i>
  </rowItems>
  <colItems count="1">
    <i/>
  </colItems>
  <dataFields count="1">
    <dataField name="Sum of PROFIT MARGIN" fld="1" showDataAs="percentOfCol" baseField="0" baseItem="0" numFmtId="9"/>
  </dataFields>
  <formats count="20">
    <format dxfId="126">
      <pivotArea outline="0" collapsedLevelsAreSubtotals="1" fieldPosition="0"/>
    </format>
    <format dxfId="125">
      <pivotArea outline="0" collapsedLevelsAreSubtotals="1" fieldPosition="0"/>
    </format>
    <format dxfId="124">
      <pivotArea outline="0" collapsedLevelsAreSubtotals="1" fieldPosition="0"/>
    </format>
    <format dxfId="123">
      <pivotArea outline="0" fieldPosition="0">
        <references count="1">
          <reference field="4294967294" count="1">
            <x v="0"/>
          </reference>
        </references>
      </pivotArea>
    </format>
    <format dxfId="122">
      <pivotArea outline="0" collapsedLevelsAreSubtotals="1" fieldPosition="0"/>
    </format>
    <format dxfId="121">
      <pivotArea outline="0" collapsedLevelsAreSubtotals="1" fieldPosition="0"/>
    </format>
    <format dxfId="120">
      <pivotArea type="all" dataOnly="0" outline="0" fieldPosition="0"/>
    </format>
    <format dxfId="119">
      <pivotArea outline="0" collapsedLevelsAreSubtotals="1" fieldPosition="0"/>
    </format>
    <format dxfId="118">
      <pivotArea field="0" type="button" dataOnly="0" labelOnly="1" outline="0" axis="axisRow" fieldPosition="0"/>
    </format>
    <format dxfId="117">
      <pivotArea dataOnly="0" labelOnly="1" outline="0" axis="axisValues" fieldPosition="0"/>
    </format>
    <format dxfId="116">
      <pivotArea dataOnly="0" labelOnly="1" fieldPosition="0">
        <references count="1">
          <reference field="0" count="0"/>
        </references>
      </pivotArea>
    </format>
    <format dxfId="115">
      <pivotArea dataOnly="0" labelOnly="1" grandRow="1" outline="0" fieldPosition="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field="0" type="button" dataOnly="0" labelOnly="1" outline="0" axis="axisRow" fieldPosition="0"/>
    </format>
    <format dxfId="110">
      <pivotArea dataOnly="0" labelOnly="1" outline="0" axis="axisValues" fieldPosition="0"/>
    </format>
    <format dxfId="109">
      <pivotArea dataOnly="0" labelOnly="1" fieldPosition="0">
        <references count="1">
          <reference field="0" count="0"/>
        </references>
      </pivotArea>
    </format>
    <format dxfId="108">
      <pivotArea dataOnly="0" labelOnly="1" grandRow="1" outline="0" fieldPosition="0"/>
    </format>
    <format dxfId="107">
      <pivotArea dataOnly="0" labelOnly="1" outline="0" axis="axisValues" fieldPosition="0"/>
    </format>
  </formats>
  <chartFormats count="1">
    <chartFormat chart="22" format="7"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24.xml><?xml version="1.0" encoding="utf-8"?>
<pivotTableDefinition xmlns="http://schemas.openxmlformats.org/spreadsheetml/2006/main" name="PivotTable8" cacheId="1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87">
  <location ref="X52:Y58" firstHeaderRow="1" firstDataRow="1" firstDataCol="1"/>
  <pivotFields count="3">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
    <i>
      <x v="2"/>
    </i>
    <i>
      <x v="4"/>
    </i>
    <i>
      <x/>
    </i>
    <i>
      <x v="3"/>
    </i>
    <i>
      <x v="1"/>
    </i>
    <i t="grand">
      <x/>
    </i>
  </rowItems>
  <colItems count="1">
    <i/>
  </colItems>
  <dataFields count="1">
    <dataField name="Sum of PROFIT MARGIN" fld="1" baseField="0" baseItem="0"/>
  </dataFields>
  <formats count="20">
    <format dxfId="146">
      <pivotArea outline="0" collapsedLevelsAreSubtotals="1" fieldPosition="0"/>
    </format>
    <format dxfId="145">
      <pivotArea outline="0" collapsedLevelsAreSubtotals="1" fieldPosition="0"/>
    </format>
    <format dxfId="144">
      <pivotArea outline="0" collapsedLevelsAreSubtotals="1" fieldPosition="0"/>
    </format>
    <format dxfId="143">
      <pivotArea outline="0" collapsedLevelsAreSubtotals="1" fieldPosition="0"/>
    </format>
    <format dxfId="142">
      <pivotArea outline="0" collapsedLevelsAreSubtotals="1" fieldPosition="0"/>
    </format>
    <format dxfId="141">
      <pivotArea outline="0" collapsedLevelsAreSubtotals="1" fieldPosition="0"/>
    </format>
    <format dxfId="140">
      <pivotArea type="all" dataOnly="0" outline="0" fieldPosition="0"/>
    </format>
    <format dxfId="139">
      <pivotArea outline="0" collapsedLevelsAreSubtotals="1" fieldPosition="0"/>
    </format>
    <format dxfId="138">
      <pivotArea field="0" type="button" dataOnly="0" labelOnly="1" outline="0" axis="axisRow" fieldPosition="0"/>
    </format>
    <format dxfId="137">
      <pivotArea dataOnly="0" labelOnly="1" outline="0" axis="axisValues" fieldPosition="0"/>
    </format>
    <format dxfId="136">
      <pivotArea dataOnly="0" labelOnly="1" fieldPosition="0">
        <references count="1">
          <reference field="0" count="0"/>
        </references>
      </pivotArea>
    </format>
    <format dxfId="135">
      <pivotArea dataOnly="0" labelOnly="1" grandRow="1" outline="0" fieldPosition="0"/>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field="0" type="button" dataOnly="0" labelOnly="1" outline="0" axis="axisRow" fieldPosition="0"/>
    </format>
    <format dxfId="130">
      <pivotArea dataOnly="0" labelOnly="1" outline="0" axis="axisValues" fieldPosition="0"/>
    </format>
    <format dxfId="129">
      <pivotArea dataOnly="0" labelOnly="1" fieldPosition="0">
        <references count="1">
          <reference field="0" count="0"/>
        </references>
      </pivotArea>
    </format>
    <format dxfId="128">
      <pivotArea dataOnly="0" labelOnly="1" grandRow="1" outline="0" fieldPosition="0"/>
    </format>
    <format dxfId="127">
      <pivotArea dataOnly="0" labelOnly="1" outline="0" axis="axisValues"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25.xml><?xml version="1.0" encoding="utf-8"?>
<pivotTableDefinition xmlns="http://schemas.openxmlformats.org/spreadsheetml/2006/main" name="PivotTable11" cacheId="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87">
  <location ref="AA56:AB62" firstHeaderRow="1" firstDataRow="1" firstDataCol="1"/>
  <pivotFields count="3">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0"/>
  </rowFields>
  <rowItems count="6">
    <i>
      <x/>
    </i>
    <i>
      <x v="1"/>
    </i>
    <i>
      <x v="2"/>
    </i>
    <i>
      <x v="3"/>
    </i>
    <i>
      <x v="4"/>
    </i>
    <i t="grand">
      <x/>
    </i>
  </rowItems>
  <colItems count="1">
    <i/>
  </colItems>
  <dataFields count="1">
    <dataField name="Sum of Discount" fld="1" showDataAs="percentOfCol" baseField="0" baseItem="1" numFmtId="166"/>
  </dataFields>
  <formats count="29">
    <format dxfId="175">
      <pivotArea outline="0" collapsedLevelsAreSubtotals="1" fieldPosition="0"/>
    </format>
    <format dxfId="174">
      <pivotArea outline="0" collapsedLevelsAreSubtotals="1" fieldPosition="0"/>
    </format>
    <format dxfId="173">
      <pivotArea outline="0" collapsedLevelsAreSubtotals="1" fieldPosition="0"/>
    </format>
    <format dxfId="172">
      <pivotArea outline="0" collapsedLevelsAreSubtotals="1" fieldPosition="0"/>
    </format>
    <format dxfId="171">
      <pivotArea outline="0" collapsedLevelsAreSubtotals="1" fieldPosition="0"/>
    </format>
    <format dxfId="170">
      <pivotArea outline="0" collapsedLevelsAreSubtotals="1" fieldPosition="0"/>
    </format>
    <format dxfId="169">
      <pivotArea outline="0" fieldPosition="0">
        <references count="1">
          <reference field="4294967294" count="1">
            <x v="0"/>
          </reference>
        </references>
      </pivotArea>
    </format>
    <format dxfId="168">
      <pivotArea outline="0" collapsedLevelsAreSubtotals="1" fieldPosition="0"/>
    </format>
    <format dxfId="167">
      <pivotArea outline="0" fieldPosition="0">
        <references count="1">
          <reference field="4294967294" count="1">
            <x v="0"/>
          </reference>
        </references>
      </pivotArea>
    </format>
    <format dxfId="166">
      <pivotArea outline="0" fieldPosition="0">
        <references count="1">
          <reference field="4294967294" count="1">
            <x v="0"/>
          </reference>
        </references>
      </pivotArea>
    </format>
    <format dxfId="165">
      <pivotArea outline="0" fieldPosition="0">
        <references count="1">
          <reference field="4294967294" count="1">
            <x v="0"/>
          </reference>
        </references>
      </pivotArea>
    </format>
    <format dxfId="164">
      <pivotArea outline="0" fieldPosition="0">
        <references count="1">
          <reference field="4294967294" count="1">
            <x v="0"/>
          </reference>
        </references>
      </pivotArea>
    </format>
    <format dxfId="163">
      <pivotArea outline="0" fieldPosition="0">
        <references count="1">
          <reference field="4294967294" count="1">
            <x v="0"/>
          </reference>
        </references>
      </pivotArea>
    </format>
    <format dxfId="162">
      <pivotArea outline="0" fieldPosition="0">
        <references count="1">
          <reference field="4294967294" count="1">
            <x v="0"/>
          </reference>
        </references>
      </pivotArea>
    </format>
    <format dxfId="161">
      <pivotArea outline="0" collapsedLevelsAreSubtotals="1" fieldPosition="0"/>
    </format>
    <format dxfId="160">
      <pivotArea type="all" dataOnly="0" outline="0" fieldPosition="0"/>
    </format>
    <format dxfId="159">
      <pivotArea outline="0" collapsedLevelsAreSubtotals="1" fieldPosition="0"/>
    </format>
    <format dxfId="158">
      <pivotArea field="0" type="button" dataOnly="0" labelOnly="1" outline="0" axis="axisRow" fieldPosition="0"/>
    </format>
    <format dxfId="157">
      <pivotArea dataOnly="0" labelOnly="1" outline="0" axis="axisValues" fieldPosition="0"/>
    </format>
    <format dxfId="156">
      <pivotArea dataOnly="0" labelOnly="1" fieldPosition="0">
        <references count="1">
          <reference field="0" count="0"/>
        </references>
      </pivotArea>
    </format>
    <format dxfId="155">
      <pivotArea dataOnly="0" labelOnly="1" grandRow="1" outline="0" fieldPosition="0"/>
    </format>
    <format dxfId="154">
      <pivotArea dataOnly="0" labelOnly="1" outline="0" axis="axisValues" fieldPosition="0"/>
    </format>
    <format dxfId="153">
      <pivotArea type="all" dataOnly="0" outline="0" fieldPosition="0"/>
    </format>
    <format dxfId="152">
      <pivotArea outline="0" collapsedLevelsAreSubtotals="1" fieldPosition="0"/>
    </format>
    <format dxfId="151">
      <pivotArea field="0" type="button" dataOnly="0" labelOnly="1" outline="0" axis="axisRow" fieldPosition="0"/>
    </format>
    <format dxfId="150">
      <pivotArea dataOnly="0" labelOnly="1" outline="0" axis="axisValues" fieldPosition="0"/>
    </format>
    <format dxfId="149">
      <pivotArea dataOnly="0" labelOnly="1" fieldPosition="0">
        <references count="1">
          <reference field="0" count="0"/>
        </references>
      </pivotArea>
    </format>
    <format dxfId="148">
      <pivotArea dataOnly="0" labelOnly="1" grandRow="1" outline="0" fieldPosition="0"/>
    </format>
    <format dxfId="147">
      <pivotArea dataOnly="0" labelOnly="1" outline="0" axis="axisValues"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Discount"/>
    <pivotHierarchy dragToData="1" caption="Average of Dis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26.xml><?xml version="1.0" encoding="utf-8"?>
<pivotTableDefinition xmlns="http://schemas.openxmlformats.org/spreadsheetml/2006/main" name="PivotTable3" cacheId="7" applyNumberFormats="0" applyBorderFormats="0" applyFontFormats="0" applyPatternFormats="0" applyAlignmentFormats="0" applyWidthHeightFormats="1" dataCaption="Values" tag="668824bf-5801-4149-94d5-dd8100a20344" updatedVersion="6" minRefreshableVersion="3" useAutoFormatting="1" subtotalHiddenItems="1" itemPrintTitles="1" createdVersion="6" indent="0" outline="1" outlineData="1" multipleFieldFilters="0" chartFormat="87">
  <location ref="AE12:AF18" firstHeaderRow="1" firstDataRow="1" firstDataCol="1"/>
  <pivotFields count="3">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name="Sum of Quantity" fld="0" baseField="0" baseItem="0"/>
  </dataFields>
  <formats count="20">
    <format dxfId="195">
      <pivotArea outline="0" collapsedLevelsAreSubtotals="1" fieldPosition="0"/>
    </format>
    <format dxfId="194">
      <pivotArea outline="0" collapsedLevelsAreSubtotals="1" fieldPosition="0"/>
    </format>
    <format dxfId="193">
      <pivotArea outline="0" collapsedLevelsAreSubtotals="1" fieldPosition="0"/>
    </format>
    <format dxfId="192">
      <pivotArea outline="0" collapsedLevelsAreSubtotals="1" fieldPosition="0"/>
    </format>
    <format dxfId="191">
      <pivotArea outline="0" collapsedLevelsAreSubtotals="1" fieldPosition="0"/>
    </format>
    <format dxfId="190">
      <pivotArea outline="0" collapsedLevelsAreSubtotals="1" fieldPosition="0"/>
    </format>
    <format dxfId="189">
      <pivotArea type="all" dataOnly="0" outline="0" fieldPosition="0"/>
    </format>
    <format dxfId="188">
      <pivotArea outline="0" collapsedLevelsAreSubtotals="1" fieldPosition="0"/>
    </format>
    <format dxfId="187">
      <pivotArea field="1" type="button" dataOnly="0" labelOnly="1" outline="0" axis="axisRow" fieldPosition="0"/>
    </format>
    <format dxfId="186">
      <pivotArea dataOnly="0" labelOnly="1" outline="0" axis="axisValues" fieldPosition="0"/>
    </format>
    <format dxfId="185">
      <pivotArea dataOnly="0" labelOnly="1" fieldPosition="0">
        <references count="1">
          <reference field="1" count="0"/>
        </references>
      </pivotArea>
    </format>
    <format dxfId="184">
      <pivotArea dataOnly="0" labelOnly="1" grandRow="1" outline="0" fieldPosition="0"/>
    </format>
    <format dxfId="183">
      <pivotArea dataOnly="0" labelOnly="1" outline="0" axis="axisValues" fieldPosition="0"/>
    </format>
    <format dxfId="182">
      <pivotArea type="all" dataOnly="0" outline="0" fieldPosition="0"/>
    </format>
    <format dxfId="181">
      <pivotArea outline="0" collapsedLevelsAreSubtotals="1" fieldPosition="0"/>
    </format>
    <format dxfId="180">
      <pivotArea field="1" type="button" dataOnly="0" labelOnly="1" outline="0" axis="axisRow" fieldPosition="0"/>
    </format>
    <format dxfId="179">
      <pivotArea dataOnly="0" labelOnly="1" outline="0" axis="axisValues" fieldPosition="0"/>
    </format>
    <format dxfId="178">
      <pivotArea dataOnly="0" labelOnly="1" fieldPosition="0">
        <references count="1">
          <reference field="1" count="0"/>
        </references>
      </pivotArea>
    </format>
    <format dxfId="177">
      <pivotArea dataOnly="0" labelOnly="1" grandRow="1" outline="0" fieldPosition="0"/>
    </format>
    <format dxfId="176">
      <pivotArea dataOnly="0" labelOnly="1" outline="0" axis="axisValues" fieldPosition="0"/>
    </format>
  </formats>
  <chartFormats count="6">
    <chartFormat chart="86" format="27" series="1">
      <pivotArea type="data" outline="0" fieldPosition="0">
        <references count="1">
          <reference field="4294967294" count="1" selected="0">
            <x v="0"/>
          </reference>
        </references>
      </pivotArea>
    </chartFormat>
    <chartFormat chart="86" format="28">
      <pivotArea type="data" outline="0" fieldPosition="0">
        <references count="2">
          <reference field="4294967294" count="1" selected="0">
            <x v="0"/>
          </reference>
          <reference field="1" count="1" selected="0">
            <x v="0"/>
          </reference>
        </references>
      </pivotArea>
    </chartFormat>
    <chartFormat chart="86" format="29">
      <pivotArea type="data" outline="0" fieldPosition="0">
        <references count="2">
          <reference field="4294967294" count="1" selected="0">
            <x v="0"/>
          </reference>
          <reference field="1" count="1" selected="0">
            <x v="1"/>
          </reference>
        </references>
      </pivotArea>
    </chartFormat>
    <chartFormat chart="86" format="30">
      <pivotArea type="data" outline="0" fieldPosition="0">
        <references count="2">
          <reference field="4294967294" count="1" selected="0">
            <x v="0"/>
          </reference>
          <reference field="1" count="1" selected="0">
            <x v="2"/>
          </reference>
        </references>
      </pivotArea>
    </chartFormat>
    <chartFormat chart="86" format="31">
      <pivotArea type="data" outline="0" fieldPosition="0">
        <references count="2">
          <reference field="4294967294" count="1" selected="0">
            <x v="0"/>
          </reference>
          <reference field="1" count="1" selected="0">
            <x v="3"/>
          </reference>
        </references>
      </pivotArea>
    </chartFormat>
    <chartFormat chart="86" format="32">
      <pivotArea type="data" outline="0" fieldPosition="0">
        <references count="2">
          <reference field="4294967294" count="1" selected="0">
            <x v="0"/>
          </reference>
          <reference field="1" count="1" selected="0">
            <x v="4"/>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27.xml><?xml version="1.0" encoding="utf-8"?>
<pivotTableDefinition xmlns="http://schemas.openxmlformats.org/spreadsheetml/2006/main" name="PivotTable5" cacheId="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3">
  <location ref="AD43:AD44" firstHeaderRow="1" firstDataRow="1" firstDataCol="0"/>
  <pivotFields count="2">
    <pivotField dataField="1" showAll="0"/>
    <pivotField allDrilled="1" showAll="0" dataSourceSort="1" defaultAttributeDrillState="1"/>
  </pivotFields>
  <rowItems count="1">
    <i/>
  </rowItems>
  <colItems count="1">
    <i/>
  </colItems>
  <dataFields count="1">
    <dataField name="Sum of PROFIT MARGIN" fld="0" showDataAs="percentOfCol" baseField="0" baseItem="0" numFmtId="9"/>
  </dataFields>
  <formats count="14">
    <format dxfId="209">
      <pivotArea outline="0" collapsedLevelsAreSubtotals="1" fieldPosition="0"/>
    </format>
    <format dxfId="208">
      <pivotArea outline="0" collapsedLevelsAreSubtotals="1" fieldPosition="0"/>
    </format>
    <format dxfId="207">
      <pivotArea outline="0" collapsedLevelsAreSubtotals="1" fieldPosition="0"/>
    </format>
    <format dxfId="206">
      <pivotArea outline="0" fieldPosition="0">
        <references count="1">
          <reference field="4294967294" count="1">
            <x v="0"/>
          </reference>
        </references>
      </pivotArea>
    </format>
    <format dxfId="205">
      <pivotArea outline="0" collapsedLevelsAreSubtotals="1" fieldPosition="0"/>
    </format>
    <format dxfId="204">
      <pivotArea outline="0" collapsedLevelsAreSubtotals="1" fieldPosition="0"/>
    </format>
    <format dxfId="203">
      <pivotArea type="all" dataOnly="0" outline="0" fieldPosition="0"/>
    </format>
    <format dxfId="202">
      <pivotArea outline="0" collapsedLevelsAreSubtotals="1" fieldPosition="0"/>
    </format>
    <format dxfId="201">
      <pivotArea dataOnly="0" labelOnly="1" outline="0" axis="axisValues" fieldPosition="0"/>
    </format>
    <format dxfId="200">
      <pivotArea dataOnly="0" labelOnly="1" outline="0" axis="axisValues" fieldPosition="0"/>
    </format>
    <format dxfId="199">
      <pivotArea type="all" dataOnly="0" outline="0" fieldPosition="0"/>
    </format>
    <format dxfId="198">
      <pivotArea outline="0" collapsedLevelsAreSubtotals="1" fieldPosition="0"/>
    </format>
    <format dxfId="197">
      <pivotArea dataOnly="0" labelOnly="1" outline="0" axis="axisValues" fieldPosition="0"/>
    </format>
    <format dxfId="196">
      <pivotArea dataOnly="0" labelOnly="1" outline="0" axis="axisValues" fieldPosition="0"/>
    </format>
  </formats>
  <chartFormats count="1">
    <chartFormat chart="22" format="6"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28.xml><?xml version="1.0" encoding="utf-8"?>
<pivotTableDefinition xmlns="http://schemas.openxmlformats.org/spreadsheetml/2006/main" name="PivotTable10" cacheId="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87">
  <location ref="Z51:Z52" firstHeaderRow="1" firstDataRow="1" firstDataCol="0"/>
  <pivotFields count="2">
    <pivotField dataField="1" showAll="0"/>
    <pivotField allDrilled="1" showAll="0" dataSourceSort="1" defaultAttributeDrillState="1"/>
  </pivotFields>
  <rowItems count="1">
    <i/>
  </rowItems>
  <colItems count="1">
    <i/>
  </colItems>
  <dataFields count="1">
    <dataField name="Sum of Quantity" fld="0" baseField="0" baseItem="0"/>
  </dataFields>
  <formats count="14">
    <format dxfId="223">
      <pivotArea outline="0" collapsedLevelsAreSubtotals="1" fieldPosition="0"/>
    </format>
    <format dxfId="222">
      <pivotArea outline="0" collapsedLevelsAreSubtotals="1" fieldPosition="0"/>
    </format>
    <format dxfId="221">
      <pivotArea outline="0" collapsedLevelsAreSubtotals="1" fieldPosition="0"/>
    </format>
    <format dxfId="220">
      <pivotArea outline="0" collapsedLevelsAreSubtotals="1" fieldPosition="0"/>
    </format>
    <format dxfId="219">
      <pivotArea outline="0" collapsedLevelsAreSubtotals="1" fieldPosition="0"/>
    </format>
    <format dxfId="218">
      <pivotArea outline="0" collapsedLevelsAreSubtotals="1" fieldPosition="0"/>
    </format>
    <format dxfId="217">
      <pivotArea type="all" dataOnly="0" outline="0" fieldPosition="0"/>
    </format>
    <format dxfId="216">
      <pivotArea outline="0" collapsedLevelsAreSubtotals="1" fieldPosition="0"/>
    </format>
    <format dxfId="215">
      <pivotArea dataOnly="0" labelOnly="1" outline="0" axis="axisValues" fieldPosition="0"/>
    </format>
    <format dxfId="214">
      <pivotArea dataOnly="0" labelOnly="1" outline="0" axis="axisValues" fieldPosition="0"/>
    </format>
    <format dxfId="213">
      <pivotArea type="all" dataOnly="0" outline="0" fieldPosition="0"/>
    </format>
    <format dxfId="212">
      <pivotArea outline="0" collapsedLevelsAreSubtotals="1" fieldPosition="0"/>
    </format>
    <format dxfId="211">
      <pivotArea dataOnly="0" labelOnly="1" outline="0" axis="axisValues" fieldPosition="0"/>
    </format>
    <format dxfId="210">
      <pivotArea dataOnly="0" labelOnly="1" outline="0" axis="axisValues" fieldPosition="0"/>
    </format>
  </formats>
  <chartFormats count="1">
    <chartFormat chart="86" format="1"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29.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6">
  <location ref="W30:X40" firstHeaderRow="1" firstDataRow="1" firstDataCol="1"/>
  <pivotFields count="3">
    <pivotField axis="axisRow" allDrilled="1" showAll="0" dataSourceSort="1" defaultAttributeDrillState="1">
      <items count="10">
        <item x="0"/>
        <item x="1"/>
        <item x="2"/>
        <item x="3"/>
        <item x="4"/>
        <item x="5"/>
        <item x="6"/>
        <item x="7"/>
        <item x="8"/>
        <item t="default"/>
      </items>
    </pivotField>
    <pivotField dataField="1" showAll="0"/>
    <pivotField allDrilled="1" showAll="0" dataSourceSort="1" defaultAttributeDrillState="1"/>
  </pivotFields>
  <rowFields count="1">
    <field x="0"/>
  </rowFields>
  <rowItems count="10">
    <i>
      <x/>
    </i>
    <i>
      <x v="1"/>
    </i>
    <i>
      <x v="2"/>
    </i>
    <i>
      <x v="3"/>
    </i>
    <i>
      <x v="4"/>
    </i>
    <i>
      <x v="5"/>
    </i>
    <i>
      <x v="6"/>
    </i>
    <i>
      <x v="7"/>
    </i>
    <i>
      <x v="8"/>
    </i>
    <i t="grand">
      <x/>
    </i>
  </rowItems>
  <colItems count="1">
    <i/>
  </colItems>
  <dataFields count="1">
    <dataField name="Sum of Sales" fld="1" baseField="0" baseItem="0" numFmtId="164"/>
  </dataFields>
  <formats count="17">
    <format dxfId="240">
      <pivotArea outline="0" collapsedLevelsAreSubtotals="1" fieldPosition="0"/>
    </format>
    <format dxfId="239">
      <pivotArea outline="0" collapsedLevelsAreSubtotals="1" fieldPosition="0"/>
    </format>
    <format dxfId="238">
      <pivotArea outline="0" collapsedLevelsAreSubtotals="1" fieldPosition="0"/>
    </format>
    <format dxfId="237">
      <pivotArea type="all" dataOnly="0" outline="0" fieldPosition="0"/>
    </format>
    <format dxfId="236">
      <pivotArea outline="0" collapsedLevelsAreSubtotals="1" fieldPosition="0"/>
    </format>
    <format dxfId="235">
      <pivotArea field="0" type="button" dataOnly="0" labelOnly="1" outline="0" axis="axisRow" fieldPosition="0"/>
    </format>
    <format dxfId="234">
      <pivotArea dataOnly="0" labelOnly="1" outline="0" axis="axisValues" fieldPosition="0"/>
    </format>
    <format dxfId="233">
      <pivotArea dataOnly="0" labelOnly="1" fieldPosition="0">
        <references count="1">
          <reference field="0" count="0"/>
        </references>
      </pivotArea>
    </format>
    <format dxfId="232">
      <pivotArea dataOnly="0" labelOnly="1" grandRow="1" outline="0" fieldPosition="0"/>
    </format>
    <format dxfId="231">
      <pivotArea dataOnly="0" labelOnly="1" outline="0" axis="axisValues" fieldPosition="0"/>
    </format>
    <format dxfId="230">
      <pivotArea type="all" dataOnly="0" outline="0" fieldPosition="0"/>
    </format>
    <format dxfId="229">
      <pivotArea outline="0" collapsedLevelsAreSubtotals="1" fieldPosition="0"/>
    </format>
    <format dxfId="228">
      <pivotArea field="0" type="button" dataOnly="0" labelOnly="1" outline="0" axis="axisRow" fieldPosition="0"/>
    </format>
    <format dxfId="227">
      <pivotArea dataOnly="0" labelOnly="1" outline="0" axis="axisValues" fieldPosition="0"/>
    </format>
    <format dxfId="226">
      <pivotArea dataOnly="0" labelOnly="1" fieldPosition="0">
        <references count="1">
          <reference field="0" count="0"/>
        </references>
      </pivotArea>
    </format>
    <format dxfId="225">
      <pivotArea dataOnly="0" labelOnly="1" grandRow="1" outline="0" fieldPosition="0"/>
    </format>
    <format dxfId="224">
      <pivotArea dataOnly="0" labelOnly="1" outline="0" axis="axisValues" fieldPosition="0"/>
    </format>
  </formats>
  <chartFormats count="2">
    <chartFormat chart="16" format="3"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Table Style 1" showRowHeaders="1" showColHeaders="1" showRowStripes="1" showColStripes="1"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30.xml><?xml version="1.0" encoding="utf-8"?>
<pivotTableDefinition xmlns="http://schemas.openxmlformats.org/spreadsheetml/2006/main" name="PivotTable7" cacheId="1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87" rowHeaderCaption="">
  <location ref="AF51:AG61" firstHeaderRow="1" firstDataRow="1" firstDataCol="1"/>
  <pivotFields count="3">
    <pivotField axis="axisRow" allDrilled="1" showAll="0" sortType="ascending" defaultAttributeDrillState="1">
      <items count="10">
        <item x="0"/>
        <item x="1"/>
        <item x="2"/>
        <item x="3"/>
        <item x="4"/>
        <item x="5"/>
        <item x="6"/>
        <item x="7"/>
        <item x="8"/>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10">
    <i>
      <x v="5"/>
    </i>
    <i>
      <x v="4"/>
    </i>
    <i>
      <x v="7"/>
    </i>
    <i>
      <x v="8"/>
    </i>
    <i>
      <x v="2"/>
    </i>
    <i>
      <x v="1"/>
    </i>
    <i>
      <x/>
    </i>
    <i>
      <x v="6"/>
    </i>
    <i>
      <x v="3"/>
    </i>
    <i t="grand">
      <x/>
    </i>
  </rowItems>
  <colItems count="1">
    <i/>
  </colItems>
  <dataFields count="1">
    <dataField name="Sum of Profit" fld="1" baseField="0" baseItem="0"/>
  </dataFields>
  <formats count="20">
    <format dxfId="260">
      <pivotArea outline="0" collapsedLevelsAreSubtotals="1" fieldPosition="0"/>
    </format>
    <format dxfId="259">
      <pivotArea outline="0" collapsedLevelsAreSubtotals="1" fieldPosition="0"/>
    </format>
    <format dxfId="258">
      <pivotArea outline="0" collapsedLevelsAreSubtotals="1" fieldPosition="0"/>
    </format>
    <format dxfId="257">
      <pivotArea outline="0" collapsedLevelsAreSubtotals="1" fieldPosition="0"/>
    </format>
    <format dxfId="256">
      <pivotArea outline="0" collapsedLevelsAreSubtotals="1" fieldPosition="0"/>
    </format>
    <format dxfId="255">
      <pivotArea outline="0" collapsedLevelsAreSubtotals="1" fieldPosition="0"/>
    </format>
    <format dxfId="254">
      <pivotArea type="all" dataOnly="0" outline="0" fieldPosition="0"/>
    </format>
    <format dxfId="253">
      <pivotArea outline="0" collapsedLevelsAreSubtotals="1" fieldPosition="0"/>
    </format>
    <format dxfId="252">
      <pivotArea field="0" type="button" dataOnly="0" labelOnly="1" outline="0" axis="axisRow" fieldPosition="0"/>
    </format>
    <format dxfId="251">
      <pivotArea dataOnly="0" labelOnly="1" outline="0" axis="axisValues" fieldPosition="0"/>
    </format>
    <format dxfId="250">
      <pivotArea dataOnly="0" labelOnly="1" fieldPosition="0">
        <references count="1">
          <reference field="0" count="0"/>
        </references>
      </pivotArea>
    </format>
    <format dxfId="249">
      <pivotArea dataOnly="0" labelOnly="1" grandRow="1" outline="0" fieldPosition="0"/>
    </format>
    <format dxfId="248">
      <pivotArea dataOnly="0" labelOnly="1" outline="0" axis="axisValues" fieldPosition="0"/>
    </format>
    <format dxfId="247">
      <pivotArea type="all" dataOnly="0" outline="0" fieldPosition="0"/>
    </format>
    <format dxfId="246">
      <pivotArea outline="0" collapsedLevelsAreSubtotals="1" fieldPosition="0"/>
    </format>
    <format dxfId="245">
      <pivotArea field="0" type="button" dataOnly="0" labelOnly="1" outline="0" axis="axisRow" fieldPosition="0"/>
    </format>
    <format dxfId="244">
      <pivotArea dataOnly="0" labelOnly="1" outline="0" axis="axisValues" fieldPosition="0"/>
    </format>
    <format dxfId="243">
      <pivotArea dataOnly="0" labelOnly="1" fieldPosition="0">
        <references count="1">
          <reference field="0" count="0"/>
        </references>
      </pivotArea>
    </format>
    <format dxfId="242">
      <pivotArea dataOnly="0" labelOnly="1" grandRow="1" outline="0" fieldPosition="0"/>
    </format>
    <format dxfId="241">
      <pivotArea dataOnly="0" labelOnly="1" outline="0" axis="axisValues"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31.xml><?xml version="1.0" encoding="utf-8"?>
<pivotTableDefinition xmlns="http://schemas.openxmlformats.org/spreadsheetml/2006/main" name="PivotTable6" cacheId="1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H6:AJ16" firstHeaderRow="0" firstDataRow="1" firstDataCol="1"/>
  <pivotFields count="4">
    <pivotField axis="axisRow" allDrilled="1" showAll="0" dataSourceSort="1" defaultAttributeDrillState="1">
      <items count="10">
        <item x="0"/>
        <item x="1"/>
        <item x="2"/>
        <item x="3"/>
        <item x="4"/>
        <item x="5"/>
        <item x="6"/>
        <item x="7"/>
        <item x="8"/>
        <item t="default"/>
      </items>
    </pivotField>
    <pivotField dataField="1" showAll="0"/>
    <pivotField dataField="1" showAll="0"/>
    <pivotField allDrilled="1" showAll="0" dataSourceSort="1" defaultAttributeDrillState="1"/>
  </pivotFields>
  <rowFields count="1">
    <field x="0"/>
  </rowFields>
  <rowItems count="10">
    <i>
      <x/>
    </i>
    <i>
      <x v="1"/>
    </i>
    <i>
      <x v="2"/>
    </i>
    <i>
      <x v="3"/>
    </i>
    <i>
      <x v="4"/>
    </i>
    <i>
      <x v="5"/>
    </i>
    <i>
      <x v="6"/>
    </i>
    <i>
      <x v="7"/>
    </i>
    <i>
      <x v="8"/>
    </i>
    <i t="grand">
      <x/>
    </i>
  </rowItems>
  <colFields count="1">
    <field x="-2"/>
  </colFields>
  <colItems count="2">
    <i>
      <x/>
    </i>
    <i i="1">
      <x v="1"/>
    </i>
  </colItems>
  <dataFields count="2">
    <dataField name="Average of Discount" fld="2" subtotal="average" baseField="0" baseItem="0" numFmtId="2"/>
    <dataField name="Sum of Profit" fld="1" baseField="0" baseItem="0"/>
  </dataFields>
  <formats count="16">
    <format dxfId="276">
      <pivotArea outline="0" collapsedLevelsAreSubtotals="1" fieldPosition="0"/>
    </format>
    <format dxfId="275">
      <pivotArea outline="0" collapsedLevelsAreSubtotals="1" fieldPosition="0"/>
    </format>
    <format dxfId="274">
      <pivotArea outline="0" collapsedLevelsAreSubtotals="1" fieldPosition="0"/>
    </format>
    <format dxfId="273">
      <pivotArea outline="0" fieldPosition="0">
        <references count="1">
          <reference field="4294967294" count="1">
            <x v="0"/>
          </reference>
        </references>
      </pivotArea>
    </format>
    <format dxfId="272">
      <pivotArea type="all" dataOnly="0" outline="0" fieldPosition="0"/>
    </format>
    <format dxfId="271">
      <pivotArea outline="0" collapsedLevelsAreSubtotals="1" fieldPosition="0"/>
    </format>
    <format dxfId="270">
      <pivotArea field="0" type="button" dataOnly="0" labelOnly="1" outline="0" axis="axisRow" fieldPosition="0"/>
    </format>
    <format dxfId="269">
      <pivotArea dataOnly="0" labelOnly="1" fieldPosition="0">
        <references count="1">
          <reference field="0" count="0"/>
        </references>
      </pivotArea>
    </format>
    <format dxfId="268">
      <pivotArea dataOnly="0" labelOnly="1" grandRow="1" outline="0" fieldPosition="0"/>
    </format>
    <format dxfId="267">
      <pivotArea dataOnly="0" labelOnly="1" outline="0" fieldPosition="0">
        <references count="1">
          <reference field="4294967294" count="2">
            <x v="0"/>
            <x v="1"/>
          </reference>
        </references>
      </pivotArea>
    </format>
    <format dxfId="266">
      <pivotArea type="all" dataOnly="0" outline="0" fieldPosition="0"/>
    </format>
    <format dxfId="265">
      <pivotArea outline="0" collapsedLevelsAreSubtotals="1" fieldPosition="0"/>
    </format>
    <format dxfId="264">
      <pivotArea field="0" type="button" dataOnly="0" labelOnly="1" outline="0" axis="axisRow" fieldPosition="0"/>
    </format>
    <format dxfId="263">
      <pivotArea dataOnly="0" labelOnly="1" fieldPosition="0">
        <references count="1">
          <reference field="0" count="0"/>
        </references>
      </pivotArea>
    </format>
    <format dxfId="262">
      <pivotArea dataOnly="0" labelOnly="1" grandRow="1" outline="0" fieldPosition="0"/>
    </format>
    <format dxfId="261">
      <pivotArea dataOnly="0" labelOnly="1" outline="0" fieldPosition="0">
        <references count="1">
          <reference field="4294967294" count="2">
            <x v="0"/>
            <x v="1"/>
          </reference>
        </references>
      </pivotArea>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Discount"/>
    <pivotHierarchy dragToData="1" caption="Average of Dis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32.xml><?xml version="1.0" encoding="utf-8"?>
<pivotTableDefinition xmlns="http://schemas.openxmlformats.org/spreadsheetml/2006/main" name="PivotTable9" cacheId="1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87" rowHeaderCaption="">
  <location ref="AF35:AG45" firstHeaderRow="1" firstDataRow="1" firstDataCol="1"/>
  <pivotFields count="3">
    <pivotField axis="axisRow" allDrilled="1" showAll="0" sortType="descending" defaultAttributeDrillState="1">
      <items count="10">
        <item x="0"/>
        <item x="1"/>
        <item x="2"/>
        <item x="3"/>
        <item x="4"/>
        <item x="5"/>
        <item x="6"/>
        <item x="7"/>
        <item x="8"/>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10">
    <i>
      <x v="3"/>
    </i>
    <i>
      <x v="6"/>
    </i>
    <i>
      <x/>
    </i>
    <i>
      <x v="1"/>
    </i>
    <i>
      <x v="2"/>
    </i>
    <i>
      <x v="8"/>
    </i>
    <i>
      <x v="7"/>
    </i>
    <i>
      <x v="4"/>
    </i>
    <i>
      <x v="5"/>
    </i>
    <i t="grand">
      <x/>
    </i>
  </rowItems>
  <colItems count="1">
    <i/>
  </colItems>
  <dataFields count="1">
    <dataField name="Sum of Profit" fld="1" baseField="0" baseItem="0"/>
  </dataFields>
  <formats count="20">
    <format dxfId="296">
      <pivotArea outline="0" collapsedLevelsAreSubtotals="1" fieldPosition="0"/>
    </format>
    <format dxfId="295">
      <pivotArea outline="0" collapsedLevelsAreSubtotals="1" fieldPosition="0"/>
    </format>
    <format dxfId="294">
      <pivotArea outline="0" collapsedLevelsAreSubtotals="1" fieldPosition="0"/>
    </format>
    <format dxfId="293">
      <pivotArea outline="0" collapsedLevelsAreSubtotals="1" fieldPosition="0"/>
    </format>
    <format dxfId="292">
      <pivotArea outline="0" collapsedLevelsAreSubtotals="1" fieldPosition="0"/>
    </format>
    <format dxfId="291">
      <pivotArea outline="0" collapsedLevelsAreSubtotals="1" fieldPosition="0"/>
    </format>
    <format dxfId="290">
      <pivotArea type="all" dataOnly="0" outline="0" fieldPosition="0"/>
    </format>
    <format dxfId="289">
      <pivotArea outline="0" collapsedLevelsAreSubtotals="1" fieldPosition="0"/>
    </format>
    <format dxfId="288">
      <pivotArea field="0" type="button" dataOnly="0" labelOnly="1" outline="0" axis="axisRow" fieldPosition="0"/>
    </format>
    <format dxfId="287">
      <pivotArea dataOnly="0" labelOnly="1" outline="0" axis="axisValues" fieldPosition="0"/>
    </format>
    <format dxfId="286">
      <pivotArea dataOnly="0" labelOnly="1" fieldPosition="0">
        <references count="1">
          <reference field="0" count="0"/>
        </references>
      </pivotArea>
    </format>
    <format dxfId="285">
      <pivotArea dataOnly="0" labelOnly="1" grandRow="1" outline="0" fieldPosition="0"/>
    </format>
    <format dxfId="284">
      <pivotArea dataOnly="0" labelOnly="1" outline="0" axis="axisValues" fieldPosition="0"/>
    </format>
    <format dxfId="283">
      <pivotArea type="all" dataOnly="0" outline="0" fieldPosition="0"/>
    </format>
    <format dxfId="282">
      <pivotArea outline="0" collapsedLevelsAreSubtotals="1" fieldPosition="0"/>
    </format>
    <format dxfId="281">
      <pivotArea field="0" type="button" dataOnly="0" labelOnly="1" outline="0" axis="axisRow" fieldPosition="0"/>
    </format>
    <format dxfId="280">
      <pivotArea dataOnly="0" labelOnly="1" outline="0" axis="axisValues" fieldPosition="0"/>
    </format>
    <format dxfId="279">
      <pivotArea dataOnly="0" labelOnly="1" fieldPosition="0">
        <references count="1">
          <reference field="0" count="0"/>
        </references>
      </pivotArea>
    </format>
    <format dxfId="278">
      <pivotArea dataOnly="0" labelOnly="1" grandRow="1" outline="0" fieldPosition="0"/>
    </format>
    <format dxfId="277">
      <pivotArea dataOnly="0" labelOnly="1" outline="0" axis="axisValues"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33.xml><?xml version="1.0" encoding="utf-8"?>
<pivotTableDefinition xmlns="http://schemas.openxmlformats.org/spreadsheetml/2006/main" name="PivotTable12" cacheId="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6" rowHeaderCaption="Products">
  <location ref="D6:E16" firstHeaderRow="1" firstDataRow="1" firstDataCol="1"/>
  <pivotFields count="3">
    <pivotField axis="axisRow" allDrilled="1" showAll="0" dataSourceSort="1" defaultAttributeDrillState="1">
      <items count="10">
        <item x="0"/>
        <item x="1"/>
        <item x="2"/>
        <item x="3"/>
        <item x="4"/>
        <item x="5"/>
        <item x="6"/>
        <item x="7"/>
        <item x="8"/>
        <item t="default"/>
      </items>
    </pivotField>
    <pivotField dataField="1" showAll="0"/>
    <pivotField allDrilled="1" showAll="0" dataSourceSort="1" defaultAttributeDrillState="1"/>
  </pivotFields>
  <rowFields count="1">
    <field x="0"/>
  </rowFields>
  <rowItems count="10">
    <i>
      <x/>
    </i>
    <i>
      <x v="1"/>
    </i>
    <i>
      <x v="2"/>
    </i>
    <i>
      <x v="3"/>
    </i>
    <i>
      <x v="4"/>
    </i>
    <i>
      <x v="5"/>
    </i>
    <i>
      <x v="6"/>
    </i>
    <i>
      <x v="7"/>
    </i>
    <i>
      <x v="8"/>
    </i>
    <i t="grand">
      <x/>
    </i>
  </rowItems>
  <colItems count="1">
    <i/>
  </colItems>
  <dataFields count="1">
    <dataField name="Sum of Sales" fld="1" baseField="0" baseItem="0" numFmtId="164"/>
  </dataFields>
  <formats count="74">
    <format dxfId="370">
      <pivotArea outline="0" collapsedLevelsAreSubtotals="1" fieldPosition="0"/>
    </format>
    <format dxfId="369">
      <pivotArea outline="0" collapsedLevelsAreSubtotals="1" fieldPosition="0"/>
    </format>
    <format dxfId="368">
      <pivotArea outline="0" collapsedLevelsAreSubtotals="1" fieldPosition="0"/>
    </format>
    <format dxfId="367">
      <pivotArea type="all" dataOnly="0" outline="0" fieldPosition="0"/>
    </format>
    <format dxfId="366">
      <pivotArea outline="0" collapsedLevelsAreSubtotals="1" fieldPosition="0"/>
    </format>
    <format dxfId="365">
      <pivotArea field="0" type="button" dataOnly="0" labelOnly="1" outline="0" axis="axisRow" fieldPosition="0"/>
    </format>
    <format dxfId="364">
      <pivotArea dataOnly="0" labelOnly="1" outline="0" axis="axisValues" fieldPosition="0"/>
    </format>
    <format dxfId="363">
      <pivotArea dataOnly="0" labelOnly="1" fieldPosition="0">
        <references count="1">
          <reference field="0" count="0"/>
        </references>
      </pivotArea>
    </format>
    <format dxfId="362">
      <pivotArea dataOnly="0" labelOnly="1" grandRow="1" outline="0" fieldPosition="0"/>
    </format>
    <format dxfId="361">
      <pivotArea dataOnly="0" labelOnly="1" outline="0" axis="axisValues" fieldPosition="0"/>
    </format>
    <format dxfId="360">
      <pivotArea type="all" dataOnly="0" outline="0" fieldPosition="0"/>
    </format>
    <format dxfId="359">
      <pivotArea outline="0" collapsedLevelsAreSubtotals="1" fieldPosition="0"/>
    </format>
    <format dxfId="358">
      <pivotArea field="0" type="button" dataOnly="0" labelOnly="1" outline="0" axis="axisRow" fieldPosition="0"/>
    </format>
    <format dxfId="357">
      <pivotArea dataOnly="0" labelOnly="1" outline="0" axis="axisValues" fieldPosition="0"/>
    </format>
    <format dxfId="356">
      <pivotArea dataOnly="0" labelOnly="1" fieldPosition="0">
        <references count="1">
          <reference field="0" count="0"/>
        </references>
      </pivotArea>
    </format>
    <format dxfId="355">
      <pivotArea dataOnly="0" labelOnly="1" grandRow="1" outline="0" fieldPosition="0"/>
    </format>
    <format dxfId="354">
      <pivotArea dataOnly="0" labelOnly="1" outline="0" axis="axisValues" fieldPosition="0"/>
    </format>
    <format dxfId="353">
      <pivotArea type="all" dataOnly="0" outline="0" fieldPosition="0"/>
    </format>
    <format dxfId="352">
      <pivotArea outline="0" collapsedLevelsAreSubtotals="1" fieldPosition="0"/>
    </format>
    <format dxfId="351">
      <pivotArea field="0" type="button" dataOnly="0" labelOnly="1" outline="0" axis="axisRow" fieldPosition="0"/>
    </format>
    <format dxfId="350">
      <pivotArea dataOnly="0" labelOnly="1" outline="0" axis="axisValues" fieldPosition="0"/>
    </format>
    <format dxfId="349">
      <pivotArea dataOnly="0" labelOnly="1" fieldPosition="0">
        <references count="1">
          <reference field="0" count="0"/>
        </references>
      </pivotArea>
    </format>
    <format dxfId="348">
      <pivotArea dataOnly="0" labelOnly="1" grandRow="1" outline="0" fieldPosition="0"/>
    </format>
    <format dxfId="347">
      <pivotArea dataOnly="0" labelOnly="1" outline="0" axis="axisValues" fieldPosition="0"/>
    </format>
    <format dxfId="346">
      <pivotArea type="all" dataOnly="0" outline="0" fieldPosition="0"/>
    </format>
    <format dxfId="345">
      <pivotArea outline="0" collapsedLevelsAreSubtotals="1" fieldPosition="0"/>
    </format>
    <format dxfId="344">
      <pivotArea field="0" type="button" dataOnly="0" labelOnly="1" outline="0" axis="axisRow" fieldPosition="0"/>
    </format>
    <format dxfId="343">
      <pivotArea dataOnly="0" labelOnly="1" outline="0" axis="axisValues" fieldPosition="0"/>
    </format>
    <format dxfId="342">
      <pivotArea dataOnly="0" labelOnly="1" fieldPosition="0">
        <references count="1">
          <reference field="0" count="0"/>
        </references>
      </pivotArea>
    </format>
    <format dxfId="341">
      <pivotArea dataOnly="0" labelOnly="1" grandRow="1" outline="0" fieldPosition="0"/>
    </format>
    <format dxfId="340">
      <pivotArea dataOnly="0" labelOnly="1" outline="0" axis="axisValues" fieldPosition="0"/>
    </format>
    <format dxfId="339">
      <pivotArea grandRow="1" outline="0" collapsedLevelsAreSubtotals="1" fieldPosition="0"/>
    </format>
    <format dxfId="338">
      <pivotArea dataOnly="0" labelOnly="1" grandRow="1" outline="0" fieldPosition="0"/>
    </format>
    <format dxfId="337">
      <pivotArea field="0" type="button" dataOnly="0" labelOnly="1" outline="0" axis="axisRow" fieldPosition="0"/>
    </format>
    <format dxfId="336">
      <pivotArea dataOnly="0" labelOnly="1" outline="0" axis="axisValues" fieldPosition="0"/>
    </format>
    <format dxfId="335">
      <pivotArea dataOnly="0" labelOnly="1" outline="0" axis="axisValues" fieldPosition="0"/>
    </format>
    <format dxfId="334">
      <pivotArea type="all" dataOnly="0" outline="0" fieldPosition="0"/>
    </format>
    <format dxfId="333">
      <pivotArea outline="0" collapsedLevelsAreSubtotals="1" fieldPosition="0"/>
    </format>
    <format dxfId="332">
      <pivotArea field="0" type="button" dataOnly="0" labelOnly="1" outline="0" axis="axisRow" fieldPosition="0"/>
    </format>
    <format dxfId="331">
      <pivotArea dataOnly="0" labelOnly="1" outline="0" axis="axisValues" fieldPosition="0"/>
    </format>
    <format dxfId="330">
      <pivotArea dataOnly="0" labelOnly="1" fieldPosition="0">
        <references count="1">
          <reference field="0" count="0"/>
        </references>
      </pivotArea>
    </format>
    <format dxfId="329">
      <pivotArea dataOnly="0" labelOnly="1" grandRow="1" outline="0" fieldPosition="0"/>
    </format>
    <format dxfId="328">
      <pivotArea dataOnly="0" labelOnly="1" outline="0" axis="axisValues" fieldPosition="0"/>
    </format>
    <format dxfId="327">
      <pivotArea type="all" dataOnly="0" outline="0" fieldPosition="0"/>
    </format>
    <format dxfId="326">
      <pivotArea outline="0" collapsedLevelsAreSubtotals="1" fieldPosition="0"/>
    </format>
    <format dxfId="325">
      <pivotArea field="0" type="button" dataOnly="0" labelOnly="1" outline="0" axis="axisRow" fieldPosition="0"/>
    </format>
    <format dxfId="324">
      <pivotArea dataOnly="0" labelOnly="1" outline="0" axis="axisValues" fieldPosition="0"/>
    </format>
    <format dxfId="323">
      <pivotArea dataOnly="0" labelOnly="1" fieldPosition="0">
        <references count="1">
          <reference field="0" count="0"/>
        </references>
      </pivotArea>
    </format>
    <format dxfId="322">
      <pivotArea dataOnly="0" labelOnly="1" grandRow="1" outline="0" fieldPosition="0"/>
    </format>
    <format dxfId="321">
      <pivotArea dataOnly="0" labelOnly="1" outline="0" axis="axisValues" fieldPosition="0"/>
    </format>
    <format dxfId="320">
      <pivotArea grandRow="1" outline="0" collapsedLevelsAreSubtotals="1" fieldPosition="0"/>
    </format>
    <format dxfId="319">
      <pivotArea dataOnly="0" labelOnly="1" grandRow="1" outline="0" fieldPosition="0"/>
    </format>
    <format dxfId="318">
      <pivotArea field="0" type="button" dataOnly="0" labelOnly="1" outline="0" axis="axisRow" fieldPosition="0"/>
    </format>
    <format dxfId="317">
      <pivotArea dataOnly="0" labelOnly="1" outline="0" axis="axisValues" fieldPosition="0"/>
    </format>
    <format dxfId="316">
      <pivotArea dataOnly="0" labelOnly="1" outline="0" axis="axisValues" fieldPosition="0"/>
    </format>
    <format dxfId="315">
      <pivotArea field="0" type="button" dataOnly="0" labelOnly="1" outline="0" axis="axisRow" fieldPosition="0"/>
    </format>
    <format dxfId="314">
      <pivotArea dataOnly="0" labelOnly="1" outline="0" axis="axisValues" fieldPosition="0"/>
    </format>
    <format dxfId="313">
      <pivotArea dataOnly="0" labelOnly="1" outline="0" axis="axisValues" fieldPosition="0"/>
    </format>
    <format dxfId="312">
      <pivotArea field="0" type="button" dataOnly="0" labelOnly="1" outline="0" axis="axisRow" fieldPosition="0"/>
    </format>
    <format dxfId="311">
      <pivotArea dataOnly="0" labelOnly="1" outline="0" axis="axisValues" fieldPosition="0"/>
    </format>
    <format dxfId="310">
      <pivotArea dataOnly="0" labelOnly="1" outline="0" axis="axisValues" fieldPosition="0"/>
    </format>
    <format dxfId="309">
      <pivotArea field="0" type="button" dataOnly="0" labelOnly="1" outline="0" axis="axisRow" fieldPosition="0"/>
    </format>
    <format dxfId="308">
      <pivotArea dataOnly="0" labelOnly="1" outline="0" axis="axisValues" fieldPosition="0"/>
    </format>
    <format dxfId="307">
      <pivotArea dataOnly="0" labelOnly="1" outline="0" axis="axisValues" fieldPosition="0"/>
    </format>
    <format dxfId="306">
      <pivotArea dataOnly="0" labelOnly="1" fieldPosition="0">
        <references count="1">
          <reference field="0" count="0"/>
        </references>
      </pivotArea>
    </format>
    <format dxfId="305">
      <pivotArea dataOnly="0" labelOnly="1" grandRow="1" outline="0" fieldPosition="0"/>
    </format>
    <format dxfId="304">
      <pivotArea dataOnly="0" labelOnly="1" grandRow="1" outline="0" fieldPosition="0"/>
    </format>
    <format dxfId="303">
      <pivotArea dataOnly="0" labelOnly="1" fieldPosition="0">
        <references count="1">
          <reference field="0" count="0"/>
        </references>
      </pivotArea>
    </format>
    <format dxfId="302">
      <pivotArea outline="0" collapsedLevelsAreSubtotals="1" fieldPosition="0"/>
    </format>
    <format dxfId="301">
      <pivotArea collapsedLevelsAreSubtotals="1" fieldPosition="0">
        <references count="1">
          <reference field="0" count="0"/>
        </references>
      </pivotArea>
    </format>
    <format dxfId="300">
      <pivotArea grandRow="1" outline="0" collapsedLevelsAreSubtotals="1" fieldPosition="0"/>
    </format>
    <format dxfId="299">
      <pivotArea field="0" type="button" dataOnly="0" labelOnly="1" outline="0" axis="axisRow" fieldPosition="0"/>
    </format>
    <format dxfId="298">
      <pivotArea dataOnly="0" labelOnly="1" outline="0" axis="axisValues" fieldPosition="0"/>
    </format>
    <format dxfId="297">
      <pivotArea dataOnly="0" labelOnly="1" outline="0" axis="axisValues" fieldPosition="0"/>
    </format>
  </formats>
  <chartFormats count="2">
    <chartFormat chart="16" format="3"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Table Style 1" showRowHeaders="1" showColHeaders="1" showRowStripes="1" showColStripes="1"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34.xml><?xml version="1.0" encoding="utf-8"?>
<pivotTableDefinition xmlns="http://schemas.openxmlformats.org/spreadsheetml/2006/main" name="PivotTable7" cacheId="4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N24:AN25" firstHeaderRow="1" firstDataRow="1" firstDataCol="0"/>
  <pivotFields count="2">
    <pivotField dataField="1" showAll="0"/>
    <pivotField allDrilled="1" showAll="0" dataSourceSort="1" defaultAttributeDrillState="1"/>
  </pivotFields>
  <rowItems count="1">
    <i/>
  </rowItems>
  <colItems count="1">
    <i/>
  </colItems>
  <dataFields count="1">
    <dataField name="Count of OrderID" fld="0" subtotal="count" baseField="0" baseItem="0"/>
  </dataFields>
  <formats count="3">
    <format dxfId="29">
      <pivotArea outline="0" collapsedLevelsAreSubtotals="1" fieldPosition="0"/>
    </format>
    <format dxfId="28">
      <pivotArea outline="0" collapsedLevelsAreSubtotals="1" fieldPosition="0"/>
    </format>
    <format dxfId="27">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35.xml><?xml version="1.0" encoding="utf-8"?>
<pivotTableDefinition xmlns="http://schemas.openxmlformats.org/spreadsheetml/2006/main" name="PivotTable15" cacheId="4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I5:AJ11" firstHeaderRow="1" firstDataRow="1" firstDataCol="1"/>
  <pivotFields count="2">
    <pivotField dataField="1" showAll="0"/>
    <pivotField axis="axisRow" allDrilled="1" showAll="0" dataSourceSort="1" defaultAttributeDrillState="1">
      <items count="6">
        <item x="0"/>
        <item x="1"/>
        <item x="2"/>
        <item x="3"/>
        <item x="4"/>
        <item t="default"/>
      </items>
    </pivotField>
  </pivotFields>
  <rowFields count="1">
    <field x="1"/>
  </rowFields>
  <rowItems count="6">
    <i>
      <x/>
    </i>
    <i>
      <x v="1"/>
    </i>
    <i>
      <x v="2"/>
    </i>
    <i>
      <x v="3"/>
    </i>
    <i>
      <x v="4"/>
    </i>
    <i t="grand">
      <x/>
    </i>
  </rowItems>
  <colItems count="1">
    <i/>
  </colItems>
  <dataFields count="1">
    <dataField name="Sum of Sales" fld="0" baseField="0" baseItem="0" numFmtId="168"/>
  </dataFields>
  <formats count="2">
    <format dxfId="31">
      <pivotArea outline="0" collapsedLevelsAreSubtotals="1" fieldPosition="0"/>
    </format>
    <format dxfId="30">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36.xml><?xml version="1.0" encoding="utf-8"?>
<pivotTableDefinition xmlns="http://schemas.openxmlformats.org/spreadsheetml/2006/main" name="PivotTable6" cacheId="4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L24:AL25" firstHeaderRow="1" firstDataRow="1" firstDataCol="0"/>
  <pivotFields count="2">
    <pivotField dataField="1" showAll="0"/>
    <pivotField allDrilled="1" showAll="0" dataSourceSort="1" defaultAttributeDrillState="1"/>
  </pivotFields>
  <rowItems count="1">
    <i/>
  </rowItems>
  <colItems count="1">
    <i/>
  </colItems>
  <dataFields count="1">
    <dataField name="Count of CustomerID" fld="0" subtotal="count" baseField="0" baseItem="0"/>
  </dataFields>
  <formats count="3">
    <format dxfId="34">
      <pivotArea outline="0" collapsedLevelsAreSubtotals="1" fieldPosition="0"/>
    </format>
    <format dxfId="33">
      <pivotArea outline="0" collapsedLevelsAreSubtotals="1" fieldPosition="0"/>
    </format>
    <format dxfId="32">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37.xml><?xml version="1.0" encoding="utf-8"?>
<pivotTableDefinition xmlns="http://schemas.openxmlformats.org/spreadsheetml/2006/main" name="PivotTable10" cacheId="3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A35:AB992" firstHeaderRow="1" firstDataRow="1" firstDataCol="1"/>
  <pivotFields count="3">
    <pivotField axis="axisRow" allDrilled="1" showAll="0" sortType="descending" defaultAttributeDrillState="1">
      <items count="9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957">
    <i>
      <x v="908"/>
    </i>
    <i>
      <x v="629"/>
    </i>
    <i>
      <x v="320"/>
    </i>
    <i>
      <x v="506"/>
    </i>
    <i>
      <x v="702"/>
    </i>
    <i>
      <x v="374"/>
    </i>
    <i>
      <x v="875"/>
    </i>
    <i>
      <x v="539"/>
    </i>
    <i>
      <x v="601"/>
    </i>
    <i>
      <x v="692"/>
    </i>
    <i>
      <x v="377"/>
    </i>
    <i>
      <x v="876"/>
    </i>
    <i>
      <x v="823"/>
    </i>
    <i>
      <x v="155"/>
    </i>
    <i>
      <x v="637"/>
    </i>
    <i>
      <x v="786"/>
    </i>
    <i>
      <x v="160"/>
    </i>
    <i>
      <x v="299"/>
    </i>
    <i>
      <x v="429"/>
    </i>
    <i>
      <x v="501"/>
    </i>
    <i>
      <x v="154"/>
    </i>
    <i>
      <x v="903"/>
    </i>
    <i>
      <x v="750"/>
    </i>
    <i>
      <x v="936"/>
    </i>
    <i>
      <x v="906"/>
    </i>
    <i>
      <x v="410"/>
    </i>
    <i>
      <x v="924"/>
    </i>
    <i>
      <x v="381"/>
    </i>
    <i>
      <x v="288"/>
    </i>
    <i>
      <x v="50"/>
    </i>
    <i>
      <x v="824"/>
    </i>
    <i>
      <x v="756"/>
    </i>
    <i>
      <x v="615"/>
    </i>
    <i>
      <x v="502"/>
    </i>
    <i>
      <x v="478"/>
    </i>
    <i>
      <x v="477"/>
    </i>
    <i>
      <x v="513"/>
    </i>
    <i>
      <x v="638"/>
    </i>
    <i>
      <x v="101"/>
    </i>
    <i>
      <x v="405"/>
    </i>
    <i>
      <x v="946"/>
    </i>
    <i>
      <x v="900"/>
    </i>
    <i>
      <x v="793"/>
    </i>
    <i>
      <x v="99"/>
    </i>
    <i>
      <x v="131"/>
    </i>
    <i>
      <x v="214"/>
    </i>
    <i>
      <x v="364"/>
    </i>
    <i>
      <x v="596"/>
    </i>
    <i>
      <x v="238"/>
    </i>
    <i>
      <x v="138"/>
    </i>
    <i>
      <x v="632"/>
    </i>
    <i>
      <x v="185"/>
    </i>
    <i>
      <x v="169"/>
    </i>
    <i>
      <x v="794"/>
    </i>
    <i>
      <x v="600"/>
    </i>
    <i>
      <x v="164"/>
    </i>
    <i>
      <x v="635"/>
    </i>
    <i>
      <x v="460"/>
    </i>
    <i>
      <x v="726"/>
    </i>
    <i>
      <x v="325"/>
    </i>
    <i>
      <x v="260"/>
    </i>
    <i>
      <x v="833"/>
    </i>
    <i>
      <x v="878"/>
    </i>
    <i>
      <x v="495"/>
    </i>
    <i>
      <x v="650"/>
    </i>
    <i>
      <x v="68"/>
    </i>
    <i>
      <x v="63"/>
    </i>
    <i>
      <x v="310"/>
    </i>
    <i>
      <x v="121"/>
    </i>
    <i>
      <x v="208"/>
    </i>
    <i>
      <x v="387"/>
    </i>
    <i>
      <x v="869"/>
    </i>
    <i>
      <x v="679"/>
    </i>
    <i>
      <x v="649"/>
    </i>
    <i>
      <x v="124"/>
    </i>
    <i>
      <x v="128"/>
    </i>
    <i>
      <x v="594"/>
    </i>
    <i>
      <x v="293"/>
    </i>
    <i>
      <x v="811"/>
    </i>
    <i>
      <x v="863"/>
    </i>
    <i>
      <x v="468"/>
    </i>
    <i>
      <x v="300"/>
    </i>
    <i>
      <x v="532"/>
    </i>
    <i>
      <x v="439"/>
    </i>
    <i>
      <x v="599"/>
    </i>
    <i>
      <x v="553"/>
    </i>
    <i>
      <x v="474"/>
    </i>
    <i>
      <x v="274"/>
    </i>
    <i>
      <x v="200"/>
    </i>
    <i>
      <x v="423"/>
    </i>
    <i>
      <x v="504"/>
    </i>
    <i>
      <x v="748"/>
    </i>
    <i>
      <x v="724"/>
    </i>
    <i>
      <x v="538"/>
    </i>
    <i>
      <x v="384"/>
    </i>
    <i>
      <x v="895"/>
    </i>
    <i>
      <x v="402"/>
    </i>
    <i>
      <x v="302"/>
    </i>
    <i>
      <x v="709"/>
    </i>
    <i>
      <x v="551"/>
    </i>
    <i>
      <x v="733"/>
    </i>
    <i>
      <x v="616"/>
    </i>
    <i>
      <x v="695"/>
    </i>
    <i>
      <x v="718"/>
    </i>
    <i>
      <x v="49"/>
    </i>
    <i>
      <x v="647"/>
    </i>
    <i>
      <x v="747"/>
    </i>
    <i>
      <x v="915"/>
    </i>
    <i>
      <x v="116"/>
    </i>
    <i>
      <x v="708"/>
    </i>
    <i>
      <x v="216"/>
    </i>
    <i>
      <x v="662"/>
    </i>
    <i>
      <x v="953"/>
    </i>
    <i>
      <x v="550"/>
    </i>
    <i>
      <x v="916"/>
    </i>
    <i>
      <x v="738"/>
    </i>
    <i>
      <x v="633"/>
    </i>
    <i>
      <x v="781"/>
    </i>
    <i>
      <x v="921"/>
    </i>
    <i>
      <x v="774"/>
    </i>
    <i>
      <x v="273"/>
    </i>
    <i>
      <x v="356"/>
    </i>
    <i>
      <x v="28"/>
    </i>
    <i>
      <x v="70"/>
    </i>
    <i>
      <x v="257"/>
    </i>
    <i>
      <x v="796"/>
    </i>
    <i>
      <x v="463"/>
    </i>
    <i>
      <x v="213"/>
    </i>
    <i>
      <x v="571"/>
    </i>
    <i>
      <x v="183"/>
    </i>
    <i>
      <x v="386"/>
    </i>
    <i>
      <x v="766"/>
    </i>
    <i>
      <x v="904"/>
    </i>
    <i>
      <x v="222"/>
    </i>
    <i>
      <x v="279"/>
    </i>
    <i>
      <x v="658"/>
    </i>
    <i>
      <x v="195"/>
    </i>
    <i>
      <x v="846"/>
    </i>
    <i>
      <x v="584"/>
    </i>
    <i>
      <x v="555"/>
    </i>
    <i>
      <x v="115"/>
    </i>
    <i>
      <x v="768"/>
    </i>
    <i>
      <x v="929"/>
    </i>
    <i>
      <x v="856"/>
    </i>
    <i>
      <x v="343"/>
    </i>
    <i>
      <x v="330"/>
    </i>
    <i>
      <x v="337"/>
    </i>
    <i>
      <x v="342"/>
    </i>
    <i>
      <x v="39"/>
    </i>
    <i>
      <x v="176"/>
    </i>
    <i>
      <x v="383"/>
    </i>
    <i>
      <x v="575"/>
    </i>
    <i>
      <x v="943"/>
    </i>
    <i>
      <x v="467"/>
    </i>
    <i>
      <x v="914"/>
    </i>
    <i>
      <x v="290"/>
    </i>
    <i>
      <x v="648"/>
    </i>
    <i>
      <x v="265"/>
    </i>
    <i>
      <x v="917"/>
    </i>
    <i>
      <x v="86"/>
    </i>
    <i>
      <x v="668"/>
    </i>
    <i>
      <x v="394"/>
    </i>
    <i>
      <x v="892"/>
    </i>
    <i>
      <x v="266"/>
    </i>
    <i>
      <x v="321"/>
    </i>
    <i>
      <x v="697"/>
    </i>
    <i>
      <x v="452"/>
    </i>
    <i>
      <x v="319"/>
    </i>
    <i>
      <x v="493"/>
    </i>
    <i>
      <x v="407"/>
    </i>
    <i>
      <x v="677"/>
    </i>
    <i>
      <x v="743"/>
    </i>
    <i>
      <x v="804"/>
    </i>
    <i>
      <x v="256"/>
    </i>
    <i>
      <x v="347"/>
    </i>
    <i>
      <x v="749"/>
    </i>
    <i>
      <x v="351"/>
    </i>
    <i>
      <x v="64"/>
    </i>
    <i>
      <x v="22"/>
    </i>
    <i>
      <x v="470"/>
    </i>
    <i>
      <x v="585"/>
    </i>
    <i>
      <x v="344"/>
    </i>
    <i>
      <x v="91"/>
    </i>
    <i>
      <x v="418"/>
    </i>
    <i>
      <x v="94"/>
    </i>
    <i>
      <x v="153"/>
    </i>
    <i>
      <x v="84"/>
    </i>
    <i>
      <x v="149"/>
    </i>
    <i>
      <x v="583"/>
    </i>
    <i>
      <x v="940"/>
    </i>
    <i>
      <x v="688"/>
    </i>
    <i>
      <x v="737"/>
    </i>
    <i>
      <x v="843"/>
    </i>
    <i>
      <x v="398"/>
    </i>
    <i>
      <x v="431"/>
    </i>
    <i>
      <x v="362"/>
    </i>
    <i>
      <x v="349"/>
    </i>
    <i>
      <x v="931"/>
    </i>
    <i>
      <x v="827"/>
    </i>
    <i>
      <x v="438"/>
    </i>
    <i>
      <x v="17"/>
    </i>
    <i>
      <x v="174"/>
    </i>
    <i>
      <x v="322"/>
    </i>
    <i>
      <x v="36"/>
    </i>
    <i>
      <x v="400"/>
    </i>
    <i>
      <x v="830"/>
    </i>
    <i>
      <x v="167"/>
    </i>
    <i>
      <x v="576"/>
    </i>
    <i>
      <x v="545"/>
    </i>
    <i>
      <x v="588"/>
    </i>
    <i>
      <x v="730"/>
    </i>
    <i>
      <x v="496"/>
    </i>
    <i>
      <x v="166"/>
    </i>
    <i>
      <x v="221"/>
    </i>
    <i>
      <x v="779"/>
    </i>
    <i>
      <x v="525"/>
    </i>
    <i>
      <x v="735"/>
    </i>
    <i>
      <x v="640"/>
    </i>
    <i>
      <x v="938"/>
    </i>
    <i>
      <x v="420"/>
    </i>
    <i>
      <x v="354"/>
    </i>
    <i>
      <x v="754"/>
    </i>
    <i>
      <x v="590"/>
    </i>
    <i>
      <x v="41"/>
    </i>
    <i>
      <x v="220"/>
    </i>
    <i>
      <x v="157"/>
    </i>
    <i>
      <x v="891"/>
    </i>
    <i>
      <x v="98"/>
    </i>
    <i>
      <x v="598"/>
    </i>
    <i>
      <x v="142"/>
    </i>
    <i>
      <x v="783"/>
    </i>
    <i>
      <x v="187"/>
    </i>
    <i>
      <x v="879"/>
    </i>
    <i>
      <x v="152"/>
    </i>
    <i>
      <x v="125"/>
    </i>
    <i>
      <x v="682"/>
    </i>
    <i>
      <x v="694"/>
    </i>
    <i>
      <x v="303"/>
    </i>
    <i>
      <x v="88"/>
    </i>
    <i>
      <x v="675"/>
    </i>
    <i>
      <x v="456"/>
    </i>
    <i>
      <x v="261"/>
    </i>
    <i>
      <x v="720"/>
    </i>
    <i>
      <x v="135"/>
    </i>
    <i>
      <x v="822"/>
    </i>
    <i>
      <x v="1"/>
    </i>
    <i>
      <x v="602"/>
    </i>
    <i>
      <x v="25"/>
    </i>
    <i>
      <x v="144"/>
    </i>
    <i>
      <x v="262"/>
    </i>
    <i>
      <x v="734"/>
    </i>
    <i>
      <x v="357"/>
    </i>
    <i>
      <x v="543"/>
    </i>
    <i>
      <x v="46"/>
    </i>
    <i>
      <x v="433"/>
    </i>
    <i>
      <x v="841"/>
    </i>
    <i>
      <x v="826"/>
    </i>
    <i>
      <x v="845"/>
    </i>
    <i>
      <x v="345"/>
    </i>
    <i>
      <x v="79"/>
    </i>
    <i>
      <x v="449"/>
    </i>
    <i>
      <x v="621"/>
    </i>
    <i>
      <x v="542"/>
    </i>
    <i>
      <x v="945"/>
    </i>
    <i>
      <x v="868"/>
    </i>
    <i>
      <x v="296"/>
    </i>
    <i>
      <x v="716"/>
    </i>
    <i>
      <x v="927"/>
    </i>
    <i>
      <x v="282"/>
    </i>
    <i>
      <x v="443"/>
    </i>
    <i>
      <x v="229"/>
    </i>
    <i>
      <x v="782"/>
    </i>
    <i>
      <x v="732"/>
    </i>
    <i>
      <x v="729"/>
    </i>
    <i>
      <x v="47"/>
    </i>
    <i>
      <x v="625"/>
    </i>
    <i>
      <x v="503"/>
    </i>
    <i>
      <x v="19"/>
    </i>
    <i>
      <x v="922"/>
    </i>
    <i>
      <x v="211"/>
    </i>
    <i>
      <x v="867"/>
    </i>
    <i>
      <x v="674"/>
    </i>
    <i>
      <x v="701"/>
    </i>
    <i>
      <x v="887"/>
    </i>
    <i>
      <x v="645"/>
    </i>
    <i>
      <x v="140"/>
    </i>
    <i>
      <x v="791"/>
    </i>
    <i>
      <x v="127"/>
    </i>
    <i>
      <x v="533"/>
    </i>
    <i>
      <x v="885"/>
    </i>
    <i>
      <x v="313"/>
    </i>
    <i>
      <x v="69"/>
    </i>
    <i>
      <x v="311"/>
    </i>
    <i>
      <x v="519"/>
    </i>
    <i>
      <x v="684"/>
    </i>
    <i>
      <x v="660"/>
    </i>
    <i>
      <x v="821"/>
    </i>
    <i>
      <x v="526"/>
    </i>
    <i>
      <x v="437"/>
    </i>
    <i>
      <x v="263"/>
    </i>
    <i>
      <x v="518"/>
    </i>
    <i>
      <x v="464"/>
    </i>
    <i>
      <x v="376"/>
    </i>
    <i>
      <x v="622"/>
    </i>
    <i>
      <x v="171"/>
    </i>
    <i>
      <x v="43"/>
    </i>
    <i>
      <x v="711"/>
    </i>
    <i>
      <x v="33"/>
    </i>
    <i>
      <x v="776"/>
    </i>
    <i>
      <x v="459"/>
    </i>
    <i>
      <x v="111"/>
    </i>
    <i>
      <x v="541"/>
    </i>
    <i>
      <x v="894"/>
    </i>
    <i>
      <x v="334"/>
    </i>
    <i>
      <x v="683"/>
    </i>
    <i>
      <x v="573"/>
    </i>
    <i>
      <x v="329"/>
    </i>
    <i>
      <x v="119"/>
    </i>
    <i>
      <x v="113"/>
    </i>
    <i>
      <x v="881"/>
    </i>
    <i>
      <x v="742"/>
    </i>
    <i>
      <x v="902"/>
    </i>
    <i>
      <x v="723"/>
    </i>
    <i>
      <x v="855"/>
    </i>
    <i>
      <x v="952"/>
    </i>
    <i>
      <x v="913"/>
    </i>
    <i>
      <x v="258"/>
    </i>
    <i>
      <x v="928"/>
    </i>
    <i>
      <x v="230"/>
    </i>
    <i>
      <x v="703"/>
    </i>
    <i>
      <x v="627"/>
    </i>
    <i>
      <x v="93"/>
    </i>
    <i>
      <x v="448"/>
    </i>
    <i>
      <x v="233"/>
    </i>
    <i>
      <x v="172"/>
    </i>
    <i>
      <x v="336"/>
    </i>
    <i>
      <x v="368"/>
    </i>
    <i>
      <x v="893"/>
    </i>
    <i>
      <x v="117"/>
    </i>
    <i>
      <x v="450"/>
    </i>
    <i>
      <x v="719"/>
    </i>
    <i>
      <x v="842"/>
    </i>
    <i>
      <x v="110"/>
    </i>
    <i>
      <x v="801"/>
    </i>
    <i>
      <x v="83"/>
    </i>
    <i>
      <x v="536"/>
    </i>
    <i>
      <x v="568"/>
    </i>
    <i>
      <x v="641"/>
    </i>
    <i>
      <x v="60"/>
    </i>
    <i>
      <x v="644"/>
    </i>
    <i>
      <x v="332"/>
    </i>
    <i>
      <x v="757"/>
    </i>
    <i>
      <x v="950"/>
    </i>
    <i>
      <x v="308"/>
    </i>
    <i>
      <x v="685"/>
    </i>
    <i>
      <x v="857"/>
    </i>
    <i>
      <x v="930"/>
    </i>
    <i>
      <x v="226"/>
    </i>
    <i>
      <x v="591"/>
    </i>
    <i>
      <x v="636"/>
    </i>
    <i>
      <x v="788"/>
    </i>
    <i>
      <x v="852"/>
    </i>
    <i>
      <x v="32"/>
    </i>
    <i>
      <x v="239"/>
    </i>
    <i>
      <x v="483"/>
    </i>
    <i>
      <x v="210"/>
    </i>
    <i>
      <x v="373"/>
    </i>
    <i>
      <x v="425"/>
    </i>
    <i>
      <x v="712"/>
    </i>
    <i>
      <x v="669"/>
    </i>
    <i>
      <x v="872"/>
    </i>
    <i>
      <x v="139"/>
    </i>
    <i>
      <x v="237"/>
    </i>
    <i>
      <x v="223"/>
    </i>
    <i>
      <x v="840"/>
    </i>
    <i>
      <x v="247"/>
    </i>
    <i>
      <x v="557"/>
    </i>
    <i>
      <x v="445"/>
    </i>
    <i>
      <x v="146"/>
    </i>
    <i>
      <x v="24"/>
    </i>
    <i>
      <x v="122"/>
    </i>
    <i>
      <x v="51"/>
    </i>
    <i>
      <x v="844"/>
    </i>
    <i>
      <x v="670"/>
    </i>
    <i>
      <x v="8"/>
    </i>
    <i>
      <x v="567"/>
    </i>
    <i>
      <x v="505"/>
    </i>
    <i>
      <x v="587"/>
    </i>
    <i>
      <x v="710"/>
    </i>
    <i>
      <x v="896"/>
    </i>
    <i>
      <x v="67"/>
    </i>
    <i>
      <x v="340"/>
    </i>
    <i>
      <x v="817"/>
    </i>
    <i>
      <x v="850"/>
    </i>
    <i>
      <x v="777"/>
    </i>
    <i>
      <x v="832"/>
    </i>
    <i>
      <x v="654"/>
    </i>
    <i>
      <x v="314"/>
    </i>
    <i>
      <x v="202"/>
    </i>
    <i>
      <x v="78"/>
    </i>
    <i>
      <x v="427"/>
    </i>
    <i>
      <x v="799"/>
    </i>
    <i>
      <x v="874"/>
    </i>
    <i>
      <x v="323"/>
    </i>
    <i>
      <x v="739"/>
    </i>
    <i>
      <x v="378"/>
    </i>
    <i>
      <x v="570"/>
    </i>
    <i>
      <x v="691"/>
    </i>
    <i>
      <x v="741"/>
    </i>
    <i>
      <x v="589"/>
    </i>
    <i>
      <x v="454"/>
    </i>
    <i>
      <x v="62"/>
    </i>
    <i>
      <x v="499"/>
    </i>
    <i>
      <x v="547"/>
    </i>
    <i>
      <x v="540"/>
    </i>
    <i>
      <x v="352"/>
    </i>
    <i>
      <x v="267"/>
    </i>
    <i>
      <x v="947"/>
    </i>
    <i>
      <x v="271"/>
    </i>
    <i>
      <x v="667"/>
    </i>
    <i>
      <x v="918"/>
    </i>
    <i>
      <x v="375"/>
    </i>
    <i>
      <x v="441"/>
    </i>
    <i>
      <x v="517"/>
    </i>
    <i>
      <x v="284"/>
    </i>
    <i>
      <x v="280"/>
    </i>
    <i>
      <x v="175"/>
    </i>
    <i>
      <x v="494"/>
    </i>
    <i>
      <x v="566"/>
    </i>
    <i>
      <x v="529"/>
    </i>
    <i>
      <x v="393"/>
    </i>
    <i>
      <x v="595"/>
    </i>
    <i>
      <x v="808"/>
    </i>
    <i>
      <x v="764"/>
    </i>
    <i>
      <x v="944"/>
    </i>
    <i>
      <x v="286"/>
    </i>
    <i>
      <x v="447"/>
    </i>
    <i>
      <x v="462"/>
    </i>
    <i>
      <x v="242"/>
    </i>
    <i>
      <x v="862"/>
    </i>
    <i>
      <x v="82"/>
    </i>
    <i>
      <x v="828"/>
    </i>
    <i>
      <x v="435"/>
    </i>
    <i>
      <x v="839"/>
    </i>
    <i>
      <x v="911"/>
    </i>
    <i>
      <x v="932"/>
    </i>
    <i>
      <x v="16"/>
    </i>
    <i>
      <x v="614"/>
    </i>
    <i>
      <x v="807"/>
    </i>
    <i>
      <x v="409"/>
    </i>
    <i>
      <x v="607"/>
    </i>
    <i>
      <x v="194"/>
    </i>
    <i>
      <x v="910"/>
    </i>
    <i>
      <x v="864"/>
    </i>
    <i>
      <x v="665"/>
    </i>
    <i>
      <x v="81"/>
    </i>
    <i>
      <x v="442"/>
    </i>
    <i>
      <x v="858"/>
    </i>
    <i>
      <x v="809"/>
    </i>
    <i>
      <x v="882"/>
    </i>
    <i>
      <x v="184"/>
    </i>
    <i>
      <x v="458"/>
    </i>
    <i>
      <x v="630"/>
    </i>
    <i>
      <x v="421"/>
    </i>
    <i>
      <x v="80"/>
    </i>
    <i>
      <x v="7"/>
    </i>
    <i>
      <x v="797"/>
    </i>
    <i>
      <x v="579"/>
    </i>
    <i>
      <x v="569"/>
    </i>
    <i>
      <x v="707"/>
    </i>
    <i>
      <x v="30"/>
    </i>
    <i>
      <x v="275"/>
    </i>
    <i>
      <x v="57"/>
    </i>
    <i>
      <x v="860"/>
    </i>
    <i>
      <x v="512"/>
    </i>
    <i>
      <x v="244"/>
    </i>
    <i>
      <x v="549"/>
    </i>
    <i>
      <x v="473"/>
    </i>
    <i>
      <x v="27"/>
    </i>
    <i>
      <x v="693"/>
    </i>
    <i>
      <x v="432"/>
    </i>
    <i>
      <x v="617"/>
    </i>
    <i>
      <x v="802"/>
    </i>
    <i>
      <x v="66"/>
    </i>
    <i>
      <x v="276"/>
    </i>
    <i>
      <x v="26"/>
    </i>
    <i>
      <x v="2"/>
    </i>
    <i>
      <x v="268"/>
    </i>
    <i>
      <x v="471"/>
    </i>
    <i>
      <x v="837"/>
    </i>
    <i>
      <x v="884"/>
    </i>
    <i>
      <x v="252"/>
    </i>
    <i>
      <x v="369"/>
    </i>
    <i>
      <x v="912"/>
    </i>
    <i>
      <x v="715"/>
    </i>
    <i>
      <x v="498"/>
    </i>
    <i>
      <x v="835"/>
    </i>
    <i>
      <x v="760"/>
    </i>
    <i>
      <x v="134"/>
    </i>
    <i>
      <x v="618"/>
    </i>
    <i>
      <x v="348"/>
    </i>
    <i>
      <x v="689"/>
    </i>
    <i>
      <x v="341"/>
    </i>
    <i>
      <x v="143"/>
    </i>
    <i>
      <x v="934"/>
    </i>
    <i>
      <x v="224"/>
    </i>
    <i>
      <x v="581"/>
    </i>
    <i>
      <x v="871"/>
    </i>
    <i>
      <x v="388"/>
    </i>
    <i>
      <x v="207"/>
    </i>
    <i>
      <x v="580"/>
    </i>
    <i>
      <x v="23"/>
    </i>
    <i>
      <x v="158"/>
    </i>
    <i>
      <x v="939"/>
    </i>
    <i>
      <x v="287"/>
    </i>
    <i>
      <x v="561"/>
    </i>
    <i>
      <x v="106"/>
    </i>
    <i>
      <x v="923"/>
    </i>
    <i>
      <x v="406"/>
    </i>
    <i>
      <x v="651"/>
    </i>
    <i>
      <x v="126"/>
    </i>
    <i>
      <x v="390"/>
    </i>
    <i>
      <x v="40"/>
    </i>
    <i>
      <x v="168"/>
    </i>
    <i>
      <x v="173"/>
    </i>
    <i>
      <x v="603"/>
    </i>
    <i>
      <x v="597"/>
    </i>
    <i>
      <x v="836"/>
    </i>
    <i>
      <x v="528"/>
    </i>
    <i>
      <x v="631"/>
    </i>
    <i>
      <x v="527"/>
    </i>
    <i>
      <x v="141"/>
    </i>
    <i>
      <x v="700"/>
    </i>
    <i>
      <x v="10"/>
    </i>
    <i>
      <x v="521"/>
    </i>
    <i>
      <x v="75"/>
    </i>
    <i>
      <x v="676"/>
    </i>
    <i>
      <x v="829"/>
    </i>
    <i>
      <x v="819"/>
    </i>
    <i>
      <x v="236"/>
    </i>
    <i>
      <x v="717"/>
    </i>
    <i>
      <x v="114"/>
    </i>
    <i>
      <x v="806"/>
    </i>
    <i>
      <x v="165"/>
    </i>
    <i>
      <x v="264"/>
    </i>
    <i>
      <x v="136"/>
    </i>
    <i>
      <x v="370"/>
    </i>
    <i>
      <x v="395"/>
    </i>
    <i>
      <x v="898"/>
    </i>
    <i>
      <x v="626"/>
    </i>
    <i>
      <x v="731"/>
    </i>
    <i>
      <x v="751"/>
    </i>
    <i>
      <x v="479"/>
    </i>
    <i>
      <x v="403"/>
    </i>
    <i>
      <x v="942"/>
    </i>
    <i>
      <x v="245"/>
    </i>
    <i>
      <x v="628"/>
    </i>
    <i>
      <x v="746"/>
    </i>
    <i>
      <x v="129"/>
    </i>
    <i>
      <x v="604"/>
    </i>
    <i>
      <x v="401"/>
    </i>
    <i>
      <x v="159"/>
    </i>
    <i>
      <x v="228"/>
    </i>
    <i>
      <x v="178"/>
    </i>
    <i>
      <x v="861"/>
    </i>
    <i>
      <x v="655"/>
    </i>
    <i>
      <x v="634"/>
    </i>
    <i>
      <x v="686"/>
    </i>
    <i>
      <x v="416"/>
    </i>
    <i>
      <x v="212"/>
    </i>
    <i>
      <x v="180"/>
    </i>
    <i>
      <x v="203"/>
    </i>
    <i>
      <x v="769"/>
    </i>
    <i>
      <x v="391"/>
    </i>
    <i>
      <x v="813"/>
    </i>
    <i>
      <x v="643"/>
    </i>
    <i>
      <x v="253"/>
    </i>
    <i>
      <x v="485"/>
    </i>
    <i>
      <x v="361"/>
    </i>
    <i>
      <x v="307"/>
    </i>
    <i>
      <x v="179"/>
    </i>
    <i>
      <x v="909"/>
    </i>
    <i>
      <x v="424"/>
    </i>
    <i>
      <x v="767"/>
    </i>
    <i>
      <x v="586"/>
    </i>
    <i>
      <x v="666"/>
    </i>
    <i>
      <x v="3"/>
    </i>
    <i>
      <x v="14"/>
    </i>
    <i>
      <x v="48"/>
    </i>
    <i>
      <x v="327"/>
    </i>
    <i>
      <x v="926"/>
    </i>
    <i>
      <x v="309"/>
    </i>
    <i>
      <x v="292"/>
    </i>
    <i>
      <x v="417"/>
    </i>
    <i>
      <x v="312"/>
    </i>
    <i>
      <x v="20"/>
    </i>
    <i>
      <x v="197"/>
    </i>
    <i>
      <x v="659"/>
    </i>
    <i>
      <x v="71"/>
    </i>
    <i>
      <x v="820"/>
    </i>
    <i>
      <x v="295"/>
    </i>
    <i>
      <x v="289"/>
    </i>
    <i>
      <x v="326"/>
    </i>
    <i>
      <x v="426"/>
    </i>
    <i>
      <x v="87"/>
    </i>
    <i>
      <x v="687"/>
    </i>
    <i>
      <x v="52"/>
    </i>
    <i>
      <x v="201"/>
    </i>
    <i>
      <x v="613"/>
    </i>
    <i>
      <x v="56"/>
    </i>
    <i>
      <x v="161"/>
    </i>
    <i>
      <x v="899"/>
    </i>
    <i>
      <x v="291"/>
    </i>
    <i>
      <x v="610"/>
    </i>
    <i>
      <x v="457"/>
    </i>
    <i>
      <x v="297"/>
    </i>
    <i>
      <x v="76"/>
    </i>
    <i>
      <x v="552"/>
    </i>
    <i>
      <x v="673"/>
    </i>
    <i>
      <x v="404"/>
    </i>
    <i>
      <x v="430"/>
    </i>
    <i>
      <x v="399"/>
    </i>
    <i>
      <x v="190"/>
    </i>
    <i>
      <x v="428"/>
    </i>
    <i>
      <x v="663"/>
    </i>
    <i>
      <x v="520"/>
    </i>
    <i>
      <x v="795"/>
    </i>
    <i>
      <x v="838"/>
    </i>
    <i>
      <x v="653"/>
    </i>
    <i>
      <x v="678"/>
    </i>
    <i>
      <x v="690"/>
    </i>
    <i>
      <x v="475"/>
    </i>
    <i>
      <x v="191"/>
    </i>
    <i>
      <x v="372"/>
    </i>
    <i>
      <x v="508"/>
    </i>
    <i>
      <x v="554"/>
    </i>
    <i>
      <x v="107"/>
    </i>
    <i>
      <x v="652"/>
    </i>
    <i>
      <x v="814"/>
    </i>
    <i>
      <x v="500"/>
    </i>
    <i>
      <x v="392"/>
    </i>
    <i>
      <x v="150"/>
    </i>
    <i>
      <x v="45"/>
    </i>
    <i>
      <x v="728"/>
    </i>
    <i>
      <x v="489"/>
    </i>
    <i>
      <x v="255"/>
    </i>
    <i>
      <x v="507"/>
    </i>
    <i>
      <x v="102"/>
    </i>
    <i>
      <x v="560"/>
    </i>
    <i>
      <x v="12"/>
    </i>
    <i>
      <x v="847"/>
    </i>
    <i>
      <x v="132"/>
    </i>
    <i>
      <x v="367"/>
    </i>
    <i>
      <x v="209"/>
    </i>
    <i>
      <x v="58"/>
    </i>
    <i>
      <x v="389"/>
    </i>
    <i>
      <x v="851"/>
    </i>
    <i>
      <x v="350"/>
    </i>
    <i>
      <x v="574"/>
    </i>
    <i>
      <x v="548"/>
    </i>
    <i>
      <x v="919"/>
    </i>
    <i>
      <x v="358"/>
    </i>
    <i>
      <x v="270"/>
    </i>
    <i>
      <x v="880"/>
    </i>
    <i>
      <x v="89"/>
    </i>
    <i>
      <x v="800"/>
    </i>
    <i>
      <x v="877"/>
    </i>
    <i>
      <x v="234"/>
    </i>
    <i>
      <x v="339"/>
    </i>
    <i>
      <x v="196"/>
    </i>
    <i>
      <x v="366"/>
    </i>
    <i>
      <x v="5"/>
    </i>
    <i>
      <x v="137"/>
    </i>
    <i>
      <x v="556"/>
    </i>
    <i>
      <x v="412"/>
    </i>
    <i>
      <x v="92"/>
    </i>
    <i>
      <x v="605"/>
    </i>
    <i>
      <x v="609"/>
    </i>
    <i>
      <x v="204"/>
    </i>
    <i>
      <x v="318"/>
    </i>
    <i>
      <x v="249"/>
    </i>
    <i>
      <x v="812"/>
    </i>
    <i>
      <x v="759"/>
    </i>
    <i>
      <x v="315"/>
    </i>
    <i>
      <x v="415"/>
    </i>
    <i>
      <x v="798"/>
    </i>
    <i>
      <x v="118"/>
    </i>
    <i>
      <x v="484"/>
    </i>
    <i>
      <x v="346"/>
    </i>
    <i>
      <x v="582"/>
    </i>
    <i>
      <x v="889"/>
    </i>
    <i>
      <x v="217"/>
    </i>
    <i>
      <x v="100"/>
    </i>
    <i>
      <x v="531"/>
    </i>
    <i>
      <x v="481"/>
    </i>
    <i>
      <x v="278"/>
    </i>
    <i>
      <x v="785"/>
    </i>
    <i>
      <x v="482"/>
    </i>
    <i>
      <x v="770"/>
    </i>
    <i>
      <x v="163"/>
    </i>
    <i>
      <x v="162"/>
    </i>
    <i>
      <x v="446"/>
    </i>
    <i>
      <x v="672"/>
    </i>
    <i>
      <x v="611"/>
    </i>
    <i>
      <x v="55"/>
    </i>
    <i>
      <x v="193"/>
    </i>
    <i>
      <x v="35"/>
    </i>
    <i>
      <x v="537"/>
    </i>
    <i>
      <x v="530"/>
    </i>
    <i>
      <x v="65"/>
    </i>
    <i>
      <x v="933"/>
    </i>
    <i>
      <x v="515"/>
    </i>
    <i>
      <x v="866"/>
    </i>
    <i>
      <x v="301"/>
    </i>
    <i>
      <x v="825"/>
    </i>
    <i>
      <x v="486"/>
    </i>
    <i>
      <x v="248"/>
    </i>
    <i>
      <x v="305"/>
    </i>
    <i>
      <x v="612"/>
    </i>
    <i>
      <x v="269"/>
    </i>
    <i>
      <x v="870"/>
    </i>
    <i>
      <x v="414"/>
    </i>
    <i>
      <x v="250"/>
    </i>
    <i>
      <x v="941"/>
    </i>
    <i>
      <x v="151"/>
    </i>
    <i>
      <x v="514"/>
    </i>
    <i>
      <x v="763"/>
    </i>
    <i>
      <x v="29"/>
    </i>
    <i>
      <x v="231"/>
    </i>
    <i>
      <x v="328"/>
    </i>
    <i>
      <x v="890"/>
    </i>
    <i>
      <x v="920"/>
    </i>
    <i>
      <x v="534"/>
    </i>
    <i>
      <x v="789"/>
    </i>
    <i>
      <x v="215"/>
    </i>
    <i>
      <x/>
    </i>
    <i>
      <x v="558"/>
    </i>
    <i>
      <x v="177"/>
    </i>
    <i>
      <x v="790"/>
    </i>
    <i>
      <x v="413"/>
    </i>
    <i>
      <x v="511"/>
    </i>
    <i>
      <x v="103"/>
    </i>
    <i>
      <x v="380"/>
    </i>
    <i>
      <x v="37"/>
    </i>
    <i>
      <x v="156"/>
    </i>
    <i>
      <x v="546"/>
    </i>
    <i>
      <x v="593"/>
    </i>
    <i>
      <x v="104"/>
    </i>
    <i>
      <x v="704"/>
    </i>
    <i>
      <x v="714"/>
    </i>
    <i>
      <x v="363"/>
    </i>
    <i>
      <x v="317"/>
    </i>
    <i>
      <x v="283"/>
    </i>
    <i>
      <x v="371"/>
    </i>
    <i>
      <x v="509"/>
    </i>
    <i>
      <x v="657"/>
    </i>
    <i>
      <x v="792"/>
    </i>
    <i>
      <x v="272"/>
    </i>
    <i>
      <x v="642"/>
    </i>
    <i>
      <x v="740"/>
    </i>
    <i>
      <x v="130"/>
    </i>
    <i>
      <x v="453"/>
    </i>
    <i>
      <x v="397"/>
    </i>
    <i>
      <x v="805"/>
    </i>
    <i>
      <x v="170"/>
    </i>
    <i>
      <x v="535"/>
    </i>
    <i>
      <x v="721"/>
    </i>
    <i>
      <x v="304"/>
    </i>
    <i>
      <x v="752"/>
    </i>
    <i>
      <x v="338"/>
    </i>
    <i>
      <x v="419"/>
    </i>
    <i>
      <x v="619"/>
    </i>
    <i>
      <x v="205"/>
    </i>
    <i>
      <x v="396"/>
    </i>
    <i>
      <x v="97"/>
    </i>
    <i>
      <x v="699"/>
    </i>
    <i>
      <x v="335"/>
    </i>
    <i>
      <x v="96"/>
    </i>
    <i>
      <x v="379"/>
    </i>
    <i>
      <x v="925"/>
    </i>
    <i>
      <x v="147"/>
    </i>
    <i>
      <x v="34"/>
    </i>
    <i>
      <x v="353"/>
    </i>
    <i>
      <x v="331"/>
    </i>
    <i>
      <x v="510"/>
    </i>
    <i>
      <x v="854"/>
    </i>
    <i>
      <x v="148"/>
    </i>
    <i>
      <x v="671"/>
    </i>
    <i>
      <x v="681"/>
    </i>
    <i>
      <x v="444"/>
    </i>
    <i>
      <x v="488"/>
    </i>
    <i>
      <x v="901"/>
    </i>
    <i>
      <x v="745"/>
    </i>
    <i>
      <x v="359"/>
    </i>
    <i>
      <x v="775"/>
    </i>
    <i>
      <x v="188"/>
    </i>
    <i>
      <x v="886"/>
    </i>
    <i>
      <x v="948"/>
    </i>
    <i>
      <x v="411"/>
    </i>
    <i>
      <x v="181"/>
    </i>
    <i>
      <x v="816"/>
    </i>
    <i>
      <x v="565"/>
    </i>
    <i>
      <x v="497"/>
    </i>
    <i>
      <x v="324"/>
    </i>
    <i>
      <x v="133"/>
    </i>
    <i>
      <x v="706"/>
    </i>
    <i>
      <x v="38"/>
    </i>
    <i>
      <x v="4"/>
    </i>
    <i>
      <x v="44"/>
    </i>
    <i>
      <x v="436"/>
    </i>
    <i>
      <x v="736"/>
    </i>
    <i>
      <x v="897"/>
    </i>
    <i>
      <x v="259"/>
    </i>
    <i>
      <x v="722"/>
    </i>
    <i>
      <x v="727"/>
    </i>
    <i>
      <x v="562"/>
    </i>
    <i>
      <x v="461"/>
    </i>
    <i>
      <x v="120"/>
    </i>
    <i>
      <x v="455"/>
    </i>
    <i>
      <x v="623"/>
    </i>
    <i>
      <x v="186"/>
    </i>
    <i>
      <x v="523"/>
    </i>
    <i>
      <x v="810"/>
    </i>
    <i>
      <x v="54"/>
    </i>
    <i>
      <x v="90"/>
    </i>
    <i>
      <x v="853"/>
    </i>
    <i>
      <x v="787"/>
    </i>
    <i>
      <x v="698"/>
    </i>
    <i>
      <x v="664"/>
    </i>
    <i>
      <x v="624"/>
    </i>
    <i>
      <x v="888"/>
    </i>
    <i>
      <x v="753"/>
    </i>
    <i>
      <x v="559"/>
    </i>
    <i>
      <x v="954"/>
    </i>
    <i>
      <x v="656"/>
    </i>
    <i>
      <x v="240"/>
    </i>
    <i>
      <x v="95"/>
    </i>
    <i>
      <x v="773"/>
    </i>
    <i>
      <x v="6"/>
    </i>
    <i>
      <x v="294"/>
    </i>
    <i>
      <x v="516"/>
    </i>
    <i>
      <x v="713"/>
    </i>
    <i>
      <x v="385"/>
    </i>
    <i>
      <x v="744"/>
    </i>
    <i>
      <x v="905"/>
    </i>
    <i>
      <x v="281"/>
    </i>
    <i>
      <x v="31"/>
    </i>
    <i>
      <x v="639"/>
    </i>
    <i>
      <x v="476"/>
    </i>
    <i>
      <x v="73"/>
    </i>
    <i>
      <x v="182"/>
    </i>
    <i>
      <x v="469"/>
    </i>
    <i>
      <x v="434"/>
    </i>
    <i>
      <x v="522"/>
    </i>
    <i>
      <x v="9"/>
    </i>
    <i>
      <x v="21"/>
    </i>
    <i>
      <x v="492"/>
    </i>
    <i>
      <x v="803"/>
    </i>
    <i>
      <x v="490"/>
    </i>
    <i>
      <x v="848"/>
    </i>
    <i>
      <x v="765"/>
    </i>
    <i>
      <x v="251"/>
    </i>
    <i>
      <x v="232"/>
    </i>
    <i>
      <x v="577"/>
    </i>
    <i>
      <x v="422"/>
    </i>
    <i>
      <x v="771"/>
    </i>
    <i>
      <x v="109"/>
    </i>
    <i>
      <x v="578"/>
    </i>
    <i>
      <x v="778"/>
    </i>
    <i>
      <x v="772"/>
    </i>
    <i>
      <x v="59"/>
    </i>
    <i>
      <x v="865"/>
    </i>
    <i>
      <x v="705"/>
    </i>
    <i>
      <x v="491"/>
    </i>
    <i>
      <x v="951"/>
    </i>
    <i>
      <x v="646"/>
    </i>
    <i>
      <x v="123"/>
    </i>
    <i>
      <x v="907"/>
    </i>
    <i>
      <x v="360"/>
    </i>
    <i>
      <x v="606"/>
    </i>
    <i>
      <x v="246"/>
    </i>
    <i>
      <x v="72"/>
    </i>
    <i>
      <x v="451"/>
    </i>
    <i>
      <x v="680"/>
    </i>
    <i>
      <x v="42"/>
    </i>
    <i>
      <x v="189"/>
    </i>
    <i>
      <x v="355"/>
    </i>
    <i>
      <x v="831"/>
    </i>
    <i>
      <x v="620"/>
    </i>
    <i>
      <x v="13"/>
    </i>
    <i>
      <x v="564"/>
    </i>
    <i>
      <x v="883"/>
    </i>
    <i>
      <x v="758"/>
    </i>
    <i>
      <x v="306"/>
    </i>
    <i>
      <x v="661"/>
    </i>
    <i>
      <x v="243"/>
    </i>
    <i>
      <x v="465"/>
    </i>
    <i>
      <x v="859"/>
    </i>
    <i>
      <x v="440"/>
    </i>
    <i>
      <x v="333"/>
    </i>
    <i>
      <x v="285"/>
    </i>
    <i>
      <x v="524"/>
    </i>
    <i>
      <x v="77"/>
    </i>
    <i>
      <x v="608"/>
    </i>
    <i>
      <x v="472"/>
    </i>
    <i>
      <x v="784"/>
    </i>
    <i>
      <x v="298"/>
    </i>
    <i>
      <x v="544"/>
    </i>
    <i>
      <x v="227"/>
    </i>
    <i>
      <x v="873"/>
    </i>
    <i>
      <x v="382"/>
    </i>
    <i>
      <x v="563"/>
    </i>
    <i>
      <x v="761"/>
    </i>
    <i>
      <x v="487"/>
    </i>
    <i>
      <x v="365"/>
    </i>
    <i>
      <x v="572"/>
    </i>
    <i>
      <x v="206"/>
    </i>
    <i>
      <x v="74"/>
    </i>
    <i>
      <x v="725"/>
    </i>
    <i>
      <x v="108"/>
    </i>
    <i>
      <x v="192"/>
    </i>
    <i>
      <x v="696"/>
    </i>
    <i>
      <x v="105"/>
    </i>
    <i>
      <x v="834"/>
    </i>
    <i>
      <x v="949"/>
    </i>
    <i>
      <x v="241"/>
    </i>
    <i>
      <x v="61"/>
    </i>
    <i>
      <x v="18"/>
    </i>
    <i>
      <x v="592"/>
    </i>
    <i>
      <x v="15"/>
    </i>
    <i>
      <x v="198"/>
    </i>
    <i>
      <x v="762"/>
    </i>
    <i>
      <x v="815"/>
    </i>
    <i>
      <x v="937"/>
    </i>
    <i>
      <x v="849"/>
    </i>
    <i>
      <x v="218"/>
    </i>
    <i>
      <x v="755"/>
    </i>
    <i>
      <x v="277"/>
    </i>
    <i>
      <x v="935"/>
    </i>
    <i>
      <x v="480"/>
    </i>
    <i>
      <x v="955"/>
    </i>
    <i>
      <x v="85"/>
    </i>
    <i>
      <x v="11"/>
    </i>
    <i>
      <x v="219"/>
    </i>
    <i>
      <x v="225"/>
    </i>
    <i>
      <x v="145"/>
    </i>
    <i>
      <x v="780"/>
    </i>
    <i>
      <x v="818"/>
    </i>
    <i>
      <x v="466"/>
    </i>
    <i>
      <x v="316"/>
    </i>
    <i>
      <x v="53"/>
    </i>
    <i>
      <x v="112"/>
    </i>
    <i>
      <x v="408"/>
    </i>
    <i>
      <x v="199"/>
    </i>
    <i>
      <x v="254"/>
    </i>
    <i>
      <x v="235"/>
    </i>
    <i t="grand">
      <x/>
    </i>
  </rowItems>
  <colItems count="1">
    <i/>
  </colItems>
  <dataFields count="1">
    <dataField name="Sum of Sales" fld="1" baseField="0" baseItem="0"/>
  </dataFields>
  <formats count="3">
    <format dxfId="37">
      <pivotArea outline="0" collapsedLevelsAreSubtotals="1" fieldPosition="0"/>
    </format>
    <format dxfId="36">
      <pivotArea outline="0" collapsedLevelsAreSubtotals="1" fieldPosition="0"/>
    </format>
    <format dxfId="35">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ID"/>
    <pivotHierarchy dragToData="1" caption="Distinct Count of CustomerID"/>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38.xml><?xml version="1.0" encoding="utf-8"?>
<pivotTableDefinition xmlns="http://schemas.openxmlformats.org/spreadsheetml/2006/main" name="PivotTable5" cacheId="4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L18:AM22" firstHeaderRow="1" firstDataRow="1" firstDataCol="1"/>
  <pivotFields count="3">
    <pivotField dataField="1" showAll="0"/>
    <pivotField axis="axisRow" allDrilled="1" showAll="0" dataSourceSort="1" defaultAttributeDrillState="1">
      <items count="4">
        <item x="0"/>
        <item x="1"/>
        <item x="2"/>
        <item t="default"/>
      </items>
    </pivotField>
    <pivotField allDrilled="1" showAll="0" dataSourceSort="1" defaultAttributeDrillState="1"/>
  </pivotFields>
  <rowFields count="1">
    <field x="1"/>
  </rowFields>
  <rowItems count="4">
    <i>
      <x/>
    </i>
    <i>
      <x v="1"/>
    </i>
    <i>
      <x v="2"/>
    </i>
    <i t="grand">
      <x/>
    </i>
  </rowItems>
  <colItems count="1">
    <i/>
  </colItems>
  <dataFields count="1">
    <dataField name="Sum of Sales" fld="0" baseField="0" baseItem="0" numFmtId="169"/>
  </dataFields>
  <formats count="4">
    <format dxfId="41">
      <pivotArea outline="0" collapsedLevelsAreSubtotals="1" fieldPosition="0"/>
    </format>
    <format dxfId="40">
      <pivotArea outline="0" collapsedLevelsAreSubtotals="1" fieldPosition="0"/>
    </format>
    <format dxfId="39">
      <pivotArea outline="0" collapsedLevelsAreSubtotals="1" fieldPosition="0"/>
    </format>
    <format dxfId="38">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39.xml><?xml version="1.0" encoding="utf-8"?>
<pivotTableDefinition xmlns="http://schemas.openxmlformats.org/spreadsheetml/2006/main" name="PivotTable2" cacheId="4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1">
  <location ref="AA15:AD29" firstHeaderRow="1" firstDataRow="2" firstDataCol="1"/>
  <pivotFields count="4">
    <pivotField dataField="1" showAll="0"/>
    <pivotField axis="axisRow" allDrilled="1" showAll="0" dataSourceSort="1" defaultAttributeDrillState="1">
      <items count="13">
        <item x="0"/>
        <item x="1"/>
        <item x="2"/>
        <item x="3"/>
        <item x="4"/>
        <item x="5"/>
        <item x="6"/>
        <item x="7"/>
        <item x="8"/>
        <item x="9"/>
        <item x="10"/>
        <item x="11"/>
        <item t="default"/>
      </items>
    </pivotField>
    <pivotField axis="axisCol" allDrilled="1" showAll="0" dataSourceSort="1" defaultAttributeDrillState="1">
      <items count="3">
        <item x="0"/>
        <item x="1"/>
        <item t="default"/>
      </items>
    </pivotField>
    <pivotField allDrilled="1" showAll="0" dataSourceSort="1" defaultAttributeDrillState="1"/>
  </pivotFields>
  <rowFields count="1">
    <field x="1"/>
  </rowFields>
  <rowItems count="13">
    <i>
      <x/>
    </i>
    <i>
      <x v="1"/>
    </i>
    <i>
      <x v="2"/>
    </i>
    <i>
      <x v="3"/>
    </i>
    <i>
      <x v="4"/>
    </i>
    <i>
      <x v="5"/>
    </i>
    <i>
      <x v="6"/>
    </i>
    <i>
      <x v="7"/>
    </i>
    <i>
      <x v="8"/>
    </i>
    <i>
      <x v="9"/>
    </i>
    <i>
      <x v="10"/>
    </i>
    <i>
      <x v="11"/>
    </i>
    <i t="grand">
      <x/>
    </i>
  </rowItems>
  <colFields count="1">
    <field x="2"/>
  </colFields>
  <colItems count="3">
    <i>
      <x/>
    </i>
    <i>
      <x v="1"/>
    </i>
    <i t="grand">
      <x/>
    </i>
  </colItems>
  <dataFields count="1">
    <dataField name="Sum of Sales" fld="0" baseField="0" baseItem="0" numFmtId="169"/>
  </dataFields>
  <formats count="4">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s>
  <chartFormats count="2">
    <chartFormat chart="31" format="2" series="1">
      <pivotArea type="data" outline="0" fieldPosition="0">
        <references count="2">
          <reference field="4294967294" count="1" selected="0">
            <x v="0"/>
          </reference>
          <reference field="2" count="1" selected="0">
            <x v="0"/>
          </reference>
        </references>
      </pivotArea>
    </chartFormat>
    <chartFormat chart="31" format="3" series="1">
      <pivotArea type="data" outline="0" fieldPosition="0">
        <references count="2">
          <reference field="4294967294" count="1" selected="0">
            <x v="0"/>
          </reference>
          <reference field="2" count="1" selected="0">
            <x v="1"/>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40.xml><?xml version="1.0" encoding="utf-8"?>
<pivotTableDefinition xmlns="http://schemas.openxmlformats.org/spreadsheetml/2006/main" name="PivotTable9" cacheId="4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A31:AA32" firstHeaderRow="1" firstDataRow="1" firstDataCol="0"/>
  <pivotFields count="2">
    <pivotField dataField="1" showAll="0"/>
    <pivotField allDrilled="1" showAll="0" dataSourceSort="1" defaultAttributeDrillState="1"/>
  </pivotFields>
  <rowItems count="1">
    <i/>
  </rowItems>
  <colItems count="1">
    <i/>
  </colItems>
  <dataFields count="1">
    <dataField name="Distinct Count of CustomerID" fld="0" subtotal="count" baseField="0" baseItem="0">
      <extLst>
        <ext xmlns:x15="http://schemas.microsoft.com/office/spreadsheetml/2010/11/main" uri="{FABC7310-3BB5-11E1-824E-6D434824019B}">
          <x15:dataField isCountDistinct="1"/>
        </ext>
      </extLst>
    </dataField>
  </dataFields>
  <formats count="3">
    <format dxfId="48">
      <pivotArea outline="0" collapsedLevelsAreSubtotals="1" fieldPosition="0"/>
    </format>
    <format dxfId="47">
      <pivotArea outline="0" collapsedLevelsAreSubtotals="1" fieldPosition="0"/>
    </format>
    <format dxfId="46">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ID"/>
    <pivotHierarchy dragToData="1" caption="Distinct Count of Customer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41.xml><?xml version="1.0" encoding="utf-8"?>
<pivotTableDefinition xmlns="http://schemas.openxmlformats.org/spreadsheetml/2006/main" name="PivotTable8" cacheId="4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L27:AL28" firstHeaderRow="1" firstDataRow="1" firstDataCol="0"/>
  <pivotFields count="2">
    <pivotField dataField="1" showAll="0"/>
    <pivotField allDrilled="1" showAll="0" dataSourceSort="1" defaultAttributeDrillState="1"/>
  </pivotFields>
  <rowItems count="1">
    <i/>
  </rowItems>
  <colItems count="1">
    <i/>
  </colItems>
  <dataFields count="1">
    <dataField name="Sum of Sales" fld="0" baseField="0" baseItem="0" numFmtId="168"/>
  </dataFields>
  <formats count="2">
    <format dxfId="50">
      <pivotArea outline="0" collapsedLevelsAreSubtotals="1" fieldPosition="0"/>
    </format>
    <format dxfId="49">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42.xml><?xml version="1.0" encoding="utf-8"?>
<pivotTableDefinition xmlns="http://schemas.openxmlformats.org/spreadsheetml/2006/main" name="PivotTable4" cacheId="4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L10:AM16" firstHeaderRow="1" firstDataRow="1" firstDataCol="1"/>
  <pivotFields count="3">
    <pivotField dataField="1" showAll="0"/>
    <pivotField axis="axisRow" allDrilled="1" showAll="0"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name="Sum of Sales" fld="0" baseField="0" baseItem="0" numFmtId="169"/>
  </dataFields>
  <formats count="4">
    <format dxfId="54">
      <pivotArea outline="0" collapsedLevelsAreSubtotals="1" fieldPosition="0"/>
    </format>
    <format dxfId="53">
      <pivotArea outline="0" collapsedLevelsAreSubtotals="1" fieldPosition="0"/>
    </format>
    <format dxfId="52">
      <pivotArea outline="0" collapsedLevelsAreSubtotals="1" fieldPosition="0"/>
    </format>
    <format dxfId="51">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43.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1">
  <location ref="AH39:AI45" firstHeaderRow="1" firstDataRow="1" firstDataCol="1"/>
  <pivotFields count="3">
    <pivotField dataField="1" showAll="0"/>
    <pivotField axis="axisRow" allDrilled="1" showAll="0"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name="Count of CustomerID" fld="0" subtotal="count" baseField="0" baseItem="0" numFmtId="169"/>
  </dataFields>
  <formats count="4">
    <format dxfId="58">
      <pivotArea outline="0" collapsedLevelsAreSubtotals="1" fieldPosition="0"/>
    </format>
    <format dxfId="57">
      <pivotArea outline="0" collapsedLevelsAreSubtotals="1" fieldPosition="0"/>
    </format>
    <format dxfId="56">
      <pivotArea outline="0" collapsedLevelsAreSubtotals="1" fieldPosition="0"/>
    </format>
    <format dxfId="55">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44.xml><?xml version="1.0" encoding="utf-8"?>
<pivotTableDefinition xmlns="http://schemas.openxmlformats.org/spreadsheetml/2006/main" name="PivotTable11" cacheId="3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D31:AF76" firstHeaderRow="0" firstDataRow="1" firstDataCol="1"/>
  <pivotFields count="4">
    <pivotField axis="axisRow" allDrilled="1" showAll="0" measureFilter="1" dataSourceSort="1"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dataField="1" showAll="0"/>
    <pivotField dataField="1" showAll="0"/>
    <pivotField allDrilled="1" showAll="0" dataSourceSort="1" defaultAttributeDrillState="1"/>
  </pivotFields>
  <rowFields count="1">
    <field x="0"/>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Fields count="1">
    <field x="-2"/>
  </colFields>
  <colItems count="2">
    <i>
      <x/>
    </i>
    <i i="1">
      <x v="1"/>
    </i>
  </colItems>
  <dataFields count="2">
    <dataField name="Distinct Count of OrderID" fld="1" subtotal="count" baseField="0" baseItem="0">
      <extLst>
        <ext xmlns:x15="http://schemas.microsoft.com/office/spreadsheetml/2010/11/main" uri="{FABC7310-3BB5-11E1-824E-6D434824019B}">
          <x15:dataField isCountDistinct="1"/>
        </ext>
      </extLst>
    </dataField>
    <dataField name="Distinct Count of CustomerID" fld="2" subtotal="count" baseField="0" baseItem="0">
      <extLst>
        <ext xmlns:x15="http://schemas.microsoft.com/office/spreadsheetml/2010/11/main" uri="{FABC7310-3BB5-11E1-824E-6D434824019B}">
          <x15:dataField isCountDistinct="1"/>
        </ext>
      </extLst>
    </dataField>
  </dataFields>
  <formats count="3">
    <format dxfId="61">
      <pivotArea outline="0" collapsedLevelsAreSubtotals="1" fieldPosition="0"/>
    </format>
    <format dxfId="60">
      <pivotArea outline="0" collapsedLevelsAreSubtotals="1" fieldPosition="0"/>
    </format>
    <format dxfId="59">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ID"/>
    <pivotHierarchy dragToData="1" caption="Distinct Count of CustomerID"/>
    <pivotHierarchy dragToData="1"/>
  </pivotHierarchies>
  <pivotTableStyleInfo name="PivotStyleLight16" showRowHeaders="1" showColHeaders="1" showRowStripes="0" showColStripes="0" showLastColumn="1"/>
  <filters count="1">
    <filter fld="0" type="valueGreaterThan" id="4" iMeasureHier="36">
      <autoFilter ref="A1">
        <filterColumn colId="0">
          <customFilters>
            <customFilter operator="greaterThan" val="1"/>
          </customFilters>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45.xml><?xml version="1.0" encoding="utf-8"?>
<pivotTableDefinition xmlns="http://schemas.openxmlformats.org/spreadsheetml/2006/main" name="PivotTable12" cacheId="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M31:AN1032" firstHeaderRow="1" firstDataRow="1" firstDataCol="1"/>
  <pivotFields count="3">
    <pivotField axis="axisRow" allDrilled="1" showAll="0" dataSourceSort="1" defaultAttributeDrillState="1">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allDrilled="1" showAll="0" dataSourceSort="1" defaultAttributeDrillState="1"/>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dataFields count="1">
    <dataField name="Count of CustomerID" fld="1" subtotal="count" baseField="0" baseItem="0"/>
  </dataFields>
  <formats count="3">
    <format dxfId="64">
      <pivotArea outline="0" collapsedLevelsAreSubtotals="1" fieldPosition="0"/>
    </format>
    <format dxfId="63">
      <pivotArea outline="0" collapsedLevelsAreSubtotals="1" fieldPosition="0"/>
    </format>
    <format dxfId="62">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ID"/>
    <pivotHierarchy dragToData="1" caption="Distinct Count of CustomerID"/>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46.xml><?xml version="1.0" encoding="utf-8"?>
<pivotTableDefinition xmlns="http://schemas.openxmlformats.org/spreadsheetml/2006/main" name="PivotTable1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5">
  <location ref="AP28:AQ34" firstHeaderRow="1" firstDataRow="1" firstDataCol="1"/>
  <pivotFields count="3">
    <pivotField dataField="1" showAll="0"/>
    <pivotField axis="axisRow" allDrilled="1" showAll="0" measureFilter="1"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name="Sum of Sales" fld="0" baseField="0" baseItem="0" numFmtId="169"/>
  </dataFields>
  <formats count="4">
    <format dxfId="68">
      <pivotArea outline="0" collapsedLevelsAreSubtotals="1" fieldPosition="0"/>
    </format>
    <format dxfId="67">
      <pivotArea outline="0" collapsedLevelsAreSubtotals="1" fieldPosition="0"/>
    </format>
    <format dxfId="66">
      <pivotArea outline="0" collapsedLevelsAreSubtotals="1" fieldPosition="0"/>
    </format>
    <format dxfId="65">
      <pivotArea outline="0" collapsedLevelsAreSubtotals="1" fieldPosition="0"/>
    </format>
  </formats>
  <chartFormats count="1">
    <chartFormat chart="54"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25">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47.xml><?xml version="1.0" encoding="utf-8"?>
<pivotTableDefinition xmlns="http://schemas.openxmlformats.org/spreadsheetml/2006/main" name="PivotTable18"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I14:AJ20" firstHeaderRow="1" firstDataRow="1" firstDataCol="1"/>
  <pivotFields count="3">
    <pivotField dataField="1" showAll="0"/>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6">
    <i>
      <x v="2"/>
    </i>
    <i>
      <x v="4"/>
    </i>
    <i>
      <x v="1"/>
    </i>
    <i>
      <x v="3"/>
    </i>
    <i>
      <x/>
    </i>
    <i t="grand">
      <x/>
    </i>
  </rowItems>
  <colItems count="1">
    <i/>
  </colItems>
  <dataFields count="1">
    <dataField name="Sum of Sales" fld="0" baseField="0" baseItem="0" numFmtId="169"/>
  </dataFields>
  <formats count="4">
    <format dxfId="72">
      <pivotArea outline="0" collapsedLevelsAreSubtotals="1"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48.xml><?xml version="1.0" encoding="utf-8"?>
<pivotTableDefinition xmlns="http://schemas.openxmlformats.org/spreadsheetml/2006/main" name="PivotTable17" cacheId="3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H48:AI59" firstHeaderRow="1" firstDataRow="1" firstDataCol="1"/>
  <pivotFields count="3">
    <pivotField dataField="1" showAll="0"/>
    <pivotField axis="axisRow" allDrilled="1" showAll="0"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11">
    <i>
      <x v="9"/>
    </i>
    <i>
      <x v="5"/>
    </i>
    <i>
      <x v="2"/>
    </i>
    <i>
      <x v="6"/>
    </i>
    <i>
      <x v="4"/>
    </i>
    <i>
      <x v="1"/>
    </i>
    <i>
      <x v="7"/>
    </i>
    <i>
      <x v="3"/>
    </i>
    <i>
      <x/>
    </i>
    <i>
      <x v="8"/>
    </i>
    <i t="grand">
      <x/>
    </i>
  </rowItems>
  <colItems count="1">
    <i/>
  </colItems>
  <dataFields count="1">
    <dataField name="Count of CustomerID" fld="0" subtotal="count" baseField="0" baseItem="0"/>
  </dataFields>
  <formats count="3">
    <format dxfId="75">
      <pivotArea outline="0" collapsedLevelsAreSubtotals="1" fieldPosition="0"/>
    </format>
    <format dxfId="74">
      <pivotArea outline="0" collapsedLevelsAreSubtotals="1" fieldPosition="0"/>
    </format>
    <format dxfId="73">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49.xml><?xml version="1.0" encoding="utf-8"?>
<pivotTableDefinition xmlns="http://schemas.openxmlformats.org/spreadsheetml/2006/main" name="PivotTable13" cacheId="4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3">
  <location ref="AK49:AL55" firstHeaderRow="1" firstDataRow="1" firstDataCol="1"/>
  <pivotFields count="2">
    <pivotField axis="axisRow" allDrilled="1" showAll="0" dataSourceSort="1" defaultAttributeDrillState="1">
      <items count="6">
        <item x="0"/>
        <item x="1"/>
        <item x="2"/>
        <item x="3"/>
        <item x="4"/>
        <item t="default"/>
      </items>
    </pivotField>
    <pivotField dataField="1" showAll="0"/>
  </pivotFields>
  <rowFields count="1">
    <field x="0"/>
  </rowFields>
  <rowItems count="6">
    <i>
      <x/>
    </i>
    <i>
      <x v="1"/>
    </i>
    <i>
      <x v="2"/>
    </i>
    <i>
      <x v="3"/>
    </i>
    <i>
      <x v="4"/>
    </i>
    <i t="grand">
      <x/>
    </i>
  </rowItems>
  <colItems count="1">
    <i/>
  </colItems>
  <dataFields count="1">
    <dataField name="Distinct Count of CustomerID" fld="1" subtotal="count" baseField="0" baseItem="0">
      <extLst>
        <ext xmlns:x15="http://schemas.microsoft.com/office/spreadsheetml/2010/11/main" uri="{FABC7310-3BB5-11E1-824E-6D434824019B}">
          <x15:dataField isCountDistinct="1"/>
        </ext>
      </extLst>
    </dataField>
  </dataFields>
  <formats count="3">
    <format dxfId="78">
      <pivotArea outline="0" collapsedLevelsAreSubtotals="1" fieldPosition="0"/>
    </format>
    <format dxfId="77">
      <pivotArea outline="0" collapsedLevelsAreSubtotals="1" fieldPosition="0"/>
    </format>
    <format dxfId="76">
      <pivotArea outline="0" collapsedLevelsAreSubtotals="1" fieldPosition="0"/>
    </format>
  </formats>
  <chartFormats count="6">
    <chartFormat chart="72" format="6" series="1">
      <pivotArea type="data" outline="0" fieldPosition="0">
        <references count="1">
          <reference field="4294967294" count="1" selected="0">
            <x v="0"/>
          </reference>
        </references>
      </pivotArea>
    </chartFormat>
    <chartFormat chart="72" format="7">
      <pivotArea type="data" outline="0" fieldPosition="0">
        <references count="2">
          <reference field="4294967294" count="1" selected="0">
            <x v="0"/>
          </reference>
          <reference field="0" count="1" selected="0">
            <x v="0"/>
          </reference>
        </references>
      </pivotArea>
    </chartFormat>
    <chartFormat chart="72" format="8">
      <pivotArea type="data" outline="0" fieldPosition="0">
        <references count="2">
          <reference field="4294967294" count="1" selected="0">
            <x v="0"/>
          </reference>
          <reference field="0" count="1" selected="0">
            <x v="1"/>
          </reference>
        </references>
      </pivotArea>
    </chartFormat>
    <chartFormat chart="72" format="9">
      <pivotArea type="data" outline="0" fieldPosition="0">
        <references count="2">
          <reference field="4294967294" count="1" selected="0">
            <x v="0"/>
          </reference>
          <reference field="0" count="1" selected="0">
            <x v="2"/>
          </reference>
        </references>
      </pivotArea>
    </chartFormat>
    <chartFormat chart="72" format="10">
      <pivotArea type="data" outline="0" fieldPosition="0">
        <references count="2">
          <reference field="4294967294" count="1" selected="0">
            <x v="0"/>
          </reference>
          <reference field="0" count="1" selected="0">
            <x v="3"/>
          </reference>
        </references>
      </pivotArea>
    </chartFormat>
    <chartFormat chart="72" format="11">
      <pivotArea type="data" outline="0" fieldPosition="0">
        <references count="2">
          <reference field="4294967294" count="1" selected="0">
            <x v="0"/>
          </reference>
          <reference field="0" count="1" selected="0">
            <x v="4"/>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50.xml><?xml version="1.0" encoding="utf-8"?>
<pivotTableDefinition xmlns="http://schemas.openxmlformats.org/spreadsheetml/2006/main" name="PivotTable3" cacheId="5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7">
  <location ref="AL2:AM8" firstHeaderRow="1" firstDataRow="1" firstDataCol="1"/>
  <pivotFields count="2">
    <pivotField dataField="1" showAll="0"/>
    <pivotField axis="axisRow" allDrilled="1" showAll="0" dataSourceSort="1" defaultAttributeDrillState="1">
      <items count="6">
        <item x="0"/>
        <item x="1"/>
        <item x="2"/>
        <item x="3"/>
        <item x="4"/>
        <item t="default"/>
      </items>
    </pivotField>
  </pivotFields>
  <rowFields count="1">
    <field x="1"/>
  </rowFields>
  <rowItems count="6">
    <i>
      <x/>
    </i>
    <i>
      <x v="1"/>
    </i>
    <i>
      <x v="2"/>
    </i>
    <i>
      <x v="3"/>
    </i>
    <i>
      <x v="4"/>
    </i>
    <i t="grand">
      <x/>
    </i>
  </rowItems>
  <colItems count="1">
    <i/>
  </colItems>
  <dataFields count="1">
    <dataField name="Sum of Sales" fld="0" baseField="0" baseItem="0" numFmtId="169"/>
  </dataFields>
  <formats count="4">
    <format dxfId="82">
      <pivotArea outline="0" collapsedLevelsAreSubtotals="1" fieldPosition="0"/>
    </format>
    <format dxfId="81">
      <pivotArea outline="0" collapsedLevelsAreSubtotals="1" fieldPosition="0"/>
    </format>
    <format dxfId="80">
      <pivotArea outline="0" collapsedLevelsAreSubtotals="1" fieldPosition="0"/>
    </format>
    <format dxfId="79">
      <pivotArea outline="0" collapsedLevelsAreSubtotals="1" fieldPosition="0"/>
    </format>
  </formats>
  <chartFormats count="1">
    <chartFormat chart="86"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pivotTables/pivotTable51.xml><?xml version="1.0" encoding="utf-8"?>
<pivotTableDefinition xmlns="http://schemas.openxmlformats.org/spreadsheetml/2006/main" name="PivotTable1"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A2:AB13" firstHeaderRow="1" firstDataRow="1" firstDataCol="1"/>
  <pivotFields count="3">
    <pivotField axis="axisRow" allDrilled="1" showAll="0"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0" numFmtId="169"/>
  </dataFields>
  <formats count="4">
    <format dxfId="86">
      <pivotArea outline="0" collapsedLevelsAreSubtotals="1" fieldPosition="0"/>
    </format>
    <format dxfId="85">
      <pivotArea outline="0" collapsedLevelsAreSubtotals="1" fieldPosition="0"/>
    </format>
    <format dxfId="84">
      <pivotArea outline="0" collapsedLevelsAreSubtotals="1" fieldPosition="0"/>
    </format>
    <format dxfId="83">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shboard_data.xlsx!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ymentMethod" sourceName="[Table1].[PaymentMethod]">
  <pivotTables>
    <pivotTable tabId="3" name="PivotTable4"/>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20"/>
    <pivotTable tabId="3" name="PivotTable21"/>
    <pivotTable tabId="3" name="PivotTable22"/>
    <pivotTable tabId="3" name="PivotTable3"/>
    <pivotTable tabId="3" name="PivotTable5"/>
    <pivotTable tabId="3" name="PivotTable6"/>
    <pivotTable tabId="3" name="PivotTable7"/>
    <pivotTable tabId="3" name="PivotTable8"/>
    <pivotTable tabId="3" name="PivotTable9"/>
  </pivotTables>
  <data>
    <olap pivotCacheId="1">
      <levels count="2">
        <level uniqueName="[Table1].[PaymentMethod].[(All)]" sourceCaption="(All)" count="0"/>
        <level uniqueName="[Table1].[PaymentMethod].[PaymentMethod]" sourceCaption="PaymentMethod" count="5">
          <ranges>
            <range startItem="0">
              <i n="[Table1].[PaymentMethod].&amp;[Cash on Delivery]" c="Cash on Delivery"/>
              <i n="[Table1].[PaymentMethod].&amp;[Credit Card]" c="Credit Card"/>
              <i n="[Table1].[PaymentMethod].&amp;[Debit Card]" c="Debit Card"/>
              <i n="[Table1].[PaymentMethod].&amp;[Net Banking]" c="Net Banking"/>
              <i n="[Table1].[PaymentMethod].&amp;[UPI]" c="UPI"/>
            </range>
          </ranges>
        </level>
      </levels>
      <selections count="1">
        <selection n="[Table1].[PaymentMetho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hannel" sourceName="[Table1].[Channel]">
  <pivotTables>
    <pivotTable tabId="3" name="PivotTable4"/>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20"/>
    <pivotTable tabId="3" name="PivotTable21"/>
    <pivotTable tabId="3" name="PivotTable22"/>
    <pivotTable tabId="3" name="PivotTable3"/>
    <pivotTable tabId="3" name="PivotTable5"/>
    <pivotTable tabId="3" name="PivotTable6"/>
    <pivotTable tabId="3" name="PivotTable7"/>
    <pivotTable tabId="3" name="PivotTable8"/>
    <pivotTable tabId="3" name="PivotTable9"/>
  </pivotTables>
  <data>
    <olap pivotCacheId="1">
      <levels count="2">
        <level uniqueName="[Table1].[Channel].[(All)]" sourceCaption="(All)" count="0"/>
        <level uniqueName="[Table1].[Channel].[Channel]" sourceCaption="Channel" count="3">
          <ranges>
            <range startItem="0">
              <i n="[Table1].[Channel].&amp;[Marketplace]" c="Marketplace"/>
              <i n="[Table1].[Channel].&amp;[Mobile App]" c="Mobile App"/>
              <i n="[Table1].[Channel].&amp;[Website]" c="Website"/>
            </range>
          </ranges>
        </level>
      </levels>
      <selections count="1">
        <selection n="[Table1].[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Table1].[City]">
  <pivotTables>
    <pivotTable tabId="4" name="PivotTable3"/>
    <pivotTable tabId="4" name="PivotTable1"/>
    <pivotTable tabId="4" name="PivotTable2"/>
    <pivotTable tabId="4" name="PivotTable4"/>
    <pivotTable tabId="4" name="PivotTable6"/>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20"/>
    <pivotTable tabId="3" name="PivotTable21"/>
    <pivotTable tabId="3" name="PivotTable22"/>
    <pivotTable tabId="3" name="PivotTable3"/>
    <pivotTable tabId="3" name="PivotTable4"/>
    <pivotTable tabId="3" name="PivotTable5"/>
    <pivotTable tabId="3" name="PivotTable6"/>
    <pivotTable tabId="3" name="PivotTable7"/>
    <pivotTable tabId="3" name="PivotTable8"/>
    <pivotTable tabId="3" name="PivotTable9"/>
    <pivotTable tabId="4" name="PivotTable5"/>
    <pivotTable tabId="4" name="PivotTable9"/>
    <pivotTable tabId="4" name="PivotTable8"/>
    <pivotTable tabId="4" name="PivotTable10"/>
    <pivotTable tabId="4" name="PivotTable11"/>
    <pivotTable tabId="4" name="PivotTable7"/>
    <pivotTable tabId="4" name="PivotTable12"/>
  </pivotTables>
  <data>
    <olap pivotCacheId="1">
      <levels count="2">
        <level uniqueName="[Table1].[City].[(All)]" sourceCaption="(All)" count="0"/>
        <level uniqueName="[Table1].[City].[City]" sourceCaption="City" count="8">
          <ranges>
            <range startItem="0">
              <i n="[Table1].[City].&amp;[Berlin]" c="Berlin"/>
              <i n="[Table1].[City].&amp;[Delhi]" c="Delhi"/>
              <i n="[Table1].[City].&amp;[Dubai]" c="Dubai"/>
              <i n="[Table1].[City].&amp;[London]" c="London"/>
              <i n="[Table1].[City].&amp;[Mumbai]" c="Mumbai"/>
              <i n="[Table1].[City].&amp;[New York]" c="New York"/>
              <i n="[Table1].[City].&amp;[Paris]" c="Paris"/>
              <i n="[Table1].[City].&amp;[Toronto]" c="Toronto"/>
            </range>
          </ranges>
        </level>
      </levels>
      <selections count="1">
        <selection n="[Table1].[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Name" sourceName="[Table1].[ProductName]">
  <pivotTables>
    <pivotTable tabId="4" name="PivotTable3"/>
    <pivotTable tabId="4" name="PivotTable1"/>
    <pivotTable tabId="4" name="PivotTable2"/>
    <pivotTable tabId="4" name="PivotTable4"/>
    <pivotTable tabId="4" name="PivotTable6"/>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20"/>
    <pivotTable tabId="3" name="PivotTable21"/>
    <pivotTable tabId="3" name="PivotTable22"/>
    <pivotTable tabId="3" name="PivotTable3"/>
    <pivotTable tabId="3" name="PivotTable4"/>
    <pivotTable tabId="3" name="PivotTable5"/>
    <pivotTable tabId="3" name="PivotTable6"/>
    <pivotTable tabId="3" name="PivotTable7"/>
    <pivotTable tabId="3" name="PivotTable8"/>
    <pivotTable tabId="3" name="PivotTable9"/>
    <pivotTable tabId="4" name="PivotTable5"/>
    <pivotTable tabId="4" name="PivotTable9"/>
    <pivotTable tabId="4" name="PivotTable8"/>
    <pivotTable tabId="4" name="PivotTable10"/>
    <pivotTable tabId="4" name="PivotTable11"/>
    <pivotTable tabId="4" name="PivotTable7"/>
    <pivotTable tabId="4" name="PivotTable12"/>
  </pivotTables>
  <data>
    <olap pivotCacheId="1">
      <levels count="2">
        <level uniqueName="[Table1].[ProductName].[(All)]" sourceCaption="(All)" count="0"/>
        <level uniqueName="[Table1].[ProductName].[ProductName]" sourceCaption="ProductName" count="9">
          <ranges>
            <range startItem="0">
              <i n="[Table1].[ProductName].&amp;[Backpack]" c="Backpack"/>
              <i n="[Table1].[ProductName].&amp;[Headphones]" c="Headphones"/>
              <i n="[Table1].[ProductName].&amp;[Laptop]" c="Laptop"/>
              <i n="[Table1].[ProductName].&amp;[Mixer]" c="Mixer"/>
              <i n="[Table1].[ProductName].&amp;[Perfume]" c="Perfume"/>
              <i n="[Table1].[ProductName].&amp;[Shoes]" c="Shoes"/>
              <i n="[Table1].[ProductName].&amp;[Sofa]" c="Sofa"/>
              <i n="[Table1].[ProductName].&amp;[T-shirt]" c="T-shirt"/>
              <i n="[Table1].[ProductName].&amp;[Watch]" c="Watch"/>
            </range>
          </ranges>
        </level>
      </levels>
      <selections count="1">
        <selection n="[Table1].[Product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discount_type" sourceName="[Table1].[discount type]">
  <pivotTables>
    <pivotTable tabId="4" name="PivotTable3"/>
    <pivotTable tabId="4" name="PivotTable1"/>
    <pivotTable tabId="4" name="PivotTable2"/>
    <pivotTable tabId="4" name="PivotTable4"/>
    <pivotTable tabId="4" name="PivotTable6"/>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20"/>
    <pivotTable tabId="3" name="PivotTable21"/>
    <pivotTable tabId="3" name="PivotTable22"/>
    <pivotTable tabId="3" name="PivotTable3"/>
    <pivotTable tabId="3" name="PivotTable4"/>
    <pivotTable tabId="3" name="PivotTable5"/>
    <pivotTable tabId="3" name="PivotTable6"/>
    <pivotTable tabId="3" name="PivotTable7"/>
    <pivotTable tabId="3" name="PivotTable8"/>
    <pivotTable tabId="3" name="PivotTable9"/>
    <pivotTable tabId="4" name="PivotTable5"/>
    <pivotTable tabId="4" name="PivotTable9"/>
    <pivotTable tabId="4" name="PivotTable8"/>
    <pivotTable tabId="4" name="PivotTable10"/>
    <pivotTable tabId="4" name="PivotTable11"/>
    <pivotTable tabId="4" name="PivotTable7"/>
    <pivotTable tabId="4" name="PivotTable12"/>
  </pivotTables>
  <data>
    <olap pivotCacheId="1">
      <levels count="2">
        <level uniqueName="[Table1].[discount type].[(All)]" sourceCaption="(All)" count="0"/>
        <level uniqueName="[Table1].[discount type].[discount type]" sourceCaption="discount type" count="4">
          <ranges>
            <range startItem="0">
              <i n="[Table1].[discount type].&amp;[0 to 0.1]" c="0 to 0.1"/>
              <i n="[Table1].[discount type].&amp;[0.1 to 0.2]" c="0.1 to 0.2"/>
              <i n="[Table1].[discount type].&amp;[no discount]" c="no discount"/>
              <i n="[Table1].[discount type].&amp;[upto 0.3]" c="upto 0.3"/>
            </range>
          </ranges>
        </level>
      </levels>
      <selections count="1">
        <selection n="[Table1].[discount typ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Region1" sourceName="[Table1].[Region]">
  <pivotTables>
    <pivotTable tabId="5" name="PivotTable14"/>
    <pivotTable tabId="4" name="PivotTable1"/>
    <pivotTable tabId="4" name="PivotTable10"/>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3" name="PivotTable9"/>
    <pivotTable tabId="3" name="PivotTable8"/>
    <pivotTable tabId="3" name="PivotTable7"/>
    <pivotTable tabId="3" name="PivotTable6"/>
    <pivotTable tabId="3" name="PivotTable5"/>
    <pivotTable tabId="3" name="PivotTable3"/>
    <pivotTable tabId="3" name="PivotTable22"/>
    <pivotTable tabId="3" name="PivotTable21"/>
    <pivotTable tabId="3" name="PivotTable20"/>
    <pivotTable tabId="3" name="PivotTable2"/>
    <pivotTable tabId="3" name="PivotTable18"/>
    <pivotTable tabId="3" name="PivotTable17"/>
    <pivotTable tabId="3" name="PivotTable16"/>
    <pivotTable tabId="3" name="PivotTable15"/>
    <pivotTable tabId="3" name="PivotTable14"/>
    <pivotTable tabId="3" name="PivotTable13"/>
    <pivotTable tabId="3" name="PivotTable12"/>
    <pivotTable tabId="3" name="PivotTable11"/>
    <pivotTable tabId="3" name="PivotTable10"/>
    <pivotTable tabId="3" name="PivotTable1"/>
    <pivotTable tabId="3" name="PivotTable4"/>
    <pivotTable tabId="5" name="PivotTable1"/>
    <pivotTable tabId="5" name="PivotTable10"/>
    <pivotTable tabId="5" name="PivotTable11"/>
    <pivotTable tabId="5" name="PivotTable12"/>
    <pivotTable tabId="5" name="PivotTable13"/>
    <pivotTable tabId="5" name="PivotTable15"/>
    <pivotTable tabId="5" name="PivotTable17"/>
    <pivotTable tabId="5" name="PivotTable18"/>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olap pivotCacheId="1">
      <levels count="2">
        <level uniqueName="[Table1].[Region].[(All)]" sourceCaption="(All)" count="0"/>
        <level uniqueName="[Table1].[Region].[Region]" sourceCaption="Region" count="5">
          <ranges>
            <range startItem="0">
              <i n="[Table1].[Region].&amp;[Africa]" c="Africa"/>
              <i n="[Table1].[Region].&amp;[Asia]" c="Asia"/>
              <i n="[Table1].[Region].&amp;[Europe]" c="Europe"/>
              <i n="[Table1].[Region].&amp;[Middle East]" c="Middle East"/>
              <i n="[Table1].[Region].&amp;[North America]" c="North America"/>
            </range>
          </ranges>
        </level>
      </levels>
      <selections count="1">
        <selection n="[Table1].[Regio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YEAR1" sourceName="[Table1].[YEAR]">
  <pivotTables>
    <pivotTable tabId="5" name="PivotTable14"/>
    <pivotTable tabId="4" name="PivotTable1"/>
    <pivotTable tabId="4" name="PivotTable10"/>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3" name="PivotTable9"/>
    <pivotTable tabId="3" name="PivotTable8"/>
    <pivotTable tabId="3" name="PivotTable7"/>
    <pivotTable tabId="3" name="PivotTable6"/>
    <pivotTable tabId="3" name="PivotTable5"/>
    <pivotTable tabId="3" name="PivotTable3"/>
    <pivotTable tabId="3" name="PivotTable22"/>
    <pivotTable tabId="3" name="PivotTable21"/>
    <pivotTable tabId="3" name="PivotTable20"/>
    <pivotTable tabId="3" name="PivotTable2"/>
    <pivotTable tabId="3" name="PivotTable18"/>
    <pivotTable tabId="3" name="PivotTable17"/>
    <pivotTable tabId="3" name="PivotTable16"/>
    <pivotTable tabId="3" name="PivotTable15"/>
    <pivotTable tabId="3" name="PivotTable14"/>
    <pivotTable tabId="3" name="PivotTable13"/>
    <pivotTable tabId="3" name="PivotTable12"/>
    <pivotTable tabId="3" name="PivotTable11"/>
    <pivotTable tabId="3" name="PivotTable10"/>
    <pivotTable tabId="3" name="PivotTable1"/>
    <pivotTable tabId="3" name="PivotTable4"/>
    <pivotTable tabId="5" name="PivotTable1"/>
    <pivotTable tabId="5" name="PivotTable10"/>
    <pivotTable tabId="5" name="PivotTable11"/>
    <pivotTable tabId="5" name="PivotTable12"/>
    <pivotTable tabId="5" name="PivotTable13"/>
    <pivotTable tabId="5" name="PivotTable15"/>
    <pivotTable tabId="5" name="PivotTable16"/>
    <pivotTable tabId="5" name="PivotTable17"/>
    <pivotTable tabId="5" name="PivotTable18"/>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olap pivotCacheId="1">
      <levels count="2">
        <level uniqueName="[Table1].[YEAR].[(All)]" sourceCaption="(All)" count="0"/>
        <level uniqueName="[Table1].[YEAR].[YEAR]" sourceCaption="YEAR" count="2">
          <ranges>
            <range startItem="0">
              <i n="[Table1].[YEAR].&amp;[2024]" c="2024"/>
              <i n="[Table1].[YEAR].&amp;[2025]" c="2025"/>
            </range>
          </ranges>
        </level>
      </levels>
      <selections count="1">
        <selection n="[Table1].[YEAR].[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ProductCategory" sourceName="[Table1].[ProductCategory]">
  <pivotTables>
    <pivotTable tabId="5" name="PivotTable14"/>
    <pivotTable tabId="4" name="PivotTable12"/>
    <pivotTable tabId="4" name="PivotTable7"/>
    <pivotTable tabId="4" name="PivotTable11"/>
    <pivotTable tabId="4" name="PivotTable10"/>
    <pivotTable tabId="4" name="PivotTable8"/>
    <pivotTable tabId="4" name="PivotTable9"/>
    <pivotTable tabId="4" name="PivotTable5"/>
    <pivotTable tabId="3" name="PivotTable4"/>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20"/>
    <pivotTable tabId="3" name="PivotTable21"/>
    <pivotTable tabId="3" name="PivotTable22"/>
    <pivotTable tabId="3" name="PivotTable3"/>
    <pivotTable tabId="3" name="PivotTable5"/>
    <pivotTable tabId="3" name="PivotTable6"/>
    <pivotTable tabId="3" name="PivotTable7"/>
    <pivotTable tabId="3" name="PivotTable8"/>
    <pivotTable tabId="3" name="PivotTable9"/>
    <pivotTable tabId="4" name="PivotTable6"/>
    <pivotTable tabId="4" name="PivotTable4"/>
    <pivotTable tabId="4" name="PivotTable2"/>
    <pivotTable tabId="4" name="PivotTable1"/>
    <pivotTable tabId="4" name="PivotTable3"/>
    <pivotTable tabId="5" name="PivotTable1"/>
    <pivotTable tabId="5" name="PivotTable10"/>
    <pivotTable tabId="5" name="PivotTable11"/>
    <pivotTable tabId="5" name="PivotTable12"/>
    <pivotTable tabId="5" name="PivotTable13"/>
    <pivotTable tabId="5" name="PivotTable15"/>
    <pivotTable tabId="5" name="PivotTable16"/>
    <pivotTable tabId="5" name="PivotTable17"/>
    <pivotTable tabId="5" name="PivotTable18"/>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olap pivotCacheId="1">
      <levels count="2">
        <level uniqueName="[Table1].[ProductCategory].[(All)]" sourceCaption="(All)" count="0"/>
        <level uniqueName="[Table1].[ProductCategory].[ProductCategory]" sourceCaption="ProductCategory" count="5">
          <ranges>
            <range startItem="0">
              <i n="[Table1].[ProductCategory].&amp;[Beauty]" c="Beauty"/>
              <i n="[Table1].[ProductCategory].&amp;[Electronics]" c="Electronics"/>
              <i n="[Table1].[ProductCategory].&amp;[Fashion]" c="Fashion"/>
              <i n="[Table1].[ProductCategory].&amp;[Home]" c="Home"/>
              <i n="[Table1].[ProductCategory].&amp;[Sports]" c="Sports"/>
            </range>
          </ranges>
        </level>
      </levels>
      <selections count="1">
        <selection n="[Table1].[ProductCategory].[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SHIPPING_TYPE" sourceName="[Table1].[SHIPPING TYPE]">
  <pivotTables>
    <pivotTable tabId="5" name="PivotTable2"/>
    <pivotTable tabId="4" name="PivotTable1"/>
    <pivotTable tabId="4" name="PivotTable10"/>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20"/>
    <pivotTable tabId="3" name="PivotTable21"/>
    <pivotTable tabId="3" name="PivotTable22"/>
    <pivotTable tabId="3" name="PivotTable3"/>
    <pivotTable tabId="3" name="PivotTable4"/>
    <pivotTable tabId="3" name="PivotTable5"/>
    <pivotTable tabId="3" name="PivotTable6"/>
    <pivotTable tabId="3" name="PivotTable7"/>
    <pivotTable tabId="3" name="PivotTable8"/>
    <pivotTable tabId="3" name="PivotTable9"/>
    <pivotTable tabId="5" name="PivotTable1"/>
    <pivotTable tabId="5" name="PivotTable10"/>
    <pivotTable tabId="5" name="PivotTable11"/>
    <pivotTable tabId="5" name="PivotTable12"/>
    <pivotTable tabId="5" name="PivotTable13"/>
    <pivotTable tabId="5" name="PivotTable15"/>
    <pivotTable tabId="5" name="PivotTable16"/>
    <pivotTable tabId="5" name="PivotTable17"/>
    <pivotTable tabId="5" name="PivotTable18"/>
    <pivotTable tabId="5" name="PivotTable3"/>
    <pivotTable tabId="5" name="PivotTable4"/>
    <pivotTable tabId="5" name="PivotTable5"/>
    <pivotTable tabId="5" name="PivotTable6"/>
    <pivotTable tabId="5" name="PivotTable7"/>
    <pivotTable tabId="5" name="PivotTable8"/>
    <pivotTable tabId="5" name="PivotTable9"/>
  </pivotTables>
  <data>
    <olap pivotCacheId="1">
      <levels count="2">
        <level uniqueName="[Table1].[SHIPPING TYPE].[(All)]" sourceCaption="(All)" count="0"/>
        <level uniqueName="[Table1].[SHIPPING TYPE].[SHIPPING TYPE]" sourceCaption="SHIPPING TYPE" count="3">
          <ranges>
            <range startItem="0">
              <i n="[Table1].[SHIPPING TYPE].&amp;[FAST]" c="FAST"/>
              <i n="[Table1].[SHIPPING TYPE].&amp;[NORMAL]" c="NORMAL"/>
              <i n="[Table1].[SHIPPING TYPE].&amp;[SLOW]" c="SLOW"/>
            </range>
          </ranges>
        </level>
      </levels>
      <selections count="1">
        <selection n="[Table1].[SHIPPING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ymentMethod" cache="Slicer_PaymentMethod" caption="PaymentMethod" columnCount="3" level="1" rowHeight="180000"/>
  <slicer name="Channel" cache="Slicer_Channel" caption="Channel" columnCount="3" level="1" rowHeight="180000"/>
  <slicer name="Region" cache="Slicer_Region1" caption="Region" level="1" rowHeight="144000"/>
  <slicer name="YEAR" cache="Slicer_YEAR1" caption="YEAR" level="1" rowHeight="144000"/>
  <slicer name="ProductCategory" cache="Slicer_ProductCategory" caption="ProductCategory" columnCount="5" level="1" rowHeight="180000"/>
</slicers>
</file>

<file path=xl/slicers/slicer2.xml><?xml version="1.0" encoding="utf-8"?>
<slicers xmlns="http://schemas.microsoft.com/office/spreadsheetml/2009/9/main" xmlns:mc="http://schemas.openxmlformats.org/markup-compatibility/2006" xmlns:x="http://schemas.openxmlformats.org/spreadsheetml/2006/main" mc:Ignorable="x">
  <slicer name="City" cache="Slicer_City" caption="City" level="1" rowHeight="180000"/>
  <slicer name="Product" cache="Slicer_ProductName" caption="Product" level="1" rowHeight="216000"/>
  <slicer name="Discount" cache="Slicer_discount_type" caption="Discount" columnCount="4" level="1" rowHeight="144000"/>
  <slicer name="ProductCategory 1" cache="Slicer_ProductCategory" caption="Product Category" columnCount="5" level="1" rowHeight="144000"/>
</slicers>
</file>

<file path=xl/slicers/slicer3.xml><?xml version="1.0" encoding="utf-8"?>
<slicers xmlns="http://schemas.microsoft.com/office/spreadsheetml/2009/9/main" xmlns:mc="http://schemas.openxmlformats.org/markup-compatibility/2006" xmlns:x="http://schemas.openxmlformats.org/spreadsheetml/2006/main" mc:Ignorable="x">
  <slicer name="Region 1" cache="Slicer_Region1" caption="Region" level="1" rowHeight="144000"/>
  <slicer name="YEAR 1" cache="Slicer_YEAR1" caption="YEAR" columnCount="2" level="1" rowHeight="144000"/>
  <slicer name="ProductCategory 2" cache="Slicer_ProductCategory" caption="ProductCategory" level="1" rowHeight="144000"/>
  <slicer name="SHIPPING TYPE" cache="Slicer_SHIPPING_TYPE" caption="SHIPPING TYPE" columnCount="3" level="1" rowHeight="144000"/>
</slicers>
</file>

<file path=xl/tables/table1.xml><?xml version="1.0" encoding="utf-8"?>
<table xmlns="http://schemas.openxmlformats.org/spreadsheetml/2006/main" id="2" name="Table2" displayName="Table2" ref="AG14:AH20" totalsRowShown="0">
  <autoFilter ref="AG14:AH20"/>
  <tableColumns count="2">
    <tableColumn id="1" name="Row Labels"/>
    <tableColumn id="2" name="Sum of Sales" dataDxfId="26"/>
  </tableColumns>
  <tableStyleInfo name="TableStyleMedium9" showFirstColumn="0" showLastColumn="0" showRowStripes="1" showColumnStripes="0"/>
</table>
</file>

<file path=xl/tables/table2.xml><?xml version="1.0" encoding="utf-8"?>
<table xmlns="http://schemas.openxmlformats.org/spreadsheetml/2006/main" id="1" name="Table1" displayName="Table1" ref="A1:W1001" totalsRowShown="0" headerRowDxfId="25" dataDxfId="24" tableBorderDxfId="23">
  <autoFilter ref="A1:W1001"/>
  <tableColumns count="23">
    <tableColumn id="1" name="OrderID" dataDxfId="22"/>
    <tableColumn id="2" name="OrderDate" dataDxfId="21"/>
    <tableColumn id="3" name="MONTH" dataDxfId="20">
      <calculatedColumnFormula>TEXT(B2,"MMMMMMMMM")</calculatedColumnFormula>
    </tableColumn>
    <tableColumn id="4" name="YEAR" dataDxfId="19">
      <calculatedColumnFormula>YEAR(B2)</calculatedColumnFormula>
    </tableColumn>
    <tableColumn id="5" name="QUARTER" dataDxfId="18">
      <calculatedColumnFormula>"Q"&amp;ROUNDUP(MONTH(B2)/3,0)</calculatedColumnFormula>
    </tableColumn>
    <tableColumn id="6" name="CustomerID" dataDxfId="17"/>
    <tableColumn id="7" name="Region" dataDxfId="16"/>
    <tableColumn id="8" name="Country" dataDxfId="15"/>
    <tableColumn id="9" name="City" dataDxfId="14"/>
    <tableColumn id="10" name="ProductCategory" dataDxfId="13"/>
    <tableColumn id="11" name="ProductName" dataDxfId="12"/>
    <tableColumn id="12" name="Sales" dataDxfId="11"/>
    <tableColumn id="13" name="AVG SELLING PRICE" dataDxfId="10">
      <calculatedColumnFormula>L2/N2</calculatedColumnFormula>
    </tableColumn>
    <tableColumn id="14" name="Quantity" dataDxfId="9"/>
    <tableColumn id="15" name="Discount" dataDxfId="8"/>
    <tableColumn id="16" name="Profit" dataDxfId="7"/>
    <tableColumn id="17" name="PROFIT MARGIN" dataDxfId="6">
      <calculatedColumnFormula>(P2/L2)</calculatedColumnFormula>
    </tableColumn>
    <tableColumn id="18" name="Channel" dataDxfId="5"/>
    <tableColumn id="19" name="PaymentMethod" dataDxfId="4"/>
    <tableColumn id="20" name="ShippingDays" dataDxfId="3"/>
    <tableColumn id="21" name="SHIPPING TYPE" dataDxfId="2">
      <calculatedColumnFormula>IF(T2&lt;=3,"FAST",IF(T2&lt;=7,"NORMAL","SLOW"))</calculatedColumnFormula>
    </tableColumn>
    <tableColumn id="22" name="discount type" dataDxfId="1">
      <calculatedColumnFormula>IF(O2=0,"no discount",IF(O2&lt;0.1,"0 to 0.1",IF(O2&lt;0.2,"0.1 to 0.2","upto 0.3")))</calculatedColumnFormula>
    </tableColumn>
    <tableColumn id="24" name="Column1" dataDxfId="0">
      <calculatedColumnFormula>COUNTA(unique(F:F))</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29.xml"/><Relationship Id="rId13" Type="http://schemas.openxmlformats.org/officeDocument/2006/relationships/printerSettings" Target="../printerSettings/printerSettings2.bin"/><Relationship Id="rId3" Type="http://schemas.openxmlformats.org/officeDocument/2006/relationships/pivotTable" Target="../pivotTables/pivotTable24.xml"/><Relationship Id="rId7" Type="http://schemas.openxmlformats.org/officeDocument/2006/relationships/pivotTable" Target="../pivotTables/pivotTable28.xml"/><Relationship Id="rId12" Type="http://schemas.openxmlformats.org/officeDocument/2006/relationships/pivotTable" Target="../pivotTables/pivotTable33.xml"/><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openxmlformats.org/officeDocument/2006/relationships/pivotTable" Target="../pivotTables/pivotTable27.xml"/><Relationship Id="rId11" Type="http://schemas.openxmlformats.org/officeDocument/2006/relationships/pivotTable" Target="../pivotTables/pivotTable32.xml"/><Relationship Id="rId5" Type="http://schemas.openxmlformats.org/officeDocument/2006/relationships/pivotTable" Target="../pivotTables/pivotTable26.xml"/><Relationship Id="rId15" Type="http://schemas.microsoft.com/office/2007/relationships/slicer" Target="../slicers/slicer2.xml"/><Relationship Id="rId10" Type="http://schemas.openxmlformats.org/officeDocument/2006/relationships/pivotTable" Target="../pivotTables/pivotTable31.xml"/><Relationship Id="rId4" Type="http://schemas.openxmlformats.org/officeDocument/2006/relationships/pivotTable" Target="../pivotTables/pivotTable25.xml"/><Relationship Id="rId9" Type="http://schemas.openxmlformats.org/officeDocument/2006/relationships/pivotTable" Target="../pivotTables/pivotTable30.xm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41.xml"/><Relationship Id="rId13" Type="http://schemas.openxmlformats.org/officeDocument/2006/relationships/pivotTable" Target="../pivotTables/pivotTable46.xml"/><Relationship Id="rId18" Type="http://schemas.openxmlformats.org/officeDocument/2006/relationships/pivotTable" Target="../pivotTables/pivotTable51.xml"/><Relationship Id="rId3" Type="http://schemas.openxmlformats.org/officeDocument/2006/relationships/pivotTable" Target="../pivotTables/pivotTable36.xml"/><Relationship Id="rId21" Type="http://schemas.microsoft.com/office/2007/relationships/slicer" Target="../slicers/slicer3.xml"/><Relationship Id="rId7" Type="http://schemas.openxmlformats.org/officeDocument/2006/relationships/pivotTable" Target="../pivotTables/pivotTable40.xml"/><Relationship Id="rId12" Type="http://schemas.openxmlformats.org/officeDocument/2006/relationships/pivotTable" Target="../pivotTables/pivotTable45.xml"/><Relationship Id="rId17" Type="http://schemas.openxmlformats.org/officeDocument/2006/relationships/pivotTable" Target="../pivotTables/pivotTable50.xml"/><Relationship Id="rId2" Type="http://schemas.openxmlformats.org/officeDocument/2006/relationships/pivotTable" Target="../pivotTables/pivotTable35.xml"/><Relationship Id="rId16" Type="http://schemas.openxmlformats.org/officeDocument/2006/relationships/pivotTable" Target="../pivotTables/pivotTable49.xml"/><Relationship Id="rId20" Type="http://schemas.openxmlformats.org/officeDocument/2006/relationships/table" Target="../tables/table1.xml"/><Relationship Id="rId1" Type="http://schemas.openxmlformats.org/officeDocument/2006/relationships/pivotTable" Target="../pivotTables/pivotTable34.xml"/><Relationship Id="rId6" Type="http://schemas.openxmlformats.org/officeDocument/2006/relationships/pivotTable" Target="../pivotTables/pivotTable39.xml"/><Relationship Id="rId11" Type="http://schemas.openxmlformats.org/officeDocument/2006/relationships/pivotTable" Target="../pivotTables/pivotTable44.xml"/><Relationship Id="rId5" Type="http://schemas.openxmlformats.org/officeDocument/2006/relationships/pivotTable" Target="../pivotTables/pivotTable38.xml"/><Relationship Id="rId15" Type="http://schemas.openxmlformats.org/officeDocument/2006/relationships/pivotTable" Target="../pivotTables/pivotTable48.xml"/><Relationship Id="rId10" Type="http://schemas.openxmlformats.org/officeDocument/2006/relationships/pivotTable" Target="../pivotTables/pivotTable43.xml"/><Relationship Id="rId19" Type="http://schemas.openxmlformats.org/officeDocument/2006/relationships/drawing" Target="../drawings/drawing3.xml"/><Relationship Id="rId4" Type="http://schemas.openxmlformats.org/officeDocument/2006/relationships/pivotTable" Target="../pivotTables/pivotTable37.xml"/><Relationship Id="rId9" Type="http://schemas.openxmlformats.org/officeDocument/2006/relationships/pivotTable" Target="../pivotTables/pivotTable42.xml"/><Relationship Id="rId14" Type="http://schemas.openxmlformats.org/officeDocument/2006/relationships/pivotTable" Target="../pivotTables/pivotTable47.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U1:AM70"/>
  <sheetViews>
    <sheetView showGridLines="0" showWhiteSpace="0" zoomScale="87" zoomScaleNormal="87" workbookViewId="0">
      <selection activeCell="X19" sqref="X19"/>
    </sheetView>
  </sheetViews>
  <sheetFormatPr defaultRowHeight="15" x14ac:dyDescent="0.25"/>
  <cols>
    <col min="1" max="1" width="3.28515625" customWidth="1"/>
    <col min="21" max="21" width="12.28515625" bestFit="1" customWidth="1"/>
    <col min="22" max="22" width="12.28515625" customWidth="1"/>
    <col min="24" max="25" width="12.5703125" bestFit="1" customWidth="1"/>
  </cols>
  <sheetData>
    <row r="1" spans="29:39" ht="8.25" customHeight="1" x14ac:dyDescent="0.25"/>
    <row r="2" spans="29:39" ht="19.5" customHeight="1" x14ac:dyDescent="0.25"/>
    <row r="8" spans="29:39" x14ac:dyDescent="0.25">
      <c r="AC8" s="2" t="s">
        <v>2574</v>
      </c>
      <c r="AD8" t="s">
        <v>2573</v>
      </c>
      <c r="AF8" s="2" t="s">
        <v>2575</v>
      </c>
      <c r="AG8" t="s">
        <v>2596</v>
      </c>
      <c r="AI8" s="2" t="s">
        <v>2577</v>
      </c>
      <c r="AJ8" t="s">
        <v>2597</v>
      </c>
    </row>
    <row r="9" spans="29:39" x14ac:dyDescent="0.25">
      <c r="AC9" s="3" t="s">
        <v>2580</v>
      </c>
      <c r="AD9" s="4">
        <v>122940.37</v>
      </c>
      <c r="AF9" s="3">
        <v>2024</v>
      </c>
      <c r="AG9" s="4">
        <v>184581.6</v>
      </c>
      <c r="AI9" s="3" t="s">
        <v>2595</v>
      </c>
      <c r="AJ9" s="4">
        <v>708</v>
      </c>
    </row>
    <row r="10" spans="29:39" x14ac:dyDescent="0.25">
      <c r="AC10" s="3" t="s">
        <v>2581</v>
      </c>
      <c r="AD10" s="4">
        <v>144159.16</v>
      </c>
      <c r="AF10" s="3">
        <v>2025</v>
      </c>
      <c r="AG10" s="4">
        <v>160421.07</v>
      </c>
      <c r="AI10" s="3" t="s">
        <v>2592</v>
      </c>
      <c r="AJ10" s="4">
        <v>742</v>
      </c>
    </row>
    <row r="11" spans="29:39" x14ac:dyDescent="0.25">
      <c r="AC11" s="3" t="s">
        <v>2582</v>
      </c>
      <c r="AD11" s="4">
        <v>162994.06</v>
      </c>
      <c r="AF11" s="3" t="s">
        <v>2572</v>
      </c>
      <c r="AG11" s="4">
        <v>345002.67</v>
      </c>
      <c r="AI11" s="3" t="s">
        <v>2593</v>
      </c>
      <c r="AJ11" s="4">
        <v>707</v>
      </c>
    </row>
    <row r="12" spans="29:39" x14ac:dyDescent="0.25">
      <c r="AC12" s="3" t="s">
        <v>2583</v>
      </c>
      <c r="AD12" s="4">
        <v>123386.55</v>
      </c>
      <c r="AI12" s="3" t="s">
        <v>2594</v>
      </c>
      <c r="AJ12" s="4">
        <v>806</v>
      </c>
    </row>
    <row r="13" spans="29:39" x14ac:dyDescent="0.25">
      <c r="AC13" s="3" t="s">
        <v>2584</v>
      </c>
      <c r="AD13" s="4">
        <v>130235.7</v>
      </c>
      <c r="AI13" s="3" t="s">
        <v>2572</v>
      </c>
      <c r="AJ13" s="4">
        <v>2963</v>
      </c>
    </row>
    <row r="14" spans="29:39" x14ac:dyDescent="0.25">
      <c r="AC14" s="3" t="s">
        <v>2585</v>
      </c>
      <c r="AD14" s="4">
        <v>101473.74</v>
      </c>
    </row>
    <row r="15" spans="29:39" x14ac:dyDescent="0.25">
      <c r="AC15" s="3" t="s">
        <v>2586</v>
      </c>
      <c r="AD15" s="4">
        <v>130764.57</v>
      </c>
      <c r="AF15" s="2" t="s">
        <v>2599</v>
      </c>
      <c r="AG15" t="s">
        <v>2573</v>
      </c>
      <c r="AI15" s="2" t="s">
        <v>2598</v>
      </c>
      <c r="AJ15" t="s">
        <v>2596</v>
      </c>
      <c r="AL15" s="2" t="s">
        <v>2600</v>
      </c>
      <c r="AM15" t="s">
        <v>2573</v>
      </c>
    </row>
    <row r="16" spans="29:39" x14ac:dyDescent="0.25">
      <c r="AC16" s="3" t="s">
        <v>2587</v>
      </c>
      <c r="AD16" s="4">
        <v>109967.59</v>
      </c>
      <c r="AF16" s="3" t="s">
        <v>64</v>
      </c>
      <c r="AG16" s="4">
        <v>328421.64</v>
      </c>
      <c r="AI16" s="3" t="s">
        <v>58</v>
      </c>
      <c r="AJ16" s="4">
        <v>40819.83</v>
      </c>
      <c r="AL16" s="3" t="s">
        <v>59</v>
      </c>
      <c r="AM16" s="4">
        <v>226518.96</v>
      </c>
    </row>
    <row r="17" spans="29:39" x14ac:dyDescent="0.25">
      <c r="AC17" s="3" t="s">
        <v>2588</v>
      </c>
      <c r="AD17" s="4">
        <v>126507.2</v>
      </c>
      <c r="AF17" s="3" t="s">
        <v>36</v>
      </c>
      <c r="AG17" s="4">
        <v>334977.81</v>
      </c>
      <c r="AI17" s="3" t="s">
        <v>37</v>
      </c>
      <c r="AJ17" s="4">
        <v>52572.97</v>
      </c>
      <c r="AL17" s="3" t="s">
        <v>38</v>
      </c>
      <c r="AM17" s="4">
        <v>193034.32</v>
      </c>
    </row>
    <row r="18" spans="29:39" x14ac:dyDescent="0.25">
      <c r="AC18" s="3" t="s">
        <v>2589</v>
      </c>
      <c r="AD18" s="4">
        <v>108358.24</v>
      </c>
      <c r="AF18" s="3" t="s">
        <v>18</v>
      </c>
      <c r="AG18" s="4">
        <v>285741.65999999997</v>
      </c>
      <c r="AI18" s="3" t="s">
        <v>19</v>
      </c>
      <c r="AJ18" s="4">
        <v>47662.87</v>
      </c>
      <c r="AL18" s="3" t="s">
        <v>106</v>
      </c>
      <c r="AM18" s="4">
        <v>194355.82</v>
      </c>
    </row>
    <row r="19" spans="29:39" x14ac:dyDescent="0.25">
      <c r="AC19" s="3" t="s">
        <v>2590</v>
      </c>
      <c r="AD19" s="4">
        <v>131816.48000000001</v>
      </c>
      <c r="AF19" s="3" t="s">
        <v>44</v>
      </c>
      <c r="AG19" s="4">
        <v>296767.55</v>
      </c>
      <c r="AI19" s="3" t="s">
        <v>71</v>
      </c>
      <c r="AJ19" s="4">
        <v>53046.86</v>
      </c>
      <c r="AL19" s="3" t="s">
        <v>28</v>
      </c>
      <c r="AM19" s="4">
        <v>181524.96</v>
      </c>
    </row>
    <row r="20" spans="29:39" x14ac:dyDescent="0.25">
      <c r="AC20" s="3" t="s">
        <v>2591</v>
      </c>
      <c r="AD20" s="4">
        <v>134848.82</v>
      </c>
      <c r="AF20" s="3" t="s">
        <v>102</v>
      </c>
      <c r="AG20" s="4">
        <v>281543.82</v>
      </c>
      <c r="AI20" s="3" t="s">
        <v>65</v>
      </c>
      <c r="AJ20" s="4">
        <v>52824.61</v>
      </c>
      <c r="AL20" s="3" t="s">
        <v>20</v>
      </c>
      <c r="AM20" s="4">
        <v>155092.70000000001</v>
      </c>
    </row>
    <row r="21" spans="29:39" x14ac:dyDescent="0.25">
      <c r="AC21" s="3" t="s">
        <v>2572</v>
      </c>
      <c r="AD21" s="4">
        <v>1527452.48</v>
      </c>
      <c r="AF21" s="3" t="s">
        <v>2572</v>
      </c>
      <c r="AG21" s="4">
        <v>1527452.48</v>
      </c>
      <c r="AI21" s="3" t="s">
        <v>51</v>
      </c>
      <c r="AJ21" s="4">
        <v>47362.18</v>
      </c>
      <c r="AL21" s="3" t="s">
        <v>52</v>
      </c>
      <c r="AM21" s="4">
        <v>199338.5</v>
      </c>
    </row>
    <row r="22" spans="29:39" x14ac:dyDescent="0.25">
      <c r="AI22" s="3" t="s">
        <v>45</v>
      </c>
      <c r="AJ22" s="4">
        <v>50713.35</v>
      </c>
      <c r="AL22" s="3" t="s">
        <v>116</v>
      </c>
      <c r="AM22" s="4">
        <v>179338.66</v>
      </c>
    </row>
    <row r="23" spans="29:39" x14ac:dyDescent="0.25">
      <c r="AC23" s="2" t="s">
        <v>2602</v>
      </c>
      <c r="AD23" t="s">
        <v>2573</v>
      </c>
      <c r="AI23" s="3" t="s">
        <v>2572</v>
      </c>
      <c r="AJ23" s="4">
        <v>345002.67</v>
      </c>
      <c r="AL23" s="3" t="s">
        <v>46</v>
      </c>
      <c r="AM23" s="4">
        <v>198248.56</v>
      </c>
    </row>
    <row r="24" spans="29:39" x14ac:dyDescent="0.25">
      <c r="AC24" s="3" t="s">
        <v>29</v>
      </c>
      <c r="AD24" s="4">
        <v>314856.71999999997</v>
      </c>
      <c r="AF24" s="2" t="s">
        <v>2601</v>
      </c>
      <c r="AG24" t="s">
        <v>2596</v>
      </c>
      <c r="AL24" s="3" t="s">
        <v>2572</v>
      </c>
      <c r="AM24" s="4">
        <v>1527452.48</v>
      </c>
    </row>
    <row r="25" spans="29:39" x14ac:dyDescent="0.25">
      <c r="AC25" s="3" t="s">
        <v>47</v>
      </c>
      <c r="AD25" s="4">
        <v>277306.55</v>
      </c>
      <c r="AF25" s="3" t="s">
        <v>82</v>
      </c>
      <c r="AG25" s="4">
        <v>40411.61</v>
      </c>
    </row>
    <row r="26" spans="29:39" x14ac:dyDescent="0.25">
      <c r="AC26" s="3" t="s">
        <v>66</v>
      </c>
      <c r="AD26" s="4">
        <v>340214.32</v>
      </c>
      <c r="AF26" s="3" t="s">
        <v>72</v>
      </c>
      <c r="AG26" s="4">
        <v>40155.08</v>
      </c>
      <c r="AI26" s="2" t="s">
        <v>2601</v>
      </c>
      <c r="AJ26" t="s">
        <v>2573</v>
      </c>
      <c r="AL26" s="2" t="s">
        <v>2602</v>
      </c>
      <c r="AM26" t="s">
        <v>2603</v>
      </c>
    </row>
    <row r="27" spans="29:39" x14ac:dyDescent="0.25">
      <c r="AC27" s="3" t="s">
        <v>21</v>
      </c>
      <c r="AD27" s="4">
        <v>292286.77</v>
      </c>
      <c r="AF27" s="3" t="s">
        <v>76</v>
      </c>
      <c r="AG27" s="4">
        <v>39239.980000000003</v>
      </c>
      <c r="AI27" s="3" t="s">
        <v>82</v>
      </c>
      <c r="AJ27" s="4">
        <v>184577.73</v>
      </c>
      <c r="AL27" s="3" t="s">
        <v>29</v>
      </c>
      <c r="AM27" s="4">
        <v>45.141979286060732</v>
      </c>
    </row>
    <row r="28" spans="29:39" x14ac:dyDescent="0.25">
      <c r="AC28" s="3" t="s">
        <v>81</v>
      </c>
      <c r="AD28" s="4">
        <v>302788.12</v>
      </c>
      <c r="AF28" s="3" t="s">
        <v>53</v>
      </c>
      <c r="AG28" s="4">
        <v>43771.25</v>
      </c>
      <c r="AI28" s="3" t="s">
        <v>72</v>
      </c>
      <c r="AJ28" s="4">
        <v>177853.4</v>
      </c>
      <c r="AL28" s="3" t="s">
        <v>47</v>
      </c>
      <c r="AM28" s="4">
        <v>40.329903462667779</v>
      </c>
    </row>
    <row r="29" spans="29:39" x14ac:dyDescent="0.25">
      <c r="AC29" s="3" t="s">
        <v>2572</v>
      </c>
      <c r="AD29" s="4">
        <v>1527452.48</v>
      </c>
      <c r="AF29" s="3" t="s">
        <v>30</v>
      </c>
      <c r="AG29" s="4">
        <v>33170.57</v>
      </c>
      <c r="AI29" s="3" t="s">
        <v>76</v>
      </c>
      <c r="AJ29" s="4">
        <v>169019.55</v>
      </c>
      <c r="AL29" s="3" t="s">
        <v>66</v>
      </c>
      <c r="AM29" s="4">
        <v>50.110375294457832</v>
      </c>
    </row>
    <row r="30" spans="29:39" x14ac:dyDescent="0.25">
      <c r="AF30" s="3" t="s">
        <v>39</v>
      </c>
      <c r="AG30" s="4">
        <v>30319.02</v>
      </c>
      <c r="AI30" s="3" t="s">
        <v>53</v>
      </c>
      <c r="AJ30" s="4">
        <v>184945.27</v>
      </c>
      <c r="AL30" s="3" t="s">
        <v>21</v>
      </c>
      <c r="AM30" s="4">
        <v>44.731088337043602</v>
      </c>
    </row>
    <row r="31" spans="29:39" x14ac:dyDescent="0.25">
      <c r="AC31" s="2" t="s">
        <v>2606</v>
      </c>
      <c r="AD31" t="s">
        <v>2597</v>
      </c>
      <c r="AF31" s="3" t="s">
        <v>22</v>
      </c>
      <c r="AG31" s="4">
        <v>43506.31</v>
      </c>
      <c r="AI31" s="3" t="s">
        <v>30</v>
      </c>
      <c r="AJ31" s="4">
        <v>149317.37</v>
      </c>
      <c r="AL31" s="3" t="s">
        <v>81</v>
      </c>
      <c r="AM31" s="4">
        <v>46.367377311023915</v>
      </c>
    </row>
    <row r="32" spans="29:39" x14ac:dyDescent="0.25">
      <c r="AC32" s="3" t="s">
        <v>29</v>
      </c>
      <c r="AD32" s="4">
        <v>586</v>
      </c>
      <c r="AF32" s="3" t="s">
        <v>67</v>
      </c>
      <c r="AG32" s="4">
        <v>36995.379999999997</v>
      </c>
      <c r="AI32" s="3" t="s">
        <v>39</v>
      </c>
      <c r="AJ32" s="4">
        <v>134845.48000000001</v>
      </c>
      <c r="AL32" s="3" t="s">
        <v>2572</v>
      </c>
      <c r="AM32" s="4">
        <v>226.68072369125386</v>
      </c>
    </row>
    <row r="33" spans="21:39" x14ac:dyDescent="0.25">
      <c r="AC33" s="3" t="s">
        <v>47</v>
      </c>
      <c r="AD33" s="4">
        <v>560</v>
      </c>
      <c r="AF33" s="3" t="s">
        <v>60</v>
      </c>
      <c r="AG33" s="4">
        <v>37433.47</v>
      </c>
      <c r="AI33" s="3" t="s">
        <v>22</v>
      </c>
      <c r="AJ33" s="4">
        <v>190391.05</v>
      </c>
    </row>
    <row r="34" spans="21:39" x14ac:dyDescent="0.25">
      <c r="AC34" s="3" t="s">
        <v>66</v>
      </c>
      <c r="AD34" s="4">
        <v>644</v>
      </c>
      <c r="AF34" s="3" t="s">
        <v>2572</v>
      </c>
      <c r="AG34" s="4">
        <v>345002.67</v>
      </c>
      <c r="AI34" s="3" t="s">
        <v>67</v>
      </c>
      <c r="AJ34" s="4">
        <v>170893.98</v>
      </c>
    </row>
    <row r="35" spans="21:39" x14ac:dyDescent="0.25">
      <c r="AC35" s="3" t="s">
        <v>21</v>
      </c>
      <c r="AD35" s="4">
        <v>576</v>
      </c>
      <c r="AI35" s="3" t="s">
        <v>60</v>
      </c>
      <c r="AJ35" s="4">
        <v>165608.65</v>
      </c>
      <c r="AL35" s="3"/>
      <c r="AM35" s="4"/>
    </row>
    <row r="36" spans="21:39" x14ac:dyDescent="0.25">
      <c r="AC36" s="3" t="s">
        <v>81</v>
      </c>
      <c r="AD36" s="4">
        <v>597</v>
      </c>
      <c r="AF36" s="2" t="s">
        <v>2605</v>
      </c>
      <c r="AG36" t="s">
        <v>2573</v>
      </c>
      <c r="AI36" s="3" t="s">
        <v>2572</v>
      </c>
      <c r="AJ36" s="4">
        <v>1527452.48</v>
      </c>
      <c r="AL36" s="3"/>
      <c r="AM36" s="4"/>
    </row>
    <row r="37" spans="21:39" x14ac:dyDescent="0.25">
      <c r="AC37" s="3" t="s">
        <v>2572</v>
      </c>
      <c r="AD37" s="4">
        <v>2963</v>
      </c>
      <c r="AF37" s="3" t="s">
        <v>23</v>
      </c>
      <c r="AG37" s="4">
        <v>513167.13</v>
      </c>
      <c r="AL37" s="3"/>
      <c r="AM37" s="4"/>
    </row>
    <row r="38" spans="21:39" x14ac:dyDescent="0.25">
      <c r="AF38" s="3" t="s">
        <v>31</v>
      </c>
      <c r="AG38" s="4">
        <v>500491.04</v>
      </c>
      <c r="AI38" s="2" t="s">
        <v>2607</v>
      </c>
      <c r="AJ38" t="s">
        <v>2604</v>
      </c>
      <c r="AL38" s="3"/>
      <c r="AM38" s="4"/>
    </row>
    <row r="39" spans="21:39" x14ac:dyDescent="0.25">
      <c r="AC39" t="s">
        <v>2573</v>
      </c>
      <c r="AF39" s="3" t="s">
        <v>54</v>
      </c>
      <c r="AG39" s="4">
        <v>513794.31</v>
      </c>
      <c r="AI39" s="3" t="s">
        <v>86</v>
      </c>
      <c r="AJ39" s="4">
        <v>184</v>
      </c>
      <c r="AL39" s="3"/>
      <c r="AM39" s="4"/>
    </row>
    <row r="40" spans="21:39" x14ac:dyDescent="0.25">
      <c r="AC40" s="22">
        <v>1527452.48</v>
      </c>
      <c r="AF40" s="3" t="s">
        <v>2572</v>
      </c>
      <c r="AG40" s="4">
        <v>1527452.48</v>
      </c>
      <c r="AI40" s="3" t="s">
        <v>24</v>
      </c>
      <c r="AJ40" s="4">
        <v>213</v>
      </c>
      <c r="AL40" s="3"/>
      <c r="AM40" s="4"/>
    </row>
    <row r="41" spans="21:39" x14ac:dyDescent="0.25">
      <c r="AI41" s="3" t="s">
        <v>32</v>
      </c>
      <c r="AJ41" s="4">
        <v>206</v>
      </c>
      <c r="AL41" s="3"/>
      <c r="AM41" s="4"/>
    </row>
    <row r="42" spans="21:39" x14ac:dyDescent="0.25">
      <c r="AC42" t="s">
        <v>2604</v>
      </c>
      <c r="AF42" s="2" t="s">
        <v>2605</v>
      </c>
      <c r="AG42" t="s">
        <v>2604</v>
      </c>
      <c r="AI42" s="3" t="s">
        <v>40</v>
      </c>
      <c r="AJ42" s="4">
        <v>188</v>
      </c>
      <c r="AL42" s="3"/>
      <c r="AM42" s="4"/>
    </row>
    <row r="43" spans="21:39" x14ac:dyDescent="0.25">
      <c r="AC43" s="20">
        <v>1000</v>
      </c>
      <c r="AF43" s="3" t="s">
        <v>23</v>
      </c>
      <c r="AG43" s="4">
        <v>360</v>
      </c>
      <c r="AI43" s="3" t="s">
        <v>77</v>
      </c>
      <c r="AJ43" s="4">
        <v>209</v>
      </c>
      <c r="AL43" s="3"/>
      <c r="AM43" s="4"/>
    </row>
    <row r="44" spans="21:39" x14ac:dyDescent="0.25">
      <c r="AF44" s="3" t="s">
        <v>31</v>
      </c>
      <c r="AG44" s="4">
        <v>312</v>
      </c>
      <c r="AI44" s="3" t="s">
        <v>2572</v>
      </c>
      <c r="AJ44" s="4">
        <v>1000</v>
      </c>
      <c r="AL44" s="3"/>
      <c r="AM44" s="4"/>
    </row>
    <row r="45" spans="21:39" x14ac:dyDescent="0.25">
      <c r="AF45" s="3" t="s">
        <v>54</v>
      </c>
      <c r="AG45" s="4">
        <v>328</v>
      </c>
      <c r="AL45" s="3"/>
      <c r="AM45" s="4"/>
    </row>
    <row r="46" spans="21:39" x14ac:dyDescent="0.25">
      <c r="U46" s="2" t="s">
        <v>2605</v>
      </c>
      <c r="V46" t="s">
        <v>2573</v>
      </c>
      <c r="AC46" t="s">
        <v>2596</v>
      </c>
      <c r="AD46" s="4"/>
      <c r="AF46" s="3" t="s">
        <v>2572</v>
      </c>
      <c r="AG46" s="4">
        <v>1000</v>
      </c>
      <c r="AL46" s="3"/>
      <c r="AM46" s="4"/>
    </row>
    <row r="47" spans="21:39" x14ac:dyDescent="0.25">
      <c r="U47" s="3">
        <v>1</v>
      </c>
      <c r="V47" s="4">
        <v>148867.97</v>
      </c>
      <c r="AC47" s="22">
        <v>345002.67</v>
      </c>
      <c r="AD47" s="4"/>
      <c r="AL47" s="3"/>
      <c r="AM47" s="4"/>
    </row>
    <row r="48" spans="21:39" x14ac:dyDescent="0.25">
      <c r="U48" s="3">
        <v>2</v>
      </c>
      <c r="V48" s="4">
        <v>140781.32</v>
      </c>
      <c r="AC48" s="3"/>
      <c r="AD48" s="4"/>
      <c r="AL48" s="3"/>
      <c r="AM48" s="4"/>
    </row>
    <row r="49" spans="21:39" x14ac:dyDescent="0.25">
      <c r="U49" s="3">
        <v>3</v>
      </c>
      <c r="V49" s="4">
        <v>156495.54</v>
      </c>
      <c r="AC49" t="s">
        <v>2603</v>
      </c>
      <c r="AD49" s="4"/>
      <c r="AL49" s="3"/>
      <c r="AM49" s="4"/>
    </row>
    <row r="50" spans="21:39" x14ac:dyDescent="0.25">
      <c r="U50" s="3">
        <v>4</v>
      </c>
      <c r="V50" s="4">
        <v>148691.53</v>
      </c>
      <c r="AC50" s="6">
        <v>1</v>
      </c>
      <c r="AD50" s="4"/>
      <c r="AL50" s="3"/>
      <c r="AM50" s="4"/>
    </row>
    <row r="51" spans="21:39" x14ac:dyDescent="0.25">
      <c r="U51" s="3">
        <v>5</v>
      </c>
      <c r="V51" s="4">
        <v>167319.15</v>
      </c>
      <c r="AC51" s="3"/>
      <c r="AD51" s="4"/>
      <c r="AL51" s="3"/>
      <c r="AM51" s="4"/>
    </row>
    <row r="52" spans="21:39" x14ac:dyDescent="0.25">
      <c r="U52" s="3">
        <v>6</v>
      </c>
      <c r="V52" s="4">
        <v>169754.38</v>
      </c>
      <c r="AC52" t="s">
        <v>2604</v>
      </c>
      <c r="AD52" s="4"/>
      <c r="AL52" s="3"/>
      <c r="AM52" s="4"/>
    </row>
    <row r="53" spans="21:39" x14ac:dyDescent="0.25">
      <c r="U53" s="3">
        <v>7</v>
      </c>
      <c r="V53" s="4">
        <v>157259.28</v>
      </c>
      <c r="AC53" s="4">
        <v>1000</v>
      </c>
      <c r="AD53" s="4"/>
      <c r="AL53" s="3"/>
      <c r="AM53" s="4"/>
    </row>
    <row r="54" spans="21:39" x14ac:dyDescent="0.25">
      <c r="U54" s="3">
        <v>8</v>
      </c>
      <c r="V54" s="4">
        <v>143036.9</v>
      </c>
      <c r="AC54" s="3"/>
      <c r="AD54" s="4"/>
      <c r="AL54" s="3"/>
      <c r="AM54" s="4"/>
    </row>
    <row r="55" spans="21:39" x14ac:dyDescent="0.25">
      <c r="U55" s="3">
        <v>9</v>
      </c>
      <c r="V55" s="4">
        <v>129274.96</v>
      </c>
      <c r="AC55" s="3"/>
      <c r="AD55" s="4"/>
      <c r="AL55" s="3"/>
      <c r="AM55" s="4"/>
    </row>
    <row r="56" spans="21:39" x14ac:dyDescent="0.25">
      <c r="U56" s="3">
        <v>10</v>
      </c>
      <c r="V56" s="4">
        <v>165971.45000000001</v>
      </c>
      <c r="AC56" s="3"/>
      <c r="AD56" s="21">
        <f>$AC$40/$AC$43</f>
        <v>1527.4524799999999</v>
      </c>
      <c r="AL56" s="3"/>
      <c r="AM56" s="4"/>
    </row>
    <row r="57" spans="21:39" x14ac:dyDescent="0.25">
      <c r="U57" s="3" t="s">
        <v>2572</v>
      </c>
      <c r="V57" s="4">
        <v>1527452.48</v>
      </c>
      <c r="AC57" s="3"/>
      <c r="AD57" s="4"/>
      <c r="AL57" s="3"/>
      <c r="AM57" s="4"/>
    </row>
    <row r="58" spans="21:39" x14ac:dyDescent="0.25">
      <c r="AC58" s="3"/>
      <c r="AD58" s="4"/>
      <c r="AL58" s="3"/>
      <c r="AM58" s="4"/>
    </row>
    <row r="59" spans="21:39" x14ac:dyDescent="0.25">
      <c r="AC59" s="3"/>
      <c r="AD59" s="4"/>
      <c r="AL59" s="3"/>
      <c r="AM59" s="4"/>
    </row>
    <row r="60" spans="21:39" x14ac:dyDescent="0.25">
      <c r="AC60" s="3"/>
      <c r="AD60" s="4"/>
      <c r="AL60" s="3"/>
      <c r="AM60" s="4"/>
    </row>
    <row r="61" spans="21:39" x14ac:dyDescent="0.25">
      <c r="AC61" s="3"/>
      <c r="AD61" s="4"/>
      <c r="AL61" s="3"/>
      <c r="AM61" s="4"/>
    </row>
    <row r="62" spans="21:39" x14ac:dyDescent="0.25">
      <c r="X62" s="2" t="s">
        <v>2601</v>
      </c>
      <c r="Y62" t="s">
        <v>2596</v>
      </c>
      <c r="AC62" s="3"/>
      <c r="AD62" s="4"/>
      <c r="AL62" s="3"/>
      <c r="AM62" s="4"/>
    </row>
    <row r="63" spans="21:39" x14ac:dyDescent="0.25">
      <c r="X63" s="3" t="s">
        <v>2610</v>
      </c>
      <c r="Y63" s="4">
        <v>98015.91</v>
      </c>
      <c r="AC63" s="3"/>
      <c r="AD63" s="4"/>
      <c r="AL63" s="3"/>
      <c r="AM63" s="4"/>
    </row>
    <row r="64" spans="21:39" x14ac:dyDescent="0.25">
      <c r="X64" s="3" t="s">
        <v>2611</v>
      </c>
      <c r="Y64" s="4">
        <v>122775.48</v>
      </c>
      <c r="AC64" s="3"/>
      <c r="AD64" s="4"/>
      <c r="AL64" s="3"/>
      <c r="AM64" s="4"/>
    </row>
    <row r="65" spans="24:39" x14ac:dyDescent="0.25">
      <c r="X65" s="3" t="s">
        <v>2612</v>
      </c>
      <c r="Y65" s="4">
        <v>4586.28</v>
      </c>
      <c r="AC65" s="3"/>
      <c r="AD65" s="4"/>
      <c r="AL65" s="3"/>
      <c r="AM65" s="4"/>
    </row>
    <row r="66" spans="24:39" x14ac:dyDescent="0.25">
      <c r="X66" s="3" t="s">
        <v>2613</v>
      </c>
      <c r="Y66" s="4">
        <v>119625</v>
      </c>
      <c r="AC66" s="3"/>
      <c r="AD66" s="4"/>
      <c r="AL66" s="3"/>
      <c r="AM66" s="4"/>
    </row>
    <row r="67" spans="24:39" x14ac:dyDescent="0.25">
      <c r="X67" s="3" t="s">
        <v>2572</v>
      </c>
      <c r="Y67" s="4">
        <v>345002.67</v>
      </c>
      <c r="AC67" s="3"/>
      <c r="AD67" s="4"/>
    </row>
    <row r="68" spans="24:39" x14ac:dyDescent="0.25">
      <c r="AC68" s="3"/>
      <c r="AD68" s="4"/>
    </row>
    <row r="69" spans="24:39" x14ac:dyDescent="0.25">
      <c r="AC69" s="3"/>
      <c r="AD69" s="4"/>
    </row>
    <row r="70" spans="24:39" x14ac:dyDescent="0.25">
      <c r="AC70" s="3"/>
      <c r="AD70" s="4"/>
    </row>
  </sheetData>
  <pageMargins left="0.7" right="0.7" top="0.75" bottom="0.75" header="0.3" footer="0.3"/>
  <pageSetup orientation="portrait" r:id="rId22"/>
  <drawing r:id="rId23"/>
  <extLst>
    <ext xmlns:x14="http://schemas.microsoft.com/office/spreadsheetml/2009/9/main" uri="{A8765BA9-456A-4dab-B4F3-ACF838C121DE}">
      <x14:slicerList>
        <x14:slicer r:id="rId2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AJ64"/>
  <sheetViews>
    <sheetView tabSelected="1" zoomScaleNormal="100" workbookViewId="0">
      <selection activeCell="H31" sqref="H31"/>
    </sheetView>
  </sheetViews>
  <sheetFormatPr defaultRowHeight="15" x14ac:dyDescent="0.25"/>
  <cols>
    <col min="1" max="2" width="9.140625" style="23"/>
    <col min="3" max="3" width="5.28515625" style="23" customWidth="1"/>
    <col min="4" max="4" width="12.140625" style="23" customWidth="1"/>
    <col min="5" max="5" width="12.7109375" style="23" customWidth="1"/>
    <col min="6" max="16" width="9.140625" style="23"/>
    <col min="17" max="17" width="10.5703125" style="23" customWidth="1"/>
    <col min="18" max="18" width="13.140625" style="23" customWidth="1"/>
    <col min="19" max="19" width="12.140625" style="23" customWidth="1"/>
    <col min="20" max="16384" width="9.140625" style="23"/>
  </cols>
  <sheetData>
    <row r="3" spans="4:36" x14ac:dyDescent="0.25">
      <c r="AE3" s="23" t="s">
        <v>2614</v>
      </c>
      <c r="AF3" s="23" t="s">
        <v>2603</v>
      </c>
    </row>
    <row r="4" spans="4:36" ht="9" customHeight="1" x14ac:dyDescent="0.25">
      <c r="AE4" s="24" t="s">
        <v>29</v>
      </c>
      <c r="AF4" s="26">
        <v>0.19914344083154376</v>
      </c>
    </row>
    <row r="5" spans="4:36" ht="1.5" customHeight="1" x14ac:dyDescent="0.25">
      <c r="AE5" s="24" t="s">
        <v>47</v>
      </c>
      <c r="AF5" s="26">
        <v>0.17791501106021856</v>
      </c>
    </row>
    <row r="6" spans="4:36" x14ac:dyDescent="0.25">
      <c r="D6" s="44" t="s">
        <v>2618</v>
      </c>
      <c r="E6" s="44" t="s">
        <v>2573</v>
      </c>
      <c r="AE6" s="24" t="s">
        <v>66</v>
      </c>
      <c r="AF6" s="26">
        <v>0.22106147571114035</v>
      </c>
      <c r="AH6" s="23" t="s">
        <v>2614</v>
      </c>
      <c r="AI6" s="23" t="s">
        <v>2615</v>
      </c>
      <c r="AJ6" s="23" t="s">
        <v>2596</v>
      </c>
    </row>
    <row r="7" spans="4:36" x14ac:dyDescent="0.25">
      <c r="D7" s="41" t="s">
        <v>82</v>
      </c>
      <c r="E7" s="42">
        <v>184577.73</v>
      </c>
      <c r="AE7" s="24" t="s">
        <v>21</v>
      </c>
      <c r="AF7" s="26">
        <v>0.19733079905801221</v>
      </c>
      <c r="AH7" s="24" t="s">
        <v>82</v>
      </c>
      <c r="AI7" s="27">
        <v>0.15325000000000005</v>
      </c>
      <c r="AJ7" s="25">
        <v>40411.61</v>
      </c>
    </row>
    <row r="8" spans="4:36" x14ac:dyDescent="0.25">
      <c r="D8" s="41" t="s">
        <v>72</v>
      </c>
      <c r="E8" s="42">
        <v>177853.4</v>
      </c>
      <c r="AE8" s="24" t="s">
        <v>81</v>
      </c>
      <c r="AF8" s="26">
        <v>0.20454927333908512</v>
      </c>
      <c r="AH8" s="24" t="s">
        <v>72</v>
      </c>
      <c r="AI8" s="27">
        <v>0.14473214285714281</v>
      </c>
      <c r="AJ8" s="25">
        <v>40155.08</v>
      </c>
    </row>
    <row r="9" spans="4:36" x14ac:dyDescent="0.25">
      <c r="D9" s="41" t="s">
        <v>76</v>
      </c>
      <c r="E9" s="42">
        <v>169019.55</v>
      </c>
      <c r="AE9" s="24" t="s">
        <v>2572</v>
      </c>
      <c r="AF9" s="26">
        <v>1</v>
      </c>
      <c r="AH9" s="24" t="s">
        <v>76</v>
      </c>
      <c r="AI9" s="27">
        <v>0.13964912280701752</v>
      </c>
      <c r="AJ9" s="25">
        <v>39239.980000000003</v>
      </c>
    </row>
    <row r="10" spans="4:36" x14ac:dyDescent="0.25">
      <c r="D10" s="41" t="s">
        <v>53</v>
      </c>
      <c r="E10" s="42">
        <v>184945.27</v>
      </c>
      <c r="AH10" s="24" t="s">
        <v>53</v>
      </c>
      <c r="AI10" s="27">
        <v>0.14634782608695654</v>
      </c>
      <c r="AJ10" s="25">
        <v>43771.25</v>
      </c>
    </row>
    <row r="11" spans="4:36" x14ac:dyDescent="0.25">
      <c r="D11" s="41" t="s">
        <v>30</v>
      </c>
      <c r="E11" s="42">
        <v>149317.37</v>
      </c>
      <c r="AH11" s="24" t="s">
        <v>30</v>
      </c>
      <c r="AI11" s="27">
        <v>0.14884955752212387</v>
      </c>
      <c r="AJ11" s="25">
        <v>33170.57</v>
      </c>
    </row>
    <row r="12" spans="4:36" x14ac:dyDescent="0.25">
      <c r="D12" s="41" t="s">
        <v>39</v>
      </c>
      <c r="E12" s="42">
        <v>134845.48000000001</v>
      </c>
      <c r="AE12" s="23" t="s">
        <v>2614</v>
      </c>
      <c r="AF12" s="23" t="s">
        <v>2597</v>
      </c>
      <c r="AH12" s="24" t="s">
        <v>39</v>
      </c>
      <c r="AI12" s="27">
        <v>0.14216494845360814</v>
      </c>
      <c r="AJ12" s="25">
        <v>30319.02</v>
      </c>
    </row>
    <row r="13" spans="4:36" x14ac:dyDescent="0.25">
      <c r="D13" s="41" t="s">
        <v>22</v>
      </c>
      <c r="E13" s="42">
        <v>190391.05</v>
      </c>
      <c r="AE13" s="24" t="s">
        <v>29</v>
      </c>
      <c r="AF13" s="25">
        <v>586</v>
      </c>
      <c r="AH13" s="24" t="s">
        <v>22</v>
      </c>
      <c r="AI13" s="27">
        <v>0.14171171171171162</v>
      </c>
      <c r="AJ13" s="25">
        <v>43506.31</v>
      </c>
    </row>
    <row r="14" spans="4:36" x14ac:dyDescent="0.25">
      <c r="D14" s="41" t="s">
        <v>67</v>
      </c>
      <c r="E14" s="42">
        <v>170893.98</v>
      </c>
      <c r="AE14" s="24" t="s">
        <v>47</v>
      </c>
      <c r="AF14" s="25">
        <v>560</v>
      </c>
      <c r="AH14" s="24" t="s">
        <v>67</v>
      </c>
      <c r="AI14" s="27">
        <v>0.1572897196261682</v>
      </c>
      <c r="AJ14" s="25">
        <v>36995.379999999997</v>
      </c>
    </row>
    <row r="15" spans="4:36" x14ac:dyDescent="0.25">
      <c r="D15" s="41" t="s">
        <v>60</v>
      </c>
      <c r="E15" s="42">
        <v>165608.65</v>
      </c>
      <c r="AE15" s="24" t="s">
        <v>66</v>
      </c>
      <c r="AF15" s="25">
        <v>644</v>
      </c>
      <c r="AH15" s="24" t="s">
        <v>60</v>
      </c>
      <c r="AI15" s="27">
        <v>0.15225225225225231</v>
      </c>
      <c r="AJ15" s="25">
        <v>37433.47</v>
      </c>
    </row>
    <row r="16" spans="4:36" x14ac:dyDescent="0.25">
      <c r="D16" s="40" t="s">
        <v>2572</v>
      </c>
      <c r="E16" s="43">
        <v>1527452.48</v>
      </c>
      <c r="AA16" s="27">
        <v>0.15325000000000005</v>
      </c>
      <c r="AB16" s="25">
        <v>40411.61</v>
      </c>
      <c r="AC16" s="23">
        <f>IF(AB16&gt;0,AB16,NA())</f>
        <v>40411.61</v>
      </c>
      <c r="AD16" s="23" t="e">
        <f>IF(AB16&lt;0,AB16,NA())</f>
        <v>#N/A</v>
      </c>
      <c r="AE16" s="24" t="s">
        <v>21</v>
      </c>
      <c r="AF16" s="25">
        <v>576</v>
      </c>
      <c r="AH16" s="24" t="s">
        <v>2572</v>
      </c>
      <c r="AI16" s="27">
        <v>0.14742000000000011</v>
      </c>
      <c r="AJ16" s="25">
        <v>345002.67</v>
      </c>
    </row>
    <row r="17" spans="20:36" x14ac:dyDescent="0.25">
      <c r="AA17" s="27">
        <v>0.14473214285714281</v>
      </c>
      <c r="AB17" s="25">
        <v>40155.08</v>
      </c>
      <c r="AC17" s="23">
        <f t="shared" ref="AC17:AC25" si="0">IF(AB17&gt;0,AB17,NA())</f>
        <v>40155.08</v>
      </c>
      <c r="AD17" s="23" t="e">
        <f t="shared" ref="AD17:AD25" si="1">IF(AB17&lt;0,AB17,NA())</f>
        <v>#N/A</v>
      </c>
      <c r="AE17" s="24" t="s">
        <v>81</v>
      </c>
      <c r="AF17" s="25">
        <v>597</v>
      </c>
    </row>
    <row r="18" spans="20:36" x14ac:dyDescent="0.25">
      <c r="AA18" s="27">
        <v>0.13964912280701799</v>
      </c>
      <c r="AB18" s="25">
        <v>39239.980000000003</v>
      </c>
      <c r="AC18" s="23">
        <f t="shared" si="0"/>
        <v>39239.980000000003</v>
      </c>
      <c r="AD18" s="23" t="e">
        <f t="shared" si="1"/>
        <v>#N/A</v>
      </c>
      <c r="AE18" s="24" t="s">
        <v>2572</v>
      </c>
      <c r="AF18" s="25">
        <v>2963</v>
      </c>
      <c r="AI18" s="27">
        <v>0.15325000000000005</v>
      </c>
      <c r="AJ18" s="25">
        <v>40411.61</v>
      </c>
    </row>
    <row r="19" spans="20:36" x14ac:dyDescent="0.25">
      <c r="AA19" s="27">
        <v>0.14634782608695654</v>
      </c>
      <c r="AB19" s="25">
        <v>43771.25</v>
      </c>
      <c r="AC19" s="23">
        <f t="shared" si="0"/>
        <v>43771.25</v>
      </c>
      <c r="AD19" s="23" t="e">
        <f t="shared" si="1"/>
        <v>#N/A</v>
      </c>
      <c r="AI19" s="27">
        <v>0.14473214285714281</v>
      </c>
      <c r="AJ19" s="25">
        <v>40155.08</v>
      </c>
    </row>
    <row r="20" spans="20:36" x14ac:dyDescent="0.25">
      <c r="AA20" s="27">
        <v>0.14884955752212387</v>
      </c>
      <c r="AB20" s="25">
        <v>33170.57</v>
      </c>
      <c r="AC20" s="23">
        <f t="shared" si="0"/>
        <v>33170.57</v>
      </c>
      <c r="AD20" s="23" t="e">
        <f t="shared" si="1"/>
        <v>#N/A</v>
      </c>
      <c r="AI20" s="27">
        <v>0.13964912280701752</v>
      </c>
      <c r="AJ20" s="25">
        <v>39239.980000000003</v>
      </c>
    </row>
    <row r="21" spans="20:36" x14ac:dyDescent="0.25">
      <c r="AA21" s="27">
        <v>0.14216494845360814</v>
      </c>
      <c r="AB21" s="25">
        <v>30319.02</v>
      </c>
      <c r="AC21" s="23">
        <f t="shared" si="0"/>
        <v>30319.02</v>
      </c>
      <c r="AD21" s="23" t="e">
        <f t="shared" si="1"/>
        <v>#N/A</v>
      </c>
      <c r="AI21" s="27">
        <v>0.14634782608695654</v>
      </c>
      <c r="AJ21" s="25">
        <v>43771.25</v>
      </c>
    </row>
    <row r="22" spans="20:36" x14ac:dyDescent="0.25">
      <c r="AA22" s="27">
        <v>0.14171171171171162</v>
      </c>
      <c r="AB22" s="25">
        <v>43506.31</v>
      </c>
      <c r="AC22" s="23">
        <f t="shared" si="0"/>
        <v>43506.31</v>
      </c>
      <c r="AD22" s="23" t="e">
        <f t="shared" si="1"/>
        <v>#N/A</v>
      </c>
      <c r="AI22" s="27">
        <v>0.14884955752212387</v>
      </c>
      <c r="AJ22" s="25">
        <v>33170.57</v>
      </c>
    </row>
    <row r="23" spans="20:36" x14ac:dyDescent="0.25">
      <c r="AA23" s="27">
        <v>0.1572897196261682</v>
      </c>
      <c r="AB23" s="25">
        <v>36995.379999999997</v>
      </c>
      <c r="AC23" s="23">
        <f t="shared" si="0"/>
        <v>36995.379999999997</v>
      </c>
      <c r="AD23" s="23" t="e">
        <f t="shared" si="1"/>
        <v>#N/A</v>
      </c>
      <c r="AI23" s="27">
        <v>0.14216494845360814</v>
      </c>
      <c r="AJ23" s="25">
        <v>30319.02</v>
      </c>
    </row>
    <row r="24" spans="20:36" x14ac:dyDescent="0.25">
      <c r="AA24" s="27">
        <v>0.15225225225225231</v>
      </c>
      <c r="AB24" s="25">
        <v>37433.47</v>
      </c>
      <c r="AC24" s="23">
        <f t="shared" si="0"/>
        <v>37433.47</v>
      </c>
      <c r="AD24" s="23" t="e">
        <f t="shared" si="1"/>
        <v>#N/A</v>
      </c>
      <c r="AI24" s="27">
        <v>0.14171171171171162</v>
      </c>
      <c r="AJ24" s="25">
        <v>43506.31</v>
      </c>
    </row>
    <row r="25" spans="20:36" x14ac:dyDescent="0.25">
      <c r="T25" s="34"/>
      <c r="AA25" s="28">
        <v>0.14742000000000011</v>
      </c>
      <c r="AB25" s="29">
        <v>345002.67</v>
      </c>
      <c r="AC25" s="23">
        <f t="shared" si="0"/>
        <v>345002.67</v>
      </c>
      <c r="AD25" s="23" t="e">
        <f t="shared" si="1"/>
        <v>#N/A</v>
      </c>
      <c r="AI25" s="27">
        <v>0.1572897196261682</v>
      </c>
      <c r="AJ25" s="25">
        <v>36995.379999999997</v>
      </c>
    </row>
    <row r="26" spans="20:36" x14ac:dyDescent="0.25">
      <c r="T26" s="35"/>
      <c r="AI26" s="27">
        <v>0.15225225225225231</v>
      </c>
      <c r="AJ26" s="25">
        <v>37433.47</v>
      </c>
    </row>
    <row r="27" spans="20:36" x14ac:dyDescent="0.25">
      <c r="T27" s="36"/>
      <c r="AI27" s="28">
        <v>0.14742000000000011</v>
      </c>
      <c r="AJ27" s="29">
        <v>345002.67</v>
      </c>
    </row>
    <row r="28" spans="20:36" x14ac:dyDescent="0.25">
      <c r="T28" s="36"/>
    </row>
    <row r="29" spans="20:36" x14ac:dyDescent="0.25">
      <c r="T29" s="36"/>
    </row>
    <row r="30" spans="20:36" x14ac:dyDescent="0.25">
      <c r="T30" s="36"/>
      <c r="W30" s="23" t="s">
        <v>2614</v>
      </c>
      <c r="X30" s="23" t="s">
        <v>2573</v>
      </c>
    </row>
    <row r="31" spans="20:36" x14ac:dyDescent="0.25">
      <c r="T31" s="36"/>
      <c r="W31" s="24" t="s">
        <v>82</v>
      </c>
      <c r="X31" s="25">
        <v>184577.73</v>
      </c>
    </row>
    <row r="32" spans="20:36" x14ac:dyDescent="0.25">
      <c r="T32" s="36"/>
      <c r="W32" s="24" t="s">
        <v>72</v>
      </c>
      <c r="X32" s="25">
        <v>177853.4</v>
      </c>
    </row>
    <row r="33" spans="20:33" x14ac:dyDescent="0.25">
      <c r="T33" s="36"/>
      <c r="W33" s="24" t="s">
        <v>76</v>
      </c>
      <c r="X33" s="25">
        <v>169019.55</v>
      </c>
    </row>
    <row r="34" spans="20:33" x14ac:dyDescent="0.25">
      <c r="T34" s="36"/>
      <c r="W34" s="24" t="s">
        <v>53</v>
      </c>
      <c r="X34" s="25">
        <v>184945.27</v>
      </c>
    </row>
    <row r="35" spans="20:33" x14ac:dyDescent="0.25">
      <c r="T35" s="36"/>
      <c r="W35" s="24" t="s">
        <v>30</v>
      </c>
      <c r="X35" s="25">
        <v>149317.37</v>
      </c>
      <c r="AF35" s="23" t="s">
        <v>2616</v>
      </c>
      <c r="AG35" s="23" t="s">
        <v>2596</v>
      </c>
    </row>
    <row r="36" spans="20:33" x14ac:dyDescent="0.25">
      <c r="T36" s="36"/>
      <c r="W36" s="24" t="s">
        <v>39</v>
      </c>
      <c r="X36" s="25">
        <v>134845.48000000001</v>
      </c>
      <c r="AF36" s="24" t="s">
        <v>53</v>
      </c>
      <c r="AG36" s="25">
        <v>43771.25</v>
      </c>
    </row>
    <row r="37" spans="20:33" x14ac:dyDescent="0.25">
      <c r="T37" s="34"/>
      <c r="W37" s="24" t="s">
        <v>22</v>
      </c>
      <c r="X37" s="25">
        <v>190391.05</v>
      </c>
      <c r="AF37" s="24" t="s">
        <v>22</v>
      </c>
      <c r="AG37" s="25">
        <v>43506.31</v>
      </c>
    </row>
    <row r="38" spans="20:33" x14ac:dyDescent="0.25">
      <c r="W38" s="24" t="s">
        <v>67</v>
      </c>
      <c r="X38" s="25">
        <v>170893.98</v>
      </c>
      <c r="AF38" s="24" t="s">
        <v>82</v>
      </c>
      <c r="AG38" s="25">
        <v>40411.61</v>
      </c>
    </row>
    <row r="39" spans="20:33" x14ac:dyDescent="0.25">
      <c r="W39" s="24" t="s">
        <v>60</v>
      </c>
      <c r="X39" s="25">
        <v>165608.65</v>
      </c>
      <c r="AF39" s="24" t="s">
        <v>72</v>
      </c>
      <c r="AG39" s="25">
        <v>40155.08</v>
      </c>
    </row>
    <row r="40" spans="20:33" x14ac:dyDescent="0.25">
      <c r="W40" s="24" t="s">
        <v>2572</v>
      </c>
      <c r="X40" s="25">
        <v>1527452.48</v>
      </c>
      <c r="AF40" s="24" t="s">
        <v>76</v>
      </c>
      <c r="AG40" s="25">
        <v>39239.980000000003</v>
      </c>
    </row>
    <row r="41" spans="20:33" x14ac:dyDescent="0.25">
      <c r="AF41" s="24" t="s">
        <v>60</v>
      </c>
      <c r="AG41" s="25">
        <v>37433.47</v>
      </c>
    </row>
    <row r="42" spans="20:33" x14ac:dyDescent="0.25">
      <c r="W42" s="23" t="s">
        <v>2614</v>
      </c>
      <c r="X42" s="23" t="s">
        <v>2596</v>
      </c>
      <c r="AF42" s="24" t="s">
        <v>67</v>
      </c>
      <c r="AG42" s="25">
        <v>36995.379999999997</v>
      </c>
    </row>
    <row r="43" spans="20:33" x14ac:dyDescent="0.25">
      <c r="W43" s="24" t="s">
        <v>2610</v>
      </c>
      <c r="X43" s="25">
        <v>98015.91</v>
      </c>
      <c r="AD43" s="23" t="s">
        <v>2603</v>
      </c>
      <c r="AF43" s="24" t="s">
        <v>30</v>
      </c>
      <c r="AG43" s="25">
        <v>33170.57</v>
      </c>
    </row>
    <row r="44" spans="20:33" x14ac:dyDescent="0.25">
      <c r="W44" s="24" t="s">
        <v>2611</v>
      </c>
      <c r="X44" s="25">
        <v>122775.48</v>
      </c>
      <c r="AD44" s="26">
        <v>1</v>
      </c>
      <c r="AF44" s="24" t="s">
        <v>39</v>
      </c>
      <c r="AG44" s="25">
        <v>30319.02</v>
      </c>
    </row>
    <row r="45" spans="20:33" x14ac:dyDescent="0.25">
      <c r="W45" s="24" t="s">
        <v>2612</v>
      </c>
      <c r="X45" s="25">
        <v>4586.28</v>
      </c>
      <c r="AF45" s="24" t="s">
        <v>2572</v>
      </c>
      <c r="AG45" s="25">
        <v>345002.67</v>
      </c>
    </row>
    <row r="46" spans="20:33" x14ac:dyDescent="0.25">
      <c r="W46" s="24" t="s">
        <v>2613</v>
      </c>
      <c r="X46" s="25">
        <v>119625</v>
      </c>
      <c r="AF46" s="24"/>
      <c r="AG46" s="26"/>
    </row>
    <row r="47" spans="20:33" x14ac:dyDescent="0.25">
      <c r="W47" s="24" t="s">
        <v>2572</v>
      </c>
      <c r="X47" s="25">
        <v>345002.67</v>
      </c>
      <c r="AF47" s="24" t="str">
        <f>AF36</f>
        <v>Mixer</v>
      </c>
      <c r="AG47" s="26"/>
    </row>
    <row r="48" spans="20:33" x14ac:dyDescent="0.25">
      <c r="AF48" s="24" t="str">
        <f>X53</f>
        <v>Fashion</v>
      </c>
      <c r="AG48" s="26"/>
    </row>
    <row r="50" spans="24:33" x14ac:dyDescent="0.25">
      <c r="AF50" s="24"/>
      <c r="AG50" s="26"/>
    </row>
    <row r="51" spans="24:33" x14ac:dyDescent="0.25">
      <c r="Z51" s="23" t="s">
        <v>2597</v>
      </c>
      <c r="AF51" s="23" t="s">
        <v>2616</v>
      </c>
      <c r="AG51" s="23" t="s">
        <v>2596</v>
      </c>
    </row>
    <row r="52" spans="24:33" x14ac:dyDescent="0.25">
      <c r="X52" s="23" t="s">
        <v>2614</v>
      </c>
      <c r="Y52" s="23" t="s">
        <v>2603</v>
      </c>
      <c r="Z52" s="25">
        <v>2963</v>
      </c>
      <c r="AF52" s="24" t="s">
        <v>39</v>
      </c>
      <c r="AG52" s="25">
        <v>30319.02</v>
      </c>
    </row>
    <row r="53" spans="24:33" x14ac:dyDescent="0.25">
      <c r="X53" s="24" t="s">
        <v>66</v>
      </c>
      <c r="Y53" s="25">
        <v>50.110375294457832</v>
      </c>
      <c r="AF53" s="24" t="s">
        <v>30</v>
      </c>
      <c r="AG53" s="25">
        <v>33170.57</v>
      </c>
    </row>
    <row r="54" spans="24:33" x14ac:dyDescent="0.25">
      <c r="X54" s="24" t="s">
        <v>81</v>
      </c>
      <c r="Y54" s="25">
        <v>46.367377311023915</v>
      </c>
      <c r="AD54" s="30"/>
      <c r="AE54" s="30"/>
      <c r="AF54" s="24" t="s">
        <v>67</v>
      </c>
      <c r="AG54" s="25">
        <v>36995.379999999997</v>
      </c>
    </row>
    <row r="55" spans="24:33" x14ac:dyDescent="0.25">
      <c r="X55" s="24" t="s">
        <v>29</v>
      </c>
      <c r="Y55" s="25">
        <v>45.141979286060732</v>
      </c>
      <c r="AD55" s="24"/>
      <c r="AE55" s="27"/>
      <c r="AF55" s="24" t="s">
        <v>60</v>
      </c>
      <c r="AG55" s="25">
        <v>37433.47</v>
      </c>
    </row>
    <row r="56" spans="24:33" x14ac:dyDescent="0.25">
      <c r="X56" s="24" t="s">
        <v>21</v>
      </c>
      <c r="Y56" s="25">
        <v>44.731088337043602</v>
      </c>
      <c r="AA56" s="23" t="s">
        <v>2614</v>
      </c>
      <c r="AB56" s="23" t="s">
        <v>2617</v>
      </c>
      <c r="AD56" s="24"/>
      <c r="AE56" s="27"/>
      <c r="AF56" s="24" t="s">
        <v>76</v>
      </c>
      <c r="AG56" s="25">
        <v>39239.980000000003</v>
      </c>
    </row>
    <row r="57" spans="24:33" x14ac:dyDescent="0.25">
      <c r="X57" s="24" t="s">
        <v>47</v>
      </c>
      <c r="Y57" s="25">
        <v>40.329903462667779</v>
      </c>
      <c r="AA57" s="24" t="s">
        <v>29</v>
      </c>
      <c r="AB57" s="31">
        <v>0.20017636684303339</v>
      </c>
      <c r="AC57" s="32"/>
      <c r="AD57" s="24"/>
      <c r="AE57" s="27"/>
      <c r="AF57" s="24" t="s">
        <v>72</v>
      </c>
      <c r="AG57" s="25">
        <v>40155.08</v>
      </c>
    </row>
    <row r="58" spans="24:33" x14ac:dyDescent="0.25">
      <c r="X58" s="24" t="s">
        <v>2572</v>
      </c>
      <c r="Y58" s="25">
        <v>226.68072369125386</v>
      </c>
      <c r="AA58" s="24" t="s">
        <v>47</v>
      </c>
      <c r="AB58" s="31">
        <v>0.1929860263193596</v>
      </c>
      <c r="AD58" s="24" t="str">
        <f>AF52</f>
        <v>Shoes</v>
      </c>
      <c r="AE58" s="27"/>
      <c r="AF58" s="24" t="s">
        <v>82</v>
      </c>
      <c r="AG58" s="25">
        <v>40411.61</v>
      </c>
    </row>
    <row r="59" spans="24:33" x14ac:dyDescent="0.25">
      <c r="AA59" s="24" t="s">
        <v>66</v>
      </c>
      <c r="AB59" s="31">
        <v>0.22764889431556098</v>
      </c>
      <c r="AD59" s="24"/>
      <c r="AE59" s="27"/>
      <c r="AF59" s="24" t="s">
        <v>22</v>
      </c>
      <c r="AG59" s="25">
        <v>43506.31</v>
      </c>
    </row>
    <row r="60" spans="24:33" x14ac:dyDescent="0.25">
      <c r="AA60" s="24" t="s">
        <v>21</v>
      </c>
      <c r="AB60" s="31">
        <v>0.17975851309184629</v>
      </c>
      <c r="AD60" s="24"/>
      <c r="AE60" s="27"/>
      <c r="AF60" s="24" t="s">
        <v>53</v>
      </c>
      <c r="AG60" s="25">
        <v>43771.25</v>
      </c>
    </row>
    <row r="61" spans="24:33" x14ac:dyDescent="0.25">
      <c r="AA61" s="24" t="s">
        <v>81</v>
      </c>
      <c r="AB61" s="31">
        <v>0.19943019943019938</v>
      </c>
      <c r="AD61" s="24"/>
      <c r="AE61" s="27"/>
      <c r="AF61" s="24" t="s">
        <v>2572</v>
      </c>
      <c r="AG61" s="25">
        <v>345002.67</v>
      </c>
    </row>
    <row r="62" spans="24:33" x14ac:dyDescent="0.25">
      <c r="AA62" s="24" t="s">
        <v>2572</v>
      </c>
      <c r="AB62" s="31">
        <v>1</v>
      </c>
      <c r="AD62" s="24"/>
      <c r="AE62" s="27"/>
      <c r="AF62" s="24"/>
      <c r="AG62" s="26"/>
    </row>
    <row r="63" spans="24:33" x14ac:dyDescent="0.25">
      <c r="AD63" s="24"/>
      <c r="AE63" s="27"/>
    </row>
    <row r="64" spans="24:33" x14ac:dyDescent="0.25">
      <c r="AD64" s="33"/>
      <c r="AE64" s="28"/>
    </row>
  </sheetData>
  <conditionalFormatting sqref="AE3:AF3 AE4:AE9">
    <cfRule type="colorScale" priority="10">
      <colorScale>
        <cfvo type="min"/>
        <cfvo type="percentile" val="50"/>
        <cfvo type="max"/>
        <color rgb="FFF8696B"/>
        <color rgb="FFFCFCFF"/>
        <color rgb="FF5A8AC6"/>
      </colorScale>
    </cfRule>
    <cfRule type="dataBar" priority="11">
      <dataBar>
        <cfvo type="min"/>
        <cfvo type="max"/>
        <color rgb="FFFF555A"/>
      </dataBar>
      <extLst>
        <ext xmlns:x14="http://schemas.microsoft.com/office/spreadsheetml/2009/9/main" uri="{B025F937-C7B1-47D3-B67F-A62EFF666E3E}">
          <x14:id>{DEC448DF-6FB2-41CD-A5E3-FDFD010BA0A9}</x14:id>
        </ext>
      </extLst>
    </cfRule>
  </conditionalFormatting>
  <conditionalFormatting sqref="AD43:AE43 AD45">
    <cfRule type="colorScale" priority="7">
      <colorScale>
        <cfvo type="min"/>
        <cfvo type="percentile" val="50"/>
        <cfvo type="max"/>
        <color rgb="FFF8696B"/>
        <color rgb="FFFCFCFF"/>
        <color rgb="FF5A8AC6"/>
      </colorScale>
    </cfRule>
    <cfRule type="dataBar" priority="8">
      <dataBar>
        <cfvo type="min"/>
        <cfvo type="max"/>
        <color rgb="FFFF555A"/>
      </dataBar>
      <extLst>
        <ext xmlns:x14="http://schemas.microsoft.com/office/spreadsheetml/2009/9/main" uri="{B025F937-C7B1-47D3-B67F-A62EFF666E3E}">
          <x14:id>{C5748476-1B3B-4E6C-AD83-E327FDC798B5}</x14:id>
        </ext>
      </extLst>
    </cfRule>
  </conditionalFormatting>
  <conditionalFormatting sqref="AD48:AD52">
    <cfRule type="colorScale" priority="5">
      <colorScale>
        <cfvo type="min"/>
        <cfvo type="percentile" val="50"/>
        <cfvo type="max"/>
        <color rgb="FFF8696B"/>
        <color rgb="FFFCFCFF"/>
        <color rgb="FF5A8AC6"/>
      </colorScale>
    </cfRule>
    <cfRule type="dataBar" priority="6">
      <dataBar>
        <cfvo type="min"/>
        <cfvo type="max"/>
        <color rgb="FFFF555A"/>
      </dataBar>
      <extLst>
        <ext xmlns:x14="http://schemas.microsoft.com/office/spreadsheetml/2009/9/main" uri="{B025F937-C7B1-47D3-B67F-A62EFF666E3E}">
          <x14:id>{F02BF606-DBB5-400B-8C4F-5D38B662AE02}</x14:id>
        </ext>
      </extLst>
    </cfRule>
  </conditionalFormatting>
  <pageMargins left="0.7" right="0.7" top="0.75" bottom="0.75" header="0.3" footer="0.3"/>
  <pageSetup orientation="portrait" r:id="rId13"/>
  <drawing r:id="rId14"/>
  <extLst>
    <ext xmlns:x14="http://schemas.microsoft.com/office/spreadsheetml/2009/9/main" uri="{78C0D931-6437-407d-A8EE-F0AAD7539E65}">
      <x14:conditionalFormattings>
        <x14:conditionalFormatting xmlns:xm="http://schemas.microsoft.com/office/excel/2006/main">
          <x14:cfRule type="dataBar" id="{DEC448DF-6FB2-41CD-A5E3-FDFD010BA0A9}">
            <x14:dataBar minLength="0" maxLength="100" border="1" negativeBarBorderColorSameAsPositive="0">
              <x14:cfvo type="autoMin"/>
              <x14:cfvo type="autoMax"/>
              <x14:borderColor rgb="FFFF555A"/>
              <x14:negativeFillColor rgb="FFFF0000"/>
              <x14:negativeBorderColor rgb="FFFF0000"/>
              <x14:axisColor rgb="FF000000"/>
            </x14:dataBar>
          </x14:cfRule>
          <xm:sqref>AE3:AF3 AE4:AE9</xm:sqref>
        </x14:conditionalFormatting>
        <x14:conditionalFormatting xmlns:xm="http://schemas.microsoft.com/office/excel/2006/main">
          <x14:cfRule type="dataBar" id="{C5748476-1B3B-4E6C-AD83-E327FDC798B5}">
            <x14:dataBar minLength="0" maxLength="100" border="1" negativeBarBorderColorSameAsPositive="0">
              <x14:cfvo type="autoMin"/>
              <x14:cfvo type="autoMax"/>
              <x14:borderColor rgb="FFFF555A"/>
              <x14:negativeFillColor rgb="FFFF0000"/>
              <x14:negativeBorderColor rgb="FFFF0000"/>
              <x14:axisColor rgb="FF000000"/>
            </x14:dataBar>
          </x14:cfRule>
          <xm:sqref>AD43:AE43 AD45</xm:sqref>
        </x14:conditionalFormatting>
        <x14:conditionalFormatting xmlns:xm="http://schemas.microsoft.com/office/excel/2006/main">
          <x14:cfRule type="dataBar" id="{F02BF606-DBB5-400B-8C4F-5D38B662AE02}">
            <x14:dataBar minLength="0" maxLength="100" border="1" negativeBarBorderColorSameAsPositive="0">
              <x14:cfvo type="autoMin"/>
              <x14:cfvo type="autoMax"/>
              <x14:borderColor rgb="FFFF555A"/>
              <x14:negativeFillColor rgb="FFFF0000"/>
              <x14:negativeBorderColor rgb="FFFF0000"/>
              <x14:axisColor rgb="FF000000"/>
            </x14:dataBar>
          </x14:cfRule>
          <xm:sqref>AD48:AD52</xm:sqref>
        </x14:conditionalFormatting>
        <x14:conditionalFormatting xmlns:xm="http://schemas.microsoft.com/office/excel/2006/main">
          <x14:cfRule type="iconSet" priority="9" id="{EB10DC5E-461A-49DF-9C51-6478E13B7B07}">
            <x14:iconSet iconSet="3Triangles">
              <x14:cfvo type="percent">
                <xm:f>0</xm:f>
              </x14:cfvo>
              <x14:cfvo type="percent">
                <xm:f>33</xm:f>
              </x14:cfvo>
              <x14:cfvo type="percent">
                <xm:f>67</xm:f>
              </x14:cfvo>
            </x14:iconSet>
          </x14:cfRule>
          <xm:sqref>W42:X42 W43:W47</xm:sqref>
        </x14:conditionalFormatting>
      </x14:conditionalFormattings>
    </ex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A2:AQ1032"/>
  <sheetViews>
    <sheetView zoomScaleNormal="100" workbookViewId="0">
      <selection activeCell="A12" sqref="A12"/>
    </sheetView>
  </sheetViews>
  <sheetFormatPr defaultRowHeight="15" x14ac:dyDescent="0.25"/>
  <cols>
    <col min="27" max="27" width="27.140625" customWidth="1"/>
    <col min="28" max="28" width="16.28515625" customWidth="1"/>
    <col min="29" max="29" width="9.7109375" customWidth="1"/>
    <col min="30" max="30" width="11.28515625" customWidth="1"/>
    <col min="31" max="31" width="23.5703125" customWidth="1"/>
    <col min="32" max="32" width="27.140625" customWidth="1"/>
    <col min="33" max="33" width="17.140625" customWidth="1"/>
    <col min="34" max="34" width="13.140625" customWidth="1"/>
    <col min="35" max="35" width="15.85546875" customWidth="1"/>
    <col min="36" max="36" width="12.140625" customWidth="1"/>
    <col min="37" max="37" width="14" customWidth="1"/>
    <col min="38" max="38" width="13.5703125" customWidth="1"/>
    <col min="39" max="39" width="12.140625" customWidth="1"/>
    <col min="40" max="40" width="16.140625" customWidth="1"/>
    <col min="42" max="42" width="13.140625" bestFit="1" customWidth="1"/>
    <col min="43" max="43" width="12.140625" customWidth="1"/>
  </cols>
  <sheetData>
    <row r="2" spans="27:39" x14ac:dyDescent="0.25">
      <c r="AA2" s="2" t="s">
        <v>2614</v>
      </c>
      <c r="AB2" t="s">
        <v>2573</v>
      </c>
      <c r="AL2" s="2" t="s">
        <v>2614</v>
      </c>
      <c r="AM2" t="s">
        <v>2573</v>
      </c>
    </row>
    <row r="3" spans="27:39" x14ac:dyDescent="0.25">
      <c r="AA3" s="3">
        <v>1</v>
      </c>
      <c r="AB3" s="39">
        <v>148867.97</v>
      </c>
      <c r="AC3" s="38"/>
      <c r="AD3" s="38"/>
      <c r="AL3" s="3" t="s">
        <v>36</v>
      </c>
      <c r="AM3" s="39">
        <v>334977.81</v>
      </c>
    </row>
    <row r="4" spans="27:39" x14ac:dyDescent="0.25">
      <c r="AA4" s="3">
        <v>2</v>
      </c>
      <c r="AB4" s="39">
        <v>140781.32</v>
      </c>
      <c r="AC4" s="38"/>
      <c r="AD4" s="38"/>
      <c r="AL4" s="3" t="s">
        <v>18</v>
      </c>
      <c r="AM4" s="39">
        <v>285741.65999999997</v>
      </c>
    </row>
    <row r="5" spans="27:39" x14ac:dyDescent="0.25">
      <c r="AA5" s="3">
        <v>3</v>
      </c>
      <c r="AB5" s="39">
        <v>156495.54</v>
      </c>
      <c r="AC5" s="38"/>
      <c r="AD5" s="38"/>
      <c r="AI5" s="2" t="s">
        <v>2614</v>
      </c>
      <c r="AJ5" t="s">
        <v>2573</v>
      </c>
      <c r="AL5" s="3" t="s">
        <v>64</v>
      </c>
      <c r="AM5" s="39">
        <v>328421.64</v>
      </c>
    </row>
    <row r="6" spans="27:39" x14ac:dyDescent="0.25">
      <c r="AA6" s="3">
        <v>4</v>
      </c>
      <c r="AB6" s="39">
        <v>148691.53</v>
      </c>
      <c r="AC6" s="38"/>
      <c r="AD6" s="38"/>
      <c r="AI6" s="3" t="s">
        <v>36</v>
      </c>
      <c r="AJ6" s="38">
        <v>334977.81</v>
      </c>
      <c r="AL6" s="3" t="s">
        <v>44</v>
      </c>
      <c r="AM6" s="39">
        <v>296767.55</v>
      </c>
    </row>
    <row r="7" spans="27:39" x14ac:dyDescent="0.25">
      <c r="AA7" s="3">
        <v>5</v>
      </c>
      <c r="AB7" s="39">
        <v>167319.15</v>
      </c>
      <c r="AC7" s="38"/>
      <c r="AD7" s="38"/>
      <c r="AI7" s="3" t="s">
        <v>18</v>
      </c>
      <c r="AJ7" s="38">
        <v>285741.65999999997</v>
      </c>
      <c r="AL7" s="3" t="s">
        <v>102</v>
      </c>
      <c r="AM7" s="39">
        <v>281543.82</v>
      </c>
    </row>
    <row r="8" spans="27:39" x14ac:dyDescent="0.25">
      <c r="AA8" s="3">
        <v>6</v>
      </c>
      <c r="AB8" s="39">
        <v>169754.38</v>
      </c>
      <c r="AC8" s="38"/>
      <c r="AD8" s="38"/>
      <c r="AF8" t="s">
        <v>2625</v>
      </c>
      <c r="AI8" s="3" t="s">
        <v>64</v>
      </c>
      <c r="AJ8" s="38">
        <v>328421.64</v>
      </c>
      <c r="AL8" s="3" t="s">
        <v>2572</v>
      </c>
      <c r="AM8" s="39">
        <v>1527452.48</v>
      </c>
    </row>
    <row r="9" spans="27:39" x14ac:dyDescent="0.25">
      <c r="AA9" s="3">
        <v>7</v>
      </c>
      <c r="AB9" s="39">
        <v>157259.28</v>
      </c>
      <c r="AC9" s="38"/>
      <c r="AD9" s="38"/>
      <c r="AI9" s="3" t="s">
        <v>44</v>
      </c>
      <c r="AJ9" s="38">
        <v>296767.55</v>
      </c>
    </row>
    <row r="10" spans="27:39" x14ac:dyDescent="0.25">
      <c r="AA10" s="3">
        <v>8</v>
      </c>
      <c r="AB10" s="39">
        <v>143036.9</v>
      </c>
      <c r="AC10" s="38"/>
      <c r="AD10" s="38"/>
      <c r="AI10" s="3" t="s">
        <v>102</v>
      </c>
      <c r="AJ10" s="38">
        <v>281543.82</v>
      </c>
      <c r="AL10" s="2" t="s">
        <v>2614</v>
      </c>
      <c r="AM10" t="s">
        <v>2573</v>
      </c>
    </row>
    <row r="11" spans="27:39" x14ac:dyDescent="0.25">
      <c r="AA11" s="3">
        <v>9</v>
      </c>
      <c r="AB11" s="39">
        <v>129274.96</v>
      </c>
      <c r="AC11" s="38"/>
      <c r="AD11" s="38"/>
      <c r="AI11" s="3" t="s">
        <v>2572</v>
      </c>
      <c r="AJ11" s="38">
        <v>1527452.48</v>
      </c>
      <c r="AL11" s="3" t="s">
        <v>86</v>
      </c>
      <c r="AM11" s="39">
        <v>270683.71999999997</v>
      </c>
    </row>
    <row r="12" spans="27:39" x14ac:dyDescent="0.25">
      <c r="AA12" s="3">
        <v>10</v>
      </c>
      <c r="AB12" s="39">
        <v>165971.45000000001</v>
      </c>
      <c r="AC12" s="38"/>
      <c r="AD12" s="38"/>
      <c r="AL12" s="3" t="s">
        <v>24</v>
      </c>
      <c r="AM12" s="39">
        <v>307216.59000000003</v>
      </c>
    </row>
    <row r="13" spans="27:39" x14ac:dyDescent="0.25">
      <c r="AA13" s="3" t="s">
        <v>2572</v>
      </c>
      <c r="AB13" s="39">
        <v>1527452.48</v>
      </c>
      <c r="AC13" s="38"/>
      <c r="AD13" s="38"/>
      <c r="AL13" s="3" t="s">
        <v>32</v>
      </c>
      <c r="AM13" s="39">
        <v>332591.86</v>
      </c>
    </row>
    <row r="14" spans="27:39" x14ac:dyDescent="0.25">
      <c r="AG14" t="s">
        <v>2614</v>
      </c>
      <c r="AH14" t="s">
        <v>2573</v>
      </c>
      <c r="AI14" s="2" t="s">
        <v>2614</v>
      </c>
      <c r="AJ14" t="s">
        <v>2573</v>
      </c>
      <c r="AL14" s="3" t="s">
        <v>40</v>
      </c>
      <c r="AM14" s="39">
        <v>303361.78000000003</v>
      </c>
    </row>
    <row r="15" spans="27:39" x14ac:dyDescent="0.25">
      <c r="AA15" s="2" t="s">
        <v>2573</v>
      </c>
      <c r="AB15" s="2" t="s">
        <v>2619</v>
      </c>
      <c r="AG15" t="s">
        <v>36</v>
      </c>
      <c r="AH15" s="39">
        <v>334977.81</v>
      </c>
      <c r="AI15" s="3" t="s">
        <v>32</v>
      </c>
      <c r="AJ15" s="39">
        <v>332591.86</v>
      </c>
      <c r="AL15" s="3" t="s">
        <v>77</v>
      </c>
      <c r="AM15" s="39">
        <v>313598.53000000003</v>
      </c>
    </row>
    <row r="16" spans="27:39" x14ac:dyDescent="0.25">
      <c r="AA16" s="2" t="s">
        <v>2614</v>
      </c>
      <c r="AB16">
        <v>2024</v>
      </c>
      <c r="AC16">
        <v>2025</v>
      </c>
      <c r="AD16" t="s">
        <v>2572</v>
      </c>
      <c r="AG16" t="s">
        <v>18</v>
      </c>
      <c r="AH16" s="39">
        <v>285741.65999999997</v>
      </c>
      <c r="AI16" s="3" t="s">
        <v>77</v>
      </c>
      <c r="AJ16" s="39">
        <v>313598.53000000003</v>
      </c>
      <c r="AL16" s="3" t="s">
        <v>2572</v>
      </c>
      <c r="AM16" s="39">
        <v>1527452.48</v>
      </c>
    </row>
    <row r="17" spans="27:43" x14ac:dyDescent="0.25">
      <c r="AA17" s="3" t="s">
        <v>2580</v>
      </c>
      <c r="AB17" s="39">
        <v>59555.98</v>
      </c>
      <c r="AC17" s="39">
        <v>63384.39</v>
      </c>
      <c r="AD17" s="39">
        <v>122940.37</v>
      </c>
      <c r="AG17" t="s">
        <v>64</v>
      </c>
      <c r="AH17" s="39">
        <v>328421.64</v>
      </c>
      <c r="AI17" s="3" t="s">
        <v>24</v>
      </c>
      <c r="AJ17" s="39">
        <v>307216.59000000003</v>
      </c>
    </row>
    <row r="18" spans="27:43" x14ac:dyDescent="0.25">
      <c r="AA18" s="3" t="s">
        <v>2581</v>
      </c>
      <c r="AB18" s="39">
        <v>75189.740000000005</v>
      </c>
      <c r="AC18" s="39">
        <v>68969.42</v>
      </c>
      <c r="AD18" s="39">
        <v>144159.16</v>
      </c>
      <c r="AG18" t="s">
        <v>44</v>
      </c>
      <c r="AH18" s="39">
        <v>296767.55</v>
      </c>
      <c r="AI18" s="3" t="s">
        <v>40</v>
      </c>
      <c r="AJ18" s="39">
        <v>303361.78000000003</v>
      </c>
      <c r="AL18" s="2" t="s">
        <v>2614</v>
      </c>
      <c r="AM18" t="s">
        <v>2573</v>
      </c>
    </row>
    <row r="19" spans="27:43" x14ac:dyDescent="0.25">
      <c r="AA19" s="3" t="s">
        <v>2582</v>
      </c>
      <c r="AB19" s="39">
        <v>88237.33</v>
      </c>
      <c r="AC19" s="39">
        <v>74756.73</v>
      </c>
      <c r="AD19" s="39">
        <v>162994.06</v>
      </c>
      <c r="AG19" t="s">
        <v>102</v>
      </c>
      <c r="AH19" s="39">
        <v>281543.82</v>
      </c>
      <c r="AI19" s="3" t="s">
        <v>86</v>
      </c>
      <c r="AJ19" s="39">
        <v>270683.71999999997</v>
      </c>
      <c r="AL19" s="3" t="s">
        <v>23</v>
      </c>
      <c r="AM19" s="39">
        <v>513167.13</v>
      </c>
    </row>
    <row r="20" spans="27:43" x14ac:dyDescent="0.25">
      <c r="AA20" s="3" t="s">
        <v>2583</v>
      </c>
      <c r="AB20" s="39">
        <v>71033.34</v>
      </c>
      <c r="AC20" s="39">
        <v>52353.21</v>
      </c>
      <c r="AD20" s="39">
        <v>123386.55</v>
      </c>
      <c r="AG20" t="s">
        <v>2572</v>
      </c>
      <c r="AH20" s="39">
        <v>1527452.48</v>
      </c>
      <c r="AI20" s="3" t="s">
        <v>2572</v>
      </c>
      <c r="AJ20" s="39">
        <v>1527452.48</v>
      </c>
      <c r="AL20" s="3" t="s">
        <v>31</v>
      </c>
      <c r="AM20" s="39">
        <v>500491.04</v>
      </c>
    </row>
    <row r="21" spans="27:43" x14ac:dyDescent="0.25">
      <c r="AA21" s="3" t="s">
        <v>2584</v>
      </c>
      <c r="AB21" s="39">
        <v>69380.210000000006</v>
      </c>
      <c r="AC21" s="39">
        <v>60855.49</v>
      </c>
      <c r="AD21" s="39">
        <v>130235.7</v>
      </c>
      <c r="AL21" s="3" t="s">
        <v>54</v>
      </c>
      <c r="AM21" s="39">
        <v>513794.31</v>
      </c>
    </row>
    <row r="22" spans="27:43" x14ac:dyDescent="0.25">
      <c r="AA22" s="3" t="s">
        <v>2585</v>
      </c>
      <c r="AB22" s="39">
        <v>56692.99</v>
      </c>
      <c r="AC22" s="39">
        <v>44780.75</v>
      </c>
      <c r="AD22" s="39">
        <v>101473.74</v>
      </c>
      <c r="AL22" s="3" t="s">
        <v>2572</v>
      </c>
      <c r="AM22" s="39">
        <v>1527452.48</v>
      </c>
    </row>
    <row r="23" spans="27:43" x14ac:dyDescent="0.25">
      <c r="AA23" s="3" t="s">
        <v>2586</v>
      </c>
      <c r="AB23" s="39">
        <v>65920.47</v>
      </c>
      <c r="AC23" s="39">
        <v>64844.1</v>
      </c>
      <c r="AD23" s="39">
        <v>130764.57</v>
      </c>
      <c r="AF23" t="s">
        <v>2623</v>
      </c>
    </row>
    <row r="24" spans="27:43" x14ac:dyDescent="0.25">
      <c r="AA24" s="3" t="s">
        <v>2587</v>
      </c>
      <c r="AB24" s="39">
        <v>66472.75</v>
      </c>
      <c r="AC24" s="39">
        <v>43494.84</v>
      </c>
      <c r="AD24" s="39">
        <v>109967.59</v>
      </c>
      <c r="AL24" t="s">
        <v>2620</v>
      </c>
      <c r="AN24" t="s">
        <v>2604</v>
      </c>
    </row>
    <row r="25" spans="27:43" x14ac:dyDescent="0.25">
      <c r="AA25" s="3" t="s">
        <v>2588</v>
      </c>
      <c r="AB25" s="39">
        <v>69336.39</v>
      </c>
      <c r="AC25" s="39">
        <v>57170.81</v>
      </c>
      <c r="AD25" s="39">
        <v>126507.2</v>
      </c>
      <c r="AF25">
        <f>AF76</f>
        <v>44</v>
      </c>
      <c r="AL25" s="37">
        <v>1000</v>
      </c>
      <c r="AN25" s="37">
        <v>1000</v>
      </c>
    </row>
    <row r="26" spans="27:43" x14ac:dyDescent="0.25">
      <c r="AA26" s="3" t="s">
        <v>2589</v>
      </c>
      <c r="AB26" s="39">
        <v>52293.1</v>
      </c>
      <c r="AC26" s="39">
        <v>56065.14</v>
      </c>
      <c r="AD26" s="39">
        <v>108358.24</v>
      </c>
    </row>
    <row r="27" spans="27:43" x14ac:dyDescent="0.25">
      <c r="AA27" s="3" t="s">
        <v>2590</v>
      </c>
      <c r="AB27" s="39">
        <v>63206.26</v>
      </c>
      <c r="AC27" s="39">
        <v>68610.22</v>
      </c>
      <c r="AD27" s="39">
        <v>131816.48000000001</v>
      </c>
      <c r="AL27" t="s">
        <v>2573</v>
      </c>
      <c r="AN27" s="21">
        <f>AL28/AL25</f>
        <v>1527.4524799999999</v>
      </c>
    </row>
    <row r="28" spans="27:43" x14ac:dyDescent="0.25">
      <c r="AA28" s="3" t="s">
        <v>2591</v>
      </c>
      <c r="AB28" s="39">
        <v>91625.84</v>
      </c>
      <c r="AC28" s="39">
        <v>43222.98</v>
      </c>
      <c r="AD28" s="39">
        <v>134848.82</v>
      </c>
      <c r="AL28" s="38">
        <v>1527452.48</v>
      </c>
      <c r="AP28" s="2" t="s">
        <v>2614</v>
      </c>
      <c r="AQ28" t="s">
        <v>2573</v>
      </c>
    </row>
    <row r="29" spans="27:43" x14ac:dyDescent="0.25">
      <c r="AA29" s="3" t="s">
        <v>2572</v>
      </c>
      <c r="AB29" s="39">
        <v>828944.4</v>
      </c>
      <c r="AC29" s="39">
        <v>698508.08</v>
      </c>
      <c r="AD29" s="39">
        <v>1527452.48</v>
      </c>
      <c r="AP29" s="3" t="s">
        <v>1855</v>
      </c>
      <c r="AQ29" s="39">
        <v>6211.01</v>
      </c>
    </row>
    <row r="30" spans="27:43" x14ac:dyDescent="0.25">
      <c r="AP30" s="3" t="s">
        <v>531</v>
      </c>
      <c r="AQ30" s="39">
        <v>5623.73</v>
      </c>
    </row>
    <row r="31" spans="27:43" x14ac:dyDescent="0.25">
      <c r="AA31" t="s">
        <v>2622</v>
      </c>
      <c r="AD31" s="2" t="s">
        <v>2614</v>
      </c>
      <c r="AE31" t="s">
        <v>2621</v>
      </c>
      <c r="AF31" t="s">
        <v>2622</v>
      </c>
      <c r="AK31" t="s">
        <v>2624</v>
      </c>
      <c r="AM31" s="2" t="s">
        <v>2614</v>
      </c>
      <c r="AN31" t="s">
        <v>2620</v>
      </c>
      <c r="AP31" s="3" t="s">
        <v>1847</v>
      </c>
      <c r="AQ31" s="39">
        <v>6757.54</v>
      </c>
    </row>
    <row r="32" spans="27:43" x14ac:dyDescent="0.25">
      <c r="AA32" s="37">
        <v>956</v>
      </c>
      <c r="AD32" s="3" t="s">
        <v>872</v>
      </c>
      <c r="AE32" s="37">
        <v>2</v>
      </c>
      <c r="AF32" s="37">
        <v>1</v>
      </c>
      <c r="AG32" s="37"/>
      <c r="AH32" s="37"/>
      <c r="AI32" s="37"/>
      <c r="AJ32" s="37"/>
      <c r="AK32" s="37"/>
      <c r="AM32" s="3" t="s">
        <v>15</v>
      </c>
      <c r="AN32" s="37">
        <v>1</v>
      </c>
      <c r="AP32" s="3" t="s">
        <v>1833</v>
      </c>
      <c r="AQ32" s="39">
        <v>5551.01</v>
      </c>
    </row>
    <row r="33" spans="27:43" x14ac:dyDescent="0.25">
      <c r="AD33" s="3" t="s">
        <v>1670</v>
      </c>
      <c r="AE33" s="37">
        <v>2</v>
      </c>
      <c r="AF33" s="37">
        <v>1</v>
      </c>
      <c r="AG33" s="37"/>
      <c r="AH33" s="37"/>
      <c r="AI33" s="37"/>
      <c r="AJ33" s="37"/>
      <c r="AK33" s="37"/>
      <c r="AM33" s="3" t="s">
        <v>25</v>
      </c>
      <c r="AN33" s="37">
        <v>1</v>
      </c>
      <c r="AP33" s="3" t="s">
        <v>1655</v>
      </c>
      <c r="AQ33" s="39">
        <v>6816.73</v>
      </c>
    </row>
    <row r="34" spans="27:43" x14ac:dyDescent="0.25">
      <c r="AD34" s="3" t="s">
        <v>1675</v>
      </c>
      <c r="AE34" s="37">
        <v>2</v>
      </c>
      <c r="AF34" s="37">
        <v>1</v>
      </c>
      <c r="AG34" s="37"/>
      <c r="AH34" s="37"/>
      <c r="AI34" s="37"/>
      <c r="AJ34" s="37"/>
      <c r="AK34" s="37"/>
      <c r="AM34" s="3" t="s">
        <v>33</v>
      </c>
      <c r="AN34" s="37">
        <v>1</v>
      </c>
      <c r="AP34" s="3" t="s">
        <v>2572</v>
      </c>
      <c r="AQ34" s="39">
        <v>30960.02</v>
      </c>
    </row>
    <row r="35" spans="27:43" x14ac:dyDescent="0.25">
      <c r="AA35" s="2" t="s">
        <v>2614</v>
      </c>
      <c r="AB35" t="s">
        <v>2573</v>
      </c>
      <c r="AD35" s="3" t="s">
        <v>591</v>
      </c>
      <c r="AE35" s="37">
        <v>2</v>
      </c>
      <c r="AF35" s="37">
        <v>1</v>
      </c>
      <c r="AG35" s="37"/>
      <c r="AH35" s="37"/>
      <c r="AI35" s="37"/>
      <c r="AJ35" s="37"/>
      <c r="AK35" s="37"/>
      <c r="AM35" s="3" t="s">
        <v>41</v>
      </c>
      <c r="AN35" s="37">
        <v>1</v>
      </c>
    </row>
    <row r="36" spans="27:43" x14ac:dyDescent="0.25">
      <c r="AA36" s="3" t="s">
        <v>1655</v>
      </c>
      <c r="AB36" s="37">
        <v>6816.73</v>
      </c>
      <c r="AD36" s="3" t="s">
        <v>675</v>
      </c>
      <c r="AE36" s="37">
        <v>2</v>
      </c>
      <c r="AF36" s="37">
        <v>1</v>
      </c>
      <c r="AG36" s="37"/>
      <c r="AH36" s="37"/>
      <c r="AI36" s="37"/>
      <c r="AJ36" s="37"/>
      <c r="AK36" s="37"/>
      <c r="AM36" s="3" t="s">
        <v>48</v>
      </c>
      <c r="AN36" s="37">
        <v>1</v>
      </c>
    </row>
    <row r="37" spans="27:43" x14ac:dyDescent="0.25">
      <c r="AA37" s="3" t="s">
        <v>1847</v>
      </c>
      <c r="AB37" s="37">
        <v>6757.54</v>
      </c>
      <c r="AD37" s="3" t="s">
        <v>125</v>
      </c>
      <c r="AE37" s="37">
        <v>2</v>
      </c>
      <c r="AF37" s="37">
        <v>1</v>
      </c>
      <c r="AG37" s="37"/>
      <c r="AH37" s="37"/>
      <c r="AI37" s="37"/>
      <c r="AJ37" s="37"/>
      <c r="AK37" s="37"/>
      <c r="AM37" s="3" t="s">
        <v>55</v>
      </c>
      <c r="AN37" s="37">
        <v>1</v>
      </c>
    </row>
    <row r="38" spans="27:43" x14ac:dyDescent="0.25">
      <c r="AA38" s="3" t="s">
        <v>1855</v>
      </c>
      <c r="AB38" s="37">
        <v>6211.01</v>
      </c>
      <c r="AD38" s="3" t="s">
        <v>964</v>
      </c>
      <c r="AE38" s="37">
        <v>2</v>
      </c>
      <c r="AF38" s="37">
        <v>1</v>
      </c>
      <c r="AG38" s="37"/>
      <c r="AH38" s="37"/>
      <c r="AI38" s="37"/>
      <c r="AJ38" s="37"/>
      <c r="AM38" s="3" t="s">
        <v>61</v>
      </c>
      <c r="AN38" s="37">
        <v>1</v>
      </c>
    </row>
    <row r="39" spans="27:43" x14ac:dyDescent="0.25">
      <c r="AA39" s="3" t="s">
        <v>531</v>
      </c>
      <c r="AB39" s="37">
        <v>5623.73</v>
      </c>
      <c r="AD39" s="3" t="s">
        <v>1528</v>
      </c>
      <c r="AE39" s="37">
        <v>2</v>
      </c>
      <c r="AF39" s="37">
        <v>1</v>
      </c>
      <c r="AG39" s="37"/>
      <c r="AH39" s="2" t="s">
        <v>2614</v>
      </c>
      <c r="AI39" t="s">
        <v>2620</v>
      </c>
      <c r="AM39" s="3" t="s">
        <v>68</v>
      </c>
      <c r="AN39" s="37">
        <v>1</v>
      </c>
    </row>
    <row r="40" spans="27:43" x14ac:dyDescent="0.25">
      <c r="AA40" s="3" t="s">
        <v>1833</v>
      </c>
      <c r="AB40" s="37">
        <v>5551.01</v>
      </c>
      <c r="AD40" s="3" t="s">
        <v>1855</v>
      </c>
      <c r="AE40" s="37">
        <v>2</v>
      </c>
      <c r="AF40" s="37">
        <v>1</v>
      </c>
      <c r="AG40" s="37"/>
      <c r="AH40" s="3" t="s">
        <v>86</v>
      </c>
      <c r="AI40" s="39">
        <v>184</v>
      </c>
      <c r="AK40" s="37"/>
      <c r="AM40" s="3" t="s">
        <v>73</v>
      </c>
      <c r="AN40" s="37">
        <v>1</v>
      </c>
    </row>
    <row r="41" spans="27:43" x14ac:dyDescent="0.25">
      <c r="AA41" s="3" t="s">
        <v>482</v>
      </c>
      <c r="AB41" s="37">
        <v>5050.66</v>
      </c>
      <c r="AD41" s="3" t="s">
        <v>482</v>
      </c>
      <c r="AE41" s="37">
        <v>2</v>
      </c>
      <c r="AF41" s="37">
        <v>1</v>
      </c>
      <c r="AG41" s="37"/>
      <c r="AH41" s="3" t="s">
        <v>24</v>
      </c>
      <c r="AI41" s="39">
        <v>213</v>
      </c>
      <c r="AK41" s="37"/>
      <c r="AM41" s="3" t="s">
        <v>78</v>
      </c>
      <c r="AN41" s="37">
        <v>1</v>
      </c>
    </row>
    <row r="42" spans="27:43" x14ac:dyDescent="0.25">
      <c r="AA42" s="3" t="s">
        <v>681</v>
      </c>
      <c r="AB42" s="37">
        <v>4990.12</v>
      </c>
      <c r="AD42" s="3" t="s">
        <v>1222</v>
      </c>
      <c r="AE42" s="37">
        <v>2</v>
      </c>
      <c r="AF42" s="37">
        <v>1</v>
      </c>
      <c r="AG42" s="37"/>
      <c r="AH42" s="3" t="s">
        <v>32</v>
      </c>
      <c r="AI42" s="39">
        <v>206</v>
      </c>
      <c r="AK42" s="37"/>
      <c r="AM42" s="3" t="s">
        <v>83</v>
      </c>
      <c r="AN42" s="37">
        <v>1</v>
      </c>
    </row>
    <row r="43" spans="27:43" x14ac:dyDescent="0.25">
      <c r="AA43" s="3" t="s">
        <v>1226</v>
      </c>
      <c r="AB43" s="37">
        <v>4979.22</v>
      </c>
      <c r="AD43" s="3" t="s">
        <v>531</v>
      </c>
      <c r="AE43" s="37">
        <v>2</v>
      </c>
      <c r="AF43" s="37">
        <v>1</v>
      </c>
      <c r="AG43" s="37"/>
      <c r="AH43" s="3" t="s">
        <v>40</v>
      </c>
      <c r="AI43" s="39">
        <v>188</v>
      </c>
      <c r="AK43" s="37"/>
      <c r="AM43" s="3" t="s">
        <v>87</v>
      </c>
      <c r="AN43" s="37">
        <v>1</v>
      </c>
    </row>
    <row r="44" spans="27:43" x14ac:dyDescent="0.25">
      <c r="AA44" s="3" t="s">
        <v>347</v>
      </c>
      <c r="AB44" s="37">
        <v>4963.3999999999996</v>
      </c>
      <c r="AD44" s="3" t="s">
        <v>410</v>
      </c>
      <c r="AE44" s="37">
        <v>2</v>
      </c>
      <c r="AF44" s="37">
        <v>1</v>
      </c>
      <c r="AG44" s="37"/>
      <c r="AH44" s="3" t="s">
        <v>77</v>
      </c>
      <c r="AI44" s="39">
        <v>209</v>
      </c>
      <c r="AK44" s="37"/>
      <c r="AM44" s="3" t="s">
        <v>90</v>
      </c>
      <c r="AN44" s="37">
        <v>1</v>
      </c>
    </row>
    <row r="45" spans="27:43" x14ac:dyDescent="0.25">
      <c r="AA45" s="3" t="s">
        <v>2530</v>
      </c>
      <c r="AB45" s="37">
        <v>4955.12</v>
      </c>
      <c r="AD45" s="3" t="s">
        <v>2272</v>
      </c>
      <c r="AE45" s="37">
        <v>2</v>
      </c>
      <c r="AF45" s="37">
        <v>1</v>
      </c>
      <c r="AG45" s="37"/>
      <c r="AH45" s="3" t="s">
        <v>2572</v>
      </c>
      <c r="AI45" s="39">
        <v>1000</v>
      </c>
      <c r="AK45" s="37"/>
      <c r="AM45" s="3" t="s">
        <v>93</v>
      </c>
      <c r="AN45" s="37">
        <v>1</v>
      </c>
    </row>
    <row r="46" spans="27:43" x14ac:dyDescent="0.25">
      <c r="AA46" s="3" t="s">
        <v>1629</v>
      </c>
      <c r="AB46" s="37">
        <v>4921.1000000000004</v>
      </c>
      <c r="AD46" s="3" t="s">
        <v>1226</v>
      </c>
      <c r="AE46" s="37">
        <v>2</v>
      </c>
      <c r="AF46" s="37">
        <v>1</v>
      </c>
      <c r="AG46" s="37"/>
      <c r="AK46" s="37"/>
      <c r="AM46" s="3" t="s">
        <v>96</v>
      </c>
      <c r="AN46" s="37">
        <v>1</v>
      </c>
    </row>
    <row r="47" spans="27:43" x14ac:dyDescent="0.25">
      <c r="AA47" s="3" t="s">
        <v>1512</v>
      </c>
      <c r="AB47" s="37">
        <v>4839.71</v>
      </c>
      <c r="AD47" s="3" t="s">
        <v>734</v>
      </c>
      <c r="AE47" s="37">
        <v>2</v>
      </c>
      <c r="AF47" s="37">
        <v>1</v>
      </c>
      <c r="AG47" s="37"/>
      <c r="AJ47" t="s">
        <v>2625</v>
      </c>
      <c r="AK47" s="37"/>
      <c r="AM47" s="3" t="s">
        <v>99</v>
      </c>
      <c r="AN47" s="37">
        <v>1</v>
      </c>
    </row>
    <row r="48" spans="27:43" x14ac:dyDescent="0.25">
      <c r="AA48" s="3" t="s">
        <v>690</v>
      </c>
      <c r="AB48" s="37">
        <v>4833.34</v>
      </c>
      <c r="AD48" s="3" t="s">
        <v>1593</v>
      </c>
      <c r="AE48" s="37">
        <v>2</v>
      </c>
      <c r="AF48" s="37">
        <v>1</v>
      </c>
      <c r="AG48" s="37"/>
      <c r="AH48" s="2" t="s">
        <v>2614</v>
      </c>
      <c r="AI48" t="s">
        <v>2620</v>
      </c>
      <c r="AK48" s="37"/>
      <c r="AM48" s="3" t="s">
        <v>103</v>
      </c>
      <c r="AN48" s="37">
        <v>1</v>
      </c>
    </row>
    <row r="49" spans="27:40" x14ac:dyDescent="0.25">
      <c r="AA49" s="3" t="s">
        <v>802</v>
      </c>
      <c r="AB49" s="37">
        <v>4822.8599999999997</v>
      </c>
      <c r="AD49" s="3" t="s">
        <v>347</v>
      </c>
      <c r="AE49" s="37">
        <v>2</v>
      </c>
      <c r="AF49" s="37">
        <v>1</v>
      </c>
      <c r="AG49" s="37"/>
      <c r="AH49" s="3">
        <v>10</v>
      </c>
      <c r="AI49" s="37">
        <v>119</v>
      </c>
      <c r="AK49" s="2" t="s">
        <v>2614</v>
      </c>
      <c r="AL49" t="s">
        <v>2622</v>
      </c>
      <c r="AM49" s="3" t="s">
        <v>107</v>
      </c>
      <c r="AN49" s="37">
        <v>1</v>
      </c>
    </row>
    <row r="50" spans="27:40" x14ac:dyDescent="0.25">
      <c r="AA50" s="3" t="s">
        <v>635</v>
      </c>
      <c r="AB50" s="37">
        <v>4773.3500000000004</v>
      </c>
      <c r="AD50" s="3" t="s">
        <v>1847</v>
      </c>
      <c r="AE50" s="37">
        <v>2</v>
      </c>
      <c r="AF50" s="37">
        <v>1</v>
      </c>
      <c r="AG50" s="37"/>
      <c r="AH50" s="3">
        <v>6</v>
      </c>
      <c r="AI50" s="37">
        <v>113</v>
      </c>
      <c r="AK50" s="3" t="s">
        <v>36</v>
      </c>
      <c r="AL50" s="37">
        <v>191</v>
      </c>
      <c r="AM50" s="3" t="s">
        <v>110</v>
      </c>
      <c r="AN50" s="37">
        <v>1</v>
      </c>
    </row>
    <row r="51" spans="27:40" x14ac:dyDescent="0.25">
      <c r="AA51" s="3" t="s">
        <v>917</v>
      </c>
      <c r="AB51" s="37">
        <v>4768.28</v>
      </c>
      <c r="AD51" s="3" t="s">
        <v>456</v>
      </c>
      <c r="AE51" s="37">
        <v>2</v>
      </c>
      <c r="AF51" s="37">
        <v>1</v>
      </c>
      <c r="AG51" s="37"/>
      <c r="AH51" s="3">
        <v>3</v>
      </c>
      <c r="AI51" s="37">
        <v>101</v>
      </c>
      <c r="AK51" s="3" t="s">
        <v>18</v>
      </c>
      <c r="AL51" s="37">
        <v>199</v>
      </c>
      <c r="AM51" s="3" t="s">
        <v>113</v>
      </c>
      <c r="AN51" s="37">
        <v>1</v>
      </c>
    </row>
    <row r="52" spans="27:40" x14ac:dyDescent="0.25">
      <c r="AA52" s="3" t="s">
        <v>672</v>
      </c>
      <c r="AB52" s="37">
        <v>4761.3500000000004</v>
      </c>
      <c r="AD52" s="3" t="s">
        <v>635</v>
      </c>
      <c r="AE52" s="37">
        <v>2</v>
      </c>
      <c r="AF52" s="37">
        <v>1</v>
      </c>
      <c r="AG52" s="37"/>
      <c r="AH52" s="3">
        <v>7</v>
      </c>
      <c r="AI52" s="37">
        <v>99</v>
      </c>
      <c r="AK52" s="3" t="s">
        <v>64</v>
      </c>
      <c r="AL52" s="37">
        <v>205</v>
      </c>
      <c r="AM52" s="3" t="s">
        <v>117</v>
      </c>
      <c r="AN52" s="37">
        <v>1</v>
      </c>
    </row>
    <row r="53" spans="27:40" x14ac:dyDescent="0.25">
      <c r="AA53" s="3" t="s">
        <v>920</v>
      </c>
      <c r="AB53" s="37">
        <v>4647.53</v>
      </c>
      <c r="AD53" s="3" t="s">
        <v>1438</v>
      </c>
      <c r="AE53" s="37">
        <v>2</v>
      </c>
      <c r="AF53" s="37">
        <v>1</v>
      </c>
      <c r="AG53" s="37"/>
      <c r="AH53" s="3">
        <v>5</v>
      </c>
      <c r="AI53" s="37">
        <v>99</v>
      </c>
      <c r="AK53" s="3" t="s">
        <v>44</v>
      </c>
      <c r="AL53" s="37">
        <v>201</v>
      </c>
      <c r="AM53" s="3" t="s">
        <v>120</v>
      </c>
      <c r="AN53" s="37">
        <v>1</v>
      </c>
    </row>
    <row r="54" spans="27:40" x14ac:dyDescent="0.25">
      <c r="AA54" s="3" t="s">
        <v>1977</v>
      </c>
      <c r="AB54" s="37">
        <v>4638.3900000000003</v>
      </c>
      <c r="AD54" s="3" t="s">
        <v>772</v>
      </c>
      <c r="AE54" s="37">
        <v>2</v>
      </c>
      <c r="AF54" s="37">
        <v>1</v>
      </c>
      <c r="AG54" s="37"/>
      <c r="AH54" s="3">
        <v>2</v>
      </c>
      <c r="AI54" s="37">
        <v>98</v>
      </c>
      <c r="AK54" s="3" t="s">
        <v>102</v>
      </c>
      <c r="AL54" s="37">
        <v>196</v>
      </c>
      <c r="AM54" s="3" t="s">
        <v>123</v>
      </c>
      <c r="AN54" s="37">
        <v>1</v>
      </c>
    </row>
    <row r="55" spans="27:40" x14ac:dyDescent="0.25">
      <c r="AA55" s="3" t="s">
        <v>1897</v>
      </c>
      <c r="AB55" s="37">
        <v>4608.51</v>
      </c>
      <c r="AD55" s="3" t="s">
        <v>385</v>
      </c>
      <c r="AE55" s="37">
        <v>2</v>
      </c>
      <c r="AF55" s="37">
        <v>1</v>
      </c>
      <c r="AG55" s="37"/>
      <c r="AH55" s="3">
        <v>8</v>
      </c>
      <c r="AI55" s="37">
        <v>98</v>
      </c>
      <c r="AK55" s="3" t="s">
        <v>2572</v>
      </c>
      <c r="AL55" s="37">
        <v>956</v>
      </c>
      <c r="AM55" s="3" t="s">
        <v>126</v>
      </c>
      <c r="AN55" s="37">
        <v>1</v>
      </c>
    </row>
    <row r="56" spans="27:40" x14ac:dyDescent="0.25">
      <c r="AA56" s="3" t="s">
        <v>831</v>
      </c>
      <c r="AB56" s="37">
        <v>4585.93</v>
      </c>
      <c r="AD56" s="3" t="s">
        <v>178</v>
      </c>
      <c r="AE56" s="37">
        <v>2</v>
      </c>
      <c r="AF56" s="37">
        <v>1</v>
      </c>
      <c r="AG56" s="37"/>
      <c r="AH56" s="3">
        <v>4</v>
      </c>
      <c r="AI56" s="37">
        <v>94</v>
      </c>
      <c r="AK56" s="37"/>
      <c r="AM56" s="3" t="s">
        <v>129</v>
      </c>
      <c r="AN56" s="37">
        <v>1</v>
      </c>
    </row>
    <row r="57" spans="27:40" x14ac:dyDescent="0.25">
      <c r="AA57" s="3" t="s">
        <v>35</v>
      </c>
      <c r="AB57" s="37">
        <v>4582.78</v>
      </c>
      <c r="AD57" s="3" t="s">
        <v>576</v>
      </c>
      <c r="AE57" s="37">
        <v>2</v>
      </c>
      <c r="AF57" s="37">
        <v>1</v>
      </c>
      <c r="AG57" s="37"/>
      <c r="AH57" s="3">
        <v>1</v>
      </c>
      <c r="AI57" s="37">
        <v>93</v>
      </c>
      <c r="AJ57" s="37"/>
      <c r="AK57" s="37"/>
      <c r="AM57" s="3" t="s">
        <v>132</v>
      </c>
      <c r="AN57" s="37">
        <v>1</v>
      </c>
    </row>
    <row r="58" spans="27:40" x14ac:dyDescent="0.25">
      <c r="AA58" s="3" t="s">
        <v>1779</v>
      </c>
      <c r="AB58" s="37">
        <v>4541.84</v>
      </c>
      <c r="AD58" s="3" t="s">
        <v>1336</v>
      </c>
      <c r="AE58" s="37">
        <v>2</v>
      </c>
      <c r="AF58" s="37">
        <v>1</v>
      </c>
      <c r="AG58" s="37"/>
      <c r="AH58" s="3">
        <v>9</v>
      </c>
      <c r="AI58" s="37">
        <v>86</v>
      </c>
      <c r="AJ58" s="37"/>
      <c r="AK58" s="37"/>
      <c r="AM58" s="3" t="s">
        <v>135</v>
      </c>
      <c r="AN58" s="37">
        <v>1</v>
      </c>
    </row>
    <row r="59" spans="27:40" x14ac:dyDescent="0.25">
      <c r="AA59" s="3" t="s">
        <v>906</v>
      </c>
      <c r="AB59" s="37">
        <v>4539.95</v>
      </c>
      <c r="AD59" s="3" t="s">
        <v>1833</v>
      </c>
      <c r="AE59" s="37">
        <v>2</v>
      </c>
      <c r="AF59" s="37">
        <v>1</v>
      </c>
      <c r="AG59" s="37"/>
      <c r="AH59" s="3" t="s">
        <v>2572</v>
      </c>
      <c r="AI59" s="37">
        <v>1000</v>
      </c>
      <c r="AJ59" s="37"/>
      <c r="AK59" s="37"/>
      <c r="AM59" s="3" t="s">
        <v>138</v>
      </c>
      <c r="AN59" s="37">
        <v>1</v>
      </c>
    </row>
    <row r="60" spans="27:40" x14ac:dyDescent="0.25">
      <c r="AA60" s="3" t="s">
        <v>1260</v>
      </c>
      <c r="AB60" s="37">
        <v>4501.57</v>
      </c>
      <c r="AD60" s="3" t="s">
        <v>112</v>
      </c>
      <c r="AE60" s="37">
        <v>2</v>
      </c>
      <c r="AF60" s="37">
        <v>1</v>
      </c>
      <c r="AG60" s="37"/>
      <c r="AJ60" s="37"/>
      <c r="AK60" s="37"/>
      <c r="AM60" s="3" t="s">
        <v>141</v>
      </c>
      <c r="AN60" s="37">
        <v>1</v>
      </c>
    </row>
    <row r="61" spans="27:40" x14ac:dyDescent="0.25">
      <c r="AA61" s="3" t="s">
        <v>427</v>
      </c>
      <c r="AB61" s="37">
        <v>4436.87</v>
      </c>
      <c r="AD61" s="3" t="s">
        <v>115</v>
      </c>
      <c r="AE61" s="37">
        <v>2</v>
      </c>
      <c r="AF61" s="37">
        <v>1</v>
      </c>
      <c r="AG61" s="37"/>
      <c r="AJ61" s="37"/>
      <c r="AK61" s="37"/>
      <c r="AM61" s="3" t="s">
        <v>144</v>
      </c>
      <c r="AN61" s="37">
        <v>1</v>
      </c>
    </row>
    <row r="62" spans="27:40" x14ac:dyDescent="0.25">
      <c r="AA62" s="3" t="s">
        <v>1217</v>
      </c>
      <c r="AB62" s="37">
        <v>4365.3500000000004</v>
      </c>
      <c r="AD62" s="3" t="s">
        <v>2245</v>
      </c>
      <c r="AE62" s="37">
        <v>2</v>
      </c>
      <c r="AF62" s="37">
        <v>1</v>
      </c>
      <c r="AG62" s="37"/>
      <c r="AJ62" s="37"/>
      <c r="AK62" s="37"/>
      <c r="AM62" s="3" t="s">
        <v>147</v>
      </c>
      <c r="AN62" s="37">
        <v>1</v>
      </c>
    </row>
    <row r="63" spans="27:40" x14ac:dyDescent="0.25">
      <c r="AA63" s="3" t="s">
        <v>1714</v>
      </c>
      <c r="AB63" s="37">
        <v>4363.8100000000004</v>
      </c>
      <c r="AD63" s="3" t="s">
        <v>1779</v>
      </c>
      <c r="AE63" s="37">
        <v>2</v>
      </c>
      <c r="AF63" s="37">
        <v>1</v>
      </c>
      <c r="AG63" s="37"/>
      <c r="AJ63" s="37"/>
      <c r="AK63" s="37"/>
      <c r="AM63" s="3" t="s">
        <v>150</v>
      </c>
      <c r="AN63" s="37">
        <v>1</v>
      </c>
    </row>
    <row r="64" spans="27:40" x14ac:dyDescent="0.25">
      <c r="AA64" s="3" t="s">
        <v>2111</v>
      </c>
      <c r="AB64" s="37">
        <v>4283.37</v>
      </c>
      <c r="AD64" s="3" t="s">
        <v>319</v>
      </c>
      <c r="AE64" s="37">
        <v>2</v>
      </c>
      <c r="AF64" s="37">
        <v>1</v>
      </c>
      <c r="AG64" s="37"/>
      <c r="AJ64" s="37"/>
      <c r="AK64" s="37"/>
      <c r="AM64" s="3" t="s">
        <v>153</v>
      </c>
      <c r="AN64" s="37">
        <v>1</v>
      </c>
    </row>
    <row r="65" spans="27:40" x14ac:dyDescent="0.25">
      <c r="AA65" s="3" t="s">
        <v>131</v>
      </c>
      <c r="AB65" s="37">
        <v>4264.29</v>
      </c>
      <c r="AD65" s="3" t="s">
        <v>1864</v>
      </c>
      <c r="AE65" s="37">
        <v>2</v>
      </c>
      <c r="AF65" s="37">
        <v>1</v>
      </c>
      <c r="AG65" s="37"/>
      <c r="AJ65" s="37"/>
      <c r="AK65" s="37"/>
      <c r="AM65" s="3" t="s">
        <v>156</v>
      </c>
      <c r="AN65" s="37">
        <v>1</v>
      </c>
    </row>
    <row r="66" spans="27:40" x14ac:dyDescent="0.25">
      <c r="AA66" s="3" t="s">
        <v>684</v>
      </c>
      <c r="AB66" s="37">
        <v>4249.12</v>
      </c>
      <c r="AD66" s="3" t="s">
        <v>231</v>
      </c>
      <c r="AE66" s="37">
        <v>2</v>
      </c>
      <c r="AF66" s="37">
        <v>1</v>
      </c>
      <c r="AG66" s="37"/>
      <c r="AJ66" s="37"/>
      <c r="AK66" s="37"/>
      <c r="AM66" s="3" t="s">
        <v>159</v>
      </c>
      <c r="AN66" s="37">
        <v>1</v>
      </c>
    </row>
    <row r="67" spans="27:40" x14ac:dyDescent="0.25">
      <c r="AA67" s="3" t="s">
        <v>1864</v>
      </c>
      <c r="AB67" s="37">
        <v>4238.55</v>
      </c>
      <c r="AD67" s="3" t="s">
        <v>1208</v>
      </c>
      <c r="AE67" s="37">
        <v>2</v>
      </c>
      <c r="AF67" s="37">
        <v>1</v>
      </c>
      <c r="AG67" s="37"/>
      <c r="AJ67" s="37"/>
      <c r="AK67" s="37"/>
      <c r="AM67" s="3" t="s">
        <v>162</v>
      </c>
      <c r="AN67" s="37">
        <v>1</v>
      </c>
    </row>
    <row r="68" spans="27:40" x14ac:dyDescent="0.25">
      <c r="AA68" s="3" t="s">
        <v>1611</v>
      </c>
      <c r="AB68" s="37">
        <v>4219.34</v>
      </c>
      <c r="AD68" s="3" t="s">
        <v>1175</v>
      </c>
      <c r="AE68" s="37">
        <v>2</v>
      </c>
      <c r="AF68" s="37">
        <v>1</v>
      </c>
      <c r="AG68" s="37"/>
      <c r="AJ68" s="37"/>
      <c r="AK68" s="37"/>
      <c r="AM68" s="3" t="s">
        <v>165</v>
      </c>
      <c r="AN68" s="37">
        <v>1</v>
      </c>
    </row>
    <row r="69" spans="27:40" x14ac:dyDescent="0.25">
      <c r="AA69" s="3" t="s">
        <v>2474</v>
      </c>
      <c r="AB69" s="37">
        <v>4140.3999999999996</v>
      </c>
      <c r="AD69" s="3" t="s">
        <v>2169</v>
      </c>
      <c r="AE69" s="37">
        <v>2</v>
      </c>
      <c r="AF69" s="37">
        <v>1</v>
      </c>
      <c r="AG69" s="37"/>
      <c r="AJ69" s="37"/>
      <c r="AK69" s="37"/>
      <c r="AM69" s="3" t="s">
        <v>168</v>
      </c>
      <c r="AN69" s="37">
        <v>1</v>
      </c>
    </row>
    <row r="70" spans="27:40" x14ac:dyDescent="0.25">
      <c r="AA70" s="3" t="s">
        <v>2153</v>
      </c>
      <c r="AB70" s="37">
        <v>4119.88</v>
      </c>
      <c r="AD70" s="3" t="s">
        <v>579</v>
      </c>
      <c r="AE70" s="37">
        <v>2</v>
      </c>
      <c r="AF70" s="37">
        <v>1</v>
      </c>
      <c r="AG70" s="37"/>
      <c r="AJ70" s="37"/>
      <c r="AK70" s="37"/>
      <c r="AM70" s="3" t="s">
        <v>171</v>
      </c>
      <c r="AN70" s="37">
        <v>1</v>
      </c>
    </row>
    <row r="71" spans="27:40" x14ac:dyDescent="0.25">
      <c r="AA71" s="3" t="s">
        <v>1328</v>
      </c>
      <c r="AB71" s="37">
        <v>4117.62</v>
      </c>
      <c r="AD71" s="3" t="s">
        <v>1231</v>
      </c>
      <c r="AE71" s="37">
        <v>2</v>
      </c>
      <c r="AF71" s="37">
        <v>1</v>
      </c>
      <c r="AG71" s="37"/>
      <c r="AJ71" s="37"/>
      <c r="AK71" s="37"/>
      <c r="AM71" s="3" t="s">
        <v>174</v>
      </c>
      <c r="AN71" s="37">
        <v>1</v>
      </c>
    </row>
    <row r="72" spans="27:40" x14ac:dyDescent="0.25">
      <c r="AA72" s="3" t="s">
        <v>410</v>
      </c>
      <c r="AB72" s="37">
        <v>4106.34</v>
      </c>
      <c r="AD72" s="3" t="s">
        <v>1349</v>
      </c>
      <c r="AE72" s="37">
        <v>2</v>
      </c>
      <c r="AF72" s="37">
        <v>1</v>
      </c>
      <c r="AG72" s="37"/>
      <c r="AJ72" s="37"/>
      <c r="AK72" s="37"/>
      <c r="AM72" s="3" t="s">
        <v>177</v>
      </c>
      <c r="AN72" s="37">
        <v>1</v>
      </c>
    </row>
    <row r="73" spans="27:40" x14ac:dyDescent="0.25">
      <c r="AA73" s="3" t="s">
        <v>1465</v>
      </c>
      <c r="AB73" s="37">
        <v>4088.8</v>
      </c>
      <c r="AD73" s="3" t="s">
        <v>1260</v>
      </c>
      <c r="AE73" s="37">
        <v>2</v>
      </c>
      <c r="AF73" s="37">
        <v>1</v>
      </c>
      <c r="AG73" s="37"/>
      <c r="AJ73" s="37"/>
      <c r="AK73" s="37"/>
      <c r="AM73" s="3" t="s">
        <v>179</v>
      </c>
      <c r="AN73" s="37">
        <v>1</v>
      </c>
    </row>
    <row r="74" spans="27:40" x14ac:dyDescent="0.25">
      <c r="AA74" s="3" t="s">
        <v>1675</v>
      </c>
      <c r="AB74" s="37">
        <v>4081.55</v>
      </c>
      <c r="AD74" s="3" t="s">
        <v>1655</v>
      </c>
      <c r="AE74" s="37">
        <v>2</v>
      </c>
      <c r="AF74" s="37">
        <v>1</v>
      </c>
      <c r="AG74" s="37"/>
      <c r="AJ74" s="37"/>
      <c r="AK74" s="37"/>
      <c r="AM74" s="3" t="s">
        <v>182</v>
      </c>
      <c r="AN74" s="37">
        <v>1</v>
      </c>
    </row>
    <row r="75" spans="27:40" x14ac:dyDescent="0.25">
      <c r="AA75" s="3" t="s">
        <v>2320</v>
      </c>
      <c r="AB75" s="37">
        <v>4054.74</v>
      </c>
      <c r="AD75" s="3" t="s">
        <v>1236</v>
      </c>
      <c r="AE75" s="37">
        <v>2</v>
      </c>
      <c r="AF75" s="37">
        <v>1</v>
      </c>
      <c r="AG75" s="37"/>
      <c r="AJ75" s="37"/>
      <c r="AK75" s="37"/>
      <c r="AM75" s="3" t="s">
        <v>185</v>
      </c>
      <c r="AN75" s="37">
        <v>1</v>
      </c>
    </row>
    <row r="76" spans="27:40" x14ac:dyDescent="0.25">
      <c r="AA76" s="3" t="s">
        <v>2555</v>
      </c>
      <c r="AB76" s="37">
        <v>4035.87</v>
      </c>
      <c r="AD76" s="3" t="s">
        <v>2572</v>
      </c>
      <c r="AE76" s="37">
        <v>88</v>
      </c>
      <c r="AF76" s="37">
        <v>44</v>
      </c>
      <c r="AG76" s="37"/>
      <c r="AJ76" s="37"/>
      <c r="AK76" s="37"/>
      <c r="AM76" s="3" t="s">
        <v>188</v>
      </c>
      <c r="AN76" s="37">
        <v>1</v>
      </c>
    </row>
    <row r="77" spans="27:40" x14ac:dyDescent="0.25">
      <c r="AA77" s="3" t="s">
        <v>1349</v>
      </c>
      <c r="AB77" s="37">
        <v>4023.18</v>
      </c>
      <c r="AM77" s="3" t="s">
        <v>191</v>
      </c>
      <c r="AN77" s="37">
        <v>1</v>
      </c>
    </row>
    <row r="78" spans="27:40" x14ac:dyDescent="0.25">
      <c r="AA78" s="3" t="s">
        <v>2188</v>
      </c>
      <c r="AB78" s="37">
        <v>4020.51</v>
      </c>
      <c r="AM78" s="3" t="s">
        <v>194</v>
      </c>
      <c r="AN78" s="37">
        <v>1</v>
      </c>
    </row>
    <row r="79" spans="27:40" x14ac:dyDescent="0.25">
      <c r="AA79" s="3" t="s">
        <v>1823</v>
      </c>
      <c r="AB79" s="37">
        <v>4014.45</v>
      </c>
      <c r="AM79" s="3" t="s">
        <v>196</v>
      </c>
      <c r="AN79" s="37">
        <v>1</v>
      </c>
    </row>
    <row r="80" spans="27:40" x14ac:dyDescent="0.25">
      <c r="AA80" s="3" t="s">
        <v>2488</v>
      </c>
      <c r="AB80" s="37">
        <v>3947.6</v>
      </c>
      <c r="AM80" s="3" t="s">
        <v>199</v>
      </c>
      <c r="AN80" s="37">
        <v>1</v>
      </c>
    </row>
    <row r="81" spans="27:40" x14ac:dyDescent="0.25">
      <c r="AA81" s="3" t="s">
        <v>273</v>
      </c>
      <c r="AB81" s="37">
        <v>3946.78</v>
      </c>
      <c r="AM81" s="3" t="s">
        <v>202</v>
      </c>
      <c r="AN81" s="37">
        <v>1</v>
      </c>
    </row>
    <row r="82" spans="27:40" x14ac:dyDescent="0.25">
      <c r="AA82" s="3" t="s">
        <v>2486</v>
      </c>
      <c r="AB82" s="37">
        <v>3942.35</v>
      </c>
      <c r="AM82" s="3" t="s">
        <v>205</v>
      </c>
      <c r="AN82" s="37">
        <v>1</v>
      </c>
    </row>
    <row r="83" spans="27:40" x14ac:dyDescent="0.25">
      <c r="AA83" s="3" t="s">
        <v>2395</v>
      </c>
      <c r="AB83" s="37">
        <v>3941.01</v>
      </c>
      <c r="AM83" s="3" t="s">
        <v>208</v>
      </c>
      <c r="AN83" s="37">
        <v>1</v>
      </c>
    </row>
    <row r="84" spans="27:40" x14ac:dyDescent="0.25">
      <c r="AA84" s="3" t="s">
        <v>615</v>
      </c>
      <c r="AB84" s="37">
        <v>3926.58</v>
      </c>
      <c r="AM84" s="3" t="s">
        <v>211</v>
      </c>
      <c r="AN84" s="37">
        <v>1</v>
      </c>
    </row>
    <row r="85" spans="27:40" x14ac:dyDescent="0.25">
      <c r="AA85" s="3" t="s">
        <v>1170</v>
      </c>
      <c r="AB85" s="37">
        <v>3915.89</v>
      </c>
      <c r="AM85" s="3" t="s">
        <v>214</v>
      </c>
      <c r="AN85" s="37">
        <v>1</v>
      </c>
    </row>
    <row r="86" spans="27:40" x14ac:dyDescent="0.25">
      <c r="AA86" s="3" t="s">
        <v>2502</v>
      </c>
      <c r="AB86" s="37">
        <v>3912.08</v>
      </c>
      <c r="AM86" s="3" t="s">
        <v>217</v>
      </c>
      <c r="AN86" s="37">
        <v>1</v>
      </c>
    </row>
    <row r="87" spans="27:40" x14ac:dyDescent="0.25">
      <c r="AA87" s="3" t="s">
        <v>834</v>
      </c>
      <c r="AB87" s="37">
        <v>3902.32</v>
      </c>
      <c r="AM87" s="3" t="s">
        <v>220</v>
      </c>
      <c r="AN87" s="37">
        <v>1</v>
      </c>
    </row>
    <row r="88" spans="27:40" x14ac:dyDescent="0.25">
      <c r="AA88" s="3" t="s">
        <v>380</v>
      </c>
      <c r="AB88" s="37">
        <v>3889.47</v>
      </c>
      <c r="AM88" s="3" t="s">
        <v>223</v>
      </c>
      <c r="AN88" s="37">
        <v>1</v>
      </c>
    </row>
    <row r="89" spans="27:40" x14ac:dyDescent="0.25">
      <c r="AA89" s="3" t="s">
        <v>1496</v>
      </c>
      <c r="AB89" s="37">
        <v>3885.53</v>
      </c>
      <c r="AM89" s="3" t="s">
        <v>226</v>
      </c>
      <c r="AN89" s="37">
        <v>1</v>
      </c>
    </row>
    <row r="90" spans="27:40" x14ac:dyDescent="0.25">
      <c r="AA90" s="3" t="s">
        <v>2329</v>
      </c>
      <c r="AB90" s="37">
        <v>3879.51</v>
      </c>
      <c r="AM90" s="3" t="s">
        <v>229</v>
      </c>
      <c r="AN90" s="37">
        <v>1</v>
      </c>
    </row>
    <row r="91" spans="27:40" x14ac:dyDescent="0.25">
      <c r="AA91" s="3" t="s">
        <v>448</v>
      </c>
      <c r="AB91" s="37">
        <v>3867.4</v>
      </c>
      <c r="AM91" s="3" t="s">
        <v>232</v>
      </c>
      <c r="AN91" s="37">
        <v>1</v>
      </c>
    </row>
    <row r="92" spans="27:40" x14ac:dyDescent="0.25">
      <c r="AA92" s="3" t="s">
        <v>456</v>
      </c>
      <c r="AB92" s="37">
        <v>3859</v>
      </c>
      <c r="AM92" s="3" t="s">
        <v>235</v>
      </c>
      <c r="AN92" s="37">
        <v>1</v>
      </c>
    </row>
    <row r="93" spans="27:40" x14ac:dyDescent="0.25">
      <c r="AA93" s="3" t="s">
        <v>155</v>
      </c>
      <c r="AB93" s="37">
        <v>3858.76</v>
      </c>
      <c r="AM93" s="3" t="s">
        <v>238</v>
      </c>
      <c r="AN93" s="37">
        <v>1</v>
      </c>
    </row>
    <row r="94" spans="27:40" x14ac:dyDescent="0.25">
      <c r="AA94" s="3" t="s">
        <v>1556</v>
      </c>
      <c r="AB94" s="37">
        <v>3852.32</v>
      </c>
      <c r="AM94" s="3" t="s">
        <v>240</v>
      </c>
      <c r="AN94" s="37">
        <v>1</v>
      </c>
    </row>
    <row r="95" spans="27:40" x14ac:dyDescent="0.25">
      <c r="AA95" s="3" t="s">
        <v>807</v>
      </c>
      <c r="AB95" s="37">
        <v>3847.58</v>
      </c>
      <c r="AM95" s="3" t="s">
        <v>243</v>
      </c>
      <c r="AN95" s="37">
        <v>1</v>
      </c>
    </row>
    <row r="96" spans="27:40" x14ac:dyDescent="0.25">
      <c r="AA96" s="3" t="s">
        <v>2277</v>
      </c>
      <c r="AB96" s="37">
        <v>3845.73</v>
      </c>
      <c r="AM96" s="3" t="s">
        <v>246</v>
      </c>
      <c r="AN96" s="37">
        <v>1</v>
      </c>
    </row>
    <row r="97" spans="27:40" x14ac:dyDescent="0.25">
      <c r="AA97" s="3" t="s">
        <v>1997</v>
      </c>
      <c r="AB97" s="37">
        <v>3842.14</v>
      </c>
      <c r="AM97" s="3" t="s">
        <v>248</v>
      </c>
      <c r="AN97" s="37">
        <v>1</v>
      </c>
    </row>
    <row r="98" spans="27:40" x14ac:dyDescent="0.25">
      <c r="AA98" s="3" t="s">
        <v>467</v>
      </c>
      <c r="AB98" s="37">
        <v>3830.91</v>
      </c>
      <c r="AM98" s="3" t="s">
        <v>251</v>
      </c>
      <c r="AN98" s="37">
        <v>1</v>
      </c>
    </row>
    <row r="99" spans="27:40" x14ac:dyDescent="0.25">
      <c r="AA99" s="3" t="s">
        <v>2507</v>
      </c>
      <c r="AB99" s="37">
        <v>3819.79</v>
      </c>
      <c r="AM99" s="3" t="s">
        <v>254</v>
      </c>
      <c r="AN99" s="37">
        <v>1</v>
      </c>
    </row>
    <row r="100" spans="27:40" x14ac:dyDescent="0.25">
      <c r="AA100" s="3" t="s">
        <v>385</v>
      </c>
      <c r="AB100" s="37">
        <v>3814.86</v>
      </c>
      <c r="AM100" s="3" t="s">
        <v>257</v>
      </c>
      <c r="AN100" s="37">
        <v>1</v>
      </c>
    </row>
    <row r="101" spans="27:40" x14ac:dyDescent="0.25">
      <c r="AA101" s="3" t="s">
        <v>2102</v>
      </c>
      <c r="AB101" s="37">
        <v>3786.65</v>
      </c>
      <c r="AM101" s="3" t="s">
        <v>260</v>
      </c>
      <c r="AN101" s="37">
        <v>1</v>
      </c>
    </row>
    <row r="102" spans="27:40" x14ac:dyDescent="0.25">
      <c r="AA102" s="3" t="s">
        <v>627</v>
      </c>
      <c r="AB102" s="37">
        <v>3786.18</v>
      </c>
      <c r="AM102" s="3" t="s">
        <v>263</v>
      </c>
      <c r="AN102" s="37">
        <v>1</v>
      </c>
    </row>
    <row r="103" spans="27:40" x14ac:dyDescent="0.25">
      <c r="AA103" s="3" t="s">
        <v>43</v>
      </c>
      <c r="AB103" s="37">
        <v>3771.2</v>
      </c>
      <c r="AM103" s="3" t="s">
        <v>266</v>
      </c>
      <c r="AN103" s="37">
        <v>1</v>
      </c>
    </row>
    <row r="104" spans="27:40" x14ac:dyDescent="0.25">
      <c r="AA104" s="3" t="s">
        <v>2284</v>
      </c>
      <c r="AB104" s="37">
        <v>3770.27</v>
      </c>
      <c r="AM104" s="3" t="s">
        <v>269</v>
      </c>
      <c r="AN104" s="37">
        <v>1</v>
      </c>
    </row>
    <row r="105" spans="27:40" x14ac:dyDescent="0.25">
      <c r="AA105" s="3" t="s">
        <v>2049</v>
      </c>
      <c r="AB105" s="37">
        <v>3768.77</v>
      </c>
      <c r="AM105" s="3" t="s">
        <v>271</v>
      </c>
      <c r="AN105" s="37">
        <v>1</v>
      </c>
    </row>
    <row r="106" spans="27:40" x14ac:dyDescent="0.25">
      <c r="AA106" s="3" t="s">
        <v>1387</v>
      </c>
      <c r="AB106" s="37">
        <v>3766.4</v>
      </c>
      <c r="AM106" s="3" t="s">
        <v>274</v>
      </c>
      <c r="AN106" s="37">
        <v>1</v>
      </c>
    </row>
    <row r="107" spans="27:40" x14ac:dyDescent="0.25">
      <c r="AA107" s="3" t="s">
        <v>1361</v>
      </c>
      <c r="AB107" s="37">
        <v>3759.75</v>
      </c>
      <c r="AM107" s="3" t="s">
        <v>277</v>
      </c>
      <c r="AN107" s="37">
        <v>1</v>
      </c>
    </row>
    <row r="108" spans="27:40" x14ac:dyDescent="0.25">
      <c r="AA108" s="3" t="s">
        <v>950</v>
      </c>
      <c r="AB108" s="37">
        <v>3723.26</v>
      </c>
      <c r="AM108" s="3" t="s">
        <v>280</v>
      </c>
      <c r="AN108" s="37">
        <v>1</v>
      </c>
    </row>
    <row r="109" spans="27:40" x14ac:dyDescent="0.25">
      <c r="AA109" s="3" t="s">
        <v>1088</v>
      </c>
      <c r="AB109" s="37">
        <v>3721.54</v>
      </c>
      <c r="AM109" s="3" t="s">
        <v>283</v>
      </c>
      <c r="AN109" s="37">
        <v>1</v>
      </c>
    </row>
    <row r="110" spans="27:40" x14ac:dyDescent="0.25">
      <c r="AA110" s="3" t="s">
        <v>2208</v>
      </c>
      <c r="AB110" s="37">
        <v>3711.63</v>
      </c>
      <c r="AM110" s="3" t="s">
        <v>286</v>
      </c>
      <c r="AN110" s="37">
        <v>1</v>
      </c>
    </row>
    <row r="111" spans="27:40" x14ac:dyDescent="0.25">
      <c r="AA111" s="3" t="s">
        <v>1108</v>
      </c>
      <c r="AB111" s="37">
        <v>3702.25</v>
      </c>
      <c r="AM111" s="3" t="s">
        <v>289</v>
      </c>
      <c r="AN111" s="37">
        <v>1</v>
      </c>
    </row>
    <row r="112" spans="27:40" x14ac:dyDescent="0.25">
      <c r="AA112" s="3" t="s">
        <v>955</v>
      </c>
      <c r="AB112" s="37">
        <v>3692.75</v>
      </c>
      <c r="AM112" s="3" t="s">
        <v>292</v>
      </c>
      <c r="AN112" s="37">
        <v>1</v>
      </c>
    </row>
    <row r="113" spans="27:40" x14ac:dyDescent="0.25">
      <c r="AA113" s="3" t="s">
        <v>1242</v>
      </c>
      <c r="AB113" s="37">
        <v>3675.31</v>
      </c>
      <c r="AM113" s="3" t="s">
        <v>295</v>
      </c>
      <c r="AN113" s="37">
        <v>1</v>
      </c>
    </row>
    <row r="114" spans="27:40" x14ac:dyDescent="0.25">
      <c r="AA114" s="3" t="s">
        <v>1721</v>
      </c>
      <c r="AB114" s="37">
        <v>3631.11</v>
      </c>
      <c r="AM114" s="3" t="s">
        <v>298</v>
      </c>
      <c r="AN114" s="37">
        <v>1</v>
      </c>
    </row>
    <row r="115" spans="27:40" x14ac:dyDescent="0.25">
      <c r="AA115" s="3" t="s">
        <v>2061</v>
      </c>
      <c r="AB115" s="37">
        <v>3621.67</v>
      </c>
      <c r="AM115" s="3" t="s">
        <v>301</v>
      </c>
      <c r="AN115" s="37">
        <v>1</v>
      </c>
    </row>
    <row r="116" spans="27:40" x14ac:dyDescent="0.25">
      <c r="AA116" s="3" t="s">
        <v>1206</v>
      </c>
      <c r="AB116" s="37">
        <v>3604.07</v>
      </c>
      <c r="AM116" s="3" t="s">
        <v>303</v>
      </c>
      <c r="AN116" s="37">
        <v>1</v>
      </c>
    </row>
    <row r="117" spans="27:40" x14ac:dyDescent="0.25">
      <c r="AA117" s="3" t="s">
        <v>928</v>
      </c>
      <c r="AB117" s="37">
        <v>3594.78</v>
      </c>
      <c r="AM117" s="3" t="s">
        <v>306</v>
      </c>
      <c r="AN117" s="37">
        <v>1</v>
      </c>
    </row>
    <row r="118" spans="27:40" x14ac:dyDescent="0.25">
      <c r="AA118" s="3" t="s">
        <v>1587</v>
      </c>
      <c r="AB118" s="37">
        <v>3580.45</v>
      </c>
      <c r="AM118" s="3" t="s">
        <v>308</v>
      </c>
      <c r="AN118" s="37">
        <v>1</v>
      </c>
    </row>
    <row r="119" spans="27:40" x14ac:dyDescent="0.25">
      <c r="AA119" s="3" t="s">
        <v>1635</v>
      </c>
      <c r="AB119" s="37">
        <v>3577.25</v>
      </c>
      <c r="AM119" s="3" t="s">
        <v>311</v>
      </c>
      <c r="AN119" s="37">
        <v>1</v>
      </c>
    </row>
    <row r="120" spans="27:40" x14ac:dyDescent="0.25">
      <c r="AA120" s="3" t="s">
        <v>1312</v>
      </c>
      <c r="AB120" s="37">
        <v>3571.83</v>
      </c>
      <c r="AM120" s="3" t="s">
        <v>313</v>
      </c>
      <c r="AN120" s="37">
        <v>1</v>
      </c>
    </row>
    <row r="121" spans="27:40" x14ac:dyDescent="0.25">
      <c r="AA121" s="3" t="s">
        <v>210</v>
      </c>
      <c r="AB121" s="37">
        <v>3559.38</v>
      </c>
      <c r="AM121" s="3" t="s">
        <v>315</v>
      </c>
      <c r="AN121" s="37">
        <v>1</v>
      </c>
    </row>
    <row r="122" spans="27:40" x14ac:dyDescent="0.25">
      <c r="AA122" s="3" t="s">
        <v>2024</v>
      </c>
      <c r="AB122" s="37">
        <v>3557.87</v>
      </c>
      <c r="AM122" s="3" t="s">
        <v>317</v>
      </c>
      <c r="AN122" s="37">
        <v>1</v>
      </c>
    </row>
    <row r="123" spans="27:40" x14ac:dyDescent="0.25">
      <c r="AA123" s="3" t="s">
        <v>176</v>
      </c>
      <c r="AB123" s="37">
        <v>3550.32</v>
      </c>
      <c r="AM123" s="3" t="s">
        <v>320</v>
      </c>
      <c r="AN123" s="37">
        <v>1</v>
      </c>
    </row>
    <row r="124" spans="27:40" x14ac:dyDescent="0.25">
      <c r="AA124" s="3" t="s">
        <v>1515</v>
      </c>
      <c r="AB124" s="37">
        <v>3539.63</v>
      </c>
      <c r="AM124" s="3" t="s">
        <v>322</v>
      </c>
      <c r="AN124" s="37">
        <v>1</v>
      </c>
    </row>
    <row r="125" spans="27:40" x14ac:dyDescent="0.25">
      <c r="AA125" s="3" t="s">
        <v>1706</v>
      </c>
      <c r="AB125" s="37">
        <v>3527.94</v>
      </c>
      <c r="AM125" s="3" t="s">
        <v>325</v>
      </c>
      <c r="AN125" s="37">
        <v>1</v>
      </c>
    </row>
    <row r="126" spans="27:40" x14ac:dyDescent="0.25">
      <c r="AA126" s="3" t="s">
        <v>1119</v>
      </c>
      <c r="AB126" s="37">
        <v>3516.85</v>
      </c>
      <c r="AM126" s="3" t="s">
        <v>328</v>
      </c>
      <c r="AN126" s="37">
        <v>1</v>
      </c>
    </row>
    <row r="127" spans="27:40" x14ac:dyDescent="0.25">
      <c r="AA127" s="3" t="s">
        <v>115</v>
      </c>
      <c r="AB127" s="37">
        <v>3503.86</v>
      </c>
      <c r="AM127" s="3" t="s">
        <v>331</v>
      </c>
      <c r="AN127" s="37">
        <v>1</v>
      </c>
    </row>
    <row r="128" spans="27:40" x14ac:dyDescent="0.25">
      <c r="AA128" s="3" t="s">
        <v>1382</v>
      </c>
      <c r="AB128" s="37">
        <v>3495.67</v>
      </c>
      <c r="AM128" s="3" t="s">
        <v>333</v>
      </c>
      <c r="AN128" s="37">
        <v>1</v>
      </c>
    </row>
    <row r="129" spans="27:40" x14ac:dyDescent="0.25">
      <c r="AA129" s="3" t="s">
        <v>2184</v>
      </c>
      <c r="AB129" s="37">
        <v>3461.64</v>
      </c>
      <c r="AM129" s="3" t="s">
        <v>336</v>
      </c>
      <c r="AN129" s="37">
        <v>1</v>
      </c>
    </row>
    <row r="130" spans="27:40" x14ac:dyDescent="0.25">
      <c r="AA130" s="3" t="s">
        <v>2528</v>
      </c>
      <c r="AB130" s="37">
        <v>3441.3</v>
      </c>
      <c r="AM130" s="3" t="s">
        <v>339</v>
      </c>
      <c r="AN130" s="37">
        <v>1</v>
      </c>
    </row>
    <row r="131" spans="27:40" x14ac:dyDescent="0.25">
      <c r="AA131" s="3" t="s">
        <v>228</v>
      </c>
      <c r="AB131" s="37">
        <v>3440.05</v>
      </c>
      <c r="AM131" s="3" t="s">
        <v>342</v>
      </c>
      <c r="AN131" s="37">
        <v>1</v>
      </c>
    </row>
    <row r="132" spans="27:40" x14ac:dyDescent="0.25">
      <c r="AA132" s="3" t="s">
        <v>1031</v>
      </c>
      <c r="AB132" s="37">
        <v>3419.76</v>
      </c>
      <c r="AM132" s="3" t="s">
        <v>345</v>
      </c>
      <c r="AN132" s="37">
        <v>1</v>
      </c>
    </row>
    <row r="133" spans="27:40" x14ac:dyDescent="0.25">
      <c r="AA133" s="3" t="s">
        <v>748</v>
      </c>
      <c r="AB133" s="37">
        <v>3416.31</v>
      </c>
      <c r="AM133" s="3" t="s">
        <v>348</v>
      </c>
      <c r="AN133" s="37">
        <v>1</v>
      </c>
    </row>
    <row r="134" spans="27:40" x14ac:dyDescent="0.25">
      <c r="AA134" s="3" t="s">
        <v>1821</v>
      </c>
      <c r="AB134" s="37">
        <v>3407.78</v>
      </c>
      <c r="AM134" s="3" t="s">
        <v>351</v>
      </c>
      <c r="AN134" s="37">
        <v>1</v>
      </c>
    </row>
    <row r="135" spans="27:40" x14ac:dyDescent="0.25">
      <c r="AA135" s="3" t="s">
        <v>421</v>
      </c>
      <c r="AB135" s="37">
        <v>3400.14</v>
      </c>
      <c r="AM135" s="3" t="s">
        <v>354</v>
      </c>
      <c r="AN135" s="37">
        <v>1</v>
      </c>
    </row>
    <row r="136" spans="27:40" x14ac:dyDescent="0.25">
      <c r="AA136" s="3" t="s">
        <v>2291</v>
      </c>
      <c r="AB136" s="37">
        <v>3397.38</v>
      </c>
      <c r="AM136" s="3" t="s">
        <v>357</v>
      </c>
      <c r="AN136" s="37">
        <v>1</v>
      </c>
    </row>
    <row r="137" spans="27:40" x14ac:dyDescent="0.25">
      <c r="AA137" s="3" t="s">
        <v>1470</v>
      </c>
      <c r="AB137" s="37">
        <v>3366.68</v>
      </c>
      <c r="AM137" s="3" t="s">
        <v>360</v>
      </c>
      <c r="AN137" s="37">
        <v>1</v>
      </c>
    </row>
    <row r="138" spans="27:40" x14ac:dyDescent="0.25">
      <c r="AA138" s="3" t="s">
        <v>1837</v>
      </c>
      <c r="AB138" s="37">
        <v>3350.96</v>
      </c>
      <c r="AM138" s="3" t="s">
        <v>363</v>
      </c>
      <c r="AN138" s="37">
        <v>1</v>
      </c>
    </row>
    <row r="139" spans="27:40" x14ac:dyDescent="0.25">
      <c r="AA139" s="3" t="s">
        <v>938</v>
      </c>
      <c r="AB139" s="37">
        <v>3350.65</v>
      </c>
      <c r="AM139" s="3" t="s">
        <v>366</v>
      </c>
      <c r="AN139" s="37">
        <v>1</v>
      </c>
    </row>
    <row r="140" spans="27:40" x14ac:dyDescent="0.25">
      <c r="AA140" s="3" t="s">
        <v>330</v>
      </c>
      <c r="AB140" s="37">
        <v>3331.8</v>
      </c>
      <c r="AM140" s="3" t="s">
        <v>369</v>
      </c>
      <c r="AN140" s="37">
        <v>1</v>
      </c>
    </row>
    <row r="141" spans="27:40" x14ac:dyDescent="0.25">
      <c r="AA141" s="3" t="s">
        <v>772</v>
      </c>
      <c r="AB141" s="37">
        <v>3327.41</v>
      </c>
      <c r="AM141" s="3" t="s">
        <v>372</v>
      </c>
      <c r="AN141" s="37">
        <v>1</v>
      </c>
    </row>
    <row r="142" spans="27:40" x14ac:dyDescent="0.25">
      <c r="AA142" s="3" t="s">
        <v>2304</v>
      </c>
      <c r="AB142" s="37">
        <v>3323.88</v>
      </c>
      <c r="AM142" s="3" t="s">
        <v>375</v>
      </c>
      <c r="AN142" s="37">
        <v>1</v>
      </c>
    </row>
    <row r="143" spans="27:40" x14ac:dyDescent="0.25">
      <c r="AA143" s="3" t="s">
        <v>2373</v>
      </c>
      <c r="AB143" s="37">
        <v>3320.33</v>
      </c>
      <c r="AM143" s="3" t="s">
        <v>378</v>
      </c>
      <c r="AN143" s="37">
        <v>1</v>
      </c>
    </row>
    <row r="144" spans="27:40" x14ac:dyDescent="0.25">
      <c r="AA144" s="3" t="s">
        <v>900</v>
      </c>
      <c r="AB144" s="37">
        <v>3316.41</v>
      </c>
      <c r="AM144" s="3" t="s">
        <v>381</v>
      </c>
      <c r="AN144" s="37">
        <v>1</v>
      </c>
    </row>
    <row r="145" spans="27:40" x14ac:dyDescent="0.25">
      <c r="AA145" s="3" t="s">
        <v>1521</v>
      </c>
      <c r="AB145" s="37">
        <v>3311.56</v>
      </c>
      <c r="AM145" s="3" t="s">
        <v>383</v>
      </c>
      <c r="AN145" s="37">
        <v>1</v>
      </c>
    </row>
    <row r="146" spans="27:40" x14ac:dyDescent="0.25">
      <c r="AA146" s="3" t="s">
        <v>933</v>
      </c>
      <c r="AB146" s="37">
        <v>3287.96</v>
      </c>
      <c r="AM146" s="3" t="s">
        <v>386</v>
      </c>
      <c r="AN146" s="37">
        <v>1</v>
      </c>
    </row>
    <row r="147" spans="27:40" x14ac:dyDescent="0.25">
      <c r="AA147" s="3" t="s">
        <v>1441</v>
      </c>
      <c r="AB147" s="37">
        <v>3285.95</v>
      </c>
      <c r="AM147" s="3" t="s">
        <v>389</v>
      </c>
      <c r="AN147" s="37">
        <v>1</v>
      </c>
    </row>
    <row r="148" spans="27:40" x14ac:dyDescent="0.25">
      <c r="AA148" s="3" t="s">
        <v>1236</v>
      </c>
      <c r="AB148" s="37">
        <v>3232.94</v>
      </c>
      <c r="AM148" s="3" t="s">
        <v>392</v>
      </c>
      <c r="AN148" s="37">
        <v>1</v>
      </c>
    </row>
    <row r="149" spans="27:40" x14ac:dyDescent="0.25">
      <c r="AA149" s="3" t="s">
        <v>731</v>
      </c>
      <c r="AB149" s="37">
        <v>3221.87</v>
      </c>
      <c r="AM149" s="3" t="s">
        <v>395</v>
      </c>
      <c r="AN149" s="37">
        <v>1</v>
      </c>
    </row>
    <row r="150" spans="27:40" x14ac:dyDescent="0.25">
      <c r="AA150" s="3" t="s">
        <v>368</v>
      </c>
      <c r="AB150" s="37">
        <v>3203.77</v>
      </c>
      <c r="AM150" s="3" t="s">
        <v>398</v>
      </c>
      <c r="AN150" s="37">
        <v>1</v>
      </c>
    </row>
    <row r="151" spans="27:40" x14ac:dyDescent="0.25">
      <c r="AA151" s="3" t="s">
        <v>2071</v>
      </c>
      <c r="AB151" s="37">
        <v>3201.72</v>
      </c>
      <c r="AM151" s="3" t="s">
        <v>401</v>
      </c>
      <c r="AN151" s="37">
        <v>1</v>
      </c>
    </row>
    <row r="152" spans="27:40" x14ac:dyDescent="0.25">
      <c r="AA152" s="3" t="s">
        <v>1340</v>
      </c>
      <c r="AB152" s="37">
        <v>3201.26</v>
      </c>
      <c r="AM152" s="3" t="s">
        <v>403</v>
      </c>
      <c r="AN152" s="37">
        <v>1</v>
      </c>
    </row>
    <row r="153" spans="27:40" x14ac:dyDescent="0.25">
      <c r="AA153" s="3" t="s">
        <v>1175</v>
      </c>
      <c r="AB153" s="37">
        <v>3195.47</v>
      </c>
      <c r="AM153" s="3" t="s">
        <v>405</v>
      </c>
      <c r="AN153" s="37">
        <v>1</v>
      </c>
    </row>
    <row r="154" spans="27:40" x14ac:dyDescent="0.25">
      <c r="AA154" s="3" t="s">
        <v>430</v>
      </c>
      <c r="AB154" s="37">
        <v>3177.2</v>
      </c>
      <c r="AM154" s="3" t="s">
        <v>408</v>
      </c>
      <c r="AN154" s="37">
        <v>1</v>
      </c>
    </row>
    <row r="155" spans="27:40" x14ac:dyDescent="0.25">
      <c r="AA155" s="3" t="s">
        <v>2356</v>
      </c>
      <c r="AB155" s="37">
        <v>3175.4</v>
      </c>
      <c r="AM155" s="3" t="s">
        <v>411</v>
      </c>
      <c r="AN155" s="37">
        <v>1</v>
      </c>
    </row>
    <row r="156" spans="27:40" x14ac:dyDescent="0.25">
      <c r="AA156" s="3" t="s">
        <v>2435</v>
      </c>
      <c r="AB156" s="37">
        <v>3160.73</v>
      </c>
      <c r="AM156" s="3" t="s">
        <v>414</v>
      </c>
      <c r="AN156" s="37">
        <v>1</v>
      </c>
    </row>
    <row r="157" spans="27:40" x14ac:dyDescent="0.25">
      <c r="AA157" s="3" t="s">
        <v>312</v>
      </c>
      <c r="AB157" s="37">
        <v>3145.03</v>
      </c>
      <c r="AM157" s="3" t="s">
        <v>417</v>
      </c>
      <c r="AN157" s="37">
        <v>1</v>
      </c>
    </row>
    <row r="158" spans="27:40" x14ac:dyDescent="0.25">
      <c r="AA158" s="3" t="s">
        <v>2249</v>
      </c>
      <c r="AB158" s="37">
        <v>3144.96</v>
      </c>
      <c r="AM158" s="3" t="s">
        <v>420</v>
      </c>
      <c r="AN158" s="37">
        <v>1</v>
      </c>
    </row>
    <row r="159" spans="27:40" x14ac:dyDescent="0.25">
      <c r="AA159" s="3" t="s">
        <v>1499</v>
      </c>
      <c r="AB159" s="37">
        <v>3140.31</v>
      </c>
      <c r="AM159" s="3" t="s">
        <v>422</v>
      </c>
      <c r="AN159" s="37">
        <v>1</v>
      </c>
    </row>
    <row r="160" spans="27:40" x14ac:dyDescent="0.25">
      <c r="AA160" s="3" t="s">
        <v>1049</v>
      </c>
      <c r="AB160" s="37">
        <v>3133.69</v>
      </c>
      <c r="AM160" s="3" t="s">
        <v>425</v>
      </c>
      <c r="AN160" s="37">
        <v>1</v>
      </c>
    </row>
    <row r="161" spans="27:40" x14ac:dyDescent="0.25">
      <c r="AA161" s="3" t="s">
        <v>1295</v>
      </c>
      <c r="AB161" s="37">
        <v>3106.78</v>
      </c>
      <c r="AM161" s="3" t="s">
        <v>428</v>
      </c>
      <c r="AN161" s="37">
        <v>1</v>
      </c>
    </row>
    <row r="162" spans="27:40" x14ac:dyDescent="0.25">
      <c r="AA162" s="3" t="s">
        <v>1129</v>
      </c>
      <c r="AB162" s="37">
        <v>3099.44</v>
      </c>
      <c r="AM162" s="3" t="s">
        <v>431</v>
      </c>
      <c r="AN162" s="37">
        <v>1</v>
      </c>
    </row>
    <row r="163" spans="27:40" x14ac:dyDescent="0.25">
      <c r="AA163" s="3" t="s">
        <v>751</v>
      </c>
      <c r="AB163" s="37">
        <v>3095.74</v>
      </c>
      <c r="AM163" s="3" t="s">
        <v>434</v>
      </c>
      <c r="AN163" s="37">
        <v>1</v>
      </c>
    </row>
    <row r="164" spans="27:40" x14ac:dyDescent="0.25">
      <c r="AA164" s="3" t="s">
        <v>889</v>
      </c>
      <c r="AB164" s="37">
        <v>3092.21</v>
      </c>
      <c r="AM164" s="3" t="s">
        <v>437</v>
      </c>
      <c r="AN164" s="37">
        <v>1</v>
      </c>
    </row>
    <row r="165" spans="27:40" x14ac:dyDescent="0.25">
      <c r="AA165" s="3" t="s">
        <v>2298</v>
      </c>
      <c r="AB165" s="37">
        <v>3082.67</v>
      </c>
      <c r="AM165" s="3" t="s">
        <v>440</v>
      </c>
      <c r="AN165" s="37">
        <v>1</v>
      </c>
    </row>
    <row r="166" spans="27:40" x14ac:dyDescent="0.25">
      <c r="AA166" s="3" t="s">
        <v>861</v>
      </c>
      <c r="AB166" s="37">
        <v>3082.32</v>
      </c>
      <c r="AM166" s="3" t="s">
        <v>443</v>
      </c>
      <c r="AN166" s="37">
        <v>1</v>
      </c>
    </row>
    <row r="167" spans="27:40" x14ac:dyDescent="0.25">
      <c r="AA167" s="3" t="s">
        <v>473</v>
      </c>
      <c r="AB167" s="37">
        <v>3062.47</v>
      </c>
      <c r="AM167" s="3" t="s">
        <v>446</v>
      </c>
      <c r="AN167" s="37">
        <v>1</v>
      </c>
    </row>
    <row r="168" spans="27:40" x14ac:dyDescent="0.25">
      <c r="AA168" s="3" t="s">
        <v>2127</v>
      </c>
      <c r="AB168" s="37">
        <v>3055.4</v>
      </c>
      <c r="AM168" s="3" t="s">
        <v>449</v>
      </c>
      <c r="AN168" s="37">
        <v>1</v>
      </c>
    </row>
    <row r="169" spans="27:40" x14ac:dyDescent="0.25">
      <c r="AA169" s="3" t="s">
        <v>125</v>
      </c>
      <c r="AB169" s="37">
        <v>3047.52</v>
      </c>
      <c r="AM169" s="3" t="s">
        <v>452</v>
      </c>
      <c r="AN169" s="37">
        <v>1</v>
      </c>
    </row>
    <row r="170" spans="27:40" x14ac:dyDescent="0.25">
      <c r="AA170" s="3" t="s">
        <v>1074</v>
      </c>
      <c r="AB170" s="37">
        <v>3037.92</v>
      </c>
      <c r="AM170" s="3" t="s">
        <v>455</v>
      </c>
      <c r="AN170" s="37">
        <v>1</v>
      </c>
    </row>
    <row r="171" spans="27:40" x14ac:dyDescent="0.25">
      <c r="AA171" s="3" t="s">
        <v>1333</v>
      </c>
      <c r="AB171" s="37">
        <v>3020.36</v>
      </c>
      <c r="AM171" s="3" t="s">
        <v>457</v>
      </c>
      <c r="AN171" s="37">
        <v>1</v>
      </c>
    </row>
    <row r="172" spans="27:40" x14ac:dyDescent="0.25">
      <c r="AA172" s="3" t="s">
        <v>1182</v>
      </c>
      <c r="AB172" s="37">
        <v>3012.1</v>
      </c>
      <c r="AM172" s="3" t="s">
        <v>460</v>
      </c>
      <c r="AN172" s="37">
        <v>1</v>
      </c>
    </row>
    <row r="173" spans="27:40" x14ac:dyDescent="0.25">
      <c r="AA173" s="3" t="s">
        <v>2275</v>
      </c>
      <c r="AB173" s="37">
        <v>3009.49</v>
      </c>
      <c r="AM173" s="3" t="s">
        <v>462</v>
      </c>
      <c r="AN173" s="37">
        <v>1</v>
      </c>
    </row>
    <row r="174" spans="27:40" x14ac:dyDescent="0.25">
      <c r="AA174" s="3" t="s">
        <v>1962</v>
      </c>
      <c r="AB174" s="37">
        <v>2978.37</v>
      </c>
      <c r="AM174" s="3" t="s">
        <v>465</v>
      </c>
      <c r="AN174" s="37">
        <v>1</v>
      </c>
    </row>
    <row r="175" spans="27:40" x14ac:dyDescent="0.25">
      <c r="AA175" s="3" t="s">
        <v>1157</v>
      </c>
      <c r="AB175" s="37">
        <v>2977.65</v>
      </c>
      <c r="AM175" s="3" t="s">
        <v>468</v>
      </c>
      <c r="AN175" s="37">
        <v>1</v>
      </c>
    </row>
    <row r="176" spans="27:40" x14ac:dyDescent="0.25">
      <c r="AA176" s="3" t="s">
        <v>2423</v>
      </c>
      <c r="AB176" s="37">
        <v>2974.05</v>
      </c>
      <c r="AM176" s="3" t="s">
        <v>471</v>
      </c>
      <c r="AN176" s="37">
        <v>1</v>
      </c>
    </row>
    <row r="177" spans="27:40" x14ac:dyDescent="0.25">
      <c r="AA177" s="3" t="s">
        <v>1354</v>
      </c>
      <c r="AB177" s="37">
        <v>2968.8</v>
      </c>
      <c r="AM177" s="3" t="s">
        <v>474</v>
      </c>
      <c r="AN177" s="37">
        <v>1</v>
      </c>
    </row>
    <row r="178" spans="27:40" x14ac:dyDescent="0.25">
      <c r="AA178" s="3" t="s">
        <v>786</v>
      </c>
      <c r="AB178" s="37">
        <v>2968.76</v>
      </c>
      <c r="AM178" s="3" t="s">
        <v>477</v>
      </c>
      <c r="AN178" s="37">
        <v>1</v>
      </c>
    </row>
    <row r="179" spans="27:40" x14ac:dyDescent="0.25">
      <c r="AA179" s="3" t="s">
        <v>1250</v>
      </c>
      <c r="AB179" s="37">
        <v>2968.19</v>
      </c>
      <c r="AM179" s="3" t="s">
        <v>480</v>
      </c>
      <c r="AN179" s="37">
        <v>1</v>
      </c>
    </row>
    <row r="180" spans="27:40" x14ac:dyDescent="0.25">
      <c r="AA180" s="3" t="s">
        <v>521</v>
      </c>
      <c r="AB180" s="37">
        <v>2961.28</v>
      </c>
      <c r="AM180" s="3" t="s">
        <v>483</v>
      </c>
      <c r="AN180" s="37">
        <v>1</v>
      </c>
    </row>
    <row r="181" spans="27:40" x14ac:dyDescent="0.25">
      <c r="AA181" s="3" t="s">
        <v>1199</v>
      </c>
      <c r="AB181" s="37">
        <v>2957.34</v>
      </c>
      <c r="AM181" s="3" t="s">
        <v>486</v>
      </c>
      <c r="AN181" s="37">
        <v>1</v>
      </c>
    </row>
    <row r="182" spans="27:40" x14ac:dyDescent="0.25">
      <c r="AA182" s="3" t="s">
        <v>109</v>
      </c>
      <c r="AB182" s="37">
        <v>2945.11</v>
      </c>
      <c r="AM182" s="3" t="s">
        <v>489</v>
      </c>
      <c r="AN182" s="37">
        <v>1</v>
      </c>
    </row>
    <row r="183" spans="27:40" x14ac:dyDescent="0.25">
      <c r="AA183" s="3" t="s">
        <v>2437</v>
      </c>
      <c r="AB183" s="37">
        <v>2940.63</v>
      </c>
      <c r="AM183" s="3" t="s">
        <v>492</v>
      </c>
      <c r="AN183" s="37">
        <v>1</v>
      </c>
    </row>
    <row r="184" spans="27:40" x14ac:dyDescent="0.25">
      <c r="AA184" s="3" t="s">
        <v>1551</v>
      </c>
      <c r="AB184" s="37">
        <v>2937.23</v>
      </c>
      <c r="AM184" s="3" t="s">
        <v>495</v>
      </c>
      <c r="AN184" s="37">
        <v>1</v>
      </c>
    </row>
    <row r="185" spans="27:40" x14ac:dyDescent="0.25">
      <c r="AA185" s="3" t="s">
        <v>1063</v>
      </c>
      <c r="AB185" s="37">
        <v>2936.23</v>
      </c>
      <c r="AM185" s="3" t="s">
        <v>498</v>
      </c>
      <c r="AN185" s="37">
        <v>1</v>
      </c>
    </row>
    <row r="186" spans="27:40" x14ac:dyDescent="0.25">
      <c r="AA186" s="3" t="s">
        <v>2252</v>
      </c>
      <c r="AB186" s="37">
        <v>2935.72</v>
      </c>
      <c r="AM186" s="3" t="s">
        <v>500</v>
      </c>
      <c r="AN186" s="37">
        <v>1</v>
      </c>
    </row>
    <row r="187" spans="27:40" x14ac:dyDescent="0.25">
      <c r="AA187" s="3" t="s">
        <v>1749</v>
      </c>
      <c r="AB187" s="37">
        <v>2934.63</v>
      </c>
      <c r="AM187" s="3" t="s">
        <v>503</v>
      </c>
      <c r="AN187" s="37">
        <v>1</v>
      </c>
    </row>
    <row r="188" spans="27:40" x14ac:dyDescent="0.25">
      <c r="AA188" s="3" t="s">
        <v>783</v>
      </c>
      <c r="AB188" s="37">
        <v>2928.36</v>
      </c>
      <c r="AM188" s="3" t="s">
        <v>505</v>
      </c>
      <c r="AN188" s="37">
        <v>1</v>
      </c>
    </row>
    <row r="189" spans="27:40" x14ac:dyDescent="0.25">
      <c r="AA189" s="3" t="s">
        <v>741</v>
      </c>
      <c r="AB189" s="37">
        <v>2927.25</v>
      </c>
      <c r="AM189" s="3" t="s">
        <v>508</v>
      </c>
      <c r="AN189" s="37">
        <v>1</v>
      </c>
    </row>
    <row r="190" spans="27:40" x14ac:dyDescent="0.25">
      <c r="AA190" s="3" t="s">
        <v>1523</v>
      </c>
      <c r="AB190" s="37">
        <v>2926.63</v>
      </c>
      <c r="AM190" s="3" t="s">
        <v>511</v>
      </c>
      <c r="AN190" s="37">
        <v>1</v>
      </c>
    </row>
    <row r="191" spans="27:40" x14ac:dyDescent="0.25">
      <c r="AA191" s="3" t="s">
        <v>1309</v>
      </c>
      <c r="AB191" s="37">
        <v>2922</v>
      </c>
      <c r="AM191" s="3" t="s">
        <v>514</v>
      </c>
      <c r="AN191" s="37">
        <v>1</v>
      </c>
    </row>
    <row r="192" spans="27:40" x14ac:dyDescent="0.25">
      <c r="AA192" s="3" t="s">
        <v>2084</v>
      </c>
      <c r="AB192" s="37">
        <v>2917.68</v>
      </c>
      <c r="AM192" s="3" t="s">
        <v>517</v>
      </c>
      <c r="AN192" s="37">
        <v>1</v>
      </c>
    </row>
    <row r="193" spans="27:40" x14ac:dyDescent="0.25">
      <c r="AA193" s="3" t="s">
        <v>285</v>
      </c>
      <c r="AB193" s="37">
        <v>2916.36</v>
      </c>
      <c r="AM193" s="3" t="s">
        <v>519</v>
      </c>
      <c r="AN193" s="37">
        <v>1</v>
      </c>
    </row>
    <row r="194" spans="27:40" x14ac:dyDescent="0.25">
      <c r="AA194" s="3" t="s">
        <v>2203</v>
      </c>
      <c r="AB194" s="37">
        <v>2907.58</v>
      </c>
      <c r="AM194" s="3" t="s">
        <v>522</v>
      </c>
      <c r="AN194" s="37">
        <v>1</v>
      </c>
    </row>
    <row r="195" spans="27:40" x14ac:dyDescent="0.25">
      <c r="AA195" s="3" t="s">
        <v>1892</v>
      </c>
      <c r="AB195" s="37">
        <v>2904.76</v>
      </c>
      <c r="AM195" s="3" t="s">
        <v>524</v>
      </c>
      <c r="AN195" s="37">
        <v>1</v>
      </c>
    </row>
    <row r="196" spans="27:40" x14ac:dyDescent="0.25">
      <c r="AA196" s="3" t="s">
        <v>914</v>
      </c>
      <c r="AB196" s="37">
        <v>2900.16</v>
      </c>
      <c r="AM196" s="3" t="s">
        <v>527</v>
      </c>
      <c r="AN196" s="37">
        <v>1</v>
      </c>
    </row>
    <row r="197" spans="27:40" x14ac:dyDescent="0.25">
      <c r="AA197" s="3" t="s">
        <v>1844</v>
      </c>
      <c r="AB197" s="37">
        <v>2881.53</v>
      </c>
      <c r="AM197" s="3" t="s">
        <v>530</v>
      </c>
      <c r="AN197" s="37">
        <v>1</v>
      </c>
    </row>
    <row r="198" spans="27:40" x14ac:dyDescent="0.25">
      <c r="AA198" s="3" t="s">
        <v>1744</v>
      </c>
      <c r="AB198" s="37">
        <v>2881.47</v>
      </c>
      <c r="AM198" s="3" t="s">
        <v>532</v>
      </c>
      <c r="AN198" s="37">
        <v>1</v>
      </c>
    </row>
    <row r="199" spans="27:40" x14ac:dyDescent="0.25">
      <c r="AA199" s="3" t="s">
        <v>1549</v>
      </c>
      <c r="AB199" s="37">
        <v>2880.6</v>
      </c>
      <c r="AM199" s="3" t="s">
        <v>535</v>
      </c>
      <c r="AN199" s="37">
        <v>1</v>
      </c>
    </row>
    <row r="200" spans="27:40" x14ac:dyDescent="0.25">
      <c r="AA200" s="3" t="s">
        <v>666</v>
      </c>
      <c r="AB200" s="37">
        <v>2879.79</v>
      </c>
      <c r="AM200" s="3" t="s">
        <v>538</v>
      </c>
      <c r="AN200" s="37">
        <v>1</v>
      </c>
    </row>
    <row r="201" spans="27:40" x14ac:dyDescent="0.25">
      <c r="AA201" s="3" t="s">
        <v>2382</v>
      </c>
      <c r="AB201" s="37">
        <v>2873.35</v>
      </c>
      <c r="AM201" s="3" t="s">
        <v>540</v>
      </c>
      <c r="AN201" s="37">
        <v>1</v>
      </c>
    </row>
    <row r="202" spans="27:40" x14ac:dyDescent="0.25">
      <c r="AA202" s="3" t="s">
        <v>1038</v>
      </c>
      <c r="AB202" s="37">
        <v>2868.43</v>
      </c>
      <c r="AM202" s="3" t="s">
        <v>543</v>
      </c>
      <c r="AN202" s="37">
        <v>1</v>
      </c>
    </row>
    <row r="203" spans="27:40" x14ac:dyDescent="0.25">
      <c r="AA203" s="3" t="s">
        <v>2222</v>
      </c>
      <c r="AB203" s="37">
        <v>2868.28</v>
      </c>
      <c r="AM203" s="3" t="s">
        <v>546</v>
      </c>
      <c r="AN203" s="37">
        <v>1</v>
      </c>
    </row>
    <row r="204" spans="27:40" x14ac:dyDescent="0.25">
      <c r="AA204" s="3" t="s">
        <v>85</v>
      </c>
      <c r="AB204" s="37">
        <v>2861.09</v>
      </c>
      <c r="AM204" s="3" t="s">
        <v>548</v>
      </c>
      <c r="AN204" s="37">
        <v>1</v>
      </c>
    </row>
    <row r="205" spans="27:40" x14ac:dyDescent="0.25">
      <c r="AA205" s="3" t="s">
        <v>869</v>
      </c>
      <c r="AB205" s="37">
        <v>2858.33</v>
      </c>
      <c r="AM205" s="3" t="s">
        <v>551</v>
      </c>
      <c r="AN205" s="37">
        <v>1</v>
      </c>
    </row>
    <row r="206" spans="27:40" x14ac:dyDescent="0.25">
      <c r="AA206" s="3" t="s">
        <v>178</v>
      </c>
      <c r="AB206" s="37">
        <v>2844.27</v>
      </c>
      <c r="AM206" s="3" t="s">
        <v>554</v>
      </c>
      <c r="AN206" s="37">
        <v>1</v>
      </c>
    </row>
    <row r="207" spans="27:40" x14ac:dyDescent="0.25">
      <c r="AA207" s="3" t="s">
        <v>1352</v>
      </c>
      <c r="AB207" s="37">
        <v>2840.22</v>
      </c>
      <c r="AM207" s="3" t="s">
        <v>557</v>
      </c>
      <c r="AN207" s="37">
        <v>1</v>
      </c>
    </row>
    <row r="208" spans="27:40" x14ac:dyDescent="0.25">
      <c r="AA208" s="3" t="s">
        <v>2524</v>
      </c>
      <c r="AB208" s="37">
        <v>2820.96</v>
      </c>
      <c r="AM208" s="3" t="s">
        <v>559</v>
      </c>
      <c r="AN208" s="37">
        <v>1</v>
      </c>
    </row>
    <row r="209" spans="27:40" x14ac:dyDescent="0.25">
      <c r="AA209" s="3" t="s">
        <v>2390</v>
      </c>
      <c r="AB209" s="37">
        <v>2819.74</v>
      </c>
      <c r="AM209" s="3" t="s">
        <v>562</v>
      </c>
      <c r="AN209" s="37">
        <v>1</v>
      </c>
    </row>
    <row r="210" spans="27:40" x14ac:dyDescent="0.25">
      <c r="AA210" s="3" t="s">
        <v>2338</v>
      </c>
      <c r="AB210" s="37">
        <v>2817.66</v>
      </c>
      <c r="AM210" s="3" t="s">
        <v>565</v>
      </c>
      <c r="AN210" s="37">
        <v>1</v>
      </c>
    </row>
    <row r="211" spans="27:40" x14ac:dyDescent="0.25">
      <c r="AA211" s="3" t="s">
        <v>2245</v>
      </c>
      <c r="AB211" s="37">
        <v>2811.63</v>
      </c>
      <c r="AM211" s="3" t="s">
        <v>568</v>
      </c>
      <c r="AN211" s="37">
        <v>1</v>
      </c>
    </row>
    <row r="212" spans="27:40" x14ac:dyDescent="0.25">
      <c r="AA212" s="3" t="s">
        <v>769</v>
      </c>
      <c r="AB212" s="37">
        <v>2809.99</v>
      </c>
      <c r="AM212" s="3" t="s">
        <v>571</v>
      </c>
      <c r="AN212" s="37">
        <v>1</v>
      </c>
    </row>
    <row r="213" spans="27:40" x14ac:dyDescent="0.25">
      <c r="AA213" s="3" t="s">
        <v>2115</v>
      </c>
      <c r="AB213" s="37">
        <v>2807.2</v>
      </c>
      <c r="AM213" s="3" t="s">
        <v>574</v>
      </c>
      <c r="AN213" s="37">
        <v>1</v>
      </c>
    </row>
    <row r="214" spans="27:40" x14ac:dyDescent="0.25">
      <c r="AA214" s="3" t="s">
        <v>1982</v>
      </c>
      <c r="AB214" s="37">
        <v>2806.81</v>
      </c>
      <c r="AM214" s="3" t="s">
        <v>577</v>
      </c>
      <c r="AN214" s="37">
        <v>1</v>
      </c>
    </row>
    <row r="215" spans="27:40" x14ac:dyDescent="0.25">
      <c r="AA215" s="3" t="s">
        <v>1701</v>
      </c>
      <c r="AB215" s="37">
        <v>2798.82</v>
      </c>
      <c r="AM215" s="3" t="s">
        <v>580</v>
      </c>
      <c r="AN215" s="37">
        <v>1</v>
      </c>
    </row>
    <row r="216" spans="27:40" x14ac:dyDescent="0.25">
      <c r="AA216" s="3" t="s">
        <v>2567</v>
      </c>
      <c r="AB216" s="37">
        <v>2795.23</v>
      </c>
      <c r="AM216" s="3" t="s">
        <v>583</v>
      </c>
      <c r="AN216" s="37">
        <v>1</v>
      </c>
    </row>
    <row r="217" spans="27:40" x14ac:dyDescent="0.25">
      <c r="AA217" s="3" t="s">
        <v>1618</v>
      </c>
      <c r="AB217" s="37">
        <v>2786.92</v>
      </c>
      <c r="AM217" s="3" t="s">
        <v>586</v>
      </c>
      <c r="AN217" s="37">
        <v>1</v>
      </c>
    </row>
    <row r="218" spans="27:40" x14ac:dyDescent="0.25">
      <c r="AA218" s="3" t="s">
        <v>327</v>
      </c>
      <c r="AB218" s="37">
        <v>2784.15</v>
      </c>
      <c r="AM218" s="3" t="s">
        <v>589</v>
      </c>
      <c r="AN218" s="37">
        <v>1</v>
      </c>
    </row>
    <row r="219" spans="27:40" x14ac:dyDescent="0.25">
      <c r="AA219" s="3" t="s">
        <v>983</v>
      </c>
      <c r="AB219" s="37">
        <v>2773.41</v>
      </c>
      <c r="AM219" s="3" t="s">
        <v>592</v>
      </c>
      <c r="AN219" s="37">
        <v>1</v>
      </c>
    </row>
    <row r="220" spans="27:40" x14ac:dyDescent="0.25">
      <c r="AA220" s="3" t="s">
        <v>1670</v>
      </c>
      <c r="AB220" s="37">
        <v>2772.61</v>
      </c>
      <c r="AM220" s="3" t="s">
        <v>595</v>
      </c>
      <c r="AN220" s="37">
        <v>1</v>
      </c>
    </row>
    <row r="221" spans="27:40" x14ac:dyDescent="0.25">
      <c r="AA221" s="3" t="s">
        <v>1433</v>
      </c>
      <c r="AB221" s="37">
        <v>2759.23</v>
      </c>
      <c r="AM221" s="3" t="s">
        <v>598</v>
      </c>
      <c r="AN221" s="37">
        <v>1</v>
      </c>
    </row>
    <row r="222" spans="27:40" x14ac:dyDescent="0.25">
      <c r="AA222" s="3" t="s">
        <v>80</v>
      </c>
      <c r="AB222" s="37">
        <v>2752.5</v>
      </c>
      <c r="AM222" s="3" t="s">
        <v>601</v>
      </c>
      <c r="AN222" s="37">
        <v>1</v>
      </c>
    </row>
    <row r="223" spans="27:40" x14ac:dyDescent="0.25">
      <c r="AA223" s="3" t="s">
        <v>2397</v>
      </c>
      <c r="AB223" s="37">
        <v>2748.2</v>
      </c>
      <c r="AM223" s="3" t="s">
        <v>604</v>
      </c>
      <c r="AN223" s="37">
        <v>1</v>
      </c>
    </row>
    <row r="224" spans="27:40" x14ac:dyDescent="0.25">
      <c r="AA224" s="3" t="s">
        <v>2388</v>
      </c>
      <c r="AB224" s="37">
        <v>2748.19</v>
      </c>
      <c r="AM224" s="3" t="s">
        <v>607</v>
      </c>
      <c r="AN224" s="37">
        <v>1</v>
      </c>
    </row>
    <row r="225" spans="27:40" x14ac:dyDescent="0.25">
      <c r="AA225" s="3" t="s">
        <v>1160</v>
      </c>
      <c r="AB225" s="37">
        <v>2737.28</v>
      </c>
      <c r="AM225" s="3" t="s">
        <v>610</v>
      </c>
      <c r="AN225" s="37">
        <v>1</v>
      </c>
    </row>
    <row r="226" spans="27:40" x14ac:dyDescent="0.25">
      <c r="AA226" s="3" t="s">
        <v>1576</v>
      </c>
      <c r="AB226" s="37">
        <v>2732.97</v>
      </c>
      <c r="AM226" s="3" t="s">
        <v>613</v>
      </c>
      <c r="AN226" s="37">
        <v>1</v>
      </c>
    </row>
    <row r="227" spans="27:40" x14ac:dyDescent="0.25">
      <c r="AA227" s="3" t="s">
        <v>2000</v>
      </c>
      <c r="AB227" s="37">
        <v>2732.41</v>
      </c>
      <c r="AM227" s="3" t="s">
        <v>616</v>
      </c>
      <c r="AN227" s="37">
        <v>1</v>
      </c>
    </row>
    <row r="228" spans="27:40" x14ac:dyDescent="0.25">
      <c r="AA228" s="3" t="s">
        <v>201</v>
      </c>
      <c r="AB228" s="37">
        <v>2728.67</v>
      </c>
      <c r="AM228" s="3" t="s">
        <v>619</v>
      </c>
      <c r="AN228" s="37">
        <v>1</v>
      </c>
    </row>
    <row r="229" spans="27:40" x14ac:dyDescent="0.25">
      <c r="AA229" s="3" t="s">
        <v>878</v>
      </c>
      <c r="AB229" s="37">
        <v>2728.38</v>
      </c>
      <c r="AM229" s="3" t="s">
        <v>622</v>
      </c>
      <c r="AN229" s="37">
        <v>1</v>
      </c>
    </row>
    <row r="230" spans="27:40" x14ac:dyDescent="0.25">
      <c r="AA230" s="3" t="s">
        <v>564</v>
      </c>
      <c r="AB230" s="37">
        <v>2726.98</v>
      </c>
      <c r="AM230" s="3" t="s">
        <v>625</v>
      </c>
      <c r="AN230" s="37">
        <v>1</v>
      </c>
    </row>
    <row r="231" spans="27:40" x14ac:dyDescent="0.25">
      <c r="AA231" s="3" t="s">
        <v>2492</v>
      </c>
      <c r="AB231" s="37">
        <v>2726.05</v>
      </c>
      <c r="AM231" s="3" t="s">
        <v>628</v>
      </c>
      <c r="AN231" s="37">
        <v>1</v>
      </c>
    </row>
    <row r="232" spans="27:40" x14ac:dyDescent="0.25">
      <c r="AA232" s="3" t="s">
        <v>2092</v>
      </c>
      <c r="AB232" s="37">
        <v>2725.71</v>
      </c>
      <c r="AM232" s="3" t="s">
        <v>630</v>
      </c>
      <c r="AN232" s="37">
        <v>1</v>
      </c>
    </row>
    <row r="233" spans="27:40" x14ac:dyDescent="0.25">
      <c r="AA233" s="3" t="s">
        <v>2080</v>
      </c>
      <c r="AB233" s="37">
        <v>2716.72</v>
      </c>
      <c r="AM233" s="3" t="s">
        <v>633</v>
      </c>
      <c r="AN233" s="37">
        <v>1</v>
      </c>
    </row>
    <row r="234" spans="27:40" x14ac:dyDescent="0.25">
      <c r="AA234" s="3" t="s">
        <v>943</v>
      </c>
      <c r="AB234" s="37">
        <v>2714.88</v>
      </c>
      <c r="AM234" s="3" t="s">
        <v>636</v>
      </c>
      <c r="AN234" s="37">
        <v>1</v>
      </c>
    </row>
    <row r="235" spans="27:40" x14ac:dyDescent="0.25">
      <c r="AA235" s="3" t="s">
        <v>827</v>
      </c>
      <c r="AB235" s="37">
        <v>2712.92</v>
      </c>
      <c r="AM235" s="3" t="s">
        <v>639</v>
      </c>
      <c r="AN235" s="37">
        <v>1</v>
      </c>
    </row>
    <row r="236" spans="27:40" x14ac:dyDescent="0.25">
      <c r="AA236" s="3" t="s">
        <v>2534</v>
      </c>
      <c r="AB236" s="37">
        <v>2707.72</v>
      </c>
      <c r="AM236" s="3" t="s">
        <v>642</v>
      </c>
      <c r="AN236" s="37">
        <v>1</v>
      </c>
    </row>
    <row r="237" spans="27:40" x14ac:dyDescent="0.25">
      <c r="AA237" s="3" t="s">
        <v>371</v>
      </c>
      <c r="AB237" s="37">
        <v>2697.95</v>
      </c>
      <c r="AM237" s="3" t="s">
        <v>645</v>
      </c>
      <c r="AN237" s="37">
        <v>1</v>
      </c>
    </row>
    <row r="238" spans="27:40" x14ac:dyDescent="0.25">
      <c r="AA238" s="3" t="s">
        <v>1228</v>
      </c>
      <c r="AB238" s="37">
        <v>2685.65</v>
      </c>
      <c r="AM238" s="3" t="s">
        <v>648</v>
      </c>
      <c r="AN238" s="37">
        <v>1</v>
      </c>
    </row>
    <row r="239" spans="27:40" x14ac:dyDescent="0.25">
      <c r="AA239" s="3" t="s">
        <v>1060</v>
      </c>
      <c r="AB239" s="37">
        <v>2681.81</v>
      </c>
      <c r="AM239" s="3" t="s">
        <v>651</v>
      </c>
      <c r="AN239" s="37">
        <v>1</v>
      </c>
    </row>
    <row r="240" spans="27:40" x14ac:dyDescent="0.25">
      <c r="AA240" s="3" t="s">
        <v>638</v>
      </c>
      <c r="AB240" s="37">
        <v>2678.2</v>
      </c>
      <c r="AM240" s="3" t="s">
        <v>653</v>
      </c>
      <c r="AN240" s="37">
        <v>1</v>
      </c>
    </row>
    <row r="241" spans="27:40" x14ac:dyDescent="0.25">
      <c r="AA241" s="3" t="s">
        <v>624</v>
      </c>
      <c r="AB241" s="37">
        <v>2670.55</v>
      </c>
      <c r="AM241" s="3" t="s">
        <v>656</v>
      </c>
      <c r="AN241" s="37">
        <v>1</v>
      </c>
    </row>
    <row r="242" spans="27:40" x14ac:dyDescent="0.25">
      <c r="AA242" s="3" t="s">
        <v>585</v>
      </c>
      <c r="AB242" s="37">
        <v>2664.84</v>
      </c>
      <c r="AM242" s="3" t="s">
        <v>658</v>
      </c>
      <c r="AN242" s="37">
        <v>1</v>
      </c>
    </row>
    <row r="243" spans="27:40" x14ac:dyDescent="0.25">
      <c r="AA243" s="3" t="s">
        <v>2044</v>
      </c>
      <c r="AB243" s="37">
        <v>2662.12</v>
      </c>
      <c r="AM243" s="3" t="s">
        <v>660</v>
      </c>
      <c r="AN243" s="37">
        <v>1</v>
      </c>
    </row>
    <row r="244" spans="27:40" x14ac:dyDescent="0.25">
      <c r="AA244" s="3" t="s">
        <v>2087</v>
      </c>
      <c r="AB244" s="37">
        <v>2642.43</v>
      </c>
      <c r="AM244" s="3" t="s">
        <v>662</v>
      </c>
      <c r="AN244" s="37">
        <v>1</v>
      </c>
    </row>
    <row r="245" spans="27:40" x14ac:dyDescent="0.25">
      <c r="AA245" s="3" t="s">
        <v>1879</v>
      </c>
      <c r="AB245" s="37">
        <v>2636.41</v>
      </c>
      <c r="AM245" s="3" t="s">
        <v>665</v>
      </c>
      <c r="AN245" s="37">
        <v>1</v>
      </c>
    </row>
    <row r="246" spans="27:40" x14ac:dyDescent="0.25">
      <c r="AA246" s="3" t="s">
        <v>1478</v>
      </c>
      <c r="AB246" s="37">
        <v>2621.64</v>
      </c>
      <c r="AM246" s="3" t="s">
        <v>667</v>
      </c>
      <c r="AN246" s="37">
        <v>1</v>
      </c>
    </row>
    <row r="247" spans="27:40" x14ac:dyDescent="0.25">
      <c r="AA247" s="3" t="s">
        <v>1883</v>
      </c>
      <c r="AB247" s="37">
        <v>2618.09</v>
      </c>
      <c r="AM247" s="3" t="s">
        <v>670</v>
      </c>
      <c r="AN247" s="37">
        <v>1</v>
      </c>
    </row>
    <row r="248" spans="27:40" x14ac:dyDescent="0.25">
      <c r="AA248" s="3" t="s">
        <v>1562</v>
      </c>
      <c r="AB248" s="37">
        <v>2617.2800000000002</v>
      </c>
      <c r="AM248" s="3" t="s">
        <v>673</v>
      </c>
      <c r="AN248" s="37">
        <v>1</v>
      </c>
    </row>
    <row r="249" spans="27:40" x14ac:dyDescent="0.25">
      <c r="AA249" s="3" t="s">
        <v>675</v>
      </c>
      <c r="AB249" s="37">
        <v>2614.11</v>
      </c>
      <c r="AM249" s="3" t="s">
        <v>676</v>
      </c>
      <c r="AN249" s="37">
        <v>1</v>
      </c>
    </row>
    <row r="250" spans="27:40" x14ac:dyDescent="0.25">
      <c r="AA250" s="3" t="s">
        <v>1047</v>
      </c>
      <c r="AB250" s="37">
        <v>2606.11</v>
      </c>
      <c r="AM250" s="3" t="s">
        <v>679</v>
      </c>
      <c r="AN250" s="37">
        <v>1</v>
      </c>
    </row>
    <row r="251" spans="27:40" x14ac:dyDescent="0.25">
      <c r="AA251" s="3" t="s">
        <v>344</v>
      </c>
      <c r="AB251" s="37">
        <v>2592.2600000000002</v>
      </c>
      <c r="AM251" s="3" t="s">
        <v>682</v>
      </c>
      <c r="AN251" s="37">
        <v>1</v>
      </c>
    </row>
    <row r="252" spans="27:40" x14ac:dyDescent="0.25">
      <c r="AA252" s="3" t="s">
        <v>1922</v>
      </c>
      <c r="AB252" s="37">
        <v>2590.84</v>
      </c>
      <c r="AM252" s="3" t="s">
        <v>685</v>
      </c>
      <c r="AN252" s="37">
        <v>1</v>
      </c>
    </row>
    <row r="253" spans="27:40" x14ac:dyDescent="0.25">
      <c r="AA253" s="3" t="s">
        <v>1428</v>
      </c>
      <c r="AB253" s="37">
        <v>2580.92</v>
      </c>
      <c r="AM253" s="3" t="s">
        <v>688</v>
      </c>
      <c r="AN253" s="37">
        <v>1</v>
      </c>
    </row>
    <row r="254" spans="27:40" x14ac:dyDescent="0.25">
      <c r="AA254" s="3" t="s">
        <v>2254</v>
      </c>
      <c r="AB254" s="37">
        <v>2571.27</v>
      </c>
      <c r="AM254" s="3" t="s">
        <v>691</v>
      </c>
      <c r="AN254" s="37">
        <v>1</v>
      </c>
    </row>
    <row r="255" spans="27:40" x14ac:dyDescent="0.25">
      <c r="AA255" s="3" t="s">
        <v>2141</v>
      </c>
      <c r="AB255" s="37">
        <v>2568.34</v>
      </c>
      <c r="AM255" s="3" t="s">
        <v>694</v>
      </c>
      <c r="AN255" s="37">
        <v>1</v>
      </c>
    </row>
    <row r="256" spans="27:40" x14ac:dyDescent="0.25">
      <c r="AA256" s="3" t="s">
        <v>2401</v>
      </c>
      <c r="AB256" s="37">
        <v>2564.39</v>
      </c>
      <c r="AM256" s="3" t="s">
        <v>696</v>
      </c>
      <c r="AN256" s="37">
        <v>1</v>
      </c>
    </row>
    <row r="257" spans="27:40" x14ac:dyDescent="0.25">
      <c r="AA257" s="3" t="s">
        <v>319</v>
      </c>
      <c r="AB257" s="37">
        <v>2563.27</v>
      </c>
      <c r="AM257" s="3" t="s">
        <v>698</v>
      </c>
      <c r="AN257" s="37">
        <v>1</v>
      </c>
    </row>
    <row r="258" spans="27:40" x14ac:dyDescent="0.25">
      <c r="AA258" s="3" t="s">
        <v>143</v>
      </c>
      <c r="AB258" s="37">
        <v>2557.4299999999998</v>
      </c>
      <c r="AM258" s="3" t="s">
        <v>700</v>
      </c>
      <c r="AN258" s="37">
        <v>1</v>
      </c>
    </row>
    <row r="259" spans="27:40" x14ac:dyDescent="0.25">
      <c r="AA259" s="3" t="s">
        <v>872</v>
      </c>
      <c r="AB259" s="37">
        <v>2553.48</v>
      </c>
      <c r="AM259" s="3" t="s">
        <v>703</v>
      </c>
      <c r="AN259" s="37">
        <v>1</v>
      </c>
    </row>
    <row r="260" spans="27:40" x14ac:dyDescent="0.25">
      <c r="AA260" s="3" t="s">
        <v>1367</v>
      </c>
      <c r="AB260" s="37">
        <v>2521.1799999999998</v>
      </c>
      <c r="AM260" s="3" t="s">
        <v>705</v>
      </c>
      <c r="AN260" s="37">
        <v>1</v>
      </c>
    </row>
    <row r="261" spans="27:40" x14ac:dyDescent="0.25">
      <c r="AA261" s="3" t="s">
        <v>591</v>
      </c>
      <c r="AB261" s="37">
        <v>2506.79</v>
      </c>
      <c r="AM261" s="3" t="s">
        <v>707</v>
      </c>
      <c r="AN261" s="37">
        <v>1</v>
      </c>
    </row>
    <row r="262" spans="27:40" x14ac:dyDescent="0.25">
      <c r="AA262" s="3" t="s">
        <v>836</v>
      </c>
      <c r="AB262" s="37">
        <v>2501.77</v>
      </c>
      <c r="AM262" s="3" t="s">
        <v>710</v>
      </c>
      <c r="AN262" s="37">
        <v>1</v>
      </c>
    </row>
    <row r="263" spans="27:40" x14ac:dyDescent="0.25">
      <c r="AA263" s="3" t="s">
        <v>2156</v>
      </c>
      <c r="AB263" s="37">
        <v>2501.5500000000002</v>
      </c>
      <c r="AM263" s="3" t="s">
        <v>713</v>
      </c>
      <c r="AN263" s="37">
        <v>1</v>
      </c>
    </row>
    <row r="264" spans="27:40" x14ac:dyDescent="0.25">
      <c r="AA264" s="3" t="s">
        <v>1518</v>
      </c>
      <c r="AB264" s="37">
        <v>2497.62</v>
      </c>
      <c r="AM264" s="3" t="s">
        <v>716</v>
      </c>
      <c r="AN264" s="37">
        <v>1</v>
      </c>
    </row>
    <row r="265" spans="27:40" x14ac:dyDescent="0.25">
      <c r="AA265" s="3" t="s">
        <v>2293</v>
      </c>
      <c r="AB265" s="37">
        <v>2492.08</v>
      </c>
      <c r="AM265" s="3" t="s">
        <v>719</v>
      </c>
      <c r="AN265" s="37">
        <v>1</v>
      </c>
    </row>
    <row r="266" spans="27:40" x14ac:dyDescent="0.25">
      <c r="AA266" s="3" t="s">
        <v>2439</v>
      </c>
      <c r="AB266" s="37">
        <v>2486.98</v>
      </c>
      <c r="AM266" s="3" t="s">
        <v>721</v>
      </c>
      <c r="AN266" s="37">
        <v>1</v>
      </c>
    </row>
    <row r="267" spans="27:40" x14ac:dyDescent="0.25">
      <c r="AA267" s="3" t="s">
        <v>1842</v>
      </c>
      <c r="AB267" s="37">
        <v>2476.38</v>
      </c>
      <c r="AM267" s="3" t="s">
        <v>723</v>
      </c>
      <c r="AN267" s="37">
        <v>1</v>
      </c>
    </row>
    <row r="268" spans="27:40" x14ac:dyDescent="0.25">
      <c r="AA268" s="3" t="s">
        <v>216</v>
      </c>
      <c r="AB268" s="37">
        <v>2475.08</v>
      </c>
      <c r="AM268" s="3" t="s">
        <v>726</v>
      </c>
      <c r="AN268" s="37">
        <v>1</v>
      </c>
    </row>
    <row r="269" spans="27:40" x14ac:dyDescent="0.25">
      <c r="AA269" s="3" t="s">
        <v>1454</v>
      </c>
      <c r="AB269" s="37">
        <v>2472.85</v>
      </c>
      <c r="AM269" s="3" t="s">
        <v>729</v>
      </c>
      <c r="AN269" s="37">
        <v>1</v>
      </c>
    </row>
    <row r="270" spans="27:40" x14ac:dyDescent="0.25">
      <c r="AA270" s="3" t="s">
        <v>2219</v>
      </c>
      <c r="AB270" s="37">
        <v>2459.48</v>
      </c>
      <c r="AM270" s="3" t="s">
        <v>732</v>
      </c>
      <c r="AN270" s="37">
        <v>1</v>
      </c>
    </row>
    <row r="271" spans="27:40" x14ac:dyDescent="0.25">
      <c r="AA271" s="3" t="s">
        <v>1621</v>
      </c>
      <c r="AB271" s="37">
        <v>2457.92</v>
      </c>
      <c r="AM271" s="3" t="s">
        <v>735</v>
      </c>
      <c r="AN271" s="37">
        <v>1</v>
      </c>
    </row>
    <row r="272" spans="27:40" x14ac:dyDescent="0.25">
      <c r="AA272" s="3" t="s">
        <v>2403</v>
      </c>
      <c r="AB272" s="37">
        <v>2456.7800000000002</v>
      </c>
      <c r="AM272" s="3" t="s">
        <v>738</v>
      </c>
      <c r="AN272" s="37">
        <v>1</v>
      </c>
    </row>
    <row r="273" spans="27:40" x14ac:dyDescent="0.25">
      <c r="AA273" s="3" t="s">
        <v>1392</v>
      </c>
      <c r="AB273" s="37">
        <v>2436.59</v>
      </c>
      <c r="AM273" s="3" t="s">
        <v>740</v>
      </c>
      <c r="AN273" s="37">
        <v>1</v>
      </c>
    </row>
    <row r="274" spans="27:40" x14ac:dyDescent="0.25">
      <c r="AA274" s="3" t="s">
        <v>2470</v>
      </c>
      <c r="AB274" s="37">
        <v>2426.83</v>
      </c>
      <c r="AM274" s="3" t="s">
        <v>742</v>
      </c>
      <c r="AN274" s="37">
        <v>1</v>
      </c>
    </row>
    <row r="275" spans="27:40" x14ac:dyDescent="0.25">
      <c r="AA275" s="3" t="s">
        <v>855</v>
      </c>
      <c r="AB275" s="37">
        <v>2423.59</v>
      </c>
      <c r="AM275" s="3" t="s">
        <v>744</v>
      </c>
      <c r="AN275" s="37">
        <v>1</v>
      </c>
    </row>
    <row r="276" spans="27:40" x14ac:dyDescent="0.25">
      <c r="AA276" s="3" t="s">
        <v>1302</v>
      </c>
      <c r="AB276" s="37">
        <v>2422.85</v>
      </c>
      <c r="AM276" s="3" t="s">
        <v>747</v>
      </c>
      <c r="AN276" s="37">
        <v>1</v>
      </c>
    </row>
    <row r="277" spans="27:40" x14ac:dyDescent="0.25">
      <c r="AA277" s="3" t="s">
        <v>294</v>
      </c>
      <c r="AB277" s="37">
        <v>2417.2199999999998</v>
      </c>
      <c r="AM277" s="3" t="s">
        <v>749</v>
      </c>
      <c r="AN277" s="37">
        <v>1</v>
      </c>
    </row>
    <row r="278" spans="27:40" x14ac:dyDescent="0.25">
      <c r="AA278" s="3" t="s">
        <v>1789</v>
      </c>
      <c r="AB278" s="37">
        <v>2416.29</v>
      </c>
      <c r="AM278" s="3" t="s">
        <v>752</v>
      </c>
      <c r="AN278" s="37">
        <v>1</v>
      </c>
    </row>
    <row r="279" spans="27:40" x14ac:dyDescent="0.25">
      <c r="AA279" s="3" t="s">
        <v>1323</v>
      </c>
      <c r="AB279" s="37">
        <v>2411.06</v>
      </c>
      <c r="AM279" s="3" t="s">
        <v>755</v>
      </c>
      <c r="AN279" s="37">
        <v>1</v>
      </c>
    </row>
    <row r="280" spans="27:40" x14ac:dyDescent="0.25">
      <c r="AA280" s="3" t="s">
        <v>2552</v>
      </c>
      <c r="AB280" s="37">
        <v>2410.16</v>
      </c>
      <c r="AM280" s="3" t="s">
        <v>758</v>
      </c>
      <c r="AN280" s="37">
        <v>1</v>
      </c>
    </row>
    <row r="281" spans="27:40" x14ac:dyDescent="0.25">
      <c r="AA281" s="3" t="s">
        <v>1541</v>
      </c>
      <c r="AB281" s="37">
        <v>2407.66</v>
      </c>
      <c r="AM281" s="3" t="s">
        <v>761</v>
      </c>
      <c r="AN281" s="37">
        <v>1</v>
      </c>
    </row>
    <row r="282" spans="27:40" x14ac:dyDescent="0.25">
      <c r="AA282" s="3" t="s">
        <v>1525</v>
      </c>
      <c r="AB282" s="37">
        <v>2399.69</v>
      </c>
      <c r="AM282" s="3" t="s">
        <v>764</v>
      </c>
      <c r="AN282" s="37">
        <v>1</v>
      </c>
    </row>
    <row r="283" spans="27:40" x14ac:dyDescent="0.25">
      <c r="AA283" s="3" t="s">
        <v>857</v>
      </c>
      <c r="AB283" s="37">
        <v>2383.21</v>
      </c>
      <c r="AM283" s="3" t="s">
        <v>767</v>
      </c>
      <c r="AN283" s="37">
        <v>1</v>
      </c>
    </row>
    <row r="284" spans="27:40" x14ac:dyDescent="0.25">
      <c r="AA284" s="3" t="s">
        <v>2172</v>
      </c>
      <c r="AB284" s="37">
        <v>2350.16</v>
      </c>
      <c r="AM284" s="3" t="s">
        <v>770</v>
      </c>
      <c r="AN284" s="37">
        <v>1</v>
      </c>
    </row>
    <row r="285" spans="27:40" x14ac:dyDescent="0.25">
      <c r="AA285" s="3" t="s">
        <v>1944</v>
      </c>
      <c r="AB285" s="37">
        <v>2344.5500000000002</v>
      </c>
      <c r="AM285" s="3" t="s">
        <v>773</v>
      </c>
      <c r="AN285" s="37">
        <v>1</v>
      </c>
    </row>
    <row r="286" spans="27:40" x14ac:dyDescent="0.25">
      <c r="AA286" s="3" t="s">
        <v>2120</v>
      </c>
      <c r="AB286" s="37">
        <v>2323.5500000000002</v>
      </c>
      <c r="AM286" s="3" t="s">
        <v>776</v>
      </c>
      <c r="AN286" s="37">
        <v>1</v>
      </c>
    </row>
    <row r="287" spans="27:40" x14ac:dyDescent="0.25">
      <c r="AA287" s="3" t="s">
        <v>518</v>
      </c>
      <c r="AB287" s="37">
        <v>2296.7800000000002</v>
      </c>
      <c r="AM287" s="3" t="s">
        <v>779</v>
      </c>
      <c r="AN287" s="37">
        <v>1</v>
      </c>
    </row>
    <row r="288" spans="27:40" x14ac:dyDescent="0.25">
      <c r="AA288" s="3" t="s">
        <v>2162</v>
      </c>
      <c r="AB288" s="37">
        <v>2290.4499999999998</v>
      </c>
      <c r="AM288" s="3" t="s">
        <v>782</v>
      </c>
      <c r="AN288" s="37">
        <v>1</v>
      </c>
    </row>
    <row r="289" spans="27:40" x14ac:dyDescent="0.25">
      <c r="AA289" s="3" t="s">
        <v>588</v>
      </c>
      <c r="AB289" s="37">
        <v>2285.94</v>
      </c>
      <c r="AM289" s="3" t="s">
        <v>784</v>
      </c>
      <c r="AN289" s="37">
        <v>1</v>
      </c>
    </row>
    <row r="290" spans="27:40" x14ac:dyDescent="0.25">
      <c r="AA290" s="3" t="s">
        <v>2190</v>
      </c>
      <c r="AB290" s="37">
        <v>2285.33</v>
      </c>
      <c r="AM290" s="3" t="s">
        <v>787</v>
      </c>
      <c r="AN290" s="37">
        <v>1</v>
      </c>
    </row>
    <row r="291" spans="27:40" x14ac:dyDescent="0.25">
      <c r="AA291" s="3" t="s">
        <v>2175</v>
      </c>
      <c r="AB291" s="37">
        <v>2279.2399999999998</v>
      </c>
      <c r="AM291" s="3" t="s">
        <v>790</v>
      </c>
      <c r="AN291" s="37">
        <v>1</v>
      </c>
    </row>
    <row r="292" spans="27:40" x14ac:dyDescent="0.25">
      <c r="AA292" s="3" t="s">
        <v>1535</v>
      </c>
      <c r="AB292" s="37">
        <v>2275.9499999999998</v>
      </c>
      <c r="AM292" s="3" t="s">
        <v>792</v>
      </c>
      <c r="AN292" s="37">
        <v>1</v>
      </c>
    </row>
    <row r="293" spans="27:40" x14ac:dyDescent="0.25">
      <c r="AA293" s="3" t="s">
        <v>553</v>
      </c>
      <c r="AB293" s="37">
        <v>2274.7399999999998</v>
      </c>
      <c r="AM293" s="3" t="s">
        <v>795</v>
      </c>
      <c r="AN293" s="37">
        <v>1</v>
      </c>
    </row>
    <row r="294" spans="27:40" x14ac:dyDescent="0.25">
      <c r="AA294" s="3" t="s">
        <v>454</v>
      </c>
      <c r="AB294" s="37">
        <v>2252.0300000000002</v>
      </c>
      <c r="AM294" s="3" t="s">
        <v>798</v>
      </c>
      <c r="AN294" s="37">
        <v>1</v>
      </c>
    </row>
    <row r="295" spans="27:40" x14ac:dyDescent="0.25">
      <c r="AA295" s="3" t="s">
        <v>2280</v>
      </c>
      <c r="AB295" s="37">
        <v>2245.48</v>
      </c>
      <c r="AM295" s="3" t="s">
        <v>800</v>
      </c>
      <c r="AN295" s="37">
        <v>1</v>
      </c>
    </row>
    <row r="296" spans="27:40" x14ac:dyDescent="0.25">
      <c r="AA296" s="3" t="s">
        <v>1028</v>
      </c>
      <c r="AB296" s="37">
        <v>2242.6799999999998</v>
      </c>
      <c r="AM296" s="3" t="s">
        <v>803</v>
      </c>
      <c r="AN296" s="37">
        <v>1</v>
      </c>
    </row>
    <row r="297" spans="27:40" x14ac:dyDescent="0.25">
      <c r="AA297" s="3" t="s">
        <v>2089</v>
      </c>
      <c r="AB297" s="37">
        <v>2236.08</v>
      </c>
      <c r="AM297" s="3" t="s">
        <v>806</v>
      </c>
      <c r="AN297" s="37">
        <v>1</v>
      </c>
    </row>
    <row r="298" spans="27:40" x14ac:dyDescent="0.25">
      <c r="AA298" s="3" t="s">
        <v>2421</v>
      </c>
      <c r="AB298" s="37">
        <v>2229.67</v>
      </c>
      <c r="AM298" s="3" t="s">
        <v>808</v>
      </c>
      <c r="AN298" s="37">
        <v>1</v>
      </c>
    </row>
    <row r="299" spans="27:40" x14ac:dyDescent="0.25">
      <c r="AA299" s="3" t="s">
        <v>1969</v>
      </c>
      <c r="AB299" s="37">
        <v>2222.42</v>
      </c>
      <c r="AM299" s="3" t="s">
        <v>811</v>
      </c>
      <c r="AN299" s="37">
        <v>1</v>
      </c>
    </row>
    <row r="300" spans="27:40" x14ac:dyDescent="0.25">
      <c r="AA300" s="3" t="s">
        <v>969</v>
      </c>
      <c r="AB300" s="37">
        <v>2207.12</v>
      </c>
      <c r="AM300" s="3" t="s">
        <v>814</v>
      </c>
      <c r="AN300" s="37">
        <v>1</v>
      </c>
    </row>
    <row r="301" spans="27:40" x14ac:dyDescent="0.25">
      <c r="AA301" s="3" t="s">
        <v>2399</v>
      </c>
      <c r="AB301" s="37">
        <v>2200.21</v>
      </c>
      <c r="AM301" s="3" t="s">
        <v>817</v>
      </c>
      <c r="AN301" s="37">
        <v>1</v>
      </c>
    </row>
    <row r="302" spans="27:40" x14ac:dyDescent="0.25">
      <c r="AA302" s="3" t="s">
        <v>112</v>
      </c>
      <c r="AB302" s="37">
        <v>2188.17</v>
      </c>
      <c r="AM302" s="3" t="s">
        <v>820</v>
      </c>
      <c r="AN302" s="37">
        <v>1</v>
      </c>
    </row>
    <row r="303" spans="27:40" x14ac:dyDescent="0.25">
      <c r="AA303" s="3" t="s">
        <v>2301</v>
      </c>
      <c r="AB303" s="37">
        <v>2188.0100000000002</v>
      </c>
      <c r="AM303" s="3" t="s">
        <v>823</v>
      </c>
      <c r="AN303" s="37">
        <v>1</v>
      </c>
    </row>
    <row r="304" spans="27:40" x14ac:dyDescent="0.25">
      <c r="AA304" s="3" t="s">
        <v>2148</v>
      </c>
      <c r="AB304" s="37">
        <v>2175.46</v>
      </c>
      <c r="AM304" s="3" t="s">
        <v>826</v>
      </c>
      <c r="AN304" s="37">
        <v>1</v>
      </c>
    </row>
    <row r="305" spans="27:40" x14ac:dyDescent="0.25">
      <c r="AA305" s="3" t="s">
        <v>1168</v>
      </c>
      <c r="AB305" s="37">
        <v>2172.8200000000002</v>
      </c>
      <c r="AM305" s="3" t="s">
        <v>828</v>
      </c>
      <c r="AN305" s="37">
        <v>1</v>
      </c>
    </row>
    <row r="306" spans="27:40" x14ac:dyDescent="0.25">
      <c r="AA306" s="3" t="s">
        <v>964</v>
      </c>
      <c r="AB306" s="37">
        <v>2168.71</v>
      </c>
      <c r="AM306" s="3" t="s">
        <v>830</v>
      </c>
      <c r="AN306" s="37">
        <v>1</v>
      </c>
    </row>
    <row r="307" spans="27:40" x14ac:dyDescent="0.25">
      <c r="AA307" s="3" t="s">
        <v>1290</v>
      </c>
      <c r="AB307" s="37">
        <v>2164.77</v>
      </c>
      <c r="AM307" s="3" t="s">
        <v>832</v>
      </c>
      <c r="AN307" s="37">
        <v>1</v>
      </c>
    </row>
    <row r="308" spans="27:40" x14ac:dyDescent="0.25">
      <c r="AA308" s="3" t="s">
        <v>300</v>
      </c>
      <c r="AB308" s="37">
        <v>2153.04</v>
      </c>
      <c r="AM308" s="3" t="s">
        <v>835</v>
      </c>
      <c r="AN308" s="37">
        <v>1</v>
      </c>
    </row>
    <row r="309" spans="27:40" x14ac:dyDescent="0.25">
      <c r="AA309" s="3" t="s">
        <v>2002</v>
      </c>
      <c r="AB309" s="37">
        <v>2143.46</v>
      </c>
      <c r="AM309" s="3" t="s">
        <v>837</v>
      </c>
      <c r="AN309" s="37">
        <v>1</v>
      </c>
    </row>
    <row r="310" spans="27:40" x14ac:dyDescent="0.25">
      <c r="AA310" s="3" t="s">
        <v>485</v>
      </c>
      <c r="AB310" s="37">
        <v>2138.64</v>
      </c>
      <c r="AM310" s="3" t="s">
        <v>840</v>
      </c>
      <c r="AN310" s="37">
        <v>1</v>
      </c>
    </row>
    <row r="311" spans="27:40" x14ac:dyDescent="0.25">
      <c r="AA311" s="3" t="s">
        <v>669</v>
      </c>
      <c r="AB311" s="37">
        <v>2135.98</v>
      </c>
      <c r="AM311" s="3" t="s">
        <v>843</v>
      </c>
      <c r="AN311" s="37">
        <v>1</v>
      </c>
    </row>
    <row r="312" spans="27:40" x14ac:dyDescent="0.25">
      <c r="AA312" s="3" t="s">
        <v>219</v>
      </c>
      <c r="AB312" s="37">
        <v>2126.2399999999998</v>
      </c>
      <c r="AM312" s="3" t="s">
        <v>846</v>
      </c>
      <c r="AN312" s="37">
        <v>1</v>
      </c>
    </row>
    <row r="313" spans="27:40" x14ac:dyDescent="0.25">
      <c r="AA313" s="3" t="s">
        <v>1641</v>
      </c>
      <c r="AB313" s="37">
        <v>2119.5</v>
      </c>
      <c r="AM313" s="3" t="s">
        <v>849</v>
      </c>
      <c r="AN313" s="37">
        <v>1</v>
      </c>
    </row>
    <row r="314" spans="27:40" x14ac:dyDescent="0.25">
      <c r="AA314" s="3" t="s">
        <v>1044</v>
      </c>
      <c r="AB314" s="37">
        <v>2113.6799999999998</v>
      </c>
      <c r="AM314" s="3" t="s">
        <v>851</v>
      </c>
      <c r="AN314" s="37">
        <v>1</v>
      </c>
    </row>
    <row r="315" spans="27:40" x14ac:dyDescent="0.25">
      <c r="AA315" s="3" t="s">
        <v>582</v>
      </c>
      <c r="AB315" s="37">
        <v>2110.59</v>
      </c>
      <c r="AM315" s="3" t="s">
        <v>854</v>
      </c>
      <c r="AN315" s="37">
        <v>1</v>
      </c>
    </row>
    <row r="316" spans="27:40" x14ac:dyDescent="0.25">
      <c r="AA316" s="3" t="s">
        <v>1122</v>
      </c>
      <c r="AB316" s="37">
        <v>2101.5</v>
      </c>
      <c r="AM316" s="3" t="s">
        <v>856</v>
      </c>
      <c r="AN316" s="37">
        <v>1</v>
      </c>
    </row>
    <row r="317" spans="27:40" x14ac:dyDescent="0.25">
      <c r="AA317" s="3" t="s">
        <v>2075</v>
      </c>
      <c r="AB317" s="37">
        <v>2101.16</v>
      </c>
      <c r="AM317" s="3" t="s">
        <v>858</v>
      </c>
      <c r="AN317" s="37">
        <v>1</v>
      </c>
    </row>
    <row r="318" spans="27:40" x14ac:dyDescent="0.25">
      <c r="AA318" s="3" t="s">
        <v>1936</v>
      </c>
      <c r="AB318" s="37">
        <v>2100.5</v>
      </c>
      <c r="AM318" s="3" t="s">
        <v>860</v>
      </c>
      <c r="AN318" s="37">
        <v>1</v>
      </c>
    </row>
    <row r="319" spans="27:40" x14ac:dyDescent="0.25">
      <c r="AA319" s="3" t="s">
        <v>810</v>
      </c>
      <c r="AB319" s="37">
        <v>2092.2399999999998</v>
      </c>
      <c r="AM319" s="3" t="s">
        <v>862</v>
      </c>
      <c r="AN319" s="37">
        <v>1</v>
      </c>
    </row>
    <row r="320" spans="27:40" x14ac:dyDescent="0.25">
      <c r="AA320" s="3" t="s">
        <v>1438</v>
      </c>
      <c r="AB320" s="37">
        <v>2090.89</v>
      </c>
      <c r="AM320" s="3" t="s">
        <v>865</v>
      </c>
      <c r="AN320" s="37">
        <v>1</v>
      </c>
    </row>
    <row r="321" spans="27:40" x14ac:dyDescent="0.25">
      <c r="AA321" s="3" t="s">
        <v>2078</v>
      </c>
      <c r="AB321" s="37">
        <v>2085.86</v>
      </c>
      <c r="AM321" s="3" t="s">
        <v>868</v>
      </c>
      <c r="AN321" s="37">
        <v>1</v>
      </c>
    </row>
    <row r="322" spans="27:40" x14ac:dyDescent="0.25">
      <c r="AA322" s="3" t="s">
        <v>650</v>
      </c>
      <c r="AB322" s="37">
        <v>2073.46</v>
      </c>
      <c r="AM322" s="3" t="s">
        <v>870</v>
      </c>
      <c r="AN322" s="37">
        <v>1</v>
      </c>
    </row>
    <row r="323" spans="27:40" x14ac:dyDescent="0.25">
      <c r="AA323" s="3" t="s">
        <v>763</v>
      </c>
      <c r="AB323" s="37">
        <v>2071.63</v>
      </c>
      <c r="AM323" s="3" t="s">
        <v>873</v>
      </c>
      <c r="AN323" s="37">
        <v>1</v>
      </c>
    </row>
    <row r="324" spans="27:40" x14ac:dyDescent="0.25">
      <c r="AA324" s="3" t="s">
        <v>1794</v>
      </c>
      <c r="AB324" s="37">
        <v>2062.29</v>
      </c>
      <c r="AM324" s="3" t="s">
        <v>875</v>
      </c>
      <c r="AN324" s="37">
        <v>1</v>
      </c>
    </row>
    <row r="325" spans="27:40" x14ac:dyDescent="0.25">
      <c r="AA325" s="3" t="s">
        <v>2427</v>
      </c>
      <c r="AB325" s="37">
        <v>2059.6</v>
      </c>
      <c r="AM325" s="3" t="s">
        <v>877</v>
      </c>
      <c r="AN325" s="37">
        <v>1</v>
      </c>
    </row>
    <row r="326" spans="27:40" x14ac:dyDescent="0.25">
      <c r="AA326" s="3" t="s">
        <v>813</v>
      </c>
      <c r="AB326" s="37">
        <v>2051.63</v>
      </c>
      <c r="AM326" s="3" t="s">
        <v>879</v>
      </c>
      <c r="AN326" s="37">
        <v>1</v>
      </c>
    </row>
    <row r="327" spans="27:40" x14ac:dyDescent="0.25">
      <c r="AA327" s="3" t="s">
        <v>526</v>
      </c>
      <c r="AB327" s="37">
        <v>2051.0700000000002</v>
      </c>
      <c r="AM327" s="3" t="s">
        <v>882</v>
      </c>
      <c r="AN327" s="37">
        <v>1</v>
      </c>
    </row>
    <row r="328" spans="27:40" x14ac:dyDescent="0.25">
      <c r="AA328" s="3" t="s">
        <v>1411</v>
      </c>
      <c r="AB328" s="37">
        <v>2049.38</v>
      </c>
      <c r="AM328" s="3" t="s">
        <v>884</v>
      </c>
      <c r="AN328" s="37">
        <v>1</v>
      </c>
    </row>
    <row r="329" spans="27:40" x14ac:dyDescent="0.25">
      <c r="AA329" s="3" t="s">
        <v>1756</v>
      </c>
      <c r="AB329" s="37">
        <v>2044.45</v>
      </c>
      <c r="AM329" s="3" t="s">
        <v>887</v>
      </c>
      <c r="AN329" s="37">
        <v>1</v>
      </c>
    </row>
    <row r="330" spans="27:40" x14ac:dyDescent="0.25">
      <c r="AA330" s="3" t="s">
        <v>2565</v>
      </c>
      <c r="AB330" s="37">
        <v>2041.08</v>
      </c>
      <c r="AM330" s="3" t="s">
        <v>890</v>
      </c>
      <c r="AN330" s="37">
        <v>1</v>
      </c>
    </row>
    <row r="331" spans="27:40" x14ac:dyDescent="0.25">
      <c r="AA331" s="3" t="s">
        <v>1094</v>
      </c>
      <c r="AB331" s="37">
        <v>2037.16</v>
      </c>
      <c r="AM331" s="3" t="s">
        <v>893</v>
      </c>
      <c r="AN331" s="37">
        <v>1</v>
      </c>
    </row>
    <row r="332" spans="27:40" x14ac:dyDescent="0.25">
      <c r="AA332" s="3" t="s">
        <v>961</v>
      </c>
      <c r="AB332" s="37">
        <v>2037</v>
      </c>
      <c r="AM332" s="3" t="s">
        <v>896</v>
      </c>
      <c r="AN332" s="37">
        <v>1</v>
      </c>
    </row>
    <row r="333" spans="27:40" x14ac:dyDescent="0.25">
      <c r="AA333" s="3" t="s">
        <v>2033</v>
      </c>
      <c r="AB333" s="37">
        <v>2032.12</v>
      </c>
      <c r="AM333" s="3" t="s">
        <v>899</v>
      </c>
      <c r="AN333" s="37">
        <v>1</v>
      </c>
    </row>
    <row r="334" spans="27:40" x14ac:dyDescent="0.25">
      <c r="AA334" s="3" t="s">
        <v>805</v>
      </c>
      <c r="AB334" s="37">
        <v>2015.1</v>
      </c>
      <c r="AM334" s="3" t="s">
        <v>901</v>
      </c>
      <c r="AN334" s="37">
        <v>1</v>
      </c>
    </row>
    <row r="335" spans="27:40" x14ac:dyDescent="0.25">
      <c r="AA335" s="3" t="s">
        <v>1711</v>
      </c>
      <c r="AB335" s="37">
        <v>2013.13</v>
      </c>
      <c r="AM335" s="3" t="s">
        <v>904</v>
      </c>
      <c r="AN335" s="37">
        <v>1</v>
      </c>
    </row>
    <row r="336" spans="27:40" x14ac:dyDescent="0.25">
      <c r="AA336" s="3" t="s">
        <v>1657</v>
      </c>
      <c r="AB336" s="37">
        <v>2012.97</v>
      </c>
      <c r="AM336" s="3" t="s">
        <v>907</v>
      </c>
      <c r="AN336" s="37">
        <v>1</v>
      </c>
    </row>
    <row r="337" spans="27:40" x14ac:dyDescent="0.25">
      <c r="AA337" s="3" t="s">
        <v>1584</v>
      </c>
      <c r="AB337" s="37">
        <v>2002.59</v>
      </c>
      <c r="AM337" s="3" t="s">
        <v>910</v>
      </c>
      <c r="AN337" s="37">
        <v>1</v>
      </c>
    </row>
    <row r="338" spans="27:40" x14ac:dyDescent="0.25">
      <c r="AA338" s="3" t="s">
        <v>2340</v>
      </c>
      <c r="AB338" s="37">
        <v>1998.99</v>
      </c>
      <c r="AM338" s="3" t="s">
        <v>913</v>
      </c>
      <c r="AN338" s="37">
        <v>1</v>
      </c>
    </row>
    <row r="339" spans="27:40" x14ac:dyDescent="0.25">
      <c r="AA339" s="3" t="s">
        <v>2230</v>
      </c>
      <c r="AB339" s="37">
        <v>1994.14</v>
      </c>
      <c r="AM339" s="3" t="s">
        <v>915</v>
      </c>
      <c r="AN339" s="37">
        <v>1</v>
      </c>
    </row>
    <row r="340" spans="27:40" x14ac:dyDescent="0.25">
      <c r="AA340" s="3" t="s">
        <v>2365</v>
      </c>
      <c r="AB340" s="37">
        <v>1992.84</v>
      </c>
      <c r="AM340" s="3" t="s">
        <v>918</v>
      </c>
      <c r="AN340" s="37">
        <v>1</v>
      </c>
    </row>
    <row r="341" spans="27:40" x14ac:dyDescent="0.25">
      <c r="AA341" s="3" t="s">
        <v>510</v>
      </c>
      <c r="AB341" s="37">
        <v>1982.81</v>
      </c>
      <c r="AM341" s="3" t="s">
        <v>921</v>
      </c>
      <c r="AN341" s="37">
        <v>1</v>
      </c>
    </row>
    <row r="342" spans="27:40" x14ac:dyDescent="0.25">
      <c r="AA342" s="3" t="s">
        <v>105</v>
      </c>
      <c r="AB342" s="37">
        <v>1979.86</v>
      </c>
      <c r="AM342" s="3" t="s">
        <v>923</v>
      </c>
      <c r="AN342" s="37">
        <v>1</v>
      </c>
    </row>
    <row r="343" spans="27:40" x14ac:dyDescent="0.25">
      <c r="AA343" s="3" t="s">
        <v>1704</v>
      </c>
      <c r="AB343" s="37">
        <v>1978.71</v>
      </c>
      <c r="AM343" s="3" t="s">
        <v>926</v>
      </c>
      <c r="AN343" s="37">
        <v>1</v>
      </c>
    </row>
    <row r="344" spans="27:40" x14ac:dyDescent="0.25">
      <c r="AA344" s="3" t="s">
        <v>1568</v>
      </c>
      <c r="AB344" s="37">
        <v>1977.4</v>
      </c>
      <c r="AM344" s="3" t="s">
        <v>929</v>
      </c>
      <c r="AN344" s="37">
        <v>1</v>
      </c>
    </row>
    <row r="345" spans="27:40" x14ac:dyDescent="0.25">
      <c r="AA345" s="3" t="s">
        <v>1862</v>
      </c>
      <c r="AB345" s="37">
        <v>1977.33</v>
      </c>
      <c r="AM345" s="3" t="s">
        <v>931</v>
      </c>
      <c r="AN345" s="37">
        <v>1</v>
      </c>
    </row>
    <row r="346" spans="27:40" x14ac:dyDescent="0.25">
      <c r="AA346" s="3" t="s">
        <v>1163</v>
      </c>
      <c r="AB346" s="37">
        <v>1972.5</v>
      </c>
      <c r="AM346" s="3" t="s">
        <v>934</v>
      </c>
      <c r="AN346" s="37">
        <v>1</v>
      </c>
    </row>
    <row r="347" spans="27:40" x14ac:dyDescent="0.25">
      <c r="AA347" s="3" t="s">
        <v>734</v>
      </c>
      <c r="AB347" s="37">
        <v>1971.86</v>
      </c>
      <c r="AM347" s="3" t="s">
        <v>936</v>
      </c>
      <c r="AN347" s="37">
        <v>1</v>
      </c>
    </row>
    <row r="348" spans="27:40" x14ac:dyDescent="0.25">
      <c r="AA348" s="3" t="s">
        <v>778</v>
      </c>
      <c r="AB348" s="37">
        <v>1971.28</v>
      </c>
      <c r="AM348" s="3" t="s">
        <v>939</v>
      </c>
      <c r="AN348" s="37">
        <v>1</v>
      </c>
    </row>
    <row r="349" spans="27:40" x14ac:dyDescent="0.25">
      <c r="AA349" s="3" t="s">
        <v>799</v>
      </c>
      <c r="AB349" s="37">
        <v>1968.74</v>
      </c>
      <c r="AM349" s="3" t="s">
        <v>941</v>
      </c>
      <c r="AN349" s="37">
        <v>1</v>
      </c>
    </row>
    <row r="350" spans="27:40" x14ac:dyDescent="0.25">
      <c r="AA350" s="3" t="s">
        <v>576</v>
      </c>
      <c r="AB350" s="37">
        <v>1967.3</v>
      </c>
      <c r="AM350" s="3" t="s">
        <v>944</v>
      </c>
      <c r="AN350" s="37">
        <v>1</v>
      </c>
    </row>
    <row r="351" spans="27:40" x14ac:dyDescent="0.25">
      <c r="AA351" s="3" t="s">
        <v>1100</v>
      </c>
      <c r="AB351" s="37">
        <v>1955.37</v>
      </c>
      <c r="AM351" s="3" t="s">
        <v>946</v>
      </c>
      <c r="AN351" s="37">
        <v>1</v>
      </c>
    </row>
    <row r="352" spans="27:40" x14ac:dyDescent="0.25">
      <c r="AA352" s="3" t="s">
        <v>1911</v>
      </c>
      <c r="AB352" s="37">
        <v>1955.35</v>
      </c>
      <c r="AM352" s="3" t="s">
        <v>948</v>
      </c>
      <c r="AN352" s="37">
        <v>1</v>
      </c>
    </row>
    <row r="353" spans="27:40" x14ac:dyDescent="0.25">
      <c r="AA353" s="3" t="s">
        <v>1764</v>
      </c>
      <c r="AB353" s="37">
        <v>1947.54</v>
      </c>
      <c r="AM353" s="3" t="s">
        <v>951</v>
      </c>
      <c r="AN353" s="37">
        <v>1</v>
      </c>
    </row>
    <row r="354" spans="27:40" x14ac:dyDescent="0.25">
      <c r="AA354" s="3" t="s">
        <v>70</v>
      </c>
      <c r="AB354" s="37">
        <v>1939.59</v>
      </c>
      <c r="AM354" s="3" t="s">
        <v>953</v>
      </c>
      <c r="AN354" s="37">
        <v>1</v>
      </c>
    </row>
    <row r="355" spans="27:40" x14ac:dyDescent="0.25">
      <c r="AA355" s="3" t="s">
        <v>1907</v>
      </c>
      <c r="AB355" s="37">
        <v>1934.7</v>
      </c>
      <c r="AM355" s="3" t="s">
        <v>956</v>
      </c>
      <c r="AN355" s="37">
        <v>1</v>
      </c>
    </row>
    <row r="356" spans="27:40" x14ac:dyDescent="0.25">
      <c r="AA356" s="3" t="s">
        <v>1867</v>
      </c>
      <c r="AB356" s="37">
        <v>1932.77</v>
      </c>
      <c r="AM356" s="3" t="s">
        <v>959</v>
      </c>
      <c r="AN356" s="37">
        <v>1</v>
      </c>
    </row>
    <row r="357" spans="27:40" x14ac:dyDescent="0.25">
      <c r="AA357" s="3" t="s">
        <v>2129</v>
      </c>
      <c r="AB357" s="37">
        <v>1929.38</v>
      </c>
      <c r="AM357" s="3" t="s">
        <v>962</v>
      </c>
      <c r="AN357" s="37">
        <v>1</v>
      </c>
    </row>
    <row r="358" spans="27:40" x14ac:dyDescent="0.25">
      <c r="AA358" s="3" t="s">
        <v>1830</v>
      </c>
      <c r="AB358" s="37">
        <v>1926.61</v>
      </c>
      <c r="AM358" s="3" t="s">
        <v>965</v>
      </c>
      <c r="AN358" s="37">
        <v>1</v>
      </c>
    </row>
    <row r="359" spans="27:40" x14ac:dyDescent="0.25">
      <c r="AA359" s="3" t="s">
        <v>1668</v>
      </c>
      <c r="AB359" s="37">
        <v>1925.26</v>
      </c>
      <c r="AM359" s="3" t="s">
        <v>968</v>
      </c>
      <c r="AN359" s="37">
        <v>1</v>
      </c>
    </row>
    <row r="360" spans="27:40" x14ac:dyDescent="0.25">
      <c r="AA360" s="3" t="s">
        <v>1723</v>
      </c>
      <c r="AB360" s="37">
        <v>1924.94</v>
      </c>
      <c r="AM360" s="3" t="s">
        <v>970</v>
      </c>
      <c r="AN360" s="37">
        <v>1</v>
      </c>
    </row>
    <row r="361" spans="27:40" x14ac:dyDescent="0.25">
      <c r="AA361" s="3" t="s">
        <v>98</v>
      </c>
      <c r="AB361" s="37">
        <v>1915.53</v>
      </c>
      <c r="AM361" s="3" t="s">
        <v>972</v>
      </c>
      <c r="AN361" s="37">
        <v>1</v>
      </c>
    </row>
    <row r="362" spans="27:40" x14ac:dyDescent="0.25">
      <c r="AA362" s="3" t="s">
        <v>903</v>
      </c>
      <c r="AB362" s="37">
        <v>1914.24</v>
      </c>
      <c r="AM362" s="3" t="s">
        <v>974</v>
      </c>
      <c r="AN362" s="37">
        <v>1</v>
      </c>
    </row>
    <row r="363" spans="27:40" x14ac:dyDescent="0.25">
      <c r="AA363" s="3" t="s">
        <v>2563</v>
      </c>
      <c r="AB363" s="37">
        <v>1907.85</v>
      </c>
      <c r="AM363" s="3" t="s">
        <v>976</v>
      </c>
      <c r="AN363" s="37">
        <v>1</v>
      </c>
    </row>
    <row r="364" spans="27:40" x14ac:dyDescent="0.25">
      <c r="AA364" s="3" t="s">
        <v>2463</v>
      </c>
      <c r="AB364" s="37">
        <v>1901.96</v>
      </c>
      <c r="AM364" s="3" t="s">
        <v>978</v>
      </c>
      <c r="AN364" s="37">
        <v>1</v>
      </c>
    </row>
    <row r="365" spans="27:40" x14ac:dyDescent="0.25">
      <c r="AA365" s="3" t="s">
        <v>1398</v>
      </c>
      <c r="AB365" s="37">
        <v>1899.62</v>
      </c>
      <c r="AM365" s="3" t="s">
        <v>981</v>
      </c>
      <c r="AN365" s="37">
        <v>1</v>
      </c>
    </row>
    <row r="366" spans="27:40" x14ac:dyDescent="0.25">
      <c r="AA366" s="3" t="s">
        <v>1057</v>
      </c>
      <c r="AB366" s="37">
        <v>1892.77</v>
      </c>
      <c r="AM366" s="3" t="s">
        <v>984</v>
      </c>
      <c r="AN366" s="37">
        <v>1</v>
      </c>
    </row>
    <row r="367" spans="27:40" x14ac:dyDescent="0.25">
      <c r="AA367" s="3" t="s">
        <v>394</v>
      </c>
      <c r="AB367" s="37">
        <v>1889.81</v>
      </c>
      <c r="AM367" s="3" t="s">
        <v>987</v>
      </c>
      <c r="AN367" s="37">
        <v>1</v>
      </c>
    </row>
    <row r="368" spans="27:40" x14ac:dyDescent="0.25">
      <c r="AA368" s="3" t="s">
        <v>537</v>
      </c>
      <c r="AB368" s="37">
        <v>1888.11</v>
      </c>
      <c r="AM368" s="3" t="s">
        <v>990</v>
      </c>
      <c r="AN368" s="37">
        <v>1</v>
      </c>
    </row>
    <row r="369" spans="27:40" x14ac:dyDescent="0.25">
      <c r="AA369" s="3" t="s">
        <v>655</v>
      </c>
      <c r="AB369" s="37">
        <v>1884.71</v>
      </c>
      <c r="AM369" s="3" t="s">
        <v>993</v>
      </c>
      <c r="AN369" s="37">
        <v>1</v>
      </c>
    </row>
    <row r="370" spans="27:40" x14ac:dyDescent="0.25">
      <c r="AA370" s="3" t="s">
        <v>1085</v>
      </c>
      <c r="AB370" s="37">
        <v>1884.54</v>
      </c>
      <c r="AM370" s="3" t="s">
        <v>996</v>
      </c>
      <c r="AN370" s="37">
        <v>1</v>
      </c>
    </row>
    <row r="371" spans="27:40" x14ac:dyDescent="0.25">
      <c r="AA371" s="3" t="s">
        <v>416</v>
      </c>
      <c r="AB371" s="37">
        <v>1881.92</v>
      </c>
      <c r="AM371" s="3" t="s">
        <v>999</v>
      </c>
      <c r="AN371" s="37">
        <v>1</v>
      </c>
    </row>
    <row r="372" spans="27:40" x14ac:dyDescent="0.25">
      <c r="AA372" s="3" t="s">
        <v>644</v>
      </c>
      <c r="AB372" s="37">
        <v>1881.39</v>
      </c>
      <c r="AM372" s="3" t="s">
        <v>1002</v>
      </c>
      <c r="AN372" s="37">
        <v>1</v>
      </c>
    </row>
    <row r="373" spans="27:40" x14ac:dyDescent="0.25">
      <c r="AA373" s="3" t="s">
        <v>2224</v>
      </c>
      <c r="AB373" s="37">
        <v>1880.34</v>
      </c>
      <c r="AM373" s="3" t="s">
        <v>1005</v>
      </c>
      <c r="AN373" s="37">
        <v>1</v>
      </c>
    </row>
    <row r="374" spans="27:40" x14ac:dyDescent="0.25">
      <c r="AA374" s="3" t="s">
        <v>912</v>
      </c>
      <c r="AB374" s="37">
        <v>1876.36</v>
      </c>
      <c r="AM374" s="3" t="s">
        <v>1008</v>
      </c>
      <c r="AN374" s="37">
        <v>1</v>
      </c>
    </row>
    <row r="375" spans="27:40" x14ac:dyDescent="0.25">
      <c r="AA375" s="3" t="s">
        <v>1650</v>
      </c>
      <c r="AB375" s="37">
        <v>1872.02</v>
      </c>
      <c r="AM375" s="3" t="s">
        <v>1011</v>
      </c>
      <c r="AN375" s="37">
        <v>1</v>
      </c>
    </row>
    <row r="376" spans="27:40" x14ac:dyDescent="0.25">
      <c r="AA376" s="3" t="s">
        <v>149</v>
      </c>
      <c r="AB376" s="37">
        <v>1865.92</v>
      </c>
      <c r="AM376" s="3" t="s">
        <v>1014</v>
      </c>
      <c r="AN376" s="37">
        <v>1</v>
      </c>
    </row>
    <row r="377" spans="27:40" x14ac:dyDescent="0.25">
      <c r="AA377" s="3" t="s">
        <v>1547</v>
      </c>
      <c r="AB377" s="37">
        <v>1865.26</v>
      </c>
      <c r="AM377" s="3" t="s">
        <v>1016</v>
      </c>
      <c r="AN377" s="37">
        <v>1</v>
      </c>
    </row>
    <row r="378" spans="27:40" x14ac:dyDescent="0.25">
      <c r="AA378" s="3" t="s">
        <v>603</v>
      </c>
      <c r="AB378" s="37">
        <v>1855.72</v>
      </c>
      <c r="AM378" s="3" t="s">
        <v>1019</v>
      </c>
      <c r="AN378" s="37">
        <v>1</v>
      </c>
    </row>
    <row r="379" spans="27:40" x14ac:dyDescent="0.25">
      <c r="AA379" s="3" t="s">
        <v>2520</v>
      </c>
      <c r="AB379" s="37">
        <v>1854.37</v>
      </c>
      <c r="AM379" s="3" t="s">
        <v>1021</v>
      </c>
      <c r="AN379" s="37">
        <v>1</v>
      </c>
    </row>
    <row r="380" spans="27:40" x14ac:dyDescent="0.25">
      <c r="AA380" s="3" t="s">
        <v>2015</v>
      </c>
      <c r="AB380" s="37">
        <v>1847.26</v>
      </c>
      <c r="AM380" s="3" t="s">
        <v>1024</v>
      </c>
      <c r="AN380" s="37">
        <v>1</v>
      </c>
    </row>
    <row r="381" spans="27:40" x14ac:dyDescent="0.25">
      <c r="AA381" s="3" t="s">
        <v>1758</v>
      </c>
      <c r="AB381" s="37">
        <v>1843.53</v>
      </c>
      <c r="AM381" s="3" t="s">
        <v>1027</v>
      </c>
      <c r="AN381" s="37">
        <v>1</v>
      </c>
    </row>
    <row r="382" spans="27:40" x14ac:dyDescent="0.25">
      <c r="AA382" s="3" t="s">
        <v>1460</v>
      </c>
      <c r="AB382" s="37">
        <v>1843.11</v>
      </c>
      <c r="AM382" s="3" t="s">
        <v>1029</v>
      </c>
      <c r="AN382" s="37">
        <v>1</v>
      </c>
    </row>
    <row r="383" spans="27:40" x14ac:dyDescent="0.25">
      <c r="AA383" s="3" t="s">
        <v>2509</v>
      </c>
      <c r="AB383" s="37">
        <v>1840.96</v>
      </c>
      <c r="AM383" s="3" t="s">
        <v>1032</v>
      </c>
      <c r="AN383" s="37">
        <v>1</v>
      </c>
    </row>
    <row r="384" spans="27:40" x14ac:dyDescent="0.25">
      <c r="AA384" s="3" t="s">
        <v>2215</v>
      </c>
      <c r="AB384" s="37">
        <v>1837.41</v>
      </c>
      <c r="AM384" s="3" t="s">
        <v>1034</v>
      </c>
      <c r="AN384" s="37">
        <v>1</v>
      </c>
    </row>
    <row r="385" spans="27:40" x14ac:dyDescent="0.25">
      <c r="AA385" s="3" t="s">
        <v>1692</v>
      </c>
      <c r="AB385" s="37">
        <v>1837.34</v>
      </c>
      <c r="AM385" s="3" t="s">
        <v>1036</v>
      </c>
      <c r="AN385" s="37">
        <v>1</v>
      </c>
    </row>
    <row r="386" spans="27:40" x14ac:dyDescent="0.25">
      <c r="AA386" s="3" t="s">
        <v>314</v>
      </c>
      <c r="AB386" s="37">
        <v>1825.03</v>
      </c>
      <c r="AM386" s="3" t="s">
        <v>1039</v>
      </c>
      <c r="AN386" s="37">
        <v>1</v>
      </c>
    </row>
    <row r="387" spans="27:40" x14ac:dyDescent="0.25">
      <c r="AA387" s="3" t="s">
        <v>975</v>
      </c>
      <c r="AB387" s="37">
        <v>1821.38</v>
      </c>
      <c r="AM387" s="3" t="s">
        <v>1042</v>
      </c>
      <c r="AN387" s="37">
        <v>1</v>
      </c>
    </row>
    <row r="388" spans="27:40" x14ac:dyDescent="0.25">
      <c r="AA388" s="3" t="s">
        <v>1501</v>
      </c>
      <c r="AB388" s="37">
        <v>1806.63</v>
      </c>
      <c r="AM388" s="3" t="s">
        <v>1045</v>
      </c>
      <c r="AN388" s="37">
        <v>1</v>
      </c>
    </row>
    <row r="389" spans="27:40" x14ac:dyDescent="0.25">
      <c r="AA389" s="3" t="s">
        <v>89</v>
      </c>
      <c r="AB389" s="37">
        <v>1805.24</v>
      </c>
      <c r="AM389" s="3" t="s">
        <v>1048</v>
      </c>
      <c r="AN389" s="37">
        <v>1</v>
      </c>
    </row>
    <row r="390" spans="27:40" x14ac:dyDescent="0.25">
      <c r="AA390" s="3" t="s">
        <v>1211</v>
      </c>
      <c r="AB390" s="37">
        <v>1797.38</v>
      </c>
      <c r="AM390" s="3" t="s">
        <v>1050</v>
      </c>
      <c r="AN390" s="37">
        <v>1</v>
      </c>
    </row>
    <row r="391" spans="27:40" x14ac:dyDescent="0.25">
      <c r="AA391" s="3" t="s">
        <v>324</v>
      </c>
      <c r="AB391" s="37">
        <v>1789.56</v>
      </c>
      <c r="AM391" s="3" t="s">
        <v>1053</v>
      </c>
      <c r="AN391" s="37">
        <v>1</v>
      </c>
    </row>
    <row r="392" spans="27:40" x14ac:dyDescent="0.25">
      <c r="AA392" s="3" t="s">
        <v>2145</v>
      </c>
      <c r="AB392" s="37">
        <v>1788.04</v>
      </c>
      <c r="AM392" s="3" t="s">
        <v>1055</v>
      </c>
      <c r="AN392" s="37">
        <v>1</v>
      </c>
    </row>
    <row r="393" spans="27:40" x14ac:dyDescent="0.25">
      <c r="AA393" s="3" t="s">
        <v>445</v>
      </c>
      <c r="AB393" s="37">
        <v>1787.84</v>
      </c>
      <c r="AM393" s="3" t="s">
        <v>1058</v>
      </c>
      <c r="AN393" s="37">
        <v>1</v>
      </c>
    </row>
    <row r="394" spans="27:40" x14ac:dyDescent="0.25">
      <c r="AA394" s="3" t="s">
        <v>1797</v>
      </c>
      <c r="AB394" s="37">
        <v>1784.94</v>
      </c>
      <c r="AM394" s="3" t="s">
        <v>1061</v>
      </c>
      <c r="AN394" s="37">
        <v>1</v>
      </c>
    </row>
    <row r="395" spans="27:40" x14ac:dyDescent="0.25">
      <c r="AA395" s="3" t="s">
        <v>1023</v>
      </c>
      <c r="AB395" s="37">
        <v>1783.9</v>
      </c>
      <c r="AM395" s="3" t="s">
        <v>1064</v>
      </c>
      <c r="AN395" s="37">
        <v>1</v>
      </c>
    </row>
    <row r="396" spans="27:40" x14ac:dyDescent="0.25">
      <c r="AA396" s="3" t="s">
        <v>2242</v>
      </c>
      <c r="AB396" s="37">
        <v>1777.45</v>
      </c>
      <c r="AM396" s="3" t="s">
        <v>1066</v>
      </c>
      <c r="AN396" s="37">
        <v>1</v>
      </c>
    </row>
    <row r="397" spans="27:40" x14ac:dyDescent="0.25">
      <c r="AA397" s="3" t="s">
        <v>737</v>
      </c>
      <c r="AB397" s="37">
        <v>1773.37</v>
      </c>
      <c r="AM397" s="3" t="s">
        <v>1067</v>
      </c>
      <c r="AN397" s="37">
        <v>1</v>
      </c>
    </row>
    <row r="398" spans="27:40" x14ac:dyDescent="0.25">
      <c r="AA398" s="3" t="s">
        <v>2308</v>
      </c>
      <c r="AB398" s="37">
        <v>1772.32</v>
      </c>
      <c r="AM398" s="3" t="s">
        <v>1070</v>
      </c>
      <c r="AN398" s="37">
        <v>1</v>
      </c>
    </row>
    <row r="399" spans="27:40" x14ac:dyDescent="0.25">
      <c r="AA399" s="3" t="s">
        <v>1818</v>
      </c>
      <c r="AB399" s="37">
        <v>1764.39</v>
      </c>
      <c r="AM399" s="3" t="s">
        <v>1073</v>
      </c>
      <c r="AN399" s="37">
        <v>1</v>
      </c>
    </row>
    <row r="400" spans="27:40" x14ac:dyDescent="0.25">
      <c r="AA400" s="3" t="s">
        <v>1357</v>
      </c>
      <c r="AB400" s="37">
        <v>1746.39</v>
      </c>
      <c r="AM400" s="3" t="s">
        <v>1075</v>
      </c>
      <c r="AN400" s="37">
        <v>1</v>
      </c>
    </row>
    <row r="401" spans="27:40" x14ac:dyDescent="0.25">
      <c r="AA401" s="3" t="s">
        <v>1262</v>
      </c>
      <c r="AB401" s="37">
        <v>1743.83</v>
      </c>
      <c r="AM401" s="3" t="s">
        <v>1078</v>
      </c>
      <c r="AN401" s="37">
        <v>1</v>
      </c>
    </row>
    <row r="402" spans="27:40" x14ac:dyDescent="0.25">
      <c r="AA402" s="3" t="s">
        <v>1245</v>
      </c>
      <c r="AB402" s="37">
        <v>1737.2</v>
      </c>
      <c r="AM402" s="3" t="s">
        <v>1081</v>
      </c>
      <c r="AN402" s="37">
        <v>1</v>
      </c>
    </row>
    <row r="403" spans="27:40" x14ac:dyDescent="0.25">
      <c r="AA403" s="3" t="s">
        <v>1987</v>
      </c>
      <c r="AB403" s="37">
        <v>1734.92</v>
      </c>
      <c r="AM403" s="3" t="s">
        <v>1084</v>
      </c>
      <c r="AN403" s="37">
        <v>1</v>
      </c>
    </row>
    <row r="404" spans="27:40" x14ac:dyDescent="0.25">
      <c r="AA404" s="3" t="s">
        <v>1484</v>
      </c>
      <c r="AB404" s="37">
        <v>1730.2</v>
      </c>
      <c r="AM404" s="3" t="s">
        <v>1086</v>
      </c>
      <c r="AN404" s="37">
        <v>1</v>
      </c>
    </row>
    <row r="405" spans="27:40" x14ac:dyDescent="0.25">
      <c r="AA405" s="3" t="s">
        <v>2571</v>
      </c>
      <c r="AB405" s="37">
        <v>1719.37</v>
      </c>
      <c r="AM405" s="3" t="s">
        <v>1089</v>
      </c>
      <c r="AN405" s="37">
        <v>1</v>
      </c>
    </row>
    <row r="406" spans="27:40" x14ac:dyDescent="0.25">
      <c r="AA406" s="3" t="s">
        <v>1448</v>
      </c>
      <c r="AB406" s="37">
        <v>1717.37</v>
      </c>
      <c r="AM406" s="3" t="s">
        <v>1090</v>
      </c>
      <c r="AN406" s="37">
        <v>1</v>
      </c>
    </row>
    <row r="407" spans="27:40" x14ac:dyDescent="0.25">
      <c r="AA407" s="3" t="s">
        <v>1165</v>
      </c>
      <c r="AB407" s="37">
        <v>1716.37</v>
      </c>
      <c r="AM407" s="3" t="s">
        <v>1092</v>
      </c>
      <c r="AN407" s="37">
        <v>1</v>
      </c>
    </row>
    <row r="408" spans="27:40" x14ac:dyDescent="0.25">
      <c r="AA408" s="3" t="s">
        <v>715</v>
      </c>
      <c r="AB408" s="37">
        <v>1715.79</v>
      </c>
      <c r="AM408" s="3" t="s">
        <v>1095</v>
      </c>
      <c r="AN408" s="37">
        <v>1</v>
      </c>
    </row>
    <row r="409" spans="27:40" x14ac:dyDescent="0.25">
      <c r="AA409" s="3" t="s">
        <v>1538</v>
      </c>
      <c r="AB409" s="37">
        <v>1712.79</v>
      </c>
      <c r="AM409" s="3" t="s">
        <v>1098</v>
      </c>
      <c r="AN409" s="37">
        <v>1</v>
      </c>
    </row>
    <row r="410" spans="27:40" x14ac:dyDescent="0.25">
      <c r="AA410" s="3" t="s">
        <v>279</v>
      </c>
      <c r="AB410" s="37">
        <v>1701.85</v>
      </c>
      <c r="AM410" s="3" t="s">
        <v>1101</v>
      </c>
      <c r="AN410" s="37">
        <v>1</v>
      </c>
    </row>
    <row r="411" spans="27:40" x14ac:dyDescent="0.25">
      <c r="AA411" s="3" t="s">
        <v>1596</v>
      </c>
      <c r="AB411" s="37">
        <v>1700.43</v>
      </c>
      <c r="AM411" s="3" t="s">
        <v>1103</v>
      </c>
      <c r="AN411" s="37">
        <v>1</v>
      </c>
    </row>
    <row r="412" spans="27:40" x14ac:dyDescent="0.25">
      <c r="AA412" s="3" t="s">
        <v>2409</v>
      </c>
      <c r="AB412" s="37">
        <v>1697.29</v>
      </c>
      <c r="AM412" s="3" t="s">
        <v>1106</v>
      </c>
      <c r="AN412" s="37">
        <v>1</v>
      </c>
    </row>
    <row r="413" spans="27:40" x14ac:dyDescent="0.25">
      <c r="AA413" s="3" t="s">
        <v>687</v>
      </c>
      <c r="AB413" s="37">
        <v>1696.32</v>
      </c>
      <c r="AM413" s="3" t="s">
        <v>1109</v>
      </c>
      <c r="AN413" s="37">
        <v>1</v>
      </c>
    </row>
    <row r="414" spans="27:40" x14ac:dyDescent="0.25">
      <c r="AA414" s="3" t="s">
        <v>867</v>
      </c>
      <c r="AB414" s="37">
        <v>1695.92</v>
      </c>
      <c r="AM414" s="3" t="s">
        <v>1112</v>
      </c>
      <c r="AN414" s="37">
        <v>1</v>
      </c>
    </row>
    <row r="415" spans="27:40" x14ac:dyDescent="0.25">
      <c r="AA415" s="3" t="s">
        <v>839</v>
      </c>
      <c r="AB415" s="37">
        <v>1690.77</v>
      </c>
      <c r="AM415" s="3" t="s">
        <v>1115</v>
      </c>
      <c r="AN415" s="37">
        <v>1</v>
      </c>
    </row>
    <row r="416" spans="27:40" x14ac:dyDescent="0.25">
      <c r="AA416" s="3" t="s">
        <v>534</v>
      </c>
      <c r="AB416" s="37">
        <v>1688.56</v>
      </c>
      <c r="AM416" s="3" t="s">
        <v>1118</v>
      </c>
      <c r="AN416" s="37">
        <v>1</v>
      </c>
    </row>
    <row r="417" spans="27:40" x14ac:dyDescent="0.25">
      <c r="AA417" s="3" t="s">
        <v>2066</v>
      </c>
      <c r="AB417" s="37">
        <v>1688.37</v>
      </c>
      <c r="AM417" s="3" t="s">
        <v>1120</v>
      </c>
      <c r="AN417" s="37">
        <v>1</v>
      </c>
    </row>
    <row r="418" spans="27:40" x14ac:dyDescent="0.25">
      <c r="AA418" s="3" t="s">
        <v>1698</v>
      </c>
      <c r="AB418" s="37">
        <v>1686.89</v>
      </c>
      <c r="AM418" s="3" t="s">
        <v>1123</v>
      </c>
      <c r="AN418" s="37">
        <v>1</v>
      </c>
    </row>
    <row r="419" spans="27:40" x14ac:dyDescent="0.25">
      <c r="AA419" s="3" t="s">
        <v>1572</v>
      </c>
      <c r="AB419" s="37">
        <v>1684.48</v>
      </c>
      <c r="AM419" s="3" t="s">
        <v>1125</v>
      </c>
      <c r="AN419" s="37">
        <v>1</v>
      </c>
    </row>
    <row r="420" spans="27:40" x14ac:dyDescent="0.25">
      <c r="AA420" s="3" t="s">
        <v>1135</v>
      </c>
      <c r="AB420" s="37">
        <v>1680.34</v>
      </c>
      <c r="AM420" s="3" t="s">
        <v>1128</v>
      </c>
      <c r="AN420" s="37">
        <v>1</v>
      </c>
    </row>
    <row r="421" spans="27:40" x14ac:dyDescent="0.25">
      <c r="AA421" s="3" t="s">
        <v>397</v>
      </c>
      <c r="AB421" s="37">
        <v>1678.93</v>
      </c>
      <c r="AM421" s="3" t="s">
        <v>1130</v>
      </c>
      <c r="AN421" s="37">
        <v>1</v>
      </c>
    </row>
    <row r="422" spans="27:40" x14ac:dyDescent="0.25">
      <c r="AA422" s="3" t="s">
        <v>1626</v>
      </c>
      <c r="AB422" s="37">
        <v>1676.11</v>
      </c>
      <c r="AM422" s="3" t="s">
        <v>1133</v>
      </c>
      <c r="AN422" s="37">
        <v>1</v>
      </c>
    </row>
    <row r="423" spans="27:40" x14ac:dyDescent="0.25">
      <c r="AA423" s="3" t="s">
        <v>2468</v>
      </c>
      <c r="AB423" s="37">
        <v>1672.11</v>
      </c>
      <c r="AM423" s="3" t="s">
        <v>1136</v>
      </c>
      <c r="AN423" s="37">
        <v>1</v>
      </c>
    </row>
    <row r="424" spans="27:40" x14ac:dyDescent="0.25">
      <c r="AA424" s="3" t="s">
        <v>1887</v>
      </c>
      <c r="AB424" s="37">
        <v>1645.79</v>
      </c>
      <c r="AM424" s="3" t="s">
        <v>1139</v>
      </c>
      <c r="AN424" s="37">
        <v>1</v>
      </c>
    </row>
    <row r="425" spans="27:40" x14ac:dyDescent="0.25">
      <c r="AA425" s="3" t="s">
        <v>712</v>
      </c>
      <c r="AB425" s="37">
        <v>1632.32</v>
      </c>
      <c r="AM425" s="3" t="s">
        <v>1142</v>
      </c>
      <c r="AN425" s="37">
        <v>1</v>
      </c>
    </row>
    <row r="426" spans="27:40" x14ac:dyDescent="0.25">
      <c r="AA426" s="3" t="s">
        <v>850</v>
      </c>
      <c r="AB426" s="37">
        <v>1629.25</v>
      </c>
      <c r="AM426" s="3" t="s">
        <v>1145</v>
      </c>
      <c r="AN426" s="37">
        <v>1</v>
      </c>
    </row>
    <row r="427" spans="27:40" x14ac:dyDescent="0.25">
      <c r="AA427" s="3" t="s">
        <v>695</v>
      </c>
      <c r="AB427" s="37">
        <v>1623.87</v>
      </c>
      <c r="AM427" s="3" t="s">
        <v>1148</v>
      </c>
      <c r="AN427" s="37">
        <v>1</v>
      </c>
    </row>
    <row r="428" spans="27:40" x14ac:dyDescent="0.25">
      <c r="AA428" s="3" t="s">
        <v>2310</v>
      </c>
      <c r="AB428" s="37">
        <v>1622.23</v>
      </c>
      <c r="AM428" s="3" t="s">
        <v>1151</v>
      </c>
      <c r="AN428" s="37">
        <v>1</v>
      </c>
    </row>
    <row r="429" spans="27:40" x14ac:dyDescent="0.25">
      <c r="AA429" s="3" t="s">
        <v>2344</v>
      </c>
      <c r="AB429" s="37">
        <v>1619.45</v>
      </c>
      <c r="AM429" s="3" t="s">
        <v>1153</v>
      </c>
      <c r="AN429" s="37">
        <v>1</v>
      </c>
    </row>
    <row r="430" spans="27:40" x14ac:dyDescent="0.25">
      <c r="AA430" s="3" t="s">
        <v>2495</v>
      </c>
      <c r="AB430" s="37">
        <v>1612.41</v>
      </c>
      <c r="AM430" s="3" t="s">
        <v>1155</v>
      </c>
      <c r="AN430" s="37">
        <v>1</v>
      </c>
    </row>
    <row r="431" spans="27:40" x14ac:dyDescent="0.25">
      <c r="AA431" s="3" t="s">
        <v>2560</v>
      </c>
      <c r="AB431" s="37">
        <v>1611.9</v>
      </c>
      <c r="AM431" s="3" t="s">
        <v>1158</v>
      </c>
      <c r="AN431" s="37">
        <v>1</v>
      </c>
    </row>
    <row r="432" spans="27:40" x14ac:dyDescent="0.25">
      <c r="AA432" s="3" t="s">
        <v>2518</v>
      </c>
      <c r="AB432" s="37">
        <v>1605.19</v>
      </c>
      <c r="AM432" s="3" t="s">
        <v>1161</v>
      </c>
      <c r="AN432" s="37">
        <v>1</v>
      </c>
    </row>
    <row r="433" spans="27:40" x14ac:dyDescent="0.25">
      <c r="AA433" s="3" t="s">
        <v>2505</v>
      </c>
      <c r="AB433" s="37">
        <v>1603.94</v>
      </c>
      <c r="AM433" s="3" t="s">
        <v>1164</v>
      </c>
      <c r="AN433" s="37">
        <v>1</v>
      </c>
    </row>
    <row r="434" spans="27:40" x14ac:dyDescent="0.25">
      <c r="AA434" s="3" t="s">
        <v>1389</v>
      </c>
      <c r="AB434" s="37">
        <v>1602.11</v>
      </c>
      <c r="AM434" s="3" t="s">
        <v>1166</v>
      </c>
      <c r="AN434" s="37">
        <v>1</v>
      </c>
    </row>
    <row r="435" spans="27:40" x14ac:dyDescent="0.25">
      <c r="AA435" s="3" t="s">
        <v>1318</v>
      </c>
      <c r="AB435" s="37">
        <v>1596.38</v>
      </c>
      <c r="AM435" s="3" t="s">
        <v>1169</v>
      </c>
      <c r="AN435" s="37">
        <v>1</v>
      </c>
    </row>
    <row r="436" spans="27:40" x14ac:dyDescent="0.25">
      <c r="AA436" s="3" t="s">
        <v>2455</v>
      </c>
      <c r="AB436" s="37">
        <v>1589.76</v>
      </c>
      <c r="AM436" s="3" t="s">
        <v>1171</v>
      </c>
      <c r="AN436" s="37">
        <v>1</v>
      </c>
    </row>
    <row r="437" spans="27:40" x14ac:dyDescent="0.25">
      <c r="AA437" s="3" t="s">
        <v>50</v>
      </c>
      <c r="AB437" s="37">
        <v>1588.48</v>
      </c>
      <c r="AM437" s="3" t="s">
        <v>1174</v>
      </c>
      <c r="AN437" s="37">
        <v>1</v>
      </c>
    </row>
    <row r="438" spans="27:40" x14ac:dyDescent="0.25">
      <c r="AA438" s="3" t="s">
        <v>1950</v>
      </c>
      <c r="AB438" s="37">
        <v>1588.47</v>
      </c>
      <c r="AM438" s="3" t="s">
        <v>1176</v>
      </c>
      <c r="AN438" s="37">
        <v>1</v>
      </c>
    </row>
    <row r="439" spans="27:40" x14ac:dyDescent="0.25">
      <c r="AA439" s="3" t="s">
        <v>63</v>
      </c>
      <c r="AB439" s="37">
        <v>1581.8</v>
      </c>
      <c r="AM439" s="3" t="s">
        <v>1178</v>
      </c>
      <c r="AN439" s="37">
        <v>1</v>
      </c>
    </row>
    <row r="440" spans="27:40" x14ac:dyDescent="0.25">
      <c r="AA440" s="3" t="s">
        <v>268</v>
      </c>
      <c r="AB440" s="37">
        <v>1576.93</v>
      </c>
      <c r="AM440" s="3" t="s">
        <v>1181</v>
      </c>
      <c r="AN440" s="37">
        <v>1</v>
      </c>
    </row>
    <row r="441" spans="27:40" x14ac:dyDescent="0.25">
      <c r="AA441" s="3" t="s">
        <v>2139</v>
      </c>
      <c r="AB441" s="37">
        <v>1571.09</v>
      </c>
      <c r="AM441" s="3" t="s">
        <v>1183</v>
      </c>
      <c r="AN441" s="37">
        <v>1</v>
      </c>
    </row>
    <row r="442" spans="27:40" x14ac:dyDescent="0.25">
      <c r="AA442" s="3" t="s">
        <v>664</v>
      </c>
      <c r="AB442" s="37">
        <v>1565.37</v>
      </c>
      <c r="AM442" s="3" t="s">
        <v>1186</v>
      </c>
      <c r="AN442" s="37">
        <v>1</v>
      </c>
    </row>
    <row r="443" spans="27:40" x14ac:dyDescent="0.25">
      <c r="AA443" s="3" t="s">
        <v>1138</v>
      </c>
      <c r="AB443" s="37">
        <v>1563.29</v>
      </c>
      <c r="AM443" s="3" t="s">
        <v>1188</v>
      </c>
      <c r="AN443" s="37">
        <v>1</v>
      </c>
    </row>
    <row r="444" spans="27:40" x14ac:dyDescent="0.25">
      <c r="AA444" s="3" t="s">
        <v>556</v>
      </c>
      <c r="AB444" s="37">
        <v>1559.68</v>
      </c>
      <c r="AM444" s="3" t="s">
        <v>1191</v>
      </c>
      <c r="AN444" s="37">
        <v>1</v>
      </c>
    </row>
    <row r="445" spans="27:40" x14ac:dyDescent="0.25">
      <c r="AA445" s="3" t="s">
        <v>338</v>
      </c>
      <c r="AB445" s="37">
        <v>1556.58</v>
      </c>
      <c r="AM445" s="3" t="s">
        <v>1193</v>
      </c>
      <c r="AN445" s="37">
        <v>1</v>
      </c>
    </row>
    <row r="446" spans="27:40" x14ac:dyDescent="0.25">
      <c r="AA446" s="3" t="s">
        <v>2238</v>
      </c>
      <c r="AB446" s="37">
        <v>1555.34</v>
      </c>
      <c r="AM446" s="3" t="s">
        <v>1195</v>
      </c>
      <c r="AN446" s="37">
        <v>1</v>
      </c>
    </row>
    <row r="447" spans="27:40" x14ac:dyDescent="0.25">
      <c r="AA447" s="3" t="s">
        <v>2256</v>
      </c>
      <c r="AB447" s="37">
        <v>1555.05</v>
      </c>
      <c r="AM447" s="3" t="s">
        <v>1197</v>
      </c>
      <c r="AN447" s="37">
        <v>1</v>
      </c>
    </row>
    <row r="448" spans="27:40" x14ac:dyDescent="0.25">
      <c r="AA448" s="3" t="s">
        <v>1663</v>
      </c>
      <c r="AB448" s="37">
        <v>1552.38</v>
      </c>
      <c r="AM448" s="3" t="s">
        <v>1200</v>
      </c>
      <c r="AN448" s="37">
        <v>1</v>
      </c>
    </row>
    <row r="449" spans="27:40" x14ac:dyDescent="0.25">
      <c r="AA449" s="3" t="s">
        <v>2240</v>
      </c>
      <c r="AB449" s="37">
        <v>1550.13</v>
      </c>
      <c r="AM449" s="3" t="s">
        <v>1202</v>
      </c>
      <c r="AN449" s="37">
        <v>1</v>
      </c>
    </row>
    <row r="450" spans="27:40" x14ac:dyDescent="0.25">
      <c r="AA450" s="3" t="s">
        <v>1647</v>
      </c>
      <c r="AB450" s="37">
        <v>1544.88</v>
      </c>
      <c r="AM450" s="3" t="s">
        <v>1205</v>
      </c>
      <c r="AN450" s="37">
        <v>1</v>
      </c>
    </row>
    <row r="451" spans="27:40" x14ac:dyDescent="0.25">
      <c r="AA451" s="3" t="s">
        <v>1277</v>
      </c>
      <c r="AB451" s="37">
        <v>1531.82</v>
      </c>
      <c r="AM451" s="3" t="s">
        <v>1207</v>
      </c>
      <c r="AN451" s="37">
        <v>1</v>
      </c>
    </row>
    <row r="452" spans="27:40" x14ac:dyDescent="0.25">
      <c r="AA452" s="3" t="s">
        <v>2194</v>
      </c>
      <c r="AB452" s="37">
        <v>1529.95</v>
      </c>
      <c r="AM452" s="3" t="s">
        <v>1209</v>
      </c>
      <c r="AN452" s="37">
        <v>1</v>
      </c>
    </row>
    <row r="453" spans="27:40" x14ac:dyDescent="0.25">
      <c r="AA453" s="3" t="s">
        <v>507</v>
      </c>
      <c r="AB453" s="37">
        <v>1527.06</v>
      </c>
      <c r="AM453" s="3" t="s">
        <v>1212</v>
      </c>
      <c r="AN453" s="37">
        <v>1</v>
      </c>
    </row>
    <row r="454" spans="27:40" x14ac:dyDescent="0.25">
      <c r="AA454" s="3" t="s">
        <v>2512</v>
      </c>
      <c r="AB454" s="37">
        <v>1524.87</v>
      </c>
      <c r="AM454" s="3" t="s">
        <v>1215</v>
      </c>
      <c r="AN454" s="37">
        <v>1</v>
      </c>
    </row>
    <row r="455" spans="27:40" x14ac:dyDescent="0.25">
      <c r="AA455" s="3" t="s">
        <v>2558</v>
      </c>
      <c r="AB455" s="37">
        <v>1522.78</v>
      </c>
      <c r="AM455" s="3" t="s">
        <v>1218</v>
      </c>
      <c r="AN455" s="37">
        <v>1</v>
      </c>
    </row>
    <row r="456" spans="27:40" x14ac:dyDescent="0.25">
      <c r="AA456" s="3" t="s">
        <v>1877</v>
      </c>
      <c r="AB456" s="37">
        <v>1517.86</v>
      </c>
      <c r="AM456" s="3" t="s">
        <v>1220</v>
      </c>
      <c r="AN456" s="37">
        <v>1</v>
      </c>
    </row>
    <row r="457" spans="27:40" x14ac:dyDescent="0.25">
      <c r="AA457" s="3" t="s">
        <v>797</v>
      </c>
      <c r="AB457" s="37">
        <v>1510.07</v>
      </c>
      <c r="AM457" s="3" t="s">
        <v>1221</v>
      </c>
      <c r="AN457" s="37">
        <v>1</v>
      </c>
    </row>
    <row r="458" spans="27:40" x14ac:dyDescent="0.25">
      <c r="AA458" s="3" t="s">
        <v>2094</v>
      </c>
      <c r="AB458" s="37">
        <v>1510.05</v>
      </c>
      <c r="AM458" s="3" t="s">
        <v>1223</v>
      </c>
      <c r="AN458" s="37">
        <v>1</v>
      </c>
    </row>
    <row r="459" spans="27:40" x14ac:dyDescent="0.25">
      <c r="AA459" s="3" t="s">
        <v>1558</v>
      </c>
      <c r="AB459" s="37">
        <v>1506.42</v>
      </c>
      <c r="AM459" s="3" t="s">
        <v>1225</v>
      </c>
      <c r="AN459" s="37">
        <v>1</v>
      </c>
    </row>
    <row r="460" spans="27:40" x14ac:dyDescent="0.25">
      <c r="AA460" s="3" t="s">
        <v>1598</v>
      </c>
      <c r="AB460" s="37">
        <v>1505.31</v>
      </c>
      <c r="AM460" s="3" t="s">
        <v>1227</v>
      </c>
      <c r="AN460" s="37">
        <v>1</v>
      </c>
    </row>
    <row r="461" spans="27:40" x14ac:dyDescent="0.25">
      <c r="AA461" s="3" t="s">
        <v>1782</v>
      </c>
      <c r="AB461" s="37">
        <v>1498.6</v>
      </c>
      <c r="AM461" s="3" t="s">
        <v>1229</v>
      </c>
      <c r="AN461" s="37">
        <v>1</v>
      </c>
    </row>
    <row r="462" spans="27:40" x14ac:dyDescent="0.25">
      <c r="AA462" s="3" t="s">
        <v>1080</v>
      </c>
      <c r="AB462" s="37">
        <v>1498.23</v>
      </c>
      <c r="AM462" s="3" t="s">
        <v>1232</v>
      </c>
      <c r="AN462" s="37">
        <v>1</v>
      </c>
    </row>
    <row r="463" spans="27:40" x14ac:dyDescent="0.25">
      <c r="AA463" s="3" t="s">
        <v>1591</v>
      </c>
      <c r="AB463" s="37">
        <v>1496.14</v>
      </c>
      <c r="AM463" s="3" t="s">
        <v>1235</v>
      </c>
      <c r="AN463" s="37">
        <v>1</v>
      </c>
    </row>
    <row r="464" spans="27:40" x14ac:dyDescent="0.25">
      <c r="AA464" s="3" t="s">
        <v>1072</v>
      </c>
      <c r="AB464" s="37">
        <v>1494.31</v>
      </c>
      <c r="AM464" s="3" t="s">
        <v>1237</v>
      </c>
      <c r="AN464" s="37">
        <v>1</v>
      </c>
    </row>
    <row r="465" spans="27:40" x14ac:dyDescent="0.25">
      <c r="AA465" s="3" t="s">
        <v>2272</v>
      </c>
      <c r="AB465" s="37">
        <v>1494.12</v>
      </c>
      <c r="AM465" s="3" t="s">
        <v>1240</v>
      </c>
      <c r="AN465" s="37">
        <v>1</v>
      </c>
    </row>
    <row r="466" spans="27:40" x14ac:dyDescent="0.25">
      <c r="AA466" s="3" t="s">
        <v>2108</v>
      </c>
      <c r="AB466" s="37">
        <v>1492.38</v>
      </c>
      <c r="AM466" s="3" t="s">
        <v>1243</v>
      </c>
      <c r="AN466" s="37">
        <v>1</v>
      </c>
    </row>
    <row r="467" spans="27:40" x14ac:dyDescent="0.25">
      <c r="AA467" s="3" t="s">
        <v>1992</v>
      </c>
      <c r="AB467" s="37">
        <v>1485.25</v>
      </c>
      <c r="AM467" s="3" t="s">
        <v>1246</v>
      </c>
      <c r="AN467" s="37">
        <v>1</v>
      </c>
    </row>
    <row r="468" spans="27:40" x14ac:dyDescent="0.25">
      <c r="AA468" s="3" t="s">
        <v>1018</v>
      </c>
      <c r="AB468" s="37">
        <v>1475.98</v>
      </c>
      <c r="AM468" s="3" t="s">
        <v>1248</v>
      </c>
      <c r="AN468" s="37">
        <v>1</v>
      </c>
    </row>
    <row r="469" spans="27:40" x14ac:dyDescent="0.25">
      <c r="AA469" s="3" t="s">
        <v>1803</v>
      </c>
      <c r="AB469" s="37">
        <v>1475.96</v>
      </c>
      <c r="AM469" s="3" t="s">
        <v>1251</v>
      </c>
      <c r="AN469" s="37">
        <v>1</v>
      </c>
    </row>
    <row r="470" spans="27:40" x14ac:dyDescent="0.25">
      <c r="AA470" s="3" t="s">
        <v>1425</v>
      </c>
      <c r="AB470" s="37">
        <v>1472.23</v>
      </c>
      <c r="AM470" s="3" t="s">
        <v>1254</v>
      </c>
      <c r="AN470" s="37">
        <v>1</v>
      </c>
    </row>
    <row r="471" spans="27:40" x14ac:dyDescent="0.25">
      <c r="AA471" s="3" t="s">
        <v>1528</v>
      </c>
      <c r="AB471" s="37">
        <v>1470.57</v>
      </c>
      <c r="AM471" s="3" t="s">
        <v>1256</v>
      </c>
      <c r="AN471" s="37">
        <v>1</v>
      </c>
    </row>
    <row r="472" spans="27:40" x14ac:dyDescent="0.25">
      <c r="AA472" s="3" t="s">
        <v>2532</v>
      </c>
      <c r="AB472" s="37">
        <v>1461.29</v>
      </c>
      <c r="AM472" s="3" t="s">
        <v>1259</v>
      </c>
      <c r="AN472" s="37">
        <v>1</v>
      </c>
    </row>
    <row r="473" spans="27:40" x14ac:dyDescent="0.25">
      <c r="AA473" s="3" t="s">
        <v>1928</v>
      </c>
      <c r="AB473" s="37">
        <v>1461.24</v>
      </c>
      <c r="AM473" s="3" t="s">
        <v>1261</v>
      </c>
      <c r="AN473" s="37">
        <v>1</v>
      </c>
    </row>
    <row r="474" spans="27:40" x14ac:dyDescent="0.25">
      <c r="AA474" s="3" t="s">
        <v>1839</v>
      </c>
      <c r="AB474" s="37">
        <v>1460.53</v>
      </c>
      <c r="AM474" s="3" t="s">
        <v>1263</v>
      </c>
      <c r="AN474" s="37">
        <v>1</v>
      </c>
    </row>
    <row r="475" spans="27:40" x14ac:dyDescent="0.25">
      <c r="AA475" s="3" t="s">
        <v>1091</v>
      </c>
      <c r="AB475" s="37">
        <v>1457.33</v>
      </c>
      <c r="AM475" s="3" t="s">
        <v>1265</v>
      </c>
      <c r="AN475" s="37">
        <v>1</v>
      </c>
    </row>
    <row r="476" spans="27:40" x14ac:dyDescent="0.25">
      <c r="AA476" s="3" t="s">
        <v>1287</v>
      </c>
      <c r="AB476" s="37">
        <v>1456.57</v>
      </c>
      <c r="AM476" s="3" t="s">
        <v>1267</v>
      </c>
      <c r="AN476" s="37">
        <v>1</v>
      </c>
    </row>
    <row r="477" spans="27:40" x14ac:dyDescent="0.25">
      <c r="AA477" s="3" t="s">
        <v>1850</v>
      </c>
      <c r="AB477" s="37">
        <v>1451.13</v>
      </c>
      <c r="AM477" s="3" t="s">
        <v>1270</v>
      </c>
      <c r="AN477" s="37">
        <v>1</v>
      </c>
    </row>
    <row r="478" spans="27:40" x14ac:dyDescent="0.25">
      <c r="AA478" s="3" t="s">
        <v>374</v>
      </c>
      <c r="AB478" s="37">
        <v>1448.32</v>
      </c>
      <c r="AM478" s="3" t="s">
        <v>1273</v>
      </c>
      <c r="AN478" s="37">
        <v>1</v>
      </c>
    </row>
    <row r="479" spans="27:40" x14ac:dyDescent="0.25">
      <c r="AA479" s="3" t="s">
        <v>1926</v>
      </c>
      <c r="AB479" s="37">
        <v>1443.76</v>
      </c>
      <c r="AM479" s="3" t="s">
        <v>1275</v>
      </c>
      <c r="AN479" s="37">
        <v>1</v>
      </c>
    </row>
    <row r="480" spans="27:40" x14ac:dyDescent="0.25">
      <c r="AA480" s="3" t="s">
        <v>2392</v>
      </c>
      <c r="AB480" s="37">
        <v>1438.99</v>
      </c>
      <c r="AM480" s="3" t="s">
        <v>1278</v>
      </c>
      <c r="AN480" s="37">
        <v>1</v>
      </c>
    </row>
    <row r="481" spans="27:40" x14ac:dyDescent="0.25">
      <c r="AA481" s="3" t="s">
        <v>600</v>
      </c>
      <c r="AB481" s="37">
        <v>1428.04</v>
      </c>
      <c r="AM481" s="3" t="s">
        <v>1281</v>
      </c>
      <c r="AN481" s="37">
        <v>1</v>
      </c>
    </row>
    <row r="482" spans="27:40" x14ac:dyDescent="0.25">
      <c r="AA482" s="3" t="s">
        <v>1285</v>
      </c>
      <c r="AB482" s="37">
        <v>1425.61</v>
      </c>
      <c r="AM482" s="3" t="s">
        <v>1284</v>
      </c>
      <c r="AN482" s="37">
        <v>1</v>
      </c>
    </row>
    <row r="483" spans="27:40" x14ac:dyDescent="0.25">
      <c r="AA483" s="3" t="s">
        <v>706</v>
      </c>
      <c r="AB483" s="37">
        <v>1424.06</v>
      </c>
      <c r="AM483" s="3" t="s">
        <v>1286</v>
      </c>
      <c r="AN483" s="37">
        <v>1</v>
      </c>
    </row>
    <row r="484" spans="27:40" x14ac:dyDescent="0.25">
      <c r="AA484" s="3" t="s">
        <v>1185</v>
      </c>
      <c r="AB484" s="37">
        <v>1416.25</v>
      </c>
      <c r="AM484" s="3" t="s">
        <v>1288</v>
      </c>
      <c r="AN484" s="37">
        <v>1</v>
      </c>
    </row>
    <row r="485" spans="27:40" x14ac:dyDescent="0.25">
      <c r="AA485" s="3" t="s">
        <v>2228</v>
      </c>
      <c r="AB485" s="37">
        <v>1410.45</v>
      </c>
      <c r="AM485" s="3" t="s">
        <v>1291</v>
      </c>
      <c r="AN485" s="37">
        <v>1</v>
      </c>
    </row>
    <row r="486" spans="27:40" x14ac:dyDescent="0.25">
      <c r="AA486" s="3" t="s">
        <v>1881</v>
      </c>
      <c r="AB486" s="37">
        <v>1410.18</v>
      </c>
      <c r="AM486" s="3" t="s">
        <v>1293</v>
      </c>
      <c r="AN486" s="37">
        <v>1</v>
      </c>
    </row>
    <row r="487" spans="27:40" x14ac:dyDescent="0.25">
      <c r="AA487" s="3" t="s">
        <v>952</v>
      </c>
      <c r="AB487" s="37">
        <v>1403.88</v>
      </c>
      <c r="AM487" s="3" t="s">
        <v>1296</v>
      </c>
      <c r="AN487" s="37">
        <v>1</v>
      </c>
    </row>
    <row r="488" spans="27:40" x14ac:dyDescent="0.25">
      <c r="AA488" s="3" t="s">
        <v>722</v>
      </c>
      <c r="AB488" s="37">
        <v>1398.74</v>
      </c>
      <c r="AM488" s="3" t="s">
        <v>1298</v>
      </c>
      <c r="AN488" s="37">
        <v>1</v>
      </c>
    </row>
    <row r="489" spans="27:40" x14ac:dyDescent="0.25">
      <c r="AA489" s="3" t="s">
        <v>1231</v>
      </c>
      <c r="AB489" s="37">
        <v>1396.39</v>
      </c>
      <c r="AM489" s="3" t="s">
        <v>1300</v>
      </c>
      <c r="AN489" s="37">
        <v>1</v>
      </c>
    </row>
    <row r="490" spans="27:40" x14ac:dyDescent="0.25">
      <c r="AA490" s="3" t="s">
        <v>2143</v>
      </c>
      <c r="AB490" s="37">
        <v>1393.53</v>
      </c>
      <c r="AM490" s="3" t="s">
        <v>1303</v>
      </c>
      <c r="AN490" s="37">
        <v>1</v>
      </c>
    </row>
    <row r="491" spans="27:40" x14ac:dyDescent="0.25">
      <c r="AA491" s="3" t="s">
        <v>2347</v>
      </c>
      <c r="AB491" s="37">
        <v>1393.38</v>
      </c>
      <c r="AM491" s="3" t="s">
        <v>1305</v>
      </c>
      <c r="AN491" s="37">
        <v>1</v>
      </c>
    </row>
    <row r="492" spans="27:40" x14ac:dyDescent="0.25">
      <c r="AA492" s="3" t="s">
        <v>661</v>
      </c>
      <c r="AB492" s="37">
        <v>1388.39</v>
      </c>
      <c r="AM492" s="3" t="s">
        <v>1308</v>
      </c>
      <c r="AN492" s="37">
        <v>1</v>
      </c>
    </row>
    <row r="493" spans="27:40" x14ac:dyDescent="0.25">
      <c r="AA493" s="3" t="s">
        <v>2169</v>
      </c>
      <c r="AB493" s="37">
        <v>1377.01</v>
      </c>
      <c r="AM493" s="3" t="s">
        <v>1310</v>
      </c>
      <c r="AN493" s="37">
        <v>1</v>
      </c>
    </row>
    <row r="494" spans="27:40" x14ac:dyDescent="0.25">
      <c r="AA494" s="3" t="s">
        <v>1297</v>
      </c>
      <c r="AB494" s="37">
        <v>1370.66</v>
      </c>
      <c r="AM494" s="3" t="s">
        <v>1313</v>
      </c>
      <c r="AN494" s="37">
        <v>1</v>
      </c>
    </row>
    <row r="495" spans="27:40" x14ac:dyDescent="0.25">
      <c r="AA495" s="3" t="s">
        <v>2333</v>
      </c>
      <c r="AB495" s="37">
        <v>1370.56</v>
      </c>
      <c r="AM495" s="3" t="s">
        <v>1316</v>
      </c>
      <c r="AN495" s="37">
        <v>1</v>
      </c>
    </row>
    <row r="496" spans="27:40" x14ac:dyDescent="0.25">
      <c r="AA496" s="3" t="s">
        <v>986</v>
      </c>
      <c r="AB496" s="37">
        <v>1361.29</v>
      </c>
      <c r="AM496" s="3" t="s">
        <v>1319</v>
      </c>
      <c r="AN496" s="37">
        <v>1</v>
      </c>
    </row>
    <row r="497" spans="27:40" x14ac:dyDescent="0.25">
      <c r="AA497" s="3" t="s">
        <v>1054</v>
      </c>
      <c r="AB497" s="37">
        <v>1361.09</v>
      </c>
      <c r="AM497" s="3" t="s">
        <v>1321</v>
      </c>
      <c r="AN497" s="37">
        <v>1</v>
      </c>
    </row>
    <row r="498" spans="27:40" x14ac:dyDescent="0.25">
      <c r="AA498" s="3" t="s">
        <v>1196</v>
      </c>
      <c r="AB498" s="37">
        <v>1350.91</v>
      </c>
      <c r="AM498" s="3" t="s">
        <v>1324</v>
      </c>
      <c r="AN498" s="37">
        <v>1</v>
      </c>
    </row>
    <row r="499" spans="27:40" x14ac:dyDescent="0.25">
      <c r="AA499" s="3" t="s">
        <v>119</v>
      </c>
      <c r="AB499" s="37">
        <v>1342.64</v>
      </c>
      <c r="AM499" s="3" t="s">
        <v>1327</v>
      </c>
      <c r="AN499" s="37">
        <v>1</v>
      </c>
    </row>
    <row r="500" spans="27:40" x14ac:dyDescent="0.25">
      <c r="AA500" s="3" t="s">
        <v>2260</v>
      </c>
      <c r="AB500" s="37">
        <v>1329.75</v>
      </c>
      <c r="AM500" s="3" t="s">
        <v>1329</v>
      </c>
      <c r="AN500" s="37">
        <v>1</v>
      </c>
    </row>
    <row r="501" spans="27:40" x14ac:dyDescent="0.25">
      <c r="AA501" s="3" t="s">
        <v>1320</v>
      </c>
      <c r="AB501" s="37">
        <v>1327.67</v>
      </c>
      <c r="AM501" s="3" t="s">
        <v>1331</v>
      </c>
      <c r="AN501" s="37">
        <v>1</v>
      </c>
    </row>
    <row r="502" spans="27:40" x14ac:dyDescent="0.25">
      <c r="AA502" s="3" t="s">
        <v>362</v>
      </c>
      <c r="AB502" s="37">
        <v>1324.83</v>
      </c>
      <c r="AM502" s="3" t="s">
        <v>1334</v>
      </c>
      <c r="AN502" s="37">
        <v>1</v>
      </c>
    </row>
    <row r="503" spans="27:40" x14ac:dyDescent="0.25">
      <c r="AA503" s="3" t="s">
        <v>2104</v>
      </c>
      <c r="AB503" s="37">
        <v>1323.97</v>
      </c>
      <c r="AM503" s="3" t="s">
        <v>1337</v>
      </c>
      <c r="AN503" s="37">
        <v>1</v>
      </c>
    </row>
    <row r="504" spans="27:40" x14ac:dyDescent="0.25">
      <c r="AA504" s="3" t="s">
        <v>1917</v>
      </c>
      <c r="AB504" s="37">
        <v>1318.92</v>
      </c>
      <c r="AM504" s="3" t="s">
        <v>1339</v>
      </c>
      <c r="AN504" s="37">
        <v>1</v>
      </c>
    </row>
    <row r="505" spans="27:40" x14ac:dyDescent="0.25">
      <c r="AA505" s="3" t="s">
        <v>1150</v>
      </c>
      <c r="AB505" s="37">
        <v>1311.86</v>
      </c>
      <c r="AM505" s="3" t="s">
        <v>1341</v>
      </c>
      <c r="AN505" s="37">
        <v>1</v>
      </c>
    </row>
    <row r="506" spans="27:40" x14ac:dyDescent="0.25">
      <c r="AA506" s="3" t="s">
        <v>359</v>
      </c>
      <c r="AB506" s="37">
        <v>1308</v>
      </c>
      <c r="AM506" s="3" t="s">
        <v>1344</v>
      </c>
      <c r="AN506" s="37">
        <v>1</v>
      </c>
    </row>
    <row r="507" spans="27:40" x14ac:dyDescent="0.25">
      <c r="AA507" s="3" t="s">
        <v>2006</v>
      </c>
      <c r="AB507" s="37">
        <v>1307</v>
      </c>
      <c r="AM507" s="3" t="s">
        <v>1347</v>
      </c>
      <c r="AN507" s="37">
        <v>1</v>
      </c>
    </row>
    <row r="508" spans="27:40" x14ac:dyDescent="0.25">
      <c r="AA508" s="3" t="s">
        <v>1659</v>
      </c>
      <c r="AB508" s="37">
        <v>1305.9000000000001</v>
      </c>
      <c r="AM508" s="3" t="s">
        <v>1350</v>
      </c>
      <c r="AN508" s="37">
        <v>1</v>
      </c>
    </row>
    <row r="509" spans="27:40" x14ac:dyDescent="0.25">
      <c r="AA509" s="3" t="s">
        <v>579</v>
      </c>
      <c r="AB509" s="37">
        <v>1296.4100000000001</v>
      </c>
      <c r="AM509" s="3" t="s">
        <v>1353</v>
      </c>
      <c r="AN509" s="37">
        <v>1</v>
      </c>
    </row>
    <row r="510" spans="27:40" x14ac:dyDescent="0.25">
      <c r="AA510" s="3" t="s">
        <v>1813</v>
      </c>
      <c r="AB510" s="37">
        <v>1292.33</v>
      </c>
      <c r="AM510" s="3" t="s">
        <v>1355</v>
      </c>
      <c r="AN510" s="37">
        <v>1</v>
      </c>
    </row>
    <row r="511" spans="27:40" x14ac:dyDescent="0.25">
      <c r="AA511" s="3" t="s">
        <v>2444</v>
      </c>
      <c r="AB511" s="37">
        <v>1281.8499999999999</v>
      </c>
      <c r="AM511" s="3" t="s">
        <v>1358</v>
      </c>
      <c r="AN511" s="37">
        <v>1</v>
      </c>
    </row>
    <row r="512" spans="27:40" x14ac:dyDescent="0.25">
      <c r="AA512" s="3" t="s">
        <v>2099</v>
      </c>
      <c r="AB512" s="37">
        <v>1280</v>
      </c>
      <c r="AM512" s="3" t="s">
        <v>1360</v>
      </c>
      <c r="AN512" s="37">
        <v>1</v>
      </c>
    </row>
    <row r="513" spans="27:40" x14ac:dyDescent="0.25">
      <c r="AA513" s="3" t="s">
        <v>754</v>
      </c>
      <c r="AB513" s="37">
        <v>1278.8499999999999</v>
      </c>
      <c r="AM513" s="3" t="s">
        <v>1362</v>
      </c>
      <c r="AN513" s="37">
        <v>1</v>
      </c>
    </row>
    <row r="514" spans="27:40" x14ac:dyDescent="0.25">
      <c r="AA514" s="3" t="s">
        <v>2063</v>
      </c>
      <c r="AB514" s="37">
        <v>1273.2</v>
      </c>
      <c r="AM514" s="3" t="s">
        <v>1364</v>
      </c>
      <c r="AN514" s="37">
        <v>1</v>
      </c>
    </row>
    <row r="515" spans="27:40" x14ac:dyDescent="0.25">
      <c r="AA515" s="3" t="s">
        <v>1177</v>
      </c>
      <c r="AB515" s="37">
        <v>1264.5899999999999</v>
      </c>
      <c r="AM515" s="3" t="s">
        <v>1366</v>
      </c>
      <c r="AN515" s="37">
        <v>1</v>
      </c>
    </row>
    <row r="516" spans="27:40" x14ac:dyDescent="0.25">
      <c r="AA516" s="3" t="s">
        <v>1035</v>
      </c>
      <c r="AB516" s="37">
        <v>1264.56</v>
      </c>
      <c r="AM516" s="3" t="s">
        <v>1368</v>
      </c>
      <c r="AN516" s="37">
        <v>1</v>
      </c>
    </row>
    <row r="517" spans="27:40" x14ac:dyDescent="0.25">
      <c r="AA517" s="3" t="s">
        <v>1274</v>
      </c>
      <c r="AB517" s="37">
        <v>1258.0999999999999</v>
      </c>
      <c r="AM517" s="3" t="s">
        <v>1370</v>
      </c>
      <c r="AN517" s="37">
        <v>1</v>
      </c>
    </row>
    <row r="518" spans="27:40" x14ac:dyDescent="0.25">
      <c r="AA518" s="3" t="s">
        <v>2377</v>
      </c>
      <c r="AB518" s="37">
        <v>1257.19</v>
      </c>
      <c r="AM518" s="3" t="s">
        <v>1373</v>
      </c>
      <c r="AN518" s="37">
        <v>1</v>
      </c>
    </row>
    <row r="519" spans="27:40" x14ac:dyDescent="0.25">
      <c r="AA519" s="3" t="s">
        <v>2363</v>
      </c>
      <c r="AB519" s="37">
        <v>1255.3699999999999</v>
      </c>
      <c r="AM519" s="3" t="s">
        <v>1376</v>
      </c>
      <c r="AN519" s="37">
        <v>1</v>
      </c>
    </row>
    <row r="520" spans="27:40" x14ac:dyDescent="0.25">
      <c r="AA520" s="3" t="s">
        <v>1544</v>
      </c>
      <c r="AB520" s="37">
        <v>1249.46</v>
      </c>
      <c r="AM520" s="3" t="s">
        <v>1378</v>
      </c>
      <c r="AN520" s="37">
        <v>1</v>
      </c>
    </row>
    <row r="521" spans="27:40" x14ac:dyDescent="0.25">
      <c r="AA521" s="3" t="s">
        <v>1187</v>
      </c>
      <c r="AB521" s="37">
        <v>1248.28</v>
      </c>
      <c r="AM521" s="3" t="s">
        <v>1380</v>
      </c>
      <c r="AN521" s="37">
        <v>1</v>
      </c>
    </row>
    <row r="522" spans="27:40" x14ac:dyDescent="0.25">
      <c r="AA522" s="3" t="s">
        <v>998</v>
      </c>
      <c r="AB522" s="37">
        <v>1246.97</v>
      </c>
      <c r="AM522" s="3" t="s">
        <v>1381</v>
      </c>
      <c r="AN522" s="37">
        <v>1</v>
      </c>
    </row>
    <row r="523" spans="27:40" x14ac:dyDescent="0.25">
      <c r="AA523" s="3" t="s">
        <v>128</v>
      </c>
      <c r="AB523" s="37">
        <v>1245.33</v>
      </c>
      <c r="AM523" s="3" t="s">
        <v>1383</v>
      </c>
      <c r="AN523" s="37">
        <v>1</v>
      </c>
    </row>
    <row r="524" spans="27:40" x14ac:dyDescent="0.25">
      <c r="AA524" s="3" t="s">
        <v>316</v>
      </c>
      <c r="AB524" s="37">
        <v>1237.95</v>
      </c>
      <c r="AM524" s="3" t="s">
        <v>1386</v>
      </c>
      <c r="AN524" s="37">
        <v>1</v>
      </c>
    </row>
    <row r="525" spans="27:40" x14ac:dyDescent="0.25">
      <c r="AA525" s="3" t="s">
        <v>356</v>
      </c>
      <c r="AB525" s="37">
        <v>1237.51</v>
      </c>
      <c r="AM525" s="3" t="s">
        <v>1388</v>
      </c>
      <c r="AN525" s="37">
        <v>1</v>
      </c>
    </row>
    <row r="526" spans="27:40" x14ac:dyDescent="0.25">
      <c r="AA526" s="3" t="s">
        <v>1004</v>
      </c>
      <c r="AB526" s="37">
        <v>1231.67</v>
      </c>
      <c r="AM526" s="3" t="s">
        <v>1390</v>
      </c>
      <c r="AN526" s="37">
        <v>1</v>
      </c>
    </row>
    <row r="527" spans="27:40" x14ac:dyDescent="0.25">
      <c r="AA527" s="3" t="s">
        <v>1904</v>
      </c>
      <c r="AB527" s="37">
        <v>1223.43</v>
      </c>
      <c r="AM527" s="3" t="s">
        <v>1393</v>
      </c>
      <c r="AN527" s="37">
        <v>1</v>
      </c>
    </row>
    <row r="528" spans="27:40" x14ac:dyDescent="0.25">
      <c r="AA528" s="3" t="s">
        <v>1815</v>
      </c>
      <c r="AB528" s="37">
        <v>1214.3399999999999</v>
      </c>
      <c r="AM528" s="3" t="s">
        <v>1396</v>
      </c>
      <c r="AN528" s="37">
        <v>1</v>
      </c>
    </row>
    <row r="529" spans="27:40" x14ac:dyDescent="0.25">
      <c r="AA529" s="3" t="s">
        <v>2442</v>
      </c>
      <c r="AB529" s="37">
        <v>1212.77</v>
      </c>
      <c r="AM529" s="3" t="s">
        <v>1399</v>
      </c>
      <c r="AN529" s="37">
        <v>1</v>
      </c>
    </row>
    <row r="530" spans="27:40" x14ac:dyDescent="0.25">
      <c r="AA530" s="3" t="s">
        <v>1010</v>
      </c>
      <c r="AB530" s="37">
        <v>1212.55</v>
      </c>
      <c r="AM530" s="3" t="s">
        <v>1401</v>
      </c>
      <c r="AN530" s="37">
        <v>1</v>
      </c>
    </row>
    <row r="531" spans="27:40" x14ac:dyDescent="0.25">
      <c r="AA531" s="3" t="s">
        <v>1266</v>
      </c>
      <c r="AB531" s="37">
        <v>1203.58</v>
      </c>
      <c r="AM531" s="3" t="s">
        <v>1404</v>
      </c>
      <c r="AN531" s="37">
        <v>1</v>
      </c>
    </row>
    <row r="532" spans="27:40" x14ac:dyDescent="0.25">
      <c r="AA532" s="3" t="s">
        <v>1234</v>
      </c>
      <c r="AB532" s="37">
        <v>1199.56</v>
      </c>
      <c r="AM532" s="3" t="s">
        <v>1406</v>
      </c>
      <c r="AN532" s="37">
        <v>1</v>
      </c>
    </row>
    <row r="533" spans="27:40" x14ac:dyDescent="0.25">
      <c r="AA533" s="3" t="s">
        <v>516</v>
      </c>
      <c r="AB533" s="37">
        <v>1198.3699999999999</v>
      </c>
      <c r="AM533" s="3" t="s">
        <v>1409</v>
      </c>
      <c r="AN533" s="37">
        <v>1</v>
      </c>
    </row>
    <row r="534" spans="27:40" x14ac:dyDescent="0.25">
      <c r="AA534" s="3" t="s">
        <v>259</v>
      </c>
      <c r="AB534" s="37">
        <v>1195.79</v>
      </c>
      <c r="AM534" s="3" t="s">
        <v>1412</v>
      </c>
      <c r="AN534" s="37">
        <v>1</v>
      </c>
    </row>
    <row r="535" spans="27:40" x14ac:dyDescent="0.25">
      <c r="AA535" s="3" t="s">
        <v>2331</v>
      </c>
      <c r="AB535" s="37">
        <v>1190.18</v>
      </c>
      <c r="AM535" s="3" t="s">
        <v>1415</v>
      </c>
      <c r="AN535" s="37">
        <v>1</v>
      </c>
    </row>
    <row r="536" spans="27:40" x14ac:dyDescent="0.25">
      <c r="AA536" s="3" t="s">
        <v>1180</v>
      </c>
      <c r="AB536" s="37">
        <v>1189.8599999999999</v>
      </c>
      <c r="AM536" s="3" t="s">
        <v>1417</v>
      </c>
      <c r="AN536" s="37">
        <v>1</v>
      </c>
    </row>
    <row r="537" spans="27:40" x14ac:dyDescent="0.25">
      <c r="AA537" s="3" t="s">
        <v>2181</v>
      </c>
      <c r="AB537" s="37">
        <v>1187.21</v>
      </c>
      <c r="AM537" s="3" t="s">
        <v>1420</v>
      </c>
      <c r="AN537" s="37">
        <v>1</v>
      </c>
    </row>
    <row r="538" spans="27:40" x14ac:dyDescent="0.25">
      <c r="AA538" s="3" t="s">
        <v>2453</v>
      </c>
      <c r="AB538" s="37">
        <v>1184.76</v>
      </c>
      <c r="AM538" s="3" t="s">
        <v>1422</v>
      </c>
      <c r="AN538" s="37">
        <v>1</v>
      </c>
    </row>
    <row r="539" spans="27:40" x14ac:dyDescent="0.25">
      <c r="AA539" s="3" t="s">
        <v>678</v>
      </c>
      <c r="AB539" s="37">
        <v>1177.18</v>
      </c>
      <c r="AM539" s="3" t="s">
        <v>1424</v>
      </c>
      <c r="AN539" s="37">
        <v>1</v>
      </c>
    </row>
    <row r="540" spans="27:40" x14ac:dyDescent="0.25">
      <c r="AA540" s="3" t="s">
        <v>242</v>
      </c>
      <c r="AB540" s="37">
        <v>1173.57</v>
      </c>
      <c r="AM540" s="3" t="s">
        <v>1426</v>
      </c>
      <c r="AN540" s="37">
        <v>1</v>
      </c>
    </row>
    <row r="541" spans="27:40" x14ac:dyDescent="0.25">
      <c r="AA541" s="3" t="s">
        <v>1264</v>
      </c>
      <c r="AB541" s="37">
        <v>1167.44</v>
      </c>
      <c r="AM541" s="3" t="s">
        <v>1429</v>
      </c>
      <c r="AN541" s="37">
        <v>1</v>
      </c>
    </row>
    <row r="542" spans="27:40" x14ac:dyDescent="0.25">
      <c r="AA542" s="3" t="s">
        <v>1258</v>
      </c>
      <c r="AB542" s="37">
        <v>1160.1600000000001</v>
      </c>
      <c r="AM542" s="3" t="s">
        <v>1432</v>
      </c>
      <c r="AN542" s="37">
        <v>1</v>
      </c>
    </row>
    <row r="543" spans="27:40" x14ac:dyDescent="0.25">
      <c r="AA543" s="3" t="s">
        <v>92</v>
      </c>
      <c r="AB543" s="37">
        <v>1159.8499999999999</v>
      </c>
      <c r="AM543" s="3" t="s">
        <v>1434</v>
      </c>
      <c r="AN543" s="37">
        <v>1</v>
      </c>
    </row>
    <row r="544" spans="27:40" x14ac:dyDescent="0.25">
      <c r="AA544" s="3" t="s">
        <v>2546</v>
      </c>
      <c r="AB544" s="37">
        <v>1154.97</v>
      </c>
      <c r="AM544" s="3" t="s">
        <v>1437</v>
      </c>
      <c r="AN544" s="37">
        <v>1</v>
      </c>
    </row>
    <row r="545" spans="27:40" x14ac:dyDescent="0.25">
      <c r="AA545" s="3" t="s">
        <v>1731</v>
      </c>
      <c r="AB545" s="37">
        <v>1145.77</v>
      </c>
      <c r="AM545" s="3" t="s">
        <v>1439</v>
      </c>
      <c r="AN545" s="37">
        <v>1</v>
      </c>
    </row>
    <row r="546" spans="27:40" x14ac:dyDescent="0.25">
      <c r="AA546" s="3" t="s">
        <v>1173</v>
      </c>
      <c r="AB546" s="37">
        <v>1143.6300000000001</v>
      </c>
      <c r="AM546" s="3" t="s">
        <v>1442</v>
      </c>
      <c r="AN546" s="37">
        <v>1</v>
      </c>
    </row>
    <row r="547" spans="27:40" x14ac:dyDescent="0.25">
      <c r="AA547" s="3" t="s">
        <v>436</v>
      </c>
      <c r="AB547" s="37">
        <v>1142.1600000000001</v>
      </c>
      <c r="AM547" s="3" t="s">
        <v>1444</v>
      </c>
      <c r="AN547" s="37">
        <v>1</v>
      </c>
    </row>
    <row r="548" spans="27:40" x14ac:dyDescent="0.25">
      <c r="AA548" s="3" t="s">
        <v>2522</v>
      </c>
      <c r="AB548" s="37">
        <v>1139.94</v>
      </c>
      <c r="AM548" s="3" t="s">
        <v>1446</v>
      </c>
      <c r="AN548" s="37">
        <v>1</v>
      </c>
    </row>
    <row r="549" spans="27:40" x14ac:dyDescent="0.25">
      <c r="AA549" s="3" t="s">
        <v>2151</v>
      </c>
      <c r="AB549" s="37">
        <v>1138.6400000000001</v>
      </c>
      <c r="AM549" s="3" t="s">
        <v>1449</v>
      </c>
      <c r="AN549" s="37">
        <v>1</v>
      </c>
    </row>
    <row r="550" spans="27:40" x14ac:dyDescent="0.25">
      <c r="AA550" s="3" t="s">
        <v>2425</v>
      </c>
      <c r="AB550" s="37">
        <v>1134.53</v>
      </c>
      <c r="AM550" s="3" t="s">
        <v>1452</v>
      </c>
      <c r="AN550" s="37">
        <v>1</v>
      </c>
    </row>
    <row r="551" spans="27:40" x14ac:dyDescent="0.25">
      <c r="AA551" s="3" t="s">
        <v>1666</v>
      </c>
      <c r="AB551" s="37">
        <v>1133.9100000000001</v>
      </c>
      <c r="AM551" s="3" t="s">
        <v>1455</v>
      </c>
      <c r="AN551" s="37">
        <v>1</v>
      </c>
    </row>
    <row r="552" spans="27:40" x14ac:dyDescent="0.25">
      <c r="AA552" s="3" t="s">
        <v>935</v>
      </c>
      <c r="AB552" s="37">
        <v>1129.7</v>
      </c>
      <c r="AM552" s="3" t="s">
        <v>1458</v>
      </c>
      <c r="AN552" s="37">
        <v>1</v>
      </c>
    </row>
    <row r="553" spans="27:40" x14ac:dyDescent="0.25">
      <c r="AA553" s="3" t="s">
        <v>1194</v>
      </c>
      <c r="AB553" s="37">
        <v>1121.74</v>
      </c>
      <c r="AM553" s="3" t="s">
        <v>1461</v>
      </c>
      <c r="AN553" s="37">
        <v>1</v>
      </c>
    </row>
    <row r="554" spans="27:40" x14ac:dyDescent="0.25">
      <c r="AA554" s="3" t="s">
        <v>1673</v>
      </c>
      <c r="AB554" s="37">
        <v>1121.57</v>
      </c>
      <c r="AM554" s="3" t="s">
        <v>1464</v>
      </c>
      <c r="AN554" s="37">
        <v>1</v>
      </c>
    </row>
    <row r="555" spans="27:40" x14ac:dyDescent="0.25">
      <c r="AA555" s="3" t="s">
        <v>262</v>
      </c>
      <c r="AB555" s="37">
        <v>1116.73</v>
      </c>
      <c r="AM555" s="3" t="s">
        <v>1466</v>
      </c>
      <c r="AN555" s="37">
        <v>1</v>
      </c>
    </row>
    <row r="556" spans="27:40" x14ac:dyDescent="0.25">
      <c r="AA556" s="3" t="s">
        <v>728</v>
      </c>
      <c r="AB556" s="37">
        <v>1115.8499999999999</v>
      </c>
      <c r="AM556" s="3" t="s">
        <v>1468</v>
      </c>
      <c r="AN556" s="37">
        <v>1</v>
      </c>
    </row>
    <row r="557" spans="27:40" x14ac:dyDescent="0.25">
      <c r="AA557" s="3" t="s">
        <v>1825</v>
      </c>
      <c r="AB557" s="37">
        <v>1111.77</v>
      </c>
      <c r="AM557" s="3" t="s">
        <v>1471</v>
      </c>
      <c r="AN557" s="37">
        <v>1</v>
      </c>
    </row>
    <row r="558" spans="27:40" x14ac:dyDescent="0.25">
      <c r="AA558" s="3" t="s">
        <v>1777</v>
      </c>
      <c r="AB558" s="37">
        <v>1111.3399999999999</v>
      </c>
      <c r="AM558" s="3" t="s">
        <v>1473</v>
      </c>
      <c r="AN558" s="37">
        <v>1</v>
      </c>
    </row>
    <row r="559" spans="27:40" x14ac:dyDescent="0.25">
      <c r="AA559" s="3" t="s">
        <v>2322</v>
      </c>
      <c r="AB559" s="37">
        <v>1100.57</v>
      </c>
      <c r="AM559" s="3" t="s">
        <v>1476</v>
      </c>
      <c r="AN559" s="37">
        <v>1</v>
      </c>
    </row>
    <row r="560" spans="27:40" x14ac:dyDescent="0.25">
      <c r="AA560" s="3" t="s">
        <v>2030</v>
      </c>
      <c r="AB560" s="37">
        <v>1093.02</v>
      </c>
      <c r="AM560" s="3" t="s">
        <v>1479</v>
      </c>
      <c r="AN560" s="37">
        <v>1</v>
      </c>
    </row>
    <row r="561" spans="27:40" x14ac:dyDescent="0.25">
      <c r="AA561" s="3" t="s">
        <v>702</v>
      </c>
      <c r="AB561" s="37">
        <v>1087.23</v>
      </c>
      <c r="AM561" s="3" t="s">
        <v>1482</v>
      </c>
      <c r="AN561" s="37">
        <v>1</v>
      </c>
    </row>
    <row r="562" spans="27:40" x14ac:dyDescent="0.25">
      <c r="AA562" s="3" t="s">
        <v>332</v>
      </c>
      <c r="AB562" s="37">
        <v>1078.25</v>
      </c>
      <c r="AM562" s="3" t="s">
        <v>1485</v>
      </c>
      <c r="AN562" s="37">
        <v>1</v>
      </c>
    </row>
    <row r="563" spans="27:40" x14ac:dyDescent="0.25">
      <c r="AA563" s="3" t="s">
        <v>570</v>
      </c>
      <c r="AB563" s="37">
        <v>1067.74</v>
      </c>
      <c r="AM563" s="3" t="s">
        <v>1487</v>
      </c>
      <c r="AN563" s="37">
        <v>1</v>
      </c>
    </row>
    <row r="564" spans="27:40" x14ac:dyDescent="0.25">
      <c r="AA564" s="3" t="s">
        <v>250</v>
      </c>
      <c r="AB564" s="37">
        <v>1058.24</v>
      </c>
      <c r="AM564" s="3" t="s">
        <v>1490</v>
      </c>
      <c r="AN564" s="37">
        <v>1</v>
      </c>
    </row>
    <row r="565" spans="27:40" x14ac:dyDescent="0.25">
      <c r="AA565" s="3" t="s">
        <v>1015</v>
      </c>
      <c r="AB565" s="37">
        <v>1049.44</v>
      </c>
      <c r="AM565" s="3" t="s">
        <v>1492</v>
      </c>
      <c r="AN565" s="37">
        <v>1</v>
      </c>
    </row>
    <row r="566" spans="27:40" x14ac:dyDescent="0.25">
      <c r="AA566" s="3" t="s">
        <v>1582</v>
      </c>
      <c r="AB566" s="37">
        <v>1047.83</v>
      </c>
      <c r="AM566" s="3" t="s">
        <v>1493</v>
      </c>
      <c r="AN566" s="37">
        <v>1</v>
      </c>
    </row>
    <row r="567" spans="27:40" x14ac:dyDescent="0.25">
      <c r="AA567" s="3" t="s">
        <v>1504</v>
      </c>
      <c r="AB567" s="37">
        <v>1047.22</v>
      </c>
      <c r="AM567" s="3" t="s">
        <v>1495</v>
      </c>
      <c r="AN567" s="37">
        <v>1</v>
      </c>
    </row>
    <row r="568" spans="27:40" x14ac:dyDescent="0.25">
      <c r="AA568" s="3" t="s">
        <v>1336</v>
      </c>
      <c r="AB568" s="37">
        <v>1042.06</v>
      </c>
      <c r="AM568" s="3" t="s">
        <v>1497</v>
      </c>
      <c r="AN568" s="37">
        <v>1</v>
      </c>
    </row>
    <row r="569" spans="27:40" x14ac:dyDescent="0.25">
      <c r="AA569" s="3" t="s">
        <v>1190</v>
      </c>
      <c r="AB569" s="37">
        <v>1036.7</v>
      </c>
      <c r="AM569" s="3" t="s">
        <v>1500</v>
      </c>
      <c r="AN569" s="37">
        <v>1</v>
      </c>
    </row>
    <row r="570" spans="27:40" x14ac:dyDescent="0.25">
      <c r="AA570" s="3" t="s">
        <v>1307</v>
      </c>
      <c r="AB570" s="37">
        <v>1036.67</v>
      </c>
      <c r="AM570" s="3" t="s">
        <v>1502</v>
      </c>
      <c r="AN570" s="37">
        <v>1</v>
      </c>
    </row>
    <row r="571" spans="27:40" x14ac:dyDescent="0.25">
      <c r="AA571" s="3" t="s">
        <v>225</v>
      </c>
      <c r="AB571" s="37">
        <v>1035.76</v>
      </c>
      <c r="AM571" s="3" t="s">
        <v>1505</v>
      </c>
      <c r="AN571" s="37">
        <v>1</v>
      </c>
    </row>
    <row r="572" spans="27:40" x14ac:dyDescent="0.25">
      <c r="AA572" s="3" t="s">
        <v>247</v>
      </c>
      <c r="AB572" s="37">
        <v>1024.92</v>
      </c>
      <c r="AM572" s="3" t="s">
        <v>1507</v>
      </c>
      <c r="AN572" s="37">
        <v>1</v>
      </c>
    </row>
    <row r="573" spans="27:40" x14ac:dyDescent="0.25">
      <c r="AA573" s="3" t="s">
        <v>775</v>
      </c>
      <c r="AB573" s="37">
        <v>1015.89</v>
      </c>
      <c r="AM573" s="3" t="s">
        <v>1509</v>
      </c>
      <c r="AN573" s="37">
        <v>1</v>
      </c>
    </row>
    <row r="574" spans="27:40" x14ac:dyDescent="0.25">
      <c r="AA574" s="3" t="s">
        <v>239</v>
      </c>
      <c r="AB574" s="37">
        <v>1013.66</v>
      </c>
      <c r="AM574" s="3" t="s">
        <v>1511</v>
      </c>
      <c r="AN574" s="37">
        <v>1</v>
      </c>
    </row>
    <row r="575" spans="27:40" x14ac:dyDescent="0.25">
      <c r="AA575" s="3" t="s">
        <v>1752</v>
      </c>
      <c r="AB575" s="37">
        <v>1013.06</v>
      </c>
      <c r="AM575" s="3" t="s">
        <v>1513</v>
      </c>
      <c r="AN575" s="37">
        <v>1</v>
      </c>
    </row>
    <row r="576" spans="27:40" x14ac:dyDescent="0.25">
      <c r="AA576" s="3" t="s">
        <v>193</v>
      </c>
      <c r="AB576" s="37">
        <v>1005.79</v>
      </c>
      <c r="AM576" s="3" t="s">
        <v>1516</v>
      </c>
      <c r="AN576" s="37">
        <v>1</v>
      </c>
    </row>
    <row r="577" spans="27:40" x14ac:dyDescent="0.25">
      <c r="AA577" s="3" t="s">
        <v>57</v>
      </c>
      <c r="AB577" s="37">
        <v>1002.02</v>
      </c>
      <c r="AM577" s="3" t="s">
        <v>1517</v>
      </c>
      <c r="AN577" s="37">
        <v>1</v>
      </c>
    </row>
    <row r="578" spans="27:40" x14ac:dyDescent="0.25">
      <c r="AA578" s="3" t="s">
        <v>181</v>
      </c>
      <c r="AB578" s="37">
        <v>997.02</v>
      </c>
      <c r="AM578" s="3" t="s">
        <v>1519</v>
      </c>
      <c r="AN578" s="37">
        <v>1</v>
      </c>
    </row>
    <row r="579" spans="27:40" x14ac:dyDescent="0.25">
      <c r="AA579" s="3" t="s">
        <v>2258</v>
      </c>
      <c r="AB579" s="37">
        <v>977.5</v>
      </c>
      <c r="AM579" s="3" t="s">
        <v>1522</v>
      </c>
      <c r="AN579" s="37">
        <v>1</v>
      </c>
    </row>
    <row r="580" spans="27:40" x14ac:dyDescent="0.25">
      <c r="AA580" s="3" t="s">
        <v>1224</v>
      </c>
      <c r="AB580" s="37">
        <v>975.99</v>
      </c>
      <c r="AM580" s="3" t="s">
        <v>1524</v>
      </c>
      <c r="AN580" s="37">
        <v>1</v>
      </c>
    </row>
    <row r="581" spans="27:40" x14ac:dyDescent="0.25">
      <c r="AA581" s="3" t="s">
        <v>659</v>
      </c>
      <c r="AB581" s="37">
        <v>974.35</v>
      </c>
      <c r="AM581" s="3" t="s">
        <v>1526</v>
      </c>
      <c r="AN581" s="37">
        <v>1</v>
      </c>
    </row>
    <row r="582" spans="27:40" x14ac:dyDescent="0.25">
      <c r="AA582" s="3" t="s">
        <v>1858</v>
      </c>
      <c r="AB582" s="37">
        <v>972.7</v>
      </c>
      <c r="AM582" s="3" t="s">
        <v>1529</v>
      </c>
      <c r="AN582" s="37">
        <v>1</v>
      </c>
    </row>
    <row r="583" spans="27:40" x14ac:dyDescent="0.25">
      <c r="AA583" s="3" t="s">
        <v>1400</v>
      </c>
      <c r="AB583" s="37">
        <v>971.02</v>
      </c>
      <c r="AM583" s="3" t="s">
        <v>1531</v>
      </c>
      <c r="AN583" s="37">
        <v>1</v>
      </c>
    </row>
    <row r="584" spans="27:40" x14ac:dyDescent="0.25">
      <c r="AA584" s="3" t="s">
        <v>291</v>
      </c>
      <c r="AB584" s="37">
        <v>965.73</v>
      </c>
      <c r="AM584" s="3" t="s">
        <v>1534</v>
      </c>
      <c r="AN584" s="37">
        <v>1</v>
      </c>
    </row>
    <row r="585" spans="27:40" x14ac:dyDescent="0.25">
      <c r="AA585" s="3" t="s">
        <v>1007</v>
      </c>
      <c r="AB585" s="37">
        <v>963.7</v>
      </c>
      <c r="AM585" s="3" t="s">
        <v>1536</v>
      </c>
      <c r="AN585" s="37">
        <v>1</v>
      </c>
    </row>
    <row r="586" spans="27:40" x14ac:dyDescent="0.25">
      <c r="AA586" s="3" t="s">
        <v>297</v>
      </c>
      <c r="AB586" s="37">
        <v>961.74</v>
      </c>
      <c r="AM586" s="3" t="s">
        <v>1539</v>
      </c>
      <c r="AN586" s="37">
        <v>1</v>
      </c>
    </row>
    <row r="587" spans="27:40" x14ac:dyDescent="0.25">
      <c r="AA587" s="3" t="s">
        <v>1578</v>
      </c>
      <c r="AB587" s="37">
        <v>961.29</v>
      </c>
      <c r="AM587" s="3" t="s">
        <v>1542</v>
      </c>
      <c r="AN587" s="37">
        <v>1</v>
      </c>
    </row>
    <row r="588" spans="27:40" x14ac:dyDescent="0.25">
      <c r="AA588" s="3" t="s">
        <v>288</v>
      </c>
      <c r="AB588" s="37">
        <v>960.79</v>
      </c>
      <c r="AM588" s="3" t="s">
        <v>1545</v>
      </c>
      <c r="AN588" s="37">
        <v>1</v>
      </c>
    </row>
    <row r="589" spans="27:40" x14ac:dyDescent="0.25">
      <c r="AA589" s="3" t="s">
        <v>27</v>
      </c>
      <c r="AB589" s="37">
        <v>958.75</v>
      </c>
      <c r="AM589" s="3" t="s">
        <v>1548</v>
      </c>
      <c r="AN589" s="37">
        <v>1</v>
      </c>
    </row>
    <row r="590" spans="27:40" x14ac:dyDescent="0.25">
      <c r="AA590" s="3" t="s">
        <v>2379</v>
      </c>
      <c r="AB590" s="37">
        <v>950.12</v>
      </c>
      <c r="AM590" s="3" t="s">
        <v>1550</v>
      </c>
      <c r="AN590" s="37">
        <v>1</v>
      </c>
    </row>
    <row r="591" spans="27:40" x14ac:dyDescent="0.25">
      <c r="AA591" s="3" t="s">
        <v>597</v>
      </c>
      <c r="AB591" s="37">
        <v>950.08</v>
      </c>
      <c r="AM591" s="3" t="s">
        <v>1552</v>
      </c>
      <c r="AN591" s="37">
        <v>1</v>
      </c>
    </row>
    <row r="592" spans="27:40" x14ac:dyDescent="0.25">
      <c r="AA592" s="3" t="s">
        <v>307</v>
      </c>
      <c r="AB592" s="37">
        <v>949.1</v>
      </c>
      <c r="AM592" s="3" t="s">
        <v>1554</v>
      </c>
      <c r="AN592" s="37">
        <v>1</v>
      </c>
    </row>
    <row r="593" spans="27:40" x14ac:dyDescent="0.25">
      <c r="AA593" s="3" t="s">
        <v>816</v>
      </c>
      <c r="AB593" s="37">
        <v>948.14</v>
      </c>
      <c r="AM593" s="3" t="s">
        <v>1557</v>
      </c>
      <c r="AN593" s="37">
        <v>1</v>
      </c>
    </row>
    <row r="594" spans="27:40" x14ac:dyDescent="0.25">
      <c r="AA594" s="3" t="s">
        <v>1754</v>
      </c>
      <c r="AB594" s="37">
        <v>943.23</v>
      </c>
      <c r="AM594" s="3" t="s">
        <v>1559</v>
      </c>
      <c r="AN594" s="37">
        <v>1</v>
      </c>
    </row>
    <row r="595" spans="27:40" x14ac:dyDescent="0.25">
      <c r="AA595" s="3" t="s">
        <v>1734</v>
      </c>
      <c r="AB595" s="37">
        <v>940.87</v>
      </c>
      <c r="AM595" s="3" t="s">
        <v>1561</v>
      </c>
      <c r="AN595" s="37">
        <v>1</v>
      </c>
    </row>
    <row r="596" spans="27:40" x14ac:dyDescent="0.25">
      <c r="AA596" s="3" t="s">
        <v>1835</v>
      </c>
      <c r="AB596" s="37">
        <v>937.53</v>
      </c>
      <c r="AM596" s="3" t="s">
        <v>1563</v>
      </c>
      <c r="AN596" s="37">
        <v>1</v>
      </c>
    </row>
    <row r="597" spans="27:40" x14ac:dyDescent="0.25">
      <c r="AA597" s="3" t="s">
        <v>2205</v>
      </c>
      <c r="AB597" s="37">
        <v>934.96</v>
      </c>
      <c r="AM597" s="3" t="s">
        <v>1566</v>
      </c>
      <c r="AN597" s="37">
        <v>1</v>
      </c>
    </row>
    <row r="598" spans="27:40" x14ac:dyDescent="0.25">
      <c r="AA598" s="3" t="s">
        <v>1565</v>
      </c>
      <c r="AB598" s="37">
        <v>934.71</v>
      </c>
      <c r="AM598" s="3" t="s">
        <v>1569</v>
      </c>
      <c r="AN598" s="37">
        <v>1</v>
      </c>
    </row>
    <row r="599" spans="27:40" x14ac:dyDescent="0.25">
      <c r="AA599" s="3" t="s">
        <v>1739</v>
      </c>
      <c r="AB599" s="37">
        <v>928.06</v>
      </c>
      <c r="AM599" s="3" t="s">
        <v>1571</v>
      </c>
      <c r="AN599" s="37">
        <v>1</v>
      </c>
    </row>
    <row r="600" spans="27:40" x14ac:dyDescent="0.25">
      <c r="AA600" s="3" t="s">
        <v>256</v>
      </c>
      <c r="AB600" s="37">
        <v>927.89</v>
      </c>
      <c r="AM600" s="3" t="s">
        <v>1573</v>
      </c>
      <c r="AN600" s="37">
        <v>1</v>
      </c>
    </row>
    <row r="601" spans="27:40" x14ac:dyDescent="0.25">
      <c r="AA601" s="3" t="s">
        <v>967</v>
      </c>
      <c r="AB601" s="37">
        <v>924.12</v>
      </c>
      <c r="AM601" s="3" t="s">
        <v>1575</v>
      </c>
      <c r="AN601" s="37">
        <v>1</v>
      </c>
    </row>
    <row r="602" spans="27:40" x14ac:dyDescent="0.25">
      <c r="AA602" s="3" t="s">
        <v>2164</v>
      </c>
      <c r="AB602" s="37">
        <v>920.3</v>
      </c>
      <c r="AM602" s="3" t="s">
        <v>1577</v>
      </c>
      <c r="AN602" s="37">
        <v>1</v>
      </c>
    </row>
    <row r="603" spans="27:40" x14ac:dyDescent="0.25">
      <c r="AA603" s="3" t="s">
        <v>2125</v>
      </c>
      <c r="AB603" s="37">
        <v>918.72</v>
      </c>
      <c r="AM603" s="3" t="s">
        <v>1579</v>
      </c>
      <c r="AN603" s="37">
        <v>1</v>
      </c>
    </row>
    <row r="604" spans="27:40" x14ac:dyDescent="0.25">
      <c r="AA604" s="3" t="s">
        <v>158</v>
      </c>
      <c r="AB604" s="37">
        <v>918.04</v>
      </c>
      <c r="AM604" s="3" t="s">
        <v>1581</v>
      </c>
      <c r="AN604" s="37">
        <v>1</v>
      </c>
    </row>
    <row r="605" spans="27:40" x14ac:dyDescent="0.25">
      <c r="AA605" s="3" t="s">
        <v>2429</v>
      </c>
      <c r="AB605" s="37">
        <v>914.73</v>
      </c>
      <c r="AM605" s="3" t="s">
        <v>1583</v>
      </c>
      <c r="AN605" s="37">
        <v>1</v>
      </c>
    </row>
    <row r="606" spans="27:40" x14ac:dyDescent="0.25">
      <c r="AA606" s="3" t="s">
        <v>2472</v>
      </c>
      <c r="AB606" s="37">
        <v>914.46</v>
      </c>
      <c r="AM606" s="3" t="s">
        <v>1585</v>
      </c>
      <c r="AN606" s="37">
        <v>1</v>
      </c>
    </row>
    <row r="607" spans="27:40" x14ac:dyDescent="0.25">
      <c r="AA607" s="3" t="s">
        <v>404</v>
      </c>
      <c r="AB607" s="37">
        <v>914.3</v>
      </c>
      <c r="AM607" s="3" t="s">
        <v>1588</v>
      </c>
      <c r="AN607" s="37">
        <v>1</v>
      </c>
    </row>
    <row r="608" spans="27:40" x14ac:dyDescent="0.25">
      <c r="AA608" s="3" t="s">
        <v>276</v>
      </c>
      <c r="AB608" s="37">
        <v>913.12</v>
      </c>
      <c r="AM608" s="3" t="s">
        <v>1590</v>
      </c>
      <c r="AN608" s="37">
        <v>1</v>
      </c>
    </row>
    <row r="609" spans="27:40" x14ac:dyDescent="0.25">
      <c r="AA609" s="3" t="s">
        <v>2353</v>
      </c>
      <c r="AB609" s="37">
        <v>912.97</v>
      </c>
      <c r="AM609" s="3" t="s">
        <v>1592</v>
      </c>
      <c r="AN609" s="37">
        <v>1</v>
      </c>
    </row>
    <row r="610" spans="27:40" x14ac:dyDescent="0.25">
      <c r="AA610" s="3" t="s">
        <v>2069</v>
      </c>
      <c r="AB610" s="37">
        <v>912.38</v>
      </c>
      <c r="AM610" s="3" t="s">
        <v>1594</v>
      </c>
      <c r="AN610" s="37">
        <v>1</v>
      </c>
    </row>
    <row r="611" spans="27:40" x14ac:dyDescent="0.25">
      <c r="AA611" s="3" t="s">
        <v>2137</v>
      </c>
      <c r="AB611" s="37">
        <v>911.33</v>
      </c>
      <c r="AM611" s="3" t="s">
        <v>1597</v>
      </c>
      <c r="AN611" s="37">
        <v>1</v>
      </c>
    </row>
    <row r="612" spans="27:40" x14ac:dyDescent="0.25">
      <c r="AA612" s="3" t="s">
        <v>419</v>
      </c>
      <c r="AB612" s="37">
        <v>909.02</v>
      </c>
      <c r="AM612" s="3" t="s">
        <v>1599</v>
      </c>
      <c r="AN612" s="37">
        <v>1</v>
      </c>
    </row>
    <row r="613" spans="27:40" x14ac:dyDescent="0.25">
      <c r="AA613" s="3" t="s">
        <v>1222</v>
      </c>
      <c r="AB613" s="37">
        <v>904.71</v>
      </c>
      <c r="AM613" s="3" t="s">
        <v>1601</v>
      </c>
      <c r="AN613" s="37">
        <v>1</v>
      </c>
    </row>
    <row r="614" spans="27:40" x14ac:dyDescent="0.25">
      <c r="AA614" s="3" t="s">
        <v>542</v>
      </c>
      <c r="AB614" s="37">
        <v>904.33</v>
      </c>
      <c r="AM614" s="3" t="s">
        <v>1604</v>
      </c>
      <c r="AN614" s="37">
        <v>1</v>
      </c>
    </row>
    <row r="615" spans="27:40" x14ac:dyDescent="0.25">
      <c r="AA615" s="3" t="s">
        <v>1689</v>
      </c>
      <c r="AB615" s="37">
        <v>897.87</v>
      </c>
      <c r="AM615" s="3" t="s">
        <v>1607</v>
      </c>
      <c r="AN615" s="37">
        <v>1</v>
      </c>
    </row>
    <row r="616" spans="27:40" x14ac:dyDescent="0.25">
      <c r="AA616" s="3" t="s">
        <v>2073</v>
      </c>
      <c r="AB616" s="37">
        <v>895.96</v>
      </c>
      <c r="AM616" s="3" t="s">
        <v>1610</v>
      </c>
      <c r="AN616" s="37">
        <v>1</v>
      </c>
    </row>
    <row r="617" spans="27:40" x14ac:dyDescent="0.25">
      <c r="AA617" s="3" t="s">
        <v>2217</v>
      </c>
      <c r="AB617" s="37">
        <v>895.27</v>
      </c>
      <c r="AM617" s="3" t="s">
        <v>1612</v>
      </c>
      <c r="AN617" s="37">
        <v>1</v>
      </c>
    </row>
    <row r="618" spans="27:40" x14ac:dyDescent="0.25">
      <c r="AA618" s="3" t="s">
        <v>992</v>
      </c>
      <c r="AB618" s="37">
        <v>894.19</v>
      </c>
      <c r="AM618" s="3" t="s">
        <v>1615</v>
      </c>
      <c r="AN618" s="37">
        <v>1</v>
      </c>
    </row>
    <row r="619" spans="27:40" x14ac:dyDescent="0.25">
      <c r="AA619" s="3" t="s">
        <v>725</v>
      </c>
      <c r="AB619" s="37">
        <v>887.41</v>
      </c>
      <c r="AM619" s="3" t="s">
        <v>1617</v>
      </c>
      <c r="AN619" s="37">
        <v>1</v>
      </c>
    </row>
    <row r="620" spans="27:40" x14ac:dyDescent="0.25">
      <c r="AA620" s="3" t="s">
        <v>1899</v>
      </c>
      <c r="AB620" s="37">
        <v>886.12</v>
      </c>
      <c r="AM620" s="3" t="s">
        <v>1619</v>
      </c>
      <c r="AN620" s="37">
        <v>1</v>
      </c>
    </row>
    <row r="621" spans="27:40" x14ac:dyDescent="0.25">
      <c r="AA621" s="3" t="s">
        <v>464</v>
      </c>
      <c r="AB621" s="37">
        <v>885.31</v>
      </c>
      <c r="AM621" s="3" t="s">
        <v>1622</v>
      </c>
      <c r="AN621" s="37">
        <v>1</v>
      </c>
    </row>
    <row r="622" spans="27:40" x14ac:dyDescent="0.25">
      <c r="AA622" s="3" t="s">
        <v>1920</v>
      </c>
      <c r="AB622" s="37">
        <v>883.8</v>
      </c>
      <c r="AM622" s="3" t="s">
        <v>1624</v>
      </c>
      <c r="AN622" s="37">
        <v>1</v>
      </c>
    </row>
    <row r="623" spans="27:40" x14ac:dyDescent="0.25">
      <c r="AA623" s="3" t="s">
        <v>2318</v>
      </c>
      <c r="AB623" s="37">
        <v>878.78</v>
      </c>
      <c r="AM623" s="3" t="s">
        <v>1627</v>
      </c>
      <c r="AN623" s="37">
        <v>1</v>
      </c>
    </row>
    <row r="624" spans="27:40" x14ac:dyDescent="0.25">
      <c r="AA624" s="3" t="s">
        <v>1431</v>
      </c>
      <c r="AB624" s="37">
        <v>874.84</v>
      </c>
      <c r="AM624" s="3" t="s">
        <v>1630</v>
      </c>
      <c r="AN624" s="37">
        <v>1</v>
      </c>
    </row>
    <row r="625" spans="27:40" x14ac:dyDescent="0.25">
      <c r="AA625" s="3" t="s">
        <v>2269</v>
      </c>
      <c r="AB625" s="37">
        <v>874.34</v>
      </c>
      <c r="AM625" s="3" t="s">
        <v>1633</v>
      </c>
      <c r="AN625" s="37">
        <v>1</v>
      </c>
    </row>
    <row r="626" spans="27:40" x14ac:dyDescent="0.25">
      <c r="AA626" s="3" t="s">
        <v>1083</v>
      </c>
      <c r="AB626" s="37">
        <v>872.05</v>
      </c>
      <c r="AM626" s="3" t="s">
        <v>1636</v>
      </c>
      <c r="AN626" s="37">
        <v>1</v>
      </c>
    </row>
    <row r="627" spans="27:40" x14ac:dyDescent="0.25">
      <c r="AA627" s="3" t="s">
        <v>1800</v>
      </c>
      <c r="AB627" s="37">
        <v>870.67</v>
      </c>
      <c r="AM627" s="3" t="s">
        <v>1639</v>
      </c>
      <c r="AN627" s="37">
        <v>1</v>
      </c>
    </row>
    <row r="628" spans="27:40" x14ac:dyDescent="0.25">
      <c r="AA628" s="3" t="s">
        <v>1147</v>
      </c>
      <c r="AB628" s="37">
        <v>869.81</v>
      </c>
      <c r="AM628" s="3" t="s">
        <v>1642</v>
      </c>
      <c r="AN628" s="37">
        <v>1</v>
      </c>
    </row>
    <row r="629" spans="27:40" x14ac:dyDescent="0.25">
      <c r="AA629" s="3" t="s">
        <v>2211</v>
      </c>
      <c r="AB629" s="37">
        <v>863.48</v>
      </c>
      <c r="AM629" s="3" t="s">
        <v>1643</v>
      </c>
      <c r="AN629" s="37">
        <v>1</v>
      </c>
    </row>
    <row r="630" spans="27:40" x14ac:dyDescent="0.25">
      <c r="AA630" s="3" t="s">
        <v>1506</v>
      </c>
      <c r="AB630" s="37">
        <v>862.84</v>
      </c>
      <c r="AM630" s="3" t="s">
        <v>1645</v>
      </c>
      <c r="AN630" s="37">
        <v>1</v>
      </c>
    </row>
    <row r="631" spans="27:40" x14ac:dyDescent="0.25">
      <c r="AA631" s="3" t="s">
        <v>1533</v>
      </c>
      <c r="AB631" s="37">
        <v>862.12</v>
      </c>
      <c r="AM631" s="3" t="s">
        <v>1648</v>
      </c>
      <c r="AN631" s="37">
        <v>1</v>
      </c>
    </row>
    <row r="632" spans="27:40" x14ac:dyDescent="0.25">
      <c r="AA632" s="3" t="s">
        <v>2349</v>
      </c>
      <c r="AB632" s="37">
        <v>860.7</v>
      </c>
      <c r="AM632" s="3" t="s">
        <v>1651</v>
      </c>
      <c r="AN632" s="37">
        <v>1</v>
      </c>
    </row>
    <row r="633" spans="27:40" x14ac:dyDescent="0.25">
      <c r="AA633" s="3" t="s">
        <v>794</v>
      </c>
      <c r="AB633" s="37">
        <v>857.12</v>
      </c>
      <c r="AM633" s="3" t="s">
        <v>1654</v>
      </c>
      <c r="AN633" s="37">
        <v>1</v>
      </c>
    </row>
    <row r="634" spans="27:40" x14ac:dyDescent="0.25">
      <c r="AA634" s="3" t="s">
        <v>1315</v>
      </c>
      <c r="AB634" s="37">
        <v>855.15</v>
      </c>
      <c r="AM634" s="3" t="s">
        <v>1656</v>
      </c>
      <c r="AN634" s="37">
        <v>1</v>
      </c>
    </row>
    <row r="635" spans="27:40" x14ac:dyDescent="0.25">
      <c r="AA635" s="3" t="s">
        <v>647</v>
      </c>
      <c r="AB635" s="37">
        <v>852.14</v>
      </c>
      <c r="AM635" s="3" t="s">
        <v>1658</v>
      </c>
      <c r="AN635" s="37">
        <v>1</v>
      </c>
    </row>
    <row r="636" spans="27:40" x14ac:dyDescent="0.25">
      <c r="AA636" s="3" t="s">
        <v>164</v>
      </c>
      <c r="AB636" s="37">
        <v>851.63</v>
      </c>
      <c r="AM636" s="3" t="s">
        <v>1660</v>
      </c>
      <c r="AN636" s="37">
        <v>1</v>
      </c>
    </row>
    <row r="637" spans="27:40" x14ac:dyDescent="0.25">
      <c r="AA637" s="3" t="s">
        <v>270</v>
      </c>
      <c r="AB637" s="37">
        <v>851.02</v>
      </c>
      <c r="AM637" s="3" t="s">
        <v>1662</v>
      </c>
      <c r="AN637" s="37">
        <v>1</v>
      </c>
    </row>
    <row r="638" spans="27:40" x14ac:dyDescent="0.25">
      <c r="AA638" s="3" t="s">
        <v>1253</v>
      </c>
      <c r="AB638" s="37">
        <v>850.44</v>
      </c>
      <c r="AM638" s="3" t="s">
        <v>1664</v>
      </c>
      <c r="AN638" s="37">
        <v>1</v>
      </c>
    </row>
    <row r="639" spans="27:40" x14ac:dyDescent="0.25">
      <c r="AA639" s="3" t="s">
        <v>895</v>
      </c>
      <c r="AB639" s="37">
        <v>844.54</v>
      </c>
      <c r="AM639" s="3" t="s">
        <v>1667</v>
      </c>
      <c r="AN639" s="37">
        <v>1</v>
      </c>
    </row>
    <row r="640" spans="27:40" x14ac:dyDescent="0.25">
      <c r="AA640" s="3" t="s">
        <v>1972</v>
      </c>
      <c r="AB640" s="37">
        <v>843.54</v>
      </c>
      <c r="AM640" s="3" t="s">
        <v>1669</v>
      </c>
      <c r="AN640" s="37">
        <v>1</v>
      </c>
    </row>
    <row r="641" spans="27:40" x14ac:dyDescent="0.25">
      <c r="AA641" s="3" t="s">
        <v>1052</v>
      </c>
      <c r="AB641" s="37">
        <v>843.52</v>
      </c>
      <c r="AM641" s="3" t="s">
        <v>1671</v>
      </c>
      <c r="AN641" s="37">
        <v>1</v>
      </c>
    </row>
    <row r="642" spans="27:40" x14ac:dyDescent="0.25">
      <c r="AA642" s="3" t="s">
        <v>1809</v>
      </c>
      <c r="AB642" s="37">
        <v>842.86</v>
      </c>
      <c r="AM642" s="3" t="s">
        <v>1674</v>
      </c>
      <c r="AN642" s="37">
        <v>1</v>
      </c>
    </row>
    <row r="643" spans="27:40" x14ac:dyDescent="0.25">
      <c r="AA643" s="3" t="s">
        <v>739</v>
      </c>
      <c r="AB643" s="37">
        <v>842.01</v>
      </c>
      <c r="AM643" s="3" t="s">
        <v>1676</v>
      </c>
      <c r="AN643" s="37">
        <v>1</v>
      </c>
    </row>
    <row r="644" spans="27:40" x14ac:dyDescent="0.25">
      <c r="AA644" s="3" t="s">
        <v>2295</v>
      </c>
      <c r="AB644" s="37">
        <v>841.97</v>
      </c>
      <c r="AM644" s="3" t="s">
        <v>1679</v>
      </c>
      <c r="AN644" s="37">
        <v>1</v>
      </c>
    </row>
    <row r="645" spans="27:40" x14ac:dyDescent="0.25">
      <c r="AA645" s="3" t="s">
        <v>1736</v>
      </c>
      <c r="AB645" s="37">
        <v>834.81</v>
      </c>
      <c r="AM645" s="3" t="s">
        <v>1682</v>
      </c>
      <c r="AN645" s="37">
        <v>1</v>
      </c>
    </row>
    <row r="646" spans="27:40" x14ac:dyDescent="0.25">
      <c r="AA646" s="3" t="s">
        <v>529</v>
      </c>
      <c r="AB646" s="37">
        <v>833.59</v>
      </c>
      <c r="AM646" s="3" t="s">
        <v>1684</v>
      </c>
      <c r="AN646" s="37">
        <v>1</v>
      </c>
    </row>
    <row r="647" spans="27:40" x14ac:dyDescent="0.25">
      <c r="AA647" s="3" t="s">
        <v>1760</v>
      </c>
      <c r="AB647" s="37">
        <v>832.55</v>
      </c>
      <c r="AM647" s="3" t="s">
        <v>1687</v>
      </c>
      <c r="AN647" s="37">
        <v>1</v>
      </c>
    </row>
    <row r="648" spans="27:40" x14ac:dyDescent="0.25">
      <c r="AA648" s="3" t="s">
        <v>1623</v>
      </c>
      <c r="AB648" s="37">
        <v>832.27</v>
      </c>
      <c r="AM648" s="3" t="s">
        <v>1690</v>
      </c>
      <c r="AN648" s="37">
        <v>1</v>
      </c>
    </row>
    <row r="649" spans="27:40" x14ac:dyDescent="0.25">
      <c r="AA649" s="3" t="s">
        <v>1346</v>
      </c>
      <c r="AB649" s="37">
        <v>829.46</v>
      </c>
      <c r="AM649" s="3" t="s">
        <v>1693</v>
      </c>
      <c r="AN649" s="37">
        <v>1</v>
      </c>
    </row>
    <row r="650" spans="27:40" x14ac:dyDescent="0.25">
      <c r="AA650" s="3" t="s">
        <v>545</v>
      </c>
      <c r="AB650" s="37">
        <v>828.59</v>
      </c>
      <c r="AM650" s="3" t="s">
        <v>1696</v>
      </c>
      <c r="AN650" s="37">
        <v>1</v>
      </c>
    </row>
    <row r="651" spans="27:40" x14ac:dyDescent="0.25">
      <c r="AA651" s="3" t="s">
        <v>1530</v>
      </c>
      <c r="AB651" s="37">
        <v>827.07</v>
      </c>
      <c r="AM651" s="3" t="s">
        <v>1697</v>
      </c>
      <c r="AN651" s="37">
        <v>1</v>
      </c>
    </row>
    <row r="652" spans="27:40" x14ac:dyDescent="0.25">
      <c r="AA652" s="3" t="s">
        <v>207</v>
      </c>
      <c r="AB652" s="37">
        <v>826.24</v>
      </c>
      <c r="AM652" s="3" t="s">
        <v>1699</v>
      </c>
      <c r="AN652" s="37">
        <v>1</v>
      </c>
    </row>
    <row r="653" spans="27:40" x14ac:dyDescent="0.25">
      <c r="AA653" s="3" t="s">
        <v>547</v>
      </c>
      <c r="AB653" s="37">
        <v>823.24</v>
      </c>
      <c r="AM653" s="3" t="s">
        <v>1702</v>
      </c>
      <c r="AN653" s="37">
        <v>1</v>
      </c>
    </row>
    <row r="654" spans="27:40" x14ac:dyDescent="0.25">
      <c r="AA654" s="3" t="s">
        <v>1895</v>
      </c>
      <c r="AB654" s="37">
        <v>822.3</v>
      </c>
      <c r="AM654" s="3" t="s">
        <v>1705</v>
      </c>
      <c r="AN654" s="37">
        <v>1</v>
      </c>
    </row>
    <row r="655" spans="27:40" x14ac:dyDescent="0.25">
      <c r="AA655" s="3" t="s">
        <v>2233</v>
      </c>
      <c r="AB655" s="37">
        <v>821.65</v>
      </c>
      <c r="AM655" s="3" t="s">
        <v>1707</v>
      </c>
      <c r="AN655" s="37">
        <v>1</v>
      </c>
    </row>
    <row r="656" spans="27:40" x14ac:dyDescent="0.25">
      <c r="AA656" s="3" t="s">
        <v>930</v>
      </c>
      <c r="AB656" s="37">
        <v>818.78</v>
      </c>
      <c r="AM656" s="3" t="s">
        <v>1710</v>
      </c>
      <c r="AN656" s="37">
        <v>1</v>
      </c>
    </row>
    <row r="657" spans="27:40" x14ac:dyDescent="0.25">
      <c r="AA657" s="3" t="s">
        <v>1709</v>
      </c>
      <c r="AB657" s="37">
        <v>817.9</v>
      </c>
      <c r="AM657" s="3" t="s">
        <v>1712</v>
      </c>
      <c r="AN657" s="37">
        <v>1</v>
      </c>
    </row>
    <row r="658" spans="27:40" x14ac:dyDescent="0.25">
      <c r="AA658" s="3" t="s">
        <v>2247</v>
      </c>
      <c r="AB658" s="37">
        <v>815.09</v>
      </c>
      <c r="AM658" s="3" t="s">
        <v>1715</v>
      </c>
      <c r="AN658" s="37">
        <v>1</v>
      </c>
    </row>
    <row r="659" spans="27:40" x14ac:dyDescent="0.25">
      <c r="AA659" s="3" t="s">
        <v>1638</v>
      </c>
      <c r="AB659" s="37">
        <v>807.81</v>
      </c>
      <c r="AM659" s="3" t="s">
        <v>1717</v>
      </c>
      <c r="AN659" s="37">
        <v>1</v>
      </c>
    </row>
    <row r="660" spans="27:40" x14ac:dyDescent="0.25">
      <c r="AA660" s="3" t="s">
        <v>1741</v>
      </c>
      <c r="AB660" s="37">
        <v>801.79</v>
      </c>
      <c r="AM660" s="3" t="s">
        <v>1719</v>
      </c>
      <c r="AN660" s="37">
        <v>1</v>
      </c>
    </row>
    <row r="661" spans="27:40" x14ac:dyDescent="0.25">
      <c r="AA661" s="3" t="s">
        <v>2010</v>
      </c>
      <c r="AB661" s="37">
        <v>799.06</v>
      </c>
      <c r="AM661" s="3" t="s">
        <v>1722</v>
      </c>
      <c r="AN661" s="37">
        <v>1</v>
      </c>
    </row>
    <row r="662" spans="27:40" x14ac:dyDescent="0.25">
      <c r="AA662" s="3" t="s">
        <v>1609</v>
      </c>
      <c r="AB662" s="37">
        <v>796.48</v>
      </c>
      <c r="AM662" s="3" t="s">
        <v>1724</v>
      </c>
      <c r="AN662" s="37">
        <v>1</v>
      </c>
    </row>
    <row r="663" spans="27:40" x14ac:dyDescent="0.25">
      <c r="AA663" s="3" t="s">
        <v>170</v>
      </c>
      <c r="AB663" s="37">
        <v>794.6</v>
      </c>
      <c r="AM663" s="3" t="s">
        <v>1727</v>
      </c>
      <c r="AN663" s="37">
        <v>1</v>
      </c>
    </row>
    <row r="664" spans="27:40" x14ac:dyDescent="0.25">
      <c r="AA664" s="3" t="s">
        <v>341</v>
      </c>
      <c r="AB664" s="37">
        <v>792.56</v>
      </c>
      <c r="AM664" s="3" t="s">
        <v>1730</v>
      </c>
      <c r="AN664" s="37">
        <v>1</v>
      </c>
    </row>
    <row r="665" spans="27:40" x14ac:dyDescent="0.25">
      <c r="AA665" s="3" t="s">
        <v>1443</v>
      </c>
      <c r="AB665" s="37">
        <v>791.49</v>
      </c>
      <c r="AM665" s="3" t="s">
        <v>1732</v>
      </c>
      <c r="AN665" s="37">
        <v>1</v>
      </c>
    </row>
    <row r="666" spans="27:40" x14ac:dyDescent="0.25">
      <c r="AA666" s="3" t="s">
        <v>1791</v>
      </c>
      <c r="AB666" s="37">
        <v>789.53</v>
      </c>
      <c r="AM666" s="3" t="s">
        <v>1735</v>
      </c>
      <c r="AN666" s="37">
        <v>1</v>
      </c>
    </row>
    <row r="667" spans="27:40" x14ac:dyDescent="0.25">
      <c r="AA667" s="3" t="s">
        <v>407</v>
      </c>
      <c r="AB667" s="37">
        <v>785.03</v>
      </c>
      <c r="AM667" s="3" t="s">
        <v>1737</v>
      </c>
      <c r="AN667" s="37">
        <v>1</v>
      </c>
    </row>
    <row r="668" spans="27:40" x14ac:dyDescent="0.25">
      <c r="AA668" s="3" t="s">
        <v>2550</v>
      </c>
      <c r="AB668" s="37">
        <v>783.23</v>
      </c>
      <c r="AM668" s="3" t="s">
        <v>1740</v>
      </c>
      <c r="AN668" s="37">
        <v>1</v>
      </c>
    </row>
    <row r="669" spans="27:40" x14ac:dyDescent="0.25">
      <c r="AA669" s="3" t="s">
        <v>2047</v>
      </c>
      <c r="AB669" s="37">
        <v>782.99</v>
      </c>
      <c r="AM669" s="3" t="s">
        <v>1742</v>
      </c>
      <c r="AN669" s="37">
        <v>1</v>
      </c>
    </row>
    <row r="670" spans="27:40" x14ac:dyDescent="0.25">
      <c r="AA670" s="3" t="s">
        <v>594</v>
      </c>
      <c r="AB670" s="37">
        <v>773.92</v>
      </c>
      <c r="AM670" s="3" t="s">
        <v>1745</v>
      </c>
      <c r="AN670" s="37">
        <v>1</v>
      </c>
    </row>
    <row r="671" spans="27:40" x14ac:dyDescent="0.25">
      <c r="AA671" s="3" t="s">
        <v>561</v>
      </c>
      <c r="AB671" s="37">
        <v>773.71</v>
      </c>
      <c r="AM671" s="3" t="s">
        <v>1747</v>
      </c>
      <c r="AN671" s="37">
        <v>1</v>
      </c>
    </row>
    <row r="672" spans="27:40" x14ac:dyDescent="0.25">
      <c r="AA672" s="3" t="s">
        <v>2515</v>
      </c>
      <c r="AB672" s="37">
        <v>770.99</v>
      </c>
      <c r="AM672" s="3" t="s">
        <v>1750</v>
      </c>
      <c r="AN672" s="37">
        <v>1</v>
      </c>
    </row>
    <row r="673" spans="27:40" x14ac:dyDescent="0.25">
      <c r="AA673" s="3" t="s">
        <v>146</v>
      </c>
      <c r="AB673" s="37">
        <v>770.14</v>
      </c>
      <c r="AM673" s="3" t="s">
        <v>1753</v>
      </c>
      <c r="AN673" s="37">
        <v>1</v>
      </c>
    </row>
    <row r="674" spans="27:40" x14ac:dyDescent="0.25">
      <c r="AA674" s="3" t="s">
        <v>819</v>
      </c>
      <c r="AB674" s="37">
        <v>769.8</v>
      </c>
      <c r="AM674" s="3" t="s">
        <v>1755</v>
      </c>
      <c r="AN674" s="37">
        <v>1</v>
      </c>
    </row>
    <row r="675" spans="27:40" x14ac:dyDescent="0.25">
      <c r="AA675" s="3" t="s">
        <v>1299</v>
      </c>
      <c r="AB675" s="37">
        <v>769.67</v>
      </c>
      <c r="AM675" s="3" t="s">
        <v>1757</v>
      </c>
      <c r="AN675" s="37">
        <v>1</v>
      </c>
    </row>
    <row r="676" spans="27:40" x14ac:dyDescent="0.25">
      <c r="AA676" s="3" t="s">
        <v>101</v>
      </c>
      <c r="AB676" s="37">
        <v>766.04</v>
      </c>
      <c r="AM676" s="3" t="s">
        <v>1759</v>
      </c>
      <c r="AN676" s="37">
        <v>1</v>
      </c>
    </row>
    <row r="677" spans="27:40" x14ac:dyDescent="0.25">
      <c r="AA677" s="3" t="s">
        <v>791</v>
      </c>
      <c r="AB677" s="37">
        <v>762.27</v>
      </c>
      <c r="AM677" s="3" t="s">
        <v>1761</v>
      </c>
      <c r="AN677" s="37">
        <v>1</v>
      </c>
    </row>
    <row r="678" spans="27:40" x14ac:dyDescent="0.25">
      <c r="AA678" s="3" t="s">
        <v>2539</v>
      </c>
      <c r="AB678" s="37">
        <v>756.8</v>
      </c>
      <c r="AM678" s="3" t="s">
        <v>1763</v>
      </c>
      <c r="AN678" s="37">
        <v>1</v>
      </c>
    </row>
    <row r="679" spans="27:40" x14ac:dyDescent="0.25">
      <c r="AA679" s="3" t="s">
        <v>2289</v>
      </c>
      <c r="AB679" s="37">
        <v>756.44</v>
      </c>
      <c r="AM679" s="3" t="s">
        <v>1765</v>
      </c>
      <c r="AN679" s="37">
        <v>1</v>
      </c>
    </row>
    <row r="680" spans="27:40" x14ac:dyDescent="0.25">
      <c r="AA680" s="3" t="s">
        <v>302</v>
      </c>
      <c r="AB680" s="37">
        <v>754.73</v>
      </c>
      <c r="AM680" s="3" t="s">
        <v>1767</v>
      </c>
      <c r="AN680" s="37">
        <v>1</v>
      </c>
    </row>
    <row r="681" spans="27:40" x14ac:dyDescent="0.25">
      <c r="AA681" s="3" t="s">
        <v>1553</v>
      </c>
      <c r="AB681" s="37">
        <v>751.64</v>
      </c>
      <c r="AM681" s="3" t="s">
        <v>1769</v>
      </c>
      <c r="AN681" s="37">
        <v>1</v>
      </c>
    </row>
    <row r="682" spans="27:40" x14ac:dyDescent="0.25">
      <c r="AA682" s="3" t="s">
        <v>1729</v>
      </c>
      <c r="AB682" s="37">
        <v>749.44</v>
      </c>
      <c r="AM682" s="3" t="s">
        <v>1772</v>
      </c>
      <c r="AN682" s="37">
        <v>1</v>
      </c>
    </row>
    <row r="683" spans="27:40" x14ac:dyDescent="0.25">
      <c r="AA683" s="3" t="s">
        <v>945</v>
      </c>
      <c r="AB683" s="37">
        <v>746.18</v>
      </c>
      <c r="AM683" s="3" t="s">
        <v>1775</v>
      </c>
      <c r="AN683" s="37">
        <v>1</v>
      </c>
    </row>
    <row r="684" spans="27:40" x14ac:dyDescent="0.25">
      <c r="AA684" s="3" t="s">
        <v>1593</v>
      </c>
      <c r="AB684" s="37">
        <v>745.5</v>
      </c>
      <c r="AM684" s="3" t="s">
        <v>1778</v>
      </c>
      <c r="AN684" s="37">
        <v>1</v>
      </c>
    </row>
    <row r="685" spans="27:40" x14ac:dyDescent="0.25">
      <c r="AA685" s="3" t="s">
        <v>2342</v>
      </c>
      <c r="AB685" s="37">
        <v>745.06</v>
      </c>
      <c r="AM685" s="3" t="s">
        <v>1780</v>
      </c>
      <c r="AN685" s="37">
        <v>1</v>
      </c>
    </row>
    <row r="686" spans="27:40" x14ac:dyDescent="0.25">
      <c r="AA686" s="3" t="s">
        <v>1127</v>
      </c>
      <c r="AB686" s="37">
        <v>743.46</v>
      </c>
      <c r="AM686" s="3" t="s">
        <v>1783</v>
      </c>
      <c r="AN686" s="37">
        <v>1</v>
      </c>
    </row>
    <row r="687" spans="27:40" x14ac:dyDescent="0.25">
      <c r="AA687" s="3" t="s">
        <v>925</v>
      </c>
      <c r="AB687" s="37">
        <v>742.92</v>
      </c>
      <c r="AM687" s="3" t="s">
        <v>1786</v>
      </c>
      <c r="AN687" s="37">
        <v>1</v>
      </c>
    </row>
    <row r="688" spans="27:40" x14ac:dyDescent="0.25">
      <c r="AA688" s="3" t="s">
        <v>1481</v>
      </c>
      <c r="AB688" s="37">
        <v>741.71</v>
      </c>
      <c r="AM688" s="3" t="s">
        <v>1788</v>
      </c>
      <c r="AN688" s="37">
        <v>1</v>
      </c>
    </row>
    <row r="689" spans="27:40" x14ac:dyDescent="0.25">
      <c r="AA689" s="3" t="s">
        <v>2123</v>
      </c>
      <c r="AB689" s="37">
        <v>740.79</v>
      </c>
      <c r="AM689" s="3" t="s">
        <v>1790</v>
      </c>
      <c r="AN689" s="37">
        <v>1</v>
      </c>
    </row>
    <row r="690" spans="27:40" x14ac:dyDescent="0.25">
      <c r="AA690" s="3" t="s">
        <v>1952</v>
      </c>
      <c r="AB690" s="37">
        <v>739.54</v>
      </c>
      <c r="AM690" s="3" t="s">
        <v>1792</v>
      </c>
      <c r="AN690" s="37">
        <v>1</v>
      </c>
    </row>
    <row r="691" spans="27:40" x14ac:dyDescent="0.25">
      <c r="AA691" s="3" t="s">
        <v>1292</v>
      </c>
      <c r="AB691" s="37">
        <v>739.15</v>
      </c>
      <c r="AM691" s="3" t="s">
        <v>1795</v>
      </c>
      <c r="AN691" s="37">
        <v>1</v>
      </c>
    </row>
    <row r="692" spans="27:40" x14ac:dyDescent="0.25">
      <c r="AA692" s="3" t="s">
        <v>2053</v>
      </c>
      <c r="AB692" s="37">
        <v>736.82</v>
      </c>
      <c r="AM692" s="3" t="s">
        <v>1798</v>
      </c>
      <c r="AN692" s="37">
        <v>1</v>
      </c>
    </row>
    <row r="693" spans="27:40" x14ac:dyDescent="0.25">
      <c r="AA693" s="3" t="s">
        <v>1811</v>
      </c>
      <c r="AB693" s="37">
        <v>733.98</v>
      </c>
      <c r="AM693" s="3" t="s">
        <v>1801</v>
      </c>
      <c r="AN693" s="37">
        <v>1</v>
      </c>
    </row>
    <row r="694" spans="27:40" x14ac:dyDescent="0.25">
      <c r="AA694" s="3" t="s">
        <v>1421</v>
      </c>
      <c r="AB694" s="37">
        <v>729.58</v>
      </c>
      <c r="AM694" s="3" t="s">
        <v>1804</v>
      </c>
      <c r="AN694" s="37">
        <v>1</v>
      </c>
    </row>
    <row r="695" spans="27:40" x14ac:dyDescent="0.25">
      <c r="AA695" s="3" t="s">
        <v>743</v>
      </c>
      <c r="AB695" s="37">
        <v>729.08</v>
      </c>
      <c r="AM695" s="3" t="s">
        <v>1807</v>
      </c>
      <c r="AN695" s="37">
        <v>1</v>
      </c>
    </row>
    <row r="696" spans="27:40" x14ac:dyDescent="0.25">
      <c r="AA696" s="3" t="s">
        <v>632</v>
      </c>
      <c r="AB696" s="37">
        <v>728.27</v>
      </c>
      <c r="AM696" s="3" t="s">
        <v>1810</v>
      </c>
      <c r="AN696" s="37">
        <v>1</v>
      </c>
    </row>
    <row r="697" spans="27:40" x14ac:dyDescent="0.25">
      <c r="AA697" s="3" t="s">
        <v>2544</v>
      </c>
      <c r="AB697" s="37">
        <v>727.47</v>
      </c>
      <c r="AM697" s="3" t="s">
        <v>1812</v>
      </c>
      <c r="AN697" s="37">
        <v>1</v>
      </c>
    </row>
    <row r="698" spans="27:40" x14ac:dyDescent="0.25">
      <c r="AA698" s="3" t="s">
        <v>1914</v>
      </c>
      <c r="AB698" s="37">
        <v>715.92</v>
      </c>
      <c r="AM698" s="3" t="s">
        <v>1814</v>
      </c>
      <c r="AN698" s="37">
        <v>1</v>
      </c>
    </row>
    <row r="699" spans="27:40" x14ac:dyDescent="0.25">
      <c r="AA699" s="3" t="s">
        <v>1304</v>
      </c>
      <c r="AB699" s="37">
        <v>713.06</v>
      </c>
      <c r="AM699" s="3" t="s">
        <v>1816</v>
      </c>
      <c r="AN699" s="37">
        <v>1</v>
      </c>
    </row>
    <row r="700" spans="27:40" x14ac:dyDescent="0.25">
      <c r="AA700" s="3" t="s">
        <v>1941</v>
      </c>
      <c r="AB700" s="37">
        <v>712.42</v>
      </c>
      <c r="AM700" s="3" t="s">
        <v>1819</v>
      </c>
      <c r="AN700" s="37">
        <v>1</v>
      </c>
    </row>
    <row r="701" spans="27:40" x14ac:dyDescent="0.25">
      <c r="AA701" s="3" t="s">
        <v>1111</v>
      </c>
      <c r="AB701" s="37">
        <v>710.33</v>
      </c>
      <c r="AM701" s="3" t="s">
        <v>1822</v>
      </c>
      <c r="AN701" s="37">
        <v>1</v>
      </c>
    </row>
    <row r="702" spans="27:40" x14ac:dyDescent="0.25">
      <c r="AA702" s="3" t="s">
        <v>1379</v>
      </c>
      <c r="AB702" s="37">
        <v>708.7</v>
      </c>
      <c r="AM702" s="3" t="s">
        <v>1824</v>
      </c>
      <c r="AN702" s="37">
        <v>1</v>
      </c>
    </row>
    <row r="703" spans="27:40" x14ac:dyDescent="0.25">
      <c r="AA703" s="3" t="s">
        <v>237</v>
      </c>
      <c r="AB703" s="37">
        <v>705.4</v>
      </c>
      <c r="AM703" s="3" t="s">
        <v>1826</v>
      </c>
      <c r="AN703" s="37">
        <v>1</v>
      </c>
    </row>
    <row r="704" spans="27:40" x14ac:dyDescent="0.25">
      <c r="AA704" s="3" t="s">
        <v>842</v>
      </c>
      <c r="AB704" s="37">
        <v>704.97</v>
      </c>
      <c r="AM704" s="3" t="s">
        <v>1829</v>
      </c>
      <c r="AN704" s="37">
        <v>1</v>
      </c>
    </row>
    <row r="705" spans="27:40" x14ac:dyDescent="0.25">
      <c r="AA705" s="3" t="s">
        <v>1375</v>
      </c>
      <c r="AB705" s="37">
        <v>704.83</v>
      </c>
      <c r="AM705" s="3" t="s">
        <v>1831</v>
      </c>
      <c r="AN705" s="37">
        <v>1</v>
      </c>
    </row>
    <row r="706" spans="27:40" x14ac:dyDescent="0.25">
      <c r="AA706" s="3" t="s">
        <v>2446</v>
      </c>
      <c r="AB706" s="37">
        <v>703.95</v>
      </c>
      <c r="AM706" s="3" t="s">
        <v>1834</v>
      </c>
      <c r="AN706" s="37">
        <v>1</v>
      </c>
    </row>
    <row r="707" spans="27:40" x14ac:dyDescent="0.25">
      <c r="AA707" s="3" t="s">
        <v>75</v>
      </c>
      <c r="AB707" s="37">
        <v>701.36</v>
      </c>
      <c r="AM707" s="3" t="s">
        <v>1836</v>
      </c>
      <c r="AN707" s="37">
        <v>1</v>
      </c>
    </row>
    <row r="708" spans="27:40" x14ac:dyDescent="0.25">
      <c r="AA708" s="3" t="s">
        <v>2178</v>
      </c>
      <c r="AB708" s="37">
        <v>699.63</v>
      </c>
      <c r="AM708" s="3" t="s">
        <v>1838</v>
      </c>
      <c r="AN708" s="37">
        <v>1</v>
      </c>
    </row>
    <row r="709" spans="27:40" x14ac:dyDescent="0.25">
      <c r="AA709" s="3" t="s">
        <v>881</v>
      </c>
      <c r="AB709" s="37">
        <v>697.25</v>
      </c>
      <c r="AM709" s="3" t="s">
        <v>1840</v>
      </c>
      <c r="AN709" s="37">
        <v>1</v>
      </c>
    </row>
    <row r="710" spans="27:40" x14ac:dyDescent="0.25">
      <c r="AA710" s="3" t="s">
        <v>1369</v>
      </c>
      <c r="AB710" s="37">
        <v>690.82</v>
      </c>
      <c r="AM710" s="3" t="s">
        <v>1843</v>
      </c>
      <c r="AN710" s="37">
        <v>1</v>
      </c>
    </row>
    <row r="711" spans="27:40" x14ac:dyDescent="0.25">
      <c r="AA711" s="3" t="s">
        <v>198</v>
      </c>
      <c r="AB711" s="37">
        <v>681.86</v>
      </c>
      <c r="AM711" s="3" t="s">
        <v>1845</v>
      </c>
      <c r="AN711" s="37">
        <v>1</v>
      </c>
    </row>
    <row r="712" spans="27:40" x14ac:dyDescent="0.25">
      <c r="AA712" s="3" t="s">
        <v>502</v>
      </c>
      <c r="AB712" s="37">
        <v>680.55</v>
      </c>
      <c r="AM712" s="3" t="s">
        <v>1848</v>
      </c>
      <c r="AN712" s="37">
        <v>1</v>
      </c>
    </row>
    <row r="713" spans="27:40" x14ac:dyDescent="0.25">
      <c r="AA713" s="3" t="s">
        <v>2022</v>
      </c>
      <c r="AB713" s="37">
        <v>679.31</v>
      </c>
      <c r="AM713" s="3" t="s">
        <v>1851</v>
      </c>
      <c r="AN713" s="37">
        <v>1</v>
      </c>
    </row>
    <row r="714" spans="27:40" x14ac:dyDescent="0.25">
      <c r="AA714" s="3" t="s">
        <v>699</v>
      </c>
      <c r="AB714" s="37">
        <v>673.81</v>
      </c>
      <c r="AM714" s="3" t="s">
        <v>1854</v>
      </c>
      <c r="AN714" s="37">
        <v>1</v>
      </c>
    </row>
    <row r="715" spans="27:40" x14ac:dyDescent="0.25">
      <c r="AA715" s="3" t="s">
        <v>234</v>
      </c>
      <c r="AB715" s="37">
        <v>673.65</v>
      </c>
      <c r="AM715" s="3" t="s">
        <v>1856</v>
      </c>
      <c r="AN715" s="37">
        <v>1</v>
      </c>
    </row>
    <row r="716" spans="27:40" x14ac:dyDescent="0.25">
      <c r="AA716" s="3" t="s">
        <v>1069</v>
      </c>
      <c r="AB716" s="37">
        <v>668.7</v>
      </c>
      <c r="AM716" s="3" t="s">
        <v>1859</v>
      </c>
      <c r="AN716" s="37">
        <v>1</v>
      </c>
    </row>
    <row r="717" spans="27:40" x14ac:dyDescent="0.25">
      <c r="AA717" s="3" t="s">
        <v>973</v>
      </c>
      <c r="AB717" s="37">
        <v>665.83</v>
      </c>
      <c r="AM717" s="3" t="s">
        <v>1861</v>
      </c>
      <c r="AN717" s="37">
        <v>1</v>
      </c>
    </row>
    <row r="718" spans="27:40" x14ac:dyDescent="0.25">
      <c r="AA718" s="3" t="s">
        <v>2497</v>
      </c>
      <c r="AB718" s="37">
        <v>660.91</v>
      </c>
      <c r="AM718" s="3" t="s">
        <v>1863</v>
      </c>
      <c r="AN718" s="37">
        <v>1</v>
      </c>
    </row>
    <row r="719" spans="27:40" x14ac:dyDescent="0.25">
      <c r="AA719" s="3" t="s">
        <v>781</v>
      </c>
      <c r="AB719" s="37">
        <v>656.31</v>
      </c>
      <c r="AM719" s="3" t="s">
        <v>1865</v>
      </c>
      <c r="AN719" s="37">
        <v>1</v>
      </c>
    </row>
    <row r="720" spans="27:40" x14ac:dyDescent="0.25">
      <c r="AA720" s="3" t="s">
        <v>2213</v>
      </c>
      <c r="AB720" s="37">
        <v>655.92</v>
      </c>
      <c r="AM720" s="3" t="s">
        <v>1868</v>
      </c>
      <c r="AN720" s="37">
        <v>1</v>
      </c>
    </row>
    <row r="721" spans="27:40" x14ac:dyDescent="0.25">
      <c r="AA721" s="3" t="s">
        <v>822</v>
      </c>
      <c r="AB721" s="37">
        <v>653.21</v>
      </c>
      <c r="AM721" s="3" t="s">
        <v>1870</v>
      </c>
      <c r="AN721" s="37">
        <v>1</v>
      </c>
    </row>
    <row r="722" spans="27:40" x14ac:dyDescent="0.25">
      <c r="AA722" s="3" t="s">
        <v>2384</v>
      </c>
      <c r="AB722" s="37">
        <v>652</v>
      </c>
      <c r="AM722" s="3" t="s">
        <v>1872</v>
      </c>
      <c r="AN722" s="37">
        <v>1</v>
      </c>
    </row>
    <row r="723" spans="27:40" x14ac:dyDescent="0.25">
      <c r="AA723" s="3" t="s">
        <v>1013</v>
      </c>
      <c r="AB723" s="37">
        <v>651.36</v>
      </c>
      <c r="AM723" s="3" t="s">
        <v>1874</v>
      </c>
      <c r="AN723" s="37">
        <v>1</v>
      </c>
    </row>
    <row r="724" spans="27:40" x14ac:dyDescent="0.25">
      <c r="AA724" s="3" t="s">
        <v>2132</v>
      </c>
      <c r="AB724" s="37">
        <v>651.12</v>
      </c>
      <c r="AM724" s="3" t="s">
        <v>1876</v>
      </c>
      <c r="AN724" s="37">
        <v>1</v>
      </c>
    </row>
    <row r="725" spans="27:40" x14ac:dyDescent="0.25">
      <c r="AA725" s="3" t="s">
        <v>1875</v>
      </c>
      <c r="AB725" s="37">
        <v>651.1</v>
      </c>
      <c r="AM725" s="3" t="s">
        <v>1878</v>
      </c>
      <c r="AN725" s="37">
        <v>1</v>
      </c>
    </row>
    <row r="726" spans="27:40" x14ac:dyDescent="0.25">
      <c r="AA726" s="3" t="s">
        <v>876</v>
      </c>
      <c r="AB726" s="37">
        <v>649.59</v>
      </c>
      <c r="AM726" s="3" t="s">
        <v>1880</v>
      </c>
      <c r="AN726" s="37">
        <v>1</v>
      </c>
    </row>
    <row r="727" spans="27:40" x14ac:dyDescent="0.25">
      <c r="AA727" s="3" t="s">
        <v>947</v>
      </c>
      <c r="AB727" s="37">
        <v>649.25</v>
      </c>
      <c r="AM727" s="3" t="s">
        <v>1882</v>
      </c>
      <c r="AN727" s="37">
        <v>1</v>
      </c>
    </row>
    <row r="728" spans="27:40" x14ac:dyDescent="0.25">
      <c r="AA728" s="3" t="s">
        <v>1491</v>
      </c>
      <c r="AB728" s="37">
        <v>649.20000000000005</v>
      </c>
      <c r="AM728" s="3" t="s">
        <v>1884</v>
      </c>
      <c r="AN728" s="37">
        <v>1</v>
      </c>
    </row>
    <row r="729" spans="27:40" x14ac:dyDescent="0.25">
      <c r="AA729" s="3" t="s">
        <v>470</v>
      </c>
      <c r="AB729" s="37">
        <v>649.04</v>
      </c>
      <c r="AM729" s="3" t="s">
        <v>1886</v>
      </c>
      <c r="AN729" s="37">
        <v>1</v>
      </c>
    </row>
    <row r="730" spans="27:40" x14ac:dyDescent="0.25">
      <c r="AA730" s="3" t="s">
        <v>720</v>
      </c>
      <c r="AB730" s="37">
        <v>645.49</v>
      </c>
      <c r="AM730" s="3" t="s">
        <v>1888</v>
      </c>
      <c r="AN730" s="37">
        <v>1</v>
      </c>
    </row>
    <row r="731" spans="27:40" x14ac:dyDescent="0.25">
      <c r="AA731" s="3" t="s">
        <v>909</v>
      </c>
      <c r="AB731" s="37">
        <v>644</v>
      </c>
      <c r="AM731" s="3" t="s">
        <v>1890</v>
      </c>
      <c r="AN731" s="37">
        <v>1</v>
      </c>
    </row>
    <row r="732" spans="27:40" x14ac:dyDescent="0.25">
      <c r="AA732" s="3" t="s">
        <v>1726</v>
      </c>
      <c r="AB732" s="37">
        <v>636.42999999999995</v>
      </c>
      <c r="AM732" s="3" t="s">
        <v>1893</v>
      </c>
      <c r="AN732" s="37">
        <v>1</v>
      </c>
    </row>
    <row r="733" spans="27:40" x14ac:dyDescent="0.25">
      <c r="AA733" s="3" t="s">
        <v>2036</v>
      </c>
      <c r="AB733" s="37">
        <v>630.48</v>
      </c>
      <c r="AM733" s="3" t="s">
        <v>1896</v>
      </c>
      <c r="AN733" s="37">
        <v>1</v>
      </c>
    </row>
    <row r="734" spans="27:40" x14ac:dyDescent="0.25">
      <c r="AA734" s="3" t="s">
        <v>1132</v>
      </c>
      <c r="AB734" s="37">
        <v>630.38</v>
      </c>
      <c r="AM734" s="3" t="s">
        <v>1898</v>
      </c>
      <c r="AN734" s="37">
        <v>1</v>
      </c>
    </row>
    <row r="735" spans="27:40" x14ac:dyDescent="0.25">
      <c r="AA735" s="3" t="s">
        <v>1457</v>
      </c>
      <c r="AB735" s="37">
        <v>629.46</v>
      </c>
      <c r="AM735" s="3" t="s">
        <v>1900</v>
      </c>
      <c r="AN735" s="37">
        <v>1</v>
      </c>
    </row>
    <row r="736" spans="27:40" x14ac:dyDescent="0.25">
      <c r="AA736" s="3" t="s">
        <v>213</v>
      </c>
      <c r="AB736" s="37">
        <v>628.71</v>
      </c>
      <c r="AM736" s="3" t="s">
        <v>1902</v>
      </c>
      <c r="AN736" s="37">
        <v>1</v>
      </c>
    </row>
    <row r="737" spans="27:40" x14ac:dyDescent="0.25">
      <c r="AA737" s="3" t="s">
        <v>335</v>
      </c>
      <c r="AB737" s="37">
        <v>625.92999999999995</v>
      </c>
      <c r="AM737" s="3" t="s">
        <v>1905</v>
      </c>
      <c r="AN737" s="37">
        <v>1</v>
      </c>
    </row>
    <row r="738" spans="27:40" x14ac:dyDescent="0.25">
      <c r="AA738" s="3" t="s">
        <v>1889</v>
      </c>
      <c r="AB738" s="37">
        <v>619.54</v>
      </c>
      <c r="AM738" s="3" t="s">
        <v>1908</v>
      </c>
      <c r="AN738" s="37">
        <v>1</v>
      </c>
    </row>
    <row r="739" spans="27:40" x14ac:dyDescent="0.25">
      <c r="AA739" s="3" t="s">
        <v>1632</v>
      </c>
      <c r="AB739" s="37">
        <v>619.16</v>
      </c>
      <c r="AM739" s="3" t="s">
        <v>1909</v>
      </c>
      <c r="AN739" s="37">
        <v>1</v>
      </c>
    </row>
    <row r="740" spans="27:40" x14ac:dyDescent="0.25">
      <c r="AA740" s="3" t="s">
        <v>523</v>
      </c>
      <c r="AB740" s="37">
        <v>618.27</v>
      </c>
      <c r="AM740" s="3" t="s">
        <v>1912</v>
      </c>
      <c r="AN740" s="37">
        <v>1</v>
      </c>
    </row>
    <row r="741" spans="27:40" x14ac:dyDescent="0.25">
      <c r="AA741" s="3" t="s">
        <v>1871</v>
      </c>
      <c r="AB741" s="37">
        <v>616.66</v>
      </c>
      <c r="AM741" s="3" t="s">
        <v>1915</v>
      </c>
      <c r="AN741" s="37">
        <v>1</v>
      </c>
    </row>
    <row r="742" spans="27:40" x14ac:dyDescent="0.25">
      <c r="AA742" s="3" t="s">
        <v>2325</v>
      </c>
      <c r="AB742" s="37">
        <v>614.79</v>
      </c>
      <c r="AM742" s="3" t="s">
        <v>1918</v>
      </c>
      <c r="AN742" s="37">
        <v>1</v>
      </c>
    </row>
    <row r="743" spans="27:40" x14ac:dyDescent="0.25">
      <c r="AA743" s="3" t="s">
        <v>2536</v>
      </c>
      <c r="AB743" s="37">
        <v>611.39</v>
      </c>
      <c r="AM743" s="3" t="s">
        <v>1921</v>
      </c>
      <c r="AN743" s="37">
        <v>1</v>
      </c>
    </row>
    <row r="744" spans="27:40" x14ac:dyDescent="0.25">
      <c r="AA744" s="3" t="s">
        <v>922</v>
      </c>
      <c r="AB744" s="37">
        <v>605.83000000000004</v>
      </c>
      <c r="AM744" s="3" t="s">
        <v>1923</v>
      </c>
      <c r="AN744" s="37">
        <v>1</v>
      </c>
    </row>
    <row r="745" spans="27:40" x14ac:dyDescent="0.25">
      <c r="AA745" s="3" t="s">
        <v>1385</v>
      </c>
      <c r="AB745" s="37">
        <v>603.04999999999995</v>
      </c>
      <c r="AM745" s="3" t="s">
        <v>1924</v>
      </c>
      <c r="AN745" s="37">
        <v>1</v>
      </c>
    </row>
    <row r="746" spans="27:40" x14ac:dyDescent="0.25">
      <c r="AA746" s="3" t="s">
        <v>1105</v>
      </c>
      <c r="AB746" s="37">
        <v>601.66</v>
      </c>
      <c r="AM746" s="3" t="s">
        <v>1927</v>
      </c>
      <c r="AN746" s="37">
        <v>1</v>
      </c>
    </row>
    <row r="747" spans="27:40" x14ac:dyDescent="0.25">
      <c r="AA747" s="3" t="s">
        <v>2042</v>
      </c>
      <c r="AB747" s="37">
        <v>601.38</v>
      </c>
      <c r="AM747" s="3" t="s">
        <v>1929</v>
      </c>
      <c r="AN747" s="37">
        <v>1</v>
      </c>
    </row>
    <row r="748" spans="27:40" x14ac:dyDescent="0.25">
      <c r="AA748" s="3" t="s">
        <v>1957</v>
      </c>
      <c r="AB748" s="37">
        <v>596.73</v>
      </c>
      <c r="AM748" s="3" t="s">
        <v>1931</v>
      </c>
      <c r="AN748" s="37">
        <v>1</v>
      </c>
    </row>
    <row r="749" spans="27:40" x14ac:dyDescent="0.25">
      <c r="AA749" s="3" t="s">
        <v>1214</v>
      </c>
      <c r="AB749" s="37">
        <v>596.48</v>
      </c>
      <c r="AM749" s="3" t="s">
        <v>1933</v>
      </c>
      <c r="AN749" s="37">
        <v>1</v>
      </c>
    </row>
    <row r="750" spans="27:40" x14ac:dyDescent="0.25">
      <c r="AA750" s="3" t="s">
        <v>550</v>
      </c>
      <c r="AB750" s="37">
        <v>594.92999999999995</v>
      </c>
      <c r="AM750" s="3" t="s">
        <v>1935</v>
      </c>
      <c r="AN750" s="37">
        <v>1</v>
      </c>
    </row>
    <row r="751" spans="27:40" x14ac:dyDescent="0.25">
      <c r="AA751" s="3" t="s">
        <v>693</v>
      </c>
      <c r="AB751" s="37">
        <v>593.73</v>
      </c>
      <c r="AM751" s="3" t="s">
        <v>1937</v>
      </c>
      <c r="AN751" s="37">
        <v>1</v>
      </c>
    </row>
    <row r="752" spans="27:40" x14ac:dyDescent="0.25">
      <c r="AA752" s="3" t="s">
        <v>573</v>
      </c>
      <c r="AB752" s="37">
        <v>593.48</v>
      </c>
      <c r="AM752" s="3" t="s">
        <v>1939</v>
      </c>
      <c r="AN752" s="37">
        <v>1</v>
      </c>
    </row>
    <row r="753" spans="27:40" x14ac:dyDescent="0.25">
      <c r="AA753" s="3" t="s">
        <v>1192</v>
      </c>
      <c r="AB753" s="37">
        <v>592.13</v>
      </c>
      <c r="AM753" s="3" t="s">
        <v>1942</v>
      </c>
      <c r="AN753" s="37">
        <v>1</v>
      </c>
    </row>
    <row r="754" spans="27:40" x14ac:dyDescent="0.25">
      <c r="AA754" s="3" t="s">
        <v>305</v>
      </c>
      <c r="AB754" s="37">
        <v>591.38</v>
      </c>
      <c r="AM754" s="3" t="s">
        <v>1945</v>
      </c>
      <c r="AN754" s="37">
        <v>1</v>
      </c>
    </row>
    <row r="755" spans="27:40" x14ac:dyDescent="0.25">
      <c r="AA755" s="3" t="s">
        <v>1606</v>
      </c>
      <c r="AB755" s="37">
        <v>591.01</v>
      </c>
      <c r="AM755" s="3" t="s">
        <v>1948</v>
      </c>
      <c r="AN755" s="37">
        <v>1</v>
      </c>
    </row>
    <row r="756" spans="27:40" x14ac:dyDescent="0.25">
      <c r="AA756" s="3" t="s">
        <v>1343</v>
      </c>
      <c r="AB756" s="37">
        <v>579.59</v>
      </c>
      <c r="AM756" s="3" t="s">
        <v>1951</v>
      </c>
      <c r="AN756" s="37">
        <v>1</v>
      </c>
    </row>
    <row r="757" spans="27:40" x14ac:dyDescent="0.25">
      <c r="AA757" s="3" t="s">
        <v>1247</v>
      </c>
      <c r="AB757" s="37">
        <v>578.95000000000005</v>
      </c>
      <c r="AM757" s="3" t="s">
        <v>1953</v>
      </c>
      <c r="AN757" s="37">
        <v>1</v>
      </c>
    </row>
    <row r="758" spans="27:40" x14ac:dyDescent="0.25">
      <c r="AA758" s="3" t="s">
        <v>137</v>
      </c>
      <c r="AB758" s="37">
        <v>578.5</v>
      </c>
      <c r="AM758" s="3" t="s">
        <v>1955</v>
      </c>
      <c r="AN758" s="37">
        <v>1</v>
      </c>
    </row>
    <row r="759" spans="27:40" x14ac:dyDescent="0.25">
      <c r="AA759" s="3" t="s">
        <v>2416</v>
      </c>
      <c r="AB759" s="37">
        <v>575.82000000000005</v>
      </c>
      <c r="AM759" s="3" t="s">
        <v>1956</v>
      </c>
      <c r="AN759" s="37">
        <v>1</v>
      </c>
    </row>
    <row r="760" spans="27:40" x14ac:dyDescent="0.25">
      <c r="AA760" s="3" t="s">
        <v>2419</v>
      </c>
      <c r="AB760" s="37">
        <v>575.53</v>
      </c>
      <c r="AM760" s="3" t="s">
        <v>1958</v>
      </c>
      <c r="AN760" s="37">
        <v>1</v>
      </c>
    </row>
    <row r="761" spans="27:40" x14ac:dyDescent="0.25">
      <c r="AA761" s="3" t="s">
        <v>1269</v>
      </c>
      <c r="AB761" s="37">
        <v>572.85</v>
      </c>
      <c r="AM761" s="3" t="s">
        <v>1960</v>
      </c>
      <c r="AN761" s="37">
        <v>1</v>
      </c>
    </row>
    <row r="762" spans="27:40" x14ac:dyDescent="0.25">
      <c r="AA762" s="3" t="s">
        <v>231</v>
      </c>
      <c r="AB762" s="37">
        <v>572.76</v>
      </c>
      <c r="AM762" s="3" t="s">
        <v>1963</v>
      </c>
      <c r="AN762" s="37">
        <v>1</v>
      </c>
    </row>
    <row r="763" spans="27:40" x14ac:dyDescent="0.25">
      <c r="AA763" s="3" t="s">
        <v>2412</v>
      </c>
      <c r="AB763" s="37">
        <v>569.46</v>
      </c>
      <c r="AM763" s="3" t="s">
        <v>1965</v>
      </c>
      <c r="AN763" s="37">
        <v>1</v>
      </c>
    </row>
    <row r="764" spans="27:40" x14ac:dyDescent="0.25">
      <c r="AA764" s="3" t="s">
        <v>789</v>
      </c>
      <c r="AB764" s="37">
        <v>566.48</v>
      </c>
      <c r="AM764" s="3" t="s">
        <v>1968</v>
      </c>
      <c r="AN764" s="37">
        <v>1</v>
      </c>
    </row>
    <row r="765" spans="27:40" x14ac:dyDescent="0.25">
      <c r="AA765" s="3" t="s">
        <v>2039</v>
      </c>
      <c r="AB765" s="37">
        <v>565.11</v>
      </c>
      <c r="AM765" s="3" t="s">
        <v>1970</v>
      </c>
      <c r="AN765" s="37">
        <v>1</v>
      </c>
    </row>
    <row r="766" spans="27:40" x14ac:dyDescent="0.25">
      <c r="AA766" s="3" t="s">
        <v>1979</v>
      </c>
      <c r="AB766" s="37">
        <v>564.41999999999996</v>
      </c>
      <c r="AM766" s="3" t="s">
        <v>1973</v>
      </c>
      <c r="AN766" s="37">
        <v>1</v>
      </c>
    </row>
    <row r="767" spans="27:40" x14ac:dyDescent="0.25">
      <c r="AA767" s="3" t="s">
        <v>1869</v>
      </c>
      <c r="AB767" s="37">
        <v>563.44000000000005</v>
      </c>
      <c r="AM767" s="3" t="s">
        <v>1975</v>
      </c>
      <c r="AN767" s="37">
        <v>1</v>
      </c>
    </row>
    <row r="768" spans="27:40" x14ac:dyDescent="0.25">
      <c r="AA768" s="3" t="s">
        <v>618</v>
      </c>
      <c r="AB768" s="37">
        <v>562.73</v>
      </c>
      <c r="AM768" s="3" t="s">
        <v>1978</v>
      </c>
      <c r="AN768" s="37">
        <v>1</v>
      </c>
    </row>
    <row r="769" spans="27:40" x14ac:dyDescent="0.25">
      <c r="AA769" s="3" t="s">
        <v>1467</v>
      </c>
      <c r="AB769" s="37">
        <v>561.91</v>
      </c>
      <c r="AM769" s="3" t="s">
        <v>1980</v>
      </c>
      <c r="AN769" s="37">
        <v>1</v>
      </c>
    </row>
    <row r="770" spans="27:40" x14ac:dyDescent="0.25">
      <c r="AA770" s="3" t="s">
        <v>1828</v>
      </c>
      <c r="AB770" s="37">
        <v>561.47</v>
      </c>
      <c r="AM770" s="3" t="s">
        <v>1983</v>
      </c>
      <c r="AN770" s="37">
        <v>1</v>
      </c>
    </row>
    <row r="771" spans="27:40" x14ac:dyDescent="0.25">
      <c r="AA771" s="3" t="s">
        <v>1489</v>
      </c>
      <c r="AB771" s="37">
        <v>556.6</v>
      </c>
      <c r="AM771" s="3" t="s">
        <v>1985</v>
      </c>
      <c r="AN771" s="37">
        <v>1</v>
      </c>
    </row>
    <row r="772" spans="27:40" x14ac:dyDescent="0.25">
      <c r="AA772" s="3" t="s">
        <v>1445</v>
      </c>
      <c r="AB772" s="37">
        <v>554.91999999999996</v>
      </c>
      <c r="AM772" s="3" t="s">
        <v>1988</v>
      </c>
      <c r="AN772" s="37">
        <v>1</v>
      </c>
    </row>
    <row r="773" spans="27:40" x14ac:dyDescent="0.25">
      <c r="AA773" s="3" t="s">
        <v>2226</v>
      </c>
      <c r="AB773" s="37">
        <v>552.91</v>
      </c>
      <c r="AM773" s="3" t="s">
        <v>1991</v>
      </c>
      <c r="AN773" s="37">
        <v>1</v>
      </c>
    </row>
    <row r="774" spans="27:40" x14ac:dyDescent="0.25">
      <c r="AA774" s="3" t="s">
        <v>2480</v>
      </c>
      <c r="AB774" s="37">
        <v>551.4</v>
      </c>
      <c r="AM774" s="3" t="s">
        <v>1993</v>
      </c>
      <c r="AN774" s="37">
        <v>1</v>
      </c>
    </row>
    <row r="775" spans="27:40" x14ac:dyDescent="0.25">
      <c r="AA775" s="3" t="s">
        <v>1475</v>
      </c>
      <c r="AB775" s="37">
        <v>547.91999999999996</v>
      </c>
      <c r="AM775" s="3" t="s">
        <v>1996</v>
      </c>
      <c r="AN775" s="37">
        <v>1</v>
      </c>
    </row>
    <row r="776" spans="27:40" x14ac:dyDescent="0.25">
      <c r="AA776" s="3" t="s">
        <v>1403</v>
      </c>
      <c r="AB776" s="37">
        <v>546.72</v>
      </c>
      <c r="AM776" s="3" t="s">
        <v>1998</v>
      </c>
      <c r="AN776" s="37">
        <v>1</v>
      </c>
    </row>
    <row r="777" spans="27:40" x14ac:dyDescent="0.25">
      <c r="AA777" s="3" t="s">
        <v>1806</v>
      </c>
      <c r="AB777" s="37">
        <v>542.24</v>
      </c>
      <c r="AM777" s="3" t="s">
        <v>2001</v>
      </c>
      <c r="AN777" s="37">
        <v>1</v>
      </c>
    </row>
    <row r="778" spans="27:40" x14ac:dyDescent="0.25">
      <c r="AA778" s="3" t="s">
        <v>222</v>
      </c>
      <c r="AB778" s="37">
        <v>541.24</v>
      </c>
      <c r="AM778" s="3" t="s">
        <v>2003</v>
      </c>
      <c r="AN778" s="37">
        <v>1</v>
      </c>
    </row>
    <row r="779" spans="27:40" x14ac:dyDescent="0.25">
      <c r="AA779" s="3" t="s">
        <v>2097</v>
      </c>
      <c r="AB779" s="37">
        <v>539.86</v>
      </c>
      <c r="AM779" s="3" t="s">
        <v>2005</v>
      </c>
      <c r="AN779" s="37">
        <v>1</v>
      </c>
    </row>
    <row r="780" spans="27:40" x14ac:dyDescent="0.25">
      <c r="AA780" s="3" t="s">
        <v>2542</v>
      </c>
      <c r="AB780" s="37">
        <v>534.16999999999996</v>
      </c>
      <c r="AM780" s="3" t="s">
        <v>2007</v>
      </c>
      <c r="AN780" s="37">
        <v>1</v>
      </c>
    </row>
    <row r="781" spans="27:40" x14ac:dyDescent="0.25">
      <c r="AA781" s="3" t="s">
        <v>1614</v>
      </c>
      <c r="AB781" s="37">
        <v>527.36</v>
      </c>
      <c r="AM781" s="3" t="s">
        <v>2009</v>
      </c>
      <c r="AN781" s="37">
        <v>1</v>
      </c>
    </row>
    <row r="782" spans="27:40" x14ac:dyDescent="0.25">
      <c r="AA782" s="3" t="s">
        <v>2118</v>
      </c>
      <c r="AB782" s="37">
        <v>527.09</v>
      </c>
      <c r="AM782" s="3" t="s">
        <v>2011</v>
      </c>
      <c r="AN782" s="37">
        <v>1</v>
      </c>
    </row>
    <row r="783" spans="27:40" x14ac:dyDescent="0.25">
      <c r="AA783" s="3" t="s">
        <v>1494</v>
      </c>
      <c r="AB783" s="37">
        <v>525.30999999999995</v>
      </c>
      <c r="AM783" s="3" t="s">
        <v>2014</v>
      </c>
      <c r="AN783" s="37">
        <v>1</v>
      </c>
    </row>
    <row r="784" spans="27:40" x14ac:dyDescent="0.25">
      <c r="AA784" s="3" t="s">
        <v>365</v>
      </c>
      <c r="AB784" s="37">
        <v>525.29999999999995</v>
      </c>
      <c r="AM784" s="3" t="s">
        <v>2016</v>
      </c>
      <c r="AN784" s="37">
        <v>1</v>
      </c>
    </row>
    <row r="785" spans="27:40" x14ac:dyDescent="0.25">
      <c r="AA785" s="3" t="s">
        <v>1954</v>
      </c>
      <c r="AB785" s="37">
        <v>525.09</v>
      </c>
      <c r="AM785" s="3" t="s">
        <v>2017</v>
      </c>
      <c r="AN785" s="37">
        <v>1</v>
      </c>
    </row>
    <row r="786" spans="27:40" x14ac:dyDescent="0.25">
      <c r="AA786" s="3" t="s">
        <v>1574</v>
      </c>
      <c r="AB786" s="37">
        <v>523.22</v>
      </c>
      <c r="AM786" s="3" t="s">
        <v>2019</v>
      </c>
      <c r="AN786" s="37">
        <v>1</v>
      </c>
    </row>
    <row r="787" spans="27:40" x14ac:dyDescent="0.25">
      <c r="AA787" s="3" t="s">
        <v>1873</v>
      </c>
      <c r="AB787" s="37">
        <v>521.51</v>
      </c>
      <c r="AM787" s="3" t="s">
        <v>2021</v>
      </c>
      <c r="AN787" s="37">
        <v>1</v>
      </c>
    </row>
    <row r="788" spans="27:40" x14ac:dyDescent="0.25">
      <c r="AA788" s="3" t="s">
        <v>2265</v>
      </c>
      <c r="AB788" s="37">
        <v>518.95000000000005</v>
      </c>
      <c r="AM788" s="3" t="s">
        <v>2023</v>
      </c>
      <c r="AN788" s="37">
        <v>1</v>
      </c>
    </row>
    <row r="789" spans="27:40" x14ac:dyDescent="0.25">
      <c r="AA789" s="3" t="s">
        <v>1990</v>
      </c>
      <c r="AB789" s="37">
        <v>518.4</v>
      </c>
      <c r="AM789" s="3" t="s">
        <v>2025</v>
      </c>
      <c r="AN789" s="37">
        <v>1</v>
      </c>
    </row>
    <row r="790" spans="27:40" x14ac:dyDescent="0.25">
      <c r="AA790" s="3" t="s">
        <v>1423</v>
      </c>
      <c r="AB790" s="37">
        <v>515.58000000000004</v>
      </c>
      <c r="AM790" s="3" t="s">
        <v>2026</v>
      </c>
      <c r="AN790" s="37">
        <v>1</v>
      </c>
    </row>
    <row r="791" spans="27:40" x14ac:dyDescent="0.25">
      <c r="AA791" s="3" t="s">
        <v>1589</v>
      </c>
      <c r="AB791" s="37">
        <v>515.17999999999995</v>
      </c>
      <c r="AM791" s="3" t="s">
        <v>2028</v>
      </c>
      <c r="AN791" s="37">
        <v>1</v>
      </c>
    </row>
    <row r="792" spans="27:40" x14ac:dyDescent="0.25">
      <c r="AA792" s="3" t="s">
        <v>1114</v>
      </c>
      <c r="AB792" s="37">
        <v>511.57</v>
      </c>
      <c r="AM792" s="3" t="s">
        <v>2031</v>
      </c>
      <c r="AN792" s="37">
        <v>1</v>
      </c>
    </row>
    <row r="793" spans="27:40" x14ac:dyDescent="0.25">
      <c r="AA793" s="3" t="s">
        <v>1600</v>
      </c>
      <c r="AB793" s="37">
        <v>511.23</v>
      </c>
      <c r="AM793" s="3" t="s">
        <v>2034</v>
      </c>
      <c r="AN793" s="37">
        <v>1</v>
      </c>
    </row>
    <row r="794" spans="27:40" x14ac:dyDescent="0.25">
      <c r="AA794" s="3" t="s">
        <v>2027</v>
      </c>
      <c r="AB794" s="37">
        <v>508.67</v>
      </c>
      <c r="AM794" s="3" t="s">
        <v>2037</v>
      </c>
      <c r="AN794" s="37">
        <v>1</v>
      </c>
    </row>
    <row r="795" spans="27:40" x14ac:dyDescent="0.25">
      <c r="AA795" s="3" t="s">
        <v>825</v>
      </c>
      <c r="AB795" s="37">
        <v>506.11</v>
      </c>
      <c r="AM795" s="3" t="s">
        <v>2040</v>
      </c>
      <c r="AN795" s="37">
        <v>1</v>
      </c>
    </row>
    <row r="796" spans="27:40" x14ac:dyDescent="0.25">
      <c r="AA796" s="3" t="s">
        <v>1102</v>
      </c>
      <c r="AB796" s="37">
        <v>504.74</v>
      </c>
      <c r="AM796" s="3" t="s">
        <v>2043</v>
      </c>
      <c r="AN796" s="37">
        <v>1</v>
      </c>
    </row>
    <row r="797" spans="27:40" x14ac:dyDescent="0.25">
      <c r="AA797" s="3" t="s">
        <v>606</v>
      </c>
      <c r="AB797" s="37">
        <v>502.71</v>
      </c>
      <c r="AM797" s="3" t="s">
        <v>2045</v>
      </c>
      <c r="AN797" s="37">
        <v>1</v>
      </c>
    </row>
    <row r="798" spans="27:40" x14ac:dyDescent="0.25">
      <c r="AA798" s="3" t="s">
        <v>629</v>
      </c>
      <c r="AB798" s="37">
        <v>501.06</v>
      </c>
      <c r="AM798" s="3" t="s">
        <v>2048</v>
      </c>
      <c r="AN798" s="37">
        <v>1</v>
      </c>
    </row>
    <row r="799" spans="27:40" x14ac:dyDescent="0.25">
      <c r="AA799" s="3" t="s">
        <v>424</v>
      </c>
      <c r="AB799" s="37">
        <v>500.9</v>
      </c>
      <c r="AM799" s="3" t="s">
        <v>2050</v>
      </c>
      <c r="AN799" s="37">
        <v>1</v>
      </c>
    </row>
    <row r="800" spans="27:40" x14ac:dyDescent="0.25">
      <c r="AA800" s="3" t="s">
        <v>1947</v>
      </c>
      <c r="AB800" s="37">
        <v>496.3</v>
      </c>
      <c r="AM800" s="3" t="s">
        <v>2052</v>
      </c>
      <c r="AN800" s="37">
        <v>1</v>
      </c>
    </row>
    <row r="801" spans="27:40" x14ac:dyDescent="0.25">
      <c r="AA801" s="3" t="s">
        <v>187</v>
      </c>
      <c r="AB801" s="37">
        <v>494.11</v>
      </c>
      <c r="AM801" s="3" t="s">
        <v>2054</v>
      </c>
      <c r="AN801" s="37">
        <v>1</v>
      </c>
    </row>
    <row r="802" spans="27:40" x14ac:dyDescent="0.25">
      <c r="AA802" s="3" t="s">
        <v>400</v>
      </c>
      <c r="AB802" s="37">
        <v>493.89</v>
      </c>
      <c r="AM802" s="3" t="s">
        <v>2056</v>
      </c>
      <c r="AN802" s="37">
        <v>1</v>
      </c>
    </row>
    <row r="803" spans="27:40" x14ac:dyDescent="0.25">
      <c r="AA803" s="3" t="s">
        <v>1718</v>
      </c>
      <c r="AB803" s="37">
        <v>491.29</v>
      </c>
      <c r="AM803" s="3" t="s">
        <v>2059</v>
      </c>
      <c r="AN803" s="37">
        <v>1</v>
      </c>
    </row>
    <row r="804" spans="27:40" x14ac:dyDescent="0.25">
      <c r="AA804" s="3" t="s">
        <v>539</v>
      </c>
      <c r="AB804" s="37">
        <v>483.63</v>
      </c>
      <c r="AM804" s="3" t="s">
        <v>2060</v>
      </c>
      <c r="AN804" s="37">
        <v>1</v>
      </c>
    </row>
    <row r="805" spans="27:40" x14ac:dyDescent="0.25">
      <c r="AA805" s="3" t="s">
        <v>567</v>
      </c>
      <c r="AB805" s="37">
        <v>481.7</v>
      </c>
      <c r="AM805" s="3" t="s">
        <v>2062</v>
      </c>
      <c r="AN805" s="37">
        <v>1</v>
      </c>
    </row>
    <row r="806" spans="27:40" x14ac:dyDescent="0.25">
      <c r="AA806" s="3" t="s">
        <v>995</v>
      </c>
      <c r="AB806" s="37">
        <v>481.46</v>
      </c>
      <c r="AM806" s="3" t="s">
        <v>2064</v>
      </c>
      <c r="AN806" s="37">
        <v>1</v>
      </c>
    </row>
    <row r="807" spans="27:40" x14ac:dyDescent="0.25">
      <c r="AA807" s="3" t="s">
        <v>1326</v>
      </c>
      <c r="AB807" s="37">
        <v>479.7</v>
      </c>
      <c r="AM807" s="3" t="s">
        <v>2067</v>
      </c>
      <c r="AN807" s="37">
        <v>1</v>
      </c>
    </row>
    <row r="808" spans="27:40" x14ac:dyDescent="0.25">
      <c r="AA808" s="3" t="s">
        <v>513</v>
      </c>
      <c r="AB808" s="37">
        <v>476.69</v>
      </c>
      <c r="AM808" s="3" t="s">
        <v>2070</v>
      </c>
      <c r="AN808" s="37">
        <v>1</v>
      </c>
    </row>
    <row r="809" spans="27:40" x14ac:dyDescent="0.25">
      <c r="AA809" s="3" t="s">
        <v>609</v>
      </c>
      <c r="AB809" s="37">
        <v>473.99</v>
      </c>
      <c r="AM809" s="3" t="s">
        <v>2072</v>
      </c>
      <c r="AN809" s="37">
        <v>1</v>
      </c>
    </row>
    <row r="810" spans="27:40" x14ac:dyDescent="0.25">
      <c r="AA810" s="3" t="s">
        <v>2483</v>
      </c>
      <c r="AB810" s="37">
        <v>468.37</v>
      </c>
      <c r="AM810" s="3" t="s">
        <v>2074</v>
      </c>
      <c r="AN810" s="37">
        <v>1</v>
      </c>
    </row>
    <row r="811" spans="27:40" x14ac:dyDescent="0.25">
      <c r="AA811" s="3" t="s">
        <v>2198</v>
      </c>
      <c r="AB811" s="37">
        <v>468.35</v>
      </c>
      <c r="AM811" s="3" t="s">
        <v>2076</v>
      </c>
      <c r="AN811" s="37">
        <v>1</v>
      </c>
    </row>
    <row r="812" spans="27:40" x14ac:dyDescent="0.25">
      <c r="AA812" s="3" t="s">
        <v>1930</v>
      </c>
      <c r="AB812" s="37">
        <v>467.34</v>
      </c>
      <c r="AM812" s="3" t="s">
        <v>2079</v>
      </c>
      <c r="AN812" s="37">
        <v>1</v>
      </c>
    </row>
    <row r="813" spans="27:40" x14ac:dyDescent="0.25">
      <c r="AA813" s="3" t="s">
        <v>2432</v>
      </c>
      <c r="AB813" s="37">
        <v>467.13</v>
      </c>
      <c r="AM813" s="3" t="s">
        <v>2081</v>
      </c>
      <c r="AN813" s="37">
        <v>1</v>
      </c>
    </row>
    <row r="814" spans="27:40" x14ac:dyDescent="0.25">
      <c r="AA814" s="3" t="s">
        <v>204</v>
      </c>
      <c r="AB814" s="37">
        <v>466.82</v>
      </c>
      <c r="AM814" s="3" t="s">
        <v>2082</v>
      </c>
      <c r="AN814" s="37">
        <v>1</v>
      </c>
    </row>
    <row r="815" spans="27:40" x14ac:dyDescent="0.25">
      <c r="AA815" s="3" t="s">
        <v>152</v>
      </c>
      <c r="AB815" s="37">
        <v>466.42</v>
      </c>
      <c r="AM815" s="3" t="s">
        <v>2085</v>
      </c>
      <c r="AN815" s="37">
        <v>1</v>
      </c>
    </row>
    <row r="816" spans="27:40" x14ac:dyDescent="0.25">
      <c r="AA816" s="3" t="s">
        <v>1359</v>
      </c>
      <c r="AB816" s="37">
        <v>460.85</v>
      </c>
      <c r="AM816" s="3" t="s">
        <v>2088</v>
      </c>
      <c r="AN816" s="37">
        <v>1</v>
      </c>
    </row>
    <row r="817" spans="27:40" x14ac:dyDescent="0.25">
      <c r="AA817" s="3" t="s">
        <v>377</v>
      </c>
      <c r="AB817" s="37">
        <v>454.04</v>
      </c>
      <c r="AM817" s="3" t="s">
        <v>2090</v>
      </c>
      <c r="AN817" s="37">
        <v>1</v>
      </c>
    </row>
    <row r="818" spans="27:40" x14ac:dyDescent="0.25">
      <c r="AA818" s="3" t="s">
        <v>1219</v>
      </c>
      <c r="AB818" s="37">
        <v>453.65</v>
      </c>
      <c r="AM818" s="3" t="s">
        <v>2093</v>
      </c>
      <c r="AN818" s="37">
        <v>1</v>
      </c>
    </row>
    <row r="819" spans="27:40" x14ac:dyDescent="0.25">
      <c r="AA819" s="3" t="s">
        <v>413</v>
      </c>
      <c r="AB819" s="37">
        <v>451.74</v>
      </c>
      <c r="AM819" s="3" t="s">
        <v>2095</v>
      </c>
      <c r="AN819" s="37">
        <v>1</v>
      </c>
    </row>
    <row r="820" spans="27:40" x14ac:dyDescent="0.25">
      <c r="AA820" s="3" t="s">
        <v>874</v>
      </c>
      <c r="AB820" s="37">
        <v>448.91</v>
      </c>
      <c r="AM820" s="3" t="s">
        <v>2098</v>
      </c>
      <c r="AN820" s="37">
        <v>1</v>
      </c>
    </row>
    <row r="821" spans="27:40" x14ac:dyDescent="0.25">
      <c r="AA821" s="3" t="s">
        <v>1644</v>
      </c>
      <c r="AB821" s="37">
        <v>448.1</v>
      </c>
      <c r="AM821" s="3" t="s">
        <v>2100</v>
      </c>
      <c r="AN821" s="37">
        <v>1</v>
      </c>
    </row>
    <row r="822" spans="27:40" x14ac:dyDescent="0.25">
      <c r="AA822" s="3" t="s">
        <v>1463</v>
      </c>
      <c r="AB822" s="37">
        <v>444.83</v>
      </c>
      <c r="AM822" s="3" t="s">
        <v>2103</v>
      </c>
      <c r="AN822" s="37">
        <v>1</v>
      </c>
    </row>
    <row r="823" spans="27:40" x14ac:dyDescent="0.25">
      <c r="AA823" s="3" t="s">
        <v>2201</v>
      </c>
      <c r="AB823" s="37">
        <v>444.41</v>
      </c>
      <c r="AM823" s="3" t="s">
        <v>2105</v>
      </c>
      <c r="AN823" s="37">
        <v>1</v>
      </c>
    </row>
    <row r="824" spans="27:40" x14ac:dyDescent="0.25">
      <c r="AA824" s="3" t="s">
        <v>641</v>
      </c>
      <c r="AB824" s="37">
        <v>444.16</v>
      </c>
      <c r="AM824" s="3" t="s">
        <v>2106</v>
      </c>
      <c r="AN824" s="37">
        <v>1</v>
      </c>
    </row>
    <row r="825" spans="27:40" x14ac:dyDescent="0.25">
      <c r="AA825" s="3" t="s">
        <v>1964</v>
      </c>
      <c r="AB825" s="37">
        <v>436.85</v>
      </c>
      <c r="AM825" s="3" t="s">
        <v>2109</v>
      </c>
      <c r="AN825" s="37">
        <v>1</v>
      </c>
    </row>
    <row r="826" spans="27:40" x14ac:dyDescent="0.25">
      <c r="AA826" s="3" t="s">
        <v>17</v>
      </c>
      <c r="AB826" s="37">
        <v>435.18</v>
      </c>
      <c r="AM826" s="3" t="s">
        <v>2112</v>
      </c>
      <c r="AN826" s="37">
        <v>1</v>
      </c>
    </row>
    <row r="827" spans="27:40" x14ac:dyDescent="0.25">
      <c r="AA827" s="3" t="s">
        <v>1681</v>
      </c>
      <c r="AB827" s="37">
        <v>433.11</v>
      </c>
      <c r="AM827" s="3" t="s">
        <v>2113</v>
      </c>
      <c r="AN827" s="37">
        <v>1</v>
      </c>
    </row>
    <row r="828" spans="27:40" x14ac:dyDescent="0.25">
      <c r="AA828" s="3" t="s">
        <v>883</v>
      </c>
      <c r="AB828" s="37">
        <v>427.83</v>
      </c>
      <c r="AM828" s="3" t="s">
        <v>2116</v>
      </c>
      <c r="AN828" s="37">
        <v>1</v>
      </c>
    </row>
    <row r="829" spans="27:40" x14ac:dyDescent="0.25">
      <c r="AA829" s="3" t="s">
        <v>1768</v>
      </c>
      <c r="AB829" s="37">
        <v>426.03</v>
      </c>
      <c r="AM829" s="3" t="s">
        <v>2119</v>
      </c>
      <c r="AN829" s="37">
        <v>1</v>
      </c>
    </row>
    <row r="830" spans="27:40" x14ac:dyDescent="0.25">
      <c r="AA830" s="3" t="s">
        <v>1020</v>
      </c>
      <c r="AB830" s="37">
        <v>425.57</v>
      </c>
      <c r="AM830" s="3" t="s">
        <v>2121</v>
      </c>
      <c r="AN830" s="37">
        <v>1</v>
      </c>
    </row>
    <row r="831" spans="27:40" x14ac:dyDescent="0.25">
      <c r="AA831" s="3" t="s">
        <v>2477</v>
      </c>
      <c r="AB831" s="37">
        <v>422.04</v>
      </c>
      <c r="AM831" s="3" t="s">
        <v>2124</v>
      </c>
      <c r="AN831" s="37">
        <v>1</v>
      </c>
    </row>
    <row r="832" spans="27:40" x14ac:dyDescent="0.25">
      <c r="AA832" s="3" t="s">
        <v>1372</v>
      </c>
      <c r="AB832" s="37">
        <v>418.71</v>
      </c>
      <c r="AM832" s="3" t="s">
        <v>2126</v>
      </c>
      <c r="AN832" s="37">
        <v>1</v>
      </c>
    </row>
    <row r="833" spans="27:40" x14ac:dyDescent="0.25">
      <c r="AA833" s="3" t="s">
        <v>2375</v>
      </c>
      <c r="AB833" s="37">
        <v>417.02</v>
      </c>
      <c r="AM833" s="3" t="s">
        <v>2128</v>
      </c>
      <c r="AN833" s="37">
        <v>1</v>
      </c>
    </row>
    <row r="834" spans="27:40" x14ac:dyDescent="0.25">
      <c r="AA834" s="3" t="s">
        <v>2196</v>
      </c>
      <c r="AB834" s="37">
        <v>416.16</v>
      </c>
      <c r="AM834" s="3" t="s">
        <v>2130</v>
      </c>
      <c r="AN834" s="37">
        <v>1</v>
      </c>
    </row>
    <row r="835" spans="27:40" x14ac:dyDescent="0.25">
      <c r="AA835" s="3" t="s">
        <v>1152</v>
      </c>
      <c r="AB835" s="37">
        <v>415.68</v>
      </c>
      <c r="AM835" s="3" t="s">
        <v>2133</v>
      </c>
      <c r="AN835" s="37">
        <v>1</v>
      </c>
    </row>
    <row r="836" spans="27:40" x14ac:dyDescent="0.25">
      <c r="AA836" s="3" t="s">
        <v>134</v>
      </c>
      <c r="AB836" s="37">
        <v>413.03</v>
      </c>
      <c r="AM836" s="3" t="s">
        <v>2136</v>
      </c>
      <c r="AN836" s="37">
        <v>1</v>
      </c>
    </row>
    <row r="837" spans="27:40" x14ac:dyDescent="0.25">
      <c r="AA837" s="3" t="s">
        <v>977</v>
      </c>
      <c r="AB837" s="37">
        <v>412.74</v>
      </c>
      <c r="AM837" s="3" t="s">
        <v>2138</v>
      </c>
      <c r="AN837" s="37">
        <v>1</v>
      </c>
    </row>
    <row r="838" spans="27:40" x14ac:dyDescent="0.25">
      <c r="AA838" s="3" t="s">
        <v>461</v>
      </c>
      <c r="AB838" s="37">
        <v>408.08</v>
      </c>
      <c r="AM838" s="3" t="s">
        <v>2140</v>
      </c>
      <c r="AN838" s="37">
        <v>1</v>
      </c>
    </row>
    <row r="839" spans="27:40" x14ac:dyDescent="0.25">
      <c r="AA839" s="3" t="s">
        <v>476</v>
      </c>
      <c r="AB839" s="37">
        <v>407.26</v>
      </c>
      <c r="AM839" s="3" t="s">
        <v>2142</v>
      </c>
      <c r="AN839" s="37">
        <v>1</v>
      </c>
    </row>
    <row r="840" spans="27:40" x14ac:dyDescent="0.25">
      <c r="AA840" s="3" t="s">
        <v>451</v>
      </c>
      <c r="AB840" s="37">
        <v>406.03</v>
      </c>
      <c r="AM840" s="3" t="s">
        <v>2144</v>
      </c>
      <c r="AN840" s="37">
        <v>1</v>
      </c>
    </row>
    <row r="841" spans="27:40" x14ac:dyDescent="0.25">
      <c r="AA841" s="3" t="s">
        <v>989</v>
      </c>
      <c r="AB841" s="37">
        <v>403.48</v>
      </c>
      <c r="AM841" s="3" t="s">
        <v>2146</v>
      </c>
      <c r="AN841" s="37">
        <v>1</v>
      </c>
    </row>
    <row r="842" spans="27:40" x14ac:dyDescent="0.25">
      <c r="AA842" s="3" t="s">
        <v>2013</v>
      </c>
      <c r="AB842" s="37">
        <v>397.09</v>
      </c>
      <c r="AM842" s="3" t="s">
        <v>2149</v>
      </c>
      <c r="AN842" s="37">
        <v>1</v>
      </c>
    </row>
    <row r="843" spans="27:40" x14ac:dyDescent="0.25">
      <c r="AA843" s="3" t="s">
        <v>2235</v>
      </c>
      <c r="AB843" s="37">
        <v>395.81</v>
      </c>
      <c r="AM843" s="3" t="s">
        <v>2152</v>
      </c>
      <c r="AN843" s="37">
        <v>1</v>
      </c>
    </row>
    <row r="844" spans="27:40" x14ac:dyDescent="0.25">
      <c r="AA844" s="3" t="s">
        <v>1560</v>
      </c>
      <c r="AB844" s="37">
        <v>393.65</v>
      </c>
      <c r="AM844" s="3" t="s">
        <v>2154</v>
      </c>
      <c r="AN844" s="37">
        <v>1</v>
      </c>
    </row>
    <row r="845" spans="27:40" x14ac:dyDescent="0.25">
      <c r="AA845" s="3" t="s">
        <v>2158</v>
      </c>
      <c r="AB845" s="37">
        <v>392.21</v>
      </c>
      <c r="AM845" s="3" t="s">
        <v>2157</v>
      </c>
      <c r="AN845" s="37">
        <v>1</v>
      </c>
    </row>
    <row r="846" spans="27:40" x14ac:dyDescent="0.25">
      <c r="AA846" s="3" t="s">
        <v>1416</v>
      </c>
      <c r="AB846" s="37">
        <v>384.61</v>
      </c>
      <c r="AM846" s="3" t="s">
        <v>2159</v>
      </c>
      <c r="AN846" s="37">
        <v>1</v>
      </c>
    </row>
    <row r="847" spans="27:40" x14ac:dyDescent="0.25">
      <c r="AA847" s="3" t="s">
        <v>892</v>
      </c>
      <c r="AB847" s="37">
        <v>378.64</v>
      </c>
      <c r="AM847" s="3" t="s">
        <v>2161</v>
      </c>
      <c r="AN847" s="37">
        <v>1</v>
      </c>
    </row>
    <row r="848" spans="27:40" x14ac:dyDescent="0.25">
      <c r="AA848" s="3" t="s">
        <v>1785</v>
      </c>
      <c r="AB848" s="37">
        <v>375.6</v>
      </c>
      <c r="AM848" s="3" t="s">
        <v>2163</v>
      </c>
      <c r="AN848" s="37">
        <v>1</v>
      </c>
    </row>
    <row r="849" spans="27:40" x14ac:dyDescent="0.25">
      <c r="AA849" s="3" t="s">
        <v>2449</v>
      </c>
      <c r="AB849" s="37">
        <v>373.79</v>
      </c>
      <c r="AM849" s="3" t="s">
        <v>2165</v>
      </c>
      <c r="AN849" s="37">
        <v>1</v>
      </c>
    </row>
    <row r="850" spans="27:40" x14ac:dyDescent="0.25">
      <c r="AA850" s="3" t="s">
        <v>184</v>
      </c>
      <c r="AB850" s="37">
        <v>373.18</v>
      </c>
      <c r="AM850" s="3" t="s">
        <v>2167</v>
      </c>
      <c r="AN850" s="37">
        <v>1</v>
      </c>
    </row>
    <row r="851" spans="27:40" x14ac:dyDescent="0.25">
      <c r="AA851" s="3" t="s">
        <v>1330</v>
      </c>
      <c r="AB851" s="37">
        <v>371.89</v>
      </c>
      <c r="AM851" s="3" t="s">
        <v>2170</v>
      </c>
      <c r="AN851" s="37">
        <v>1</v>
      </c>
    </row>
    <row r="852" spans="27:40" x14ac:dyDescent="0.25">
      <c r="AA852" s="3" t="s">
        <v>2135</v>
      </c>
      <c r="AB852" s="37">
        <v>369.35</v>
      </c>
      <c r="AM852" s="3" t="s">
        <v>2173</v>
      </c>
      <c r="AN852" s="37">
        <v>1</v>
      </c>
    </row>
    <row r="853" spans="27:40" x14ac:dyDescent="0.25">
      <c r="AA853" s="3" t="s">
        <v>1787</v>
      </c>
      <c r="AB853" s="37">
        <v>365.71</v>
      </c>
      <c r="AM853" s="3" t="s">
        <v>2176</v>
      </c>
      <c r="AN853" s="37">
        <v>1</v>
      </c>
    </row>
    <row r="854" spans="27:40" x14ac:dyDescent="0.25">
      <c r="AA854" s="3" t="s">
        <v>2359</v>
      </c>
      <c r="AB854" s="37">
        <v>364.77</v>
      </c>
      <c r="AM854" s="3" t="s">
        <v>2179</v>
      </c>
      <c r="AN854" s="37">
        <v>1</v>
      </c>
    </row>
    <row r="855" spans="27:40" x14ac:dyDescent="0.25">
      <c r="AA855" s="3" t="s">
        <v>433</v>
      </c>
      <c r="AB855" s="37">
        <v>361.87</v>
      </c>
      <c r="AM855" s="3" t="s">
        <v>2182</v>
      </c>
      <c r="AN855" s="37">
        <v>1</v>
      </c>
    </row>
    <row r="856" spans="27:40" x14ac:dyDescent="0.25">
      <c r="AA856" s="3" t="s">
        <v>499</v>
      </c>
      <c r="AB856" s="37">
        <v>360.33</v>
      </c>
      <c r="AM856" s="3" t="s">
        <v>2183</v>
      </c>
      <c r="AN856" s="37">
        <v>1</v>
      </c>
    </row>
    <row r="857" spans="27:40" x14ac:dyDescent="0.25">
      <c r="AA857" s="3" t="s">
        <v>1201</v>
      </c>
      <c r="AB857" s="37">
        <v>354.9</v>
      </c>
      <c r="AM857" s="3" t="s">
        <v>2185</v>
      </c>
      <c r="AN857" s="37">
        <v>1</v>
      </c>
    </row>
    <row r="858" spans="27:40" x14ac:dyDescent="0.25">
      <c r="AA858" s="3" t="s">
        <v>1041</v>
      </c>
      <c r="AB858" s="37">
        <v>350.7</v>
      </c>
      <c r="AM858" s="3" t="s">
        <v>2186</v>
      </c>
      <c r="AN858" s="37">
        <v>1</v>
      </c>
    </row>
    <row r="859" spans="27:40" x14ac:dyDescent="0.25">
      <c r="AA859" s="3" t="s">
        <v>2458</v>
      </c>
      <c r="AB859" s="37">
        <v>347.04</v>
      </c>
      <c r="AM859" s="3" t="s">
        <v>2189</v>
      </c>
      <c r="AN859" s="37">
        <v>1</v>
      </c>
    </row>
    <row r="860" spans="27:40" x14ac:dyDescent="0.25">
      <c r="AA860" s="3" t="s">
        <v>1860</v>
      </c>
      <c r="AB860" s="37">
        <v>339.87</v>
      </c>
      <c r="AM860" s="3" t="s">
        <v>2191</v>
      </c>
      <c r="AN860" s="37">
        <v>1</v>
      </c>
    </row>
    <row r="861" spans="27:40" x14ac:dyDescent="0.25">
      <c r="AA861" s="3" t="s">
        <v>864</v>
      </c>
      <c r="AB861" s="37">
        <v>337.37</v>
      </c>
      <c r="AM861" s="3" t="s">
        <v>2193</v>
      </c>
      <c r="AN861" s="37">
        <v>1</v>
      </c>
    </row>
    <row r="862" spans="27:40" x14ac:dyDescent="0.25">
      <c r="AA862" s="3" t="s">
        <v>2020</v>
      </c>
      <c r="AB862" s="37">
        <v>336.19</v>
      </c>
      <c r="AM862" s="3" t="s">
        <v>2195</v>
      </c>
      <c r="AN862" s="37">
        <v>1</v>
      </c>
    </row>
    <row r="863" spans="27:40" x14ac:dyDescent="0.25">
      <c r="AA863" s="3" t="s">
        <v>940</v>
      </c>
      <c r="AB863" s="37">
        <v>335.29</v>
      </c>
      <c r="AM863" s="3" t="s">
        <v>2197</v>
      </c>
      <c r="AN863" s="37">
        <v>1</v>
      </c>
    </row>
    <row r="864" spans="27:40" x14ac:dyDescent="0.25">
      <c r="AA864" s="3" t="s">
        <v>494</v>
      </c>
      <c r="AB864" s="37">
        <v>334.73</v>
      </c>
      <c r="AM864" s="3" t="s">
        <v>2199</v>
      </c>
      <c r="AN864" s="37">
        <v>1</v>
      </c>
    </row>
    <row r="865" spans="27:40" x14ac:dyDescent="0.25">
      <c r="AA865" s="3" t="s">
        <v>195</v>
      </c>
      <c r="AB865" s="37">
        <v>330.38</v>
      </c>
      <c r="AM865" s="3" t="s">
        <v>2202</v>
      </c>
      <c r="AN865" s="37">
        <v>1</v>
      </c>
    </row>
    <row r="866" spans="27:40" x14ac:dyDescent="0.25">
      <c r="AA866" s="3" t="s">
        <v>1377</v>
      </c>
      <c r="AB866" s="37">
        <v>327.64999999999998</v>
      </c>
      <c r="AM866" s="3" t="s">
        <v>2204</v>
      </c>
      <c r="AN866" s="37">
        <v>1</v>
      </c>
    </row>
    <row r="867" spans="27:40" x14ac:dyDescent="0.25">
      <c r="AA867" s="3" t="s">
        <v>612</v>
      </c>
      <c r="AB867" s="37">
        <v>319.10000000000002</v>
      </c>
      <c r="AM867" s="3" t="s">
        <v>2206</v>
      </c>
      <c r="AN867" s="37">
        <v>1</v>
      </c>
    </row>
    <row r="868" spans="27:40" x14ac:dyDescent="0.25">
      <c r="AA868" s="3" t="s">
        <v>1678</v>
      </c>
      <c r="AB868" s="37">
        <v>319.10000000000002</v>
      </c>
      <c r="AM868" s="3" t="s">
        <v>2209</v>
      </c>
      <c r="AN868" s="37">
        <v>1</v>
      </c>
    </row>
    <row r="869" spans="27:40" x14ac:dyDescent="0.25">
      <c r="AA869" s="3" t="s">
        <v>848</v>
      </c>
      <c r="AB869" s="37">
        <v>317.98</v>
      </c>
      <c r="AM869" s="3" t="s">
        <v>2212</v>
      </c>
      <c r="AN869" s="37">
        <v>1</v>
      </c>
    </row>
    <row r="870" spans="27:40" x14ac:dyDescent="0.25">
      <c r="AA870" s="3" t="s">
        <v>1934</v>
      </c>
      <c r="AB870" s="37">
        <v>317.33999999999997</v>
      </c>
      <c r="AM870" s="3" t="s">
        <v>2214</v>
      </c>
      <c r="AN870" s="37">
        <v>1</v>
      </c>
    </row>
    <row r="871" spans="27:40" x14ac:dyDescent="0.25">
      <c r="AA871" s="3" t="s">
        <v>757</v>
      </c>
      <c r="AB871" s="37">
        <v>317.16000000000003</v>
      </c>
      <c r="AM871" s="3" t="s">
        <v>2216</v>
      </c>
      <c r="AN871" s="37">
        <v>1</v>
      </c>
    </row>
    <row r="872" spans="27:40" x14ac:dyDescent="0.25">
      <c r="AA872" s="3" t="s">
        <v>1974</v>
      </c>
      <c r="AB872" s="37">
        <v>316.62</v>
      </c>
      <c r="AM872" s="3" t="s">
        <v>2218</v>
      </c>
      <c r="AN872" s="37">
        <v>1</v>
      </c>
    </row>
    <row r="873" spans="27:40" x14ac:dyDescent="0.25">
      <c r="AA873" s="3" t="s">
        <v>1208</v>
      </c>
      <c r="AB873" s="37">
        <v>314.83</v>
      </c>
      <c r="AM873" s="3" t="s">
        <v>2220</v>
      </c>
      <c r="AN873" s="37">
        <v>1</v>
      </c>
    </row>
    <row r="874" spans="27:40" x14ac:dyDescent="0.25">
      <c r="AA874" s="3" t="s">
        <v>1653</v>
      </c>
      <c r="AB874" s="37">
        <v>313.56</v>
      </c>
      <c r="AM874" s="3" t="s">
        <v>2223</v>
      </c>
      <c r="AN874" s="37">
        <v>1</v>
      </c>
    </row>
    <row r="875" spans="27:40" x14ac:dyDescent="0.25">
      <c r="AA875" s="3" t="s">
        <v>958</v>
      </c>
      <c r="AB875" s="37">
        <v>313.26</v>
      </c>
      <c r="AM875" s="3" t="s">
        <v>2225</v>
      </c>
      <c r="AN875" s="37">
        <v>1</v>
      </c>
    </row>
    <row r="876" spans="27:40" x14ac:dyDescent="0.25">
      <c r="AA876" s="3" t="s">
        <v>1508</v>
      </c>
      <c r="AB876" s="37">
        <v>308.89999999999998</v>
      </c>
      <c r="AM876" s="3" t="s">
        <v>2227</v>
      </c>
      <c r="AN876" s="37">
        <v>1</v>
      </c>
    </row>
    <row r="877" spans="27:40" x14ac:dyDescent="0.25">
      <c r="AA877" s="3" t="s">
        <v>1686</v>
      </c>
      <c r="AB877" s="37">
        <v>305.25</v>
      </c>
      <c r="AM877" s="3" t="s">
        <v>2229</v>
      </c>
      <c r="AN877" s="37">
        <v>1</v>
      </c>
    </row>
    <row r="878" spans="27:40" x14ac:dyDescent="0.25">
      <c r="AA878" s="3" t="s">
        <v>1414</v>
      </c>
      <c r="AB878" s="37">
        <v>302.58999999999997</v>
      </c>
      <c r="AM878" s="3" t="s">
        <v>2231</v>
      </c>
      <c r="AN878" s="37">
        <v>1</v>
      </c>
    </row>
    <row r="879" spans="27:40" x14ac:dyDescent="0.25">
      <c r="AA879" s="3" t="s">
        <v>1774</v>
      </c>
      <c r="AB879" s="37">
        <v>302.02999999999997</v>
      </c>
      <c r="AM879" s="3" t="s">
        <v>2234</v>
      </c>
      <c r="AN879" s="37">
        <v>1</v>
      </c>
    </row>
    <row r="880" spans="27:40" x14ac:dyDescent="0.25">
      <c r="AA880" s="3" t="s">
        <v>709</v>
      </c>
      <c r="AB880" s="37">
        <v>301.91000000000003</v>
      </c>
      <c r="AM880" s="3" t="s">
        <v>2236</v>
      </c>
      <c r="AN880" s="37">
        <v>1</v>
      </c>
    </row>
    <row r="881" spans="27:40" x14ac:dyDescent="0.25">
      <c r="AA881" s="3" t="s">
        <v>2004</v>
      </c>
      <c r="AB881" s="37">
        <v>301.47000000000003</v>
      </c>
      <c r="AM881" s="3" t="s">
        <v>2239</v>
      </c>
      <c r="AN881" s="37">
        <v>1</v>
      </c>
    </row>
    <row r="882" spans="27:40" x14ac:dyDescent="0.25">
      <c r="AA882" s="3" t="s">
        <v>140</v>
      </c>
      <c r="AB882" s="37">
        <v>300.08</v>
      </c>
      <c r="AM882" s="3" t="s">
        <v>2241</v>
      </c>
      <c r="AN882" s="37">
        <v>1</v>
      </c>
    </row>
    <row r="883" spans="27:40" x14ac:dyDescent="0.25">
      <c r="AA883" s="3" t="s">
        <v>2008</v>
      </c>
      <c r="AB883" s="37">
        <v>299.77</v>
      </c>
      <c r="AM883" s="3" t="s">
        <v>2243</v>
      </c>
      <c r="AN883" s="37">
        <v>1</v>
      </c>
    </row>
    <row r="884" spans="27:40" x14ac:dyDescent="0.25">
      <c r="AA884" s="3" t="s">
        <v>845</v>
      </c>
      <c r="AB884" s="37">
        <v>294.37</v>
      </c>
      <c r="AM884" s="3" t="s">
        <v>2246</v>
      </c>
      <c r="AN884" s="37">
        <v>1</v>
      </c>
    </row>
    <row r="885" spans="27:40" x14ac:dyDescent="0.25">
      <c r="AA885" s="3" t="s">
        <v>1938</v>
      </c>
      <c r="AB885" s="37">
        <v>293.39999999999998</v>
      </c>
      <c r="AM885" s="3" t="s">
        <v>2248</v>
      </c>
      <c r="AN885" s="37">
        <v>1</v>
      </c>
    </row>
    <row r="886" spans="27:40" x14ac:dyDescent="0.25">
      <c r="AA886" s="3" t="s">
        <v>2262</v>
      </c>
      <c r="AB886" s="37">
        <v>292.95999999999998</v>
      </c>
      <c r="AM886" s="3" t="s">
        <v>2250</v>
      </c>
      <c r="AN886" s="37">
        <v>1</v>
      </c>
    </row>
    <row r="887" spans="27:40" x14ac:dyDescent="0.25">
      <c r="AA887" s="3" t="s">
        <v>167</v>
      </c>
      <c r="AB887" s="37">
        <v>289.68</v>
      </c>
      <c r="AM887" s="3" t="s">
        <v>2253</v>
      </c>
      <c r="AN887" s="37">
        <v>1</v>
      </c>
    </row>
    <row r="888" spans="27:40" x14ac:dyDescent="0.25">
      <c r="AA888" s="3" t="s">
        <v>859</v>
      </c>
      <c r="AB888" s="37">
        <v>282.99</v>
      </c>
      <c r="AM888" s="3" t="s">
        <v>2255</v>
      </c>
      <c r="AN888" s="37">
        <v>1</v>
      </c>
    </row>
    <row r="889" spans="27:40" x14ac:dyDescent="0.25">
      <c r="AA889" s="3" t="s">
        <v>402</v>
      </c>
      <c r="AB889" s="37">
        <v>281.60000000000002</v>
      </c>
      <c r="AM889" s="3" t="s">
        <v>2257</v>
      </c>
      <c r="AN889" s="37">
        <v>1</v>
      </c>
    </row>
    <row r="890" spans="27:40" x14ac:dyDescent="0.25">
      <c r="AA890" s="3" t="s">
        <v>1395</v>
      </c>
      <c r="AB890" s="37">
        <v>280.58999999999997</v>
      </c>
      <c r="AM890" s="3" t="s">
        <v>2259</v>
      </c>
      <c r="AN890" s="37">
        <v>1</v>
      </c>
    </row>
    <row r="891" spans="27:40" x14ac:dyDescent="0.25">
      <c r="AA891" s="3" t="s">
        <v>2500</v>
      </c>
      <c r="AB891" s="37">
        <v>276.89</v>
      </c>
      <c r="AM891" s="3" t="s">
        <v>2261</v>
      </c>
      <c r="AN891" s="37">
        <v>1</v>
      </c>
    </row>
    <row r="892" spans="27:40" x14ac:dyDescent="0.25">
      <c r="AA892" s="3" t="s">
        <v>321</v>
      </c>
      <c r="AB892" s="37">
        <v>274.07</v>
      </c>
      <c r="AM892" s="3" t="s">
        <v>2263</v>
      </c>
      <c r="AN892" s="37">
        <v>1</v>
      </c>
    </row>
    <row r="893" spans="27:40" x14ac:dyDescent="0.25">
      <c r="AA893" s="3" t="s">
        <v>388</v>
      </c>
      <c r="AB893" s="37">
        <v>267.70999999999998</v>
      </c>
      <c r="AM893" s="3" t="s">
        <v>2266</v>
      </c>
      <c r="AN893" s="37">
        <v>1</v>
      </c>
    </row>
    <row r="894" spans="27:40" x14ac:dyDescent="0.25">
      <c r="AA894" s="3" t="s">
        <v>1338</v>
      </c>
      <c r="AB894" s="37">
        <v>266.86</v>
      </c>
      <c r="AM894" s="3" t="s">
        <v>2268</v>
      </c>
      <c r="AN894" s="37">
        <v>1</v>
      </c>
    </row>
    <row r="895" spans="27:40" x14ac:dyDescent="0.25">
      <c r="AA895" s="3" t="s">
        <v>282</v>
      </c>
      <c r="AB895" s="37">
        <v>265.87</v>
      </c>
      <c r="AM895" s="3" t="s">
        <v>2270</v>
      </c>
      <c r="AN895" s="37">
        <v>1</v>
      </c>
    </row>
    <row r="896" spans="27:40" x14ac:dyDescent="0.25">
      <c r="AA896" s="3" t="s">
        <v>1204</v>
      </c>
      <c r="AB896" s="37">
        <v>263.01</v>
      </c>
      <c r="AM896" s="3" t="s">
        <v>2273</v>
      </c>
      <c r="AN896" s="37">
        <v>1</v>
      </c>
    </row>
    <row r="897" spans="27:40" x14ac:dyDescent="0.25">
      <c r="AA897" s="3" t="s">
        <v>1280</v>
      </c>
      <c r="AB897" s="37">
        <v>261.52999999999997</v>
      </c>
      <c r="AM897" s="3" t="s">
        <v>2276</v>
      </c>
      <c r="AN897" s="37">
        <v>1</v>
      </c>
    </row>
    <row r="898" spans="27:40" x14ac:dyDescent="0.25">
      <c r="AA898" s="3" t="s">
        <v>1967</v>
      </c>
      <c r="AB898" s="37">
        <v>255.27</v>
      </c>
      <c r="AM898" s="3" t="s">
        <v>2278</v>
      </c>
      <c r="AN898" s="37">
        <v>1</v>
      </c>
    </row>
    <row r="899" spans="27:40" x14ac:dyDescent="0.25">
      <c r="AA899" s="3" t="s">
        <v>829</v>
      </c>
      <c r="AB899" s="37">
        <v>254.01</v>
      </c>
      <c r="AM899" s="3" t="s">
        <v>2281</v>
      </c>
      <c r="AN899" s="37">
        <v>1</v>
      </c>
    </row>
    <row r="900" spans="27:40" x14ac:dyDescent="0.25">
      <c r="AA900" s="3" t="s">
        <v>1766</v>
      </c>
      <c r="AB900" s="37">
        <v>252.26</v>
      </c>
      <c r="AM900" s="3" t="s">
        <v>2283</v>
      </c>
      <c r="AN900" s="37">
        <v>1</v>
      </c>
    </row>
    <row r="901" spans="27:40" x14ac:dyDescent="0.25">
      <c r="AA901" s="3" t="s">
        <v>1065</v>
      </c>
      <c r="AB901" s="37">
        <v>250.17</v>
      </c>
      <c r="AM901" s="3" t="s">
        <v>2285</v>
      </c>
      <c r="AN901" s="37">
        <v>1</v>
      </c>
    </row>
    <row r="902" spans="27:40" x14ac:dyDescent="0.25">
      <c r="AA902" s="3" t="s">
        <v>760</v>
      </c>
      <c r="AB902" s="37">
        <v>248.73</v>
      </c>
      <c r="AM902" s="3" t="s">
        <v>2287</v>
      </c>
      <c r="AN902" s="37">
        <v>1</v>
      </c>
    </row>
    <row r="903" spans="27:40" x14ac:dyDescent="0.25">
      <c r="AA903" s="3" t="s">
        <v>459</v>
      </c>
      <c r="AB903" s="37">
        <v>245.94</v>
      </c>
      <c r="AM903" s="3" t="s">
        <v>2290</v>
      </c>
      <c r="AN903" s="37">
        <v>1</v>
      </c>
    </row>
    <row r="904" spans="27:40" x14ac:dyDescent="0.25">
      <c r="AA904" s="3" t="s">
        <v>1154</v>
      </c>
      <c r="AB904" s="37">
        <v>245.62</v>
      </c>
      <c r="AM904" s="3" t="s">
        <v>2292</v>
      </c>
      <c r="AN904" s="37">
        <v>1</v>
      </c>
    </row>
    <row r="905" spans="27:40" x14ac:dyDescent="0.25">
      <c r="AA905" s="3" t="s">
        <v>190</v>
      </c>
      <c r="AB905" s="37">
        <v>242.11</v>
      </c>
      <c r="AM905" s="3" t="s">
        <v>2294</v>
      </c>
      <c r="AN905" s="37">
        <v>1</v>
      </c>
    </row>
    <row r="906" spans="27:40" x14ac:dyDescent="0.25">
      <c r="AA906" s="3" t="s">
        <v>161</v>
      </c>
      <c r="AB906" s="37">
        <v>241.42</v>
      </c>
      <c r="AM906" s="3" t="s">
        <v>2296</v>
      </c>
      <c r="AN906" s="37">
        <v>1</v>
      </c>
    </row>
    <row r="907" spans="27:40" x14ac:dyDescent="0.25">
      <c r="AA907" s="3" t="s">
        <v>1959</v>
      </c>
      <c r="AB907" s="37">
        <v>241.34</v>
      </c>
      <c r="AM907" s="3" t="s">
        <v>2299</v>
      </c>
      <c r="AN907" s="37">
        <v>1</v>
      </c>
    </row>
    <row r="908" spans="27:40" x14ac:dyDescent="0.25">
      <c r="AA908" s="3" t="s">
        <v>2051</v>
      </c>
      <c r="AB908" s="37">
        <v>240.55</v>
      </c>
      <c r="AM908" s="3" t="s">
        <v>2302</v>
      </c>
      <c r="AN908" s="37">
        <v>1</v>
      </c>
    </row>
    <row r="909" spans="27:40" x14ac:dyDescent="0.25">
      <c r="AA909" s="3" t="s">
        <v>2370</v>
      </c>
      <c r="AB909" s="37">
        <v>239.48</v>
      </c>
      <c r="AM909" s="3" t="s">
        <v>2305</v>
      </c>
      <c r="AN909" s="37">
        <v>1</v>
      </c>
    </row>
    <row r="910" spans="27:40" x14ac:dyDescent="0.25">
      <c r="AA910" s="3" t="s">
        <v>1272</v>
      </c>
      <c r="AB910" s="37">
        <v>238.73</v>
      </c>
      <c r="AM910" s="3" t="s">
        <v>2307</v>
      </c>
      <c r="AN910" s="37">
        <v>1</v>
      </c>
    </row>
    <row r="911" spans="27:40" x14ac:dyDescent="0.25">
      <c r="AA911" s="3" t="s">
        <v>2315</v>
      </c>
      <c r="AB911" s="37">
        <v>237.4</v>
      </c>
      <c r="AM911" s="3" t="s">
        <v>2309</v>
      </c>
      <c r="AN911" s="37">
        <v>1</v>
      </c>
    </row>
    <row r="912" spans="27:40" x14ac:dyDescent="0.25">
      <c r="AA912" s="3" t="s">
        <v>497</v>
      </c>
      <c r="AB912" s="37">
        <v>236.05</v>
      </c>
      <c r="AM912" s="3" t="s">
        <v>2311</v>
      </c>
      <c r="AN912" s="37">
        <v>1</v>
      </c>
    </row>
    <row r="913" spans="27:40" x14ac:dyDescent="0.25">
      <c r="AA913" s="3" t="s">
        <v>265</v>
      </c>
      <c r="AB913" s="37">
        <v>230.95</v>
      </c>
      <c r="AM913" s="3" t="s">
        <v>2314</v>
      </c>
      <c r="AN913" s="37">
        <v>1</v>
      </c>
    </row>
    <row r="914" spans="27:40" x14ac:dyDescent="0.25">
      <c r="AA914" s="3" t="s">
        <v>122</v>
      </c>
      <c r="AB914" s="37">
        <v>230.12</v>
      </c>
      <c r="AM914" s="3" t="s">
        <v>2316</v>
      </c>
      <c r="AN914" s="37">
        <v>1</v>
      </c>
    </row>
    <row r="915" spans="27:40" x14ac:dyDescent="0.25">
      <c r="AA915" s="3" t="s">
        <v>1580</v>
      </c>
      <c r="AB915" s="37">
        <v>228.82</v>
      </c>
      <c r="AM915" s="3" t="s">
        <v>2319</v>
      </c>
      <c r="AN915" s="37">
        <v>1</v>
      </c>
    </row>
    <row r="916" spans="27:40" x14ac:dyDescent="0.25">
      <c r="AA916" s="3" t="s">
        <v>1365</v>
      </c>
      <c r="AB916" s="37">
        <v>225.78</v>
      </c>
      <c r="AM916" s="3" t="s">
        <v>2321</v>
      </c>
      <c r="AN916" s="37">
        <v>1</v>
      </c>
    </row>
    <row r="917" spans="27:40" x14ac:dyDescent="0.25">
      <c r="AA917" s="3" t="s">
        <v>1451</v>
      </c>
      <c r="AB917" s="37">
        <v>223.93</v>
      </c>
      <c r="AM917" s="3" t="s">
        <v>2323</v>
      </c>
      <c r="AN917" s="37">
        <v>1</v>
      </c>
    </row>
    <row r="918" spans="27:40" x14ac:dyDescent="0.25">
      <c r="AA918" s="3" t="s">
        <v>391</v>
      </c>
      <c r="AB918" s="37">
        <v>218.95</v>
      </c>
      <c r="AM918" s="3" t="s">
        <v>2326</v>
      </c>
      <c r="AN918" s="37">
        <v>1</v>
      </c>
    </row>
    <row r="919" spans="27:40" x14ac:dyDescent="0.25">
      <c r="AA919" s="3" t="s">
        <v>504</v>
      </c>
      <c r="AB919" s="37">
        <v>218.81</v>
      </c>
      <c r="AM919" s="3" t="s">
        <v>2328</v>
      </c>
      <c r="AN919" s="37">
        <v>1</v>
      </c>
    </row>
    <row r="920" spans="27:40" x14ac:dyDescent="0.25">
      <c r="AA920" s="3" t="s">
        <v>2058</v>
      </c>
      <c r="AB920" s="37">
        <v>215.5</v>
      </c>
      <c r="AM920" s="3" t="s">
        <v>2330</v>
      </c>
      <c r="AN920" s="37">
        <v>1</v>
      </c>
    </row>
    <row r="921" spans="27:40" x14ac:dyDescent="0.25">
      <c r="AA921" s="3" t="s">
        <v>1141</v>
      </c>
      <c r="AB921" s="37">
        <v>213.43</v>
      </c>
      <c r="AM921" s="3" t="s">
        <v>2332</v>
      </c>
      <c r="AN921" s="37">
        <v>1</v>
      </c>
    </row>
    <row r="922" spans="27:40" x14ac:dyDescent="0.25">
      <c r="AA922" s="3" t="s">
        <v>2160</v>
      </c>
      <c r="AB922" s="37">
        <v>211.21</v>
      </c>
      <c r="AM922" s="3" t="s">
        <v>2334</v>
      </c>
      <c r="AN922" s="37">
        <v>1</v>
      </c>
    </row>
    <row r="923" spans="27:40" x14ac:dyDescent="0.25">
      <c r="AA923" s="3" t="s">
        <v>1472</v>
      </c>
      <c r="AB923" s="37">
        <v>210</v>
      </c>
      <c r="AM923" s="3" t="s">
        <v>2336</v>
      </c>
      <c r="AN923" s="37">
        <v>1</v>
      </c>
    </row>
    <row r="924" spans="27:40" x14ac:dyDescent="0.25">
      <c r="AA924" s="3" t="s">
        <v>479</v>
      </c>
      <c r="AB924" s="37">
        <v>209.93</v>
      </c>
      <c r="AM924" s="3" t="s">
        <v>2339</v>
      </c>
      <c r="AN924" s="37">
        <v>1</v>
      </c>
    </row>
    <row r="925" spans="27:40" x14ac:dyDescent="0.25">
      <c r="AA925" s="3" t="s">
        <v>980</v>
      </c>
      <c r="AB925" s="37">
        <v>207.55</v>
      </c>
      <c r="AM925" s="3" t="s">
        <v>2341</v>
      </c>
      <c r="AN925" s="37">
        <v>1</v>
      </c>
    </row>
    <row r="926" spans="27:40" x14ac:dyDescent="0.25">
      <c r="AA926" s="3" t="s">
        <v>1683</v>
      </c>
      <c r="AB926" s="37">
        <v>206.26</v>
      </c>
      <c r="AM926" s="3" t="s">
        <v>2343</v>
      </c>
      <c r="AN926" s="37">
        <v>1</v>
      </c>
    </row>
    <row r="927" spans="27:40" x14ac:dyDescent="0.25">
      <c r="AA927" s="3" t="s">
        <v>442</v>
      </c>
      <c r="AB927" s="37">
        <v>203.51</v>
      </c>
      <c r="AM927" s="3" t="s">
        <v>2345</v>
      </c>
      <c r="AN927" s="37">
        <v>1</v>
      </c>
    </row>
    <row r="928" spans="27:40" x14ac:dyDescent="0.25">
      <c r="AA928" s="3" t="s">
        <v>1603</v>
      </c>
      <c r="AB928" s="37">
        <v>201.9</v>
      </c>
      <c r="AM928" s="3" t="s">
        <v>2346</v>
      </c>
      <c r="AN928" s="37">
        <v>1</v>
      </c>
    </row>
    <row r="929" spans="27:40" x14ac:dyDescent="0.25">
      <c r="AA929" s="3" t="s">
        <v>1995</v>
      </c>
      <c r="AB929" s="37">
        <v>198.85</v>
      </c>
      <c r="AM929" s="3" t="s">
        <v>2348</v>
      </c>
      <c r="AN929" s="37">
        <v>1</v>
      </c>
    </row>
    <row r="930" spans="27:40" x14ac:dyDescent="0.25">
      <c r="AA930" s="3" t="s">
        <v>1283</v>
      </c>
      <c r="AB930" s="37">
        <v>195.22</v>
      </c>
      <c r="AM930" s="3" t="s">
        <v>2350</v>
      </c>
      <c r="AN930" s="37">
        <v>1</v>
      </c>
    </row>
    <row r="931" spans="27:40" x14ac:dyDescent="0.25">
      <c r="AA931" s="3" t="s">
        <v>886</v>
      </c>
      <c r="AB931" s="37">
        <v>194.5</v>
      </c>
      <c r="AM931" s="3" t="s">
        <v>2352</v>
      </c>
      <c r="AN931" s="37">
        <v>1</v>
      </c>
    </row>
    <row r="932" spans="27:40" x14ac:dyDescent="0.25">
      <c r="AA932" s="3" t="s">
        <v>1077</v>
      </c>
      <c r="AB932" s="37">
        <v>193.87</v>
      </c>
      <c r="AM932" s="3" t="s">
        <v>2354</v>
      </c>
      <c r="AN932" s="37">
        <v>1</v>
      </c>
    </row>
    <row r="933" spans="27:40" x14ac:dyDescent="0.25">
      <c r="AA933" s="3" t="s">
        <v>718</v>
      </c>
      <c r="AB933" s="37">
        <v>191.72</v>
      </c>
      <c r="AM933" s="3" t="s">
        <v>2357</v>
      </c>
      <c r="AN933" s="37">
        <v>1</v>
      </c>
    </row>
    <row r="934" spans="27:40" x14ac:dyDescent="0.25">
      <c r="AA934" s="3" t="s">
        <v>439</v>
      </c>
      <c r="AB934" s="37">
        <v>191.2</v>
      </c>
      <c r="AM934" s="3" t="s">
        <v>2360</v>
      </c>
      <c r="AN934" s="37">
        <v>1</v>
      </c>
    </row>
    <row r="935" spans="27:40" x14ac:dyDescent="0.25">
      <c r="AA935" s="3" t="s">
        <v>2166</v>
      </c>
      <c r="AB935" s="37">
        <v>189.83</v>
      </c>
      <c r="AM935" s="3" t="s">
        <v>2362</v>
      </c>
      <c r="AN935" s="37">
        <v>1</v>
      </c>
    </row>
    <row r="936" spans="27:40" x14ac:dyDescent="0.25">
      <c r="AA936" s="3" t="s">
        <v>1436</v>
      </c>
      <c r="AB936" s="37">
        <v>189.23</v>
      </c>
      <c r="AM936" s="3" t="s">
        <v>2364</v>
      </c>
      <c r="AN936" s="37">
        <v>1</v>
      </c>
    </row>
    <row r="937" spans="27:40" x14ac:dyDescent="0.25">
      <c r="AA937" s="3" t="s">
        <v>2351</v>
      </c>
      <c r="AB937" s="37">
        <v>188.5</v>
      </c>
      <c r="AM937" s="3" t="s">
        <v>2366</v>
      </c>
      <c r="AN937" s="37">
        <v>1</v>
      </c>
    </row>
    <row r="938" spans="27:40" x14ac:dyDescent="0.25">
      <c r="AA938" s="3" t="s">
        <v>95</v>
      </c>
      <c r="AB938" s="37">
        <v>184.5</v>
      </c>
      <c r="AM938" s="3" t="s">
        <v>2368</v>
      </c>
      <c r="AN938" s="37">
        <v>1</v>
      </c>
    </row>
    <row r="939" spans="27:40" x14ac:dyDescent="0.25">
      <c r="AA939" s="3" t="s">
        <v>1144</v>
      </c>
      <c r="AB939" s="37">
        <v>181.03</v>
      </c>
      <c r="AM939" s="3" t="s">
        <v>2371</v>
      </c>
      <c r="AN939" s="37">
        <v>1</v>
      </c>
    </row>
    <row r="940" spans="27:40" x14ac:dyDescent="0.25">
      <c r="AA940" s="3" t="s">
        <v>657</v>
      </c>
      <c r="AB940" s="37">
        <v>179.28</v>
      </c>
      <c r="AM940" s="3" t="s">
        <v>2374</v>
      </c>
      <c r="AN940" s="37">
        <v>1</v>
      </c>
    </row>
    <row r="941" spans="27:40" x14ac:dyDescent="0.25">
      <c r="AA941" s="3" t="s">
        <v>1746</v>
      </c>
      <c r="AB941" s="37">
        <v>177.78</v>
      </c>
      <c r="AM941" s="3" t="s">
        <v>2376</v>
      </c>
      <c r="AN941" s="37">
        <v>1</v>
      </c>
    </row>
    <row r="942" spans="27:40" x14ac:dyDescent="0.25">
      <c r="AA942" s="3" t="s">
        <v>1419</v>
      </c>
      <c r="AB942" s="37">
        <v>175.66</v>
      </c>
      <c r="AM942" s="3" t="s">
        <v>2378</v>
      </c>
      <c r="AN942" s="37">
        <v>1</v>
      </c>
    </row>
    <row r="943" spans="27:40" x14ac:dyDescent="0.25">
      <c r="AA943" s="3" t="s">
        <v>2490</v>
      </c>
      <c r="AB943" s="37">
        <v>174.63</v>
      </c>
      <c r="AM943" s="3" t="s">
        <v>2380</v>
      </c>
      <c r="AN943" s="37">
        <v>1</v>
      </c>
    </row>
    <row r="944" spans="27:40" x14ac:dyDescent="0.25">
      <c r="AA944" s="3" t="s">
        <v>746</v>
      </c>
      <c r="AB944" s="37">
        <v>173.35</v>
      </c>
      <c r="AM944" s="3" t="s">
        <v>2383</v>
      </c>
      <c r="AN944" s="37">
        <v>1</v>
      </c>
    </row>
    <row r="945" spans="27:40" x14ac:dyDescent="0.25">
      <c r="AA945" s="3" t="s">
        <v>558</v>
      </c>
      <c r="AB945" s="37">
        <v>170.03</v>
      </c>
      <c r="AM945" s="3" t="s">
        <v>2385</v>
      </c>
      <c r="AN945" s="37">
        <v>1</v>
      </c>
    </row>
    <row r="946" spans="27:40" x14ac:dyDescent="0.25">
      <c r="AA946" s="3" t="s">
        <v>1771</v>
      </c>
      <c r="AB946" s="37">
        <v>168.04</v>
      </c>
      <c r="AM946" s="3" t="s">
        <v>2387</v>
      </c>
      <c r="AN946" s="37">
        <v>1</v>
      </c>
    </row>
    <row r="947" spans="27:40" x14ac:dyDescent="0.25">
      <c r="AA947" s="3" t="s">
        <v>382</v>
      </c>
      <c r="AB947" s="37">
        <v>167.96</v>
      </c>
      <c r="AM947" s="3" t="s">
        <v>2389</v>
      </c>
      <c r="AN947" s="37">
        <v>1</v>
      </c>
    </row>
    <row r="948" spans="27:40" x14ac:dyDescent="0.25">
      <c r="AA948" s="3" t="s">
        <v>898</v>
      </c>
      <c r="AB948" s="37">
        <v>165.79</v>
      </c>
      <c r="AM948" s="3" t="s">
        <v>2391</v>
      </c>
      <c r="AN948" s="37">
        <v>1</v>
      </c>
    </row>
    <row r="949" spans="27:40" x14ac:dyDescent="0.25">
      <c r="AA949" s="3" t="s">
        <v>1239</v>
      </c>
      <c r="AB949" s="37">
        <v>164.51</v>
      </c>
      <c r="AM949" s="3" t="s">
        <v>2393</v>
      </c>
      <c r="AN949" s="37">
        <v>1</v>
      </c>
    </row>
    <row r="950" spans="27:40" x14ac:dyDescent="0.25">
      <c r="AA950" s="3" t="s">
        <v>2406</v>
      </c>
      <c r="AB950" s="37">
        <v>151.47</v>
      </c>
      <c r="AM950" s="3" t="s">
        <v>2396</v>
      </c>
      <c r="AN950" s="37">
        <v>1</v>
      </c>
    </row>
    <row r="951" spans="27:40" x14ac:dyDescent="0.25">
      <c r="AA951" s="3" t="s">
        <v>2569</v>
      </c>
      <c r="AB951" s="37">
        <v>142.94999999999999</v>
      </c>
      <c r="AM951" s="3" t="s">
        <v>2398</v>
      </c>
      <c r="AN951" s="37">
        <v>1</v>
      </c>
    </row>
    <row r="952" spans="27:40" x14ac:dyDescent="0.25">
      <c r="AA952" s="3" t="s">
        <v>1026</v>
      </c>
      <c r="AB952" s="37">
        <v>138.94</v>
      </c>
      <c r="AM952" s="3" t="s">
        <v>2400</v>
      </c>
      <c r="AN952" s="37">
        <v>1</v>
      </c>
    </row>
    <row r="953" spans="27:40" x14ac:dyDescent="0.25">
      <c r="AA953" s="3" t="s">
        <v>2267</v>
      </c>
      <c r="AB953" s="37">
        <v>136.35</v>
      </c>
      <c r="AM953" s="3" t="s">
        <v>2402</v>
      </c>
      <c r="AN953" s="37">
        <v>1</v>
      </c>
    </row>
    <row r="954" spans="27:40" x14ac:dyDescent="0.25">
      <c r="AA954" s="3" t="s">
        <v>2282</v>
      </c>
      <c r="AB954" s="37">
        <v>123.44</v>
      </c>
      <c r="AM954" s="3" t="s">
        <v>2404</v>
      </c>
      <c r="AN954" s="37">
        <v>1</v>
      </c>
    </row>
    <row r="955" spans="27:40" x14ac:dyDescent="0.25">
      <c r="AA955" s="3" t="s">
        <v>2414</v>
      </c>
      <c r="AB955" s="37">
        <v>116.05</v>
      </c>
      <c r="AM955" s="3" t="s">
        <v>2407</v>
      </c>
      <c r="AN955" s="37">
        <v>1</v>
      </c>
    </row>
    <row r="956" spans="27:40" x14ac:dyDescent="0.25">
      <c r="AA956" s="3" t="s">
        <v>1097</v>
      </c>
      <c r="AB956" s="37">
        <v>115.87</v>
      </c>
      <c r="AM956" s="3" t="s">
        <v>2410</v>
      </c>
      <c r="AN956" s="37">
        <v>1</v>
      </c>
    </row>
    <row r="957" spans="27:40" x14ac:dyDescent="0.25">
      <c r="AA957" s="3" t="s">
        <v>2361</v>
      </c>
      <c r="AB957" s="37">
        <v>113.31</v>
      </c>
      <c r="AM957" s="3" t="s">
        <v>2413</v>
      </c>
      <c r="AN957" s="37">
        <v>1</v>
      </c>
    </row>
    <row r="958" spans="27:40" x14ac:dyDescent="0.25">
      <c r="AA958" s="3" t="s">
        <v>2335</v>
      </c>
      <c r="AB958" s="37">
        <v>112.16</v>
      </c>
      <c r="AM958" s="3" t="s">
        <v>2415</v>
      </c>
      <c r="AN958" s="37">
        <v>1</v>
      </c>
    </row>
    <row r="959" spans="27:40" x14ac:dyDescent="0.25">
      <c r="AA959" s="3" t="s">
        <v>253</v>
      </c>
      <c r="AB959" s="37">
        <v>110.85</v>
      </c>
      <c r="AM959" s="3" t="s">
        <v>2417</v>
      </c>
      <c r="AN959" s="37">
        <v>1</v>
      </c>
    </row>
    <row r="960" spans="27:40" x14ac:dyDescent="0.25">
      <c r="AA960" s="3" t="s">
        <v>1716</v>
      </c>
      <c r="AB960" s="37">
        <v>110.57</v>
      </c>
      <c r="AM960" s="3" t="s">
        <v>2420</v>
      </c>
      <c r="AN960" s="37">
        <v>1</v>
      </c>
    </row>
    <row r="961" spans="27:40" x14ac:dyDescent="0.25">
      <c r="AA961" s="3" t="s">
        <v>488</v>
      </c>
      <c r="AB961" s="37">
        <v>110.49</v>
      </c>
      <c r="AM961" s="3" t="s">
        <v>2422</v>
      </c>
      <c r="AN961" s="37">
        <v>1</v>
      </c>
    </row>
    <row r="962" spans="27:40" x14ac:dyDescent="0.25">
      <c r="AA962" s="3" t="s">
        <v>350</v>
      </c>
      <c r="AB962" s="37">
        <v>109.07</v>
      </c>
      <c r="AM962" s="3" t="s">
        <v>2424</v>
      </c>
      <c r="AN962" s="37">
        <v>1</v>
      </c>
    </row>
    <row r="963" spans="27:40" x14ac:dyDescent="0.25">
      <c r="AA963" s="3" t="s">
        <v>766</v>
      </c>
      <c r="AB963" s="37">
        <v>107.81</v>
      </c>
      <c r="AM963" s="3" t="s">
        <v>2426</v>
      </c>
      <c r="AN963" s="37">
        <v>1</v>
      </c>
    </row>
    <row r="964" spans="27:40" x14ac:dyDescent="0.25">
      <c r="AA964" s="3" t="s">
        <v>1853</v>
      </c>
      <c r="AB964" s="37">
        <v>104.11</v>
      </c>
      <c r="AM964" s="3" t="s">
        <v>2428</v>
      </c>
      <c r="AN964" s="37">
        <v>1</v>
      </c>
    </row>
    <row r="965" spans="27:40" x14ac:dyDescent="0.25">
      <c r="AA965" s="3" t="s">
        <v>2192</v>
      </c>
      <c r="AB965" s="37">
        <v>102.3</v>
      </c>
      <c r="AM965" s="3" t="s">
        <v>2430</v>
      </c>
      <c r="AN965" s="37">
        <v>1</v>
      </c>
    </row>
    <row r="966" spans="27:40" x14ac:dyDescent="0.25">
      <c r="AA966" s="3" t="s">
        <v>1695</v>
      </c>
      <c r="AB966" s="37">
        <v>102.15</v>
      </c>
      <c r="AM966" s="3" t="s">
        <v>2433</v>
      </c>
      <c r="AN966" s="37">
        <v>1</v>
      </c>
    </row>
    <row r="967" spans="27:40" x14ac:dyDescent="0.25">
      <c r="AA967" s="3" t="s">
        <v>2548</v>
      </c>
      <c r="AB967" s="37">
        <v>102.03</v>
      </c>
      <c r="AM967" s="3" t="s">
        <v>2434</v>
      </c>
      <c r="AN967" s="37">
        <v>1</v>
      </c>
    </row>
    <row r="968" spans="27:40" x14ac:dyDescent="0.25">
      <c r="AA968" s="3" t="s">
        <v>2367</v>
      </c>
      <c r="AB968" s="37">
        <v>101</v>
      </c>
      <c r="AM968" s="3" t="s">
        <v>2436</v>
      </c>
      <c r="AN968" s="37">
        <v>1</v>
      </c>
    </row>
    <row r="969" spans="27:40" x14ac:dyDescent="0.25">
      <c r="AA969" s="3" t="s">
        <v>1117</v>
      </c>
      <c r="AB969" s="37">
        <v>96.84</v>
      </c>
      <c r="AM969" s="3" t="s">
        <v>2438</v>
      </c>
      <c r="AN969" s="37">
        <v>1</v>
      </c>
    </row>
    <row r="970" spans="27:40" x14ac:dyDescent="0.25">
      <c r="AA970" s="3" t="s">
        <v>1033</v>
      </c>
      <c r="AB970" s="37">
        <v>94.59</v>
      </c>
      <c r="AM970" s="3" t="s">
        <v>2440</v>
      </c>
      <c r="AN970" s="37">
        <v>1</v>
      </c>
    </row>
    <row r="971" spans="27:40" x14ac:dyDescent="0.25">
      <c r="AA971" s="3" t="s">
        <v>2018</v>
      </c>
      <c r="AB971" s="37">
        <v>94.31</v>
      </c>
      <c r="AM971" s="3" t="s">
        <v>2441</v>
      </c>
      <c r="AN971" s="37">
        <v>1</v>
      </c>
    </row>
    <row r="972" spans="27:40" x14ac:dyDescent="0.25">
      <c r="AA972" s="3" t="s">
        <v>2466</v>
      </c>
      <c r="AB972" s="37">
        <v>90.48</v>
      </c>
      <c r="AM972" s="3" t="s">
        <v>2443</v>
      </c>
      <c r="AN972" s="37">
        <v>1</v>
      </c>
    </row>
    <row r="973" spans="27:40" x14ac:dyDescent="0.25">
      <c r="AA973" s="3" t="s">
        <v>1984</v>
      </c>
      <c r="AB973" s="37">
        <v>88.68</v>
      </c>
      <c r="AM973" s="3" t="s">
        <v>2445</v>
      </c>
      <c r="AN973" s="37">
        <v>1</v>
      </c>
    </row>
    <row r="974" spans="27:40" x14ac:dyDescent="0.25">
      <c r="AA974" s="3" t="s">
        <v>2460</v>
      </c>
      <c r="AB974" s="37">
        <v>83.29</v>
      </c>
      <c r="AM974" s="3" t="s">
        <v>2447</v>
      </c>
      <c r="AN974" s="37">
        <v>1</v>
      </c>
    </row>
    <row r="975" spans="27:40" x14ac:dyDescent="0.25">
      <c r="AA975" s="3" t="s">
        <v>853</v>
      </c>
      <c r="AB975" s="37">
        <v>75.42</v>
      </c>
      <c r="AM975" s="3" t="s">
        <v>2450</v>
      </c>
      <c r="AN975" s="37">
        <v>1</v>
      </c>
    </row>
    <row r="976" spans="27:40" x14ac:dyDescent="0.25">
      <c r="AA976" s="3" t="s">
        <v>491</v>
      </c>
      <c r="AB976" s="37">
        <v>75.38</v>
      </c>
      <c r="AM976" s="3" t="s">
        <v>2452</v>
      </c>
      <c r="AN976" s="37">
        <v>1</v>
      </c>
    </row>
    <row r="977" spans="27:40" x14ac:dyDescent="0.25">
      <c r="AA977" s="3" t="s">
        <v>245</v>
      </c>
      <c r="AB977" s="37">
        <v>74.790000000000006</v>
      </c>
      <c r="AM977" s="3" t="s">
        <v>2454</v>
      </c>
      <c r="AN977" s="37">
        <v>1</v>
      </c>
    </row>
    <row r="978" spans="27:40" x14ac:dyDescent="0.25">
      <c r="AA978" s="3" t="s">
        <v>1616</v>
      </c>
      <c r="AB978" s="37">
        <v>73.34</v>
      </c>
      <c r="AM978" s="3" t="s">
        <v>2456</v>
      </c>
      <c r="AN978" s="37">
        <v>1</v>
      </c>
    </row>
    <row r="979" spans="27:40" x14ac:dyDescent="0.25">
      <c r="AA979" s="3" t="s">
        <v>1408</v>
      </c>
      <c r="AB979" s="37">
        <v>71.52</v>
      </c>
      <c r="AM979" s="3" t="s">
        <v>2459</v>
      </c>
      <c r="AN979" s="37">
        <v>1</v>
      </c>
    </row>
    <row r="980" spans="27:40" x14ac:dyDescent="0.25">
      <c r="AA980" s="3" t="s">
        <v>1901</v>
      </c>
      <c r="AB980" s="37">
        <v>70.14</v>
      </c>
      <c r="AM980" s="3" t="s">
        <v>2461</v>
      </c>
      <c r="AN980" s="37">
        <v>1</v>
      </c>
    </row>
    <row r="981" spans="27:40" x14ac:dyDescent="0.25">
      <c r="AA981" s="3" t="s">
        <v>2327</v>
      </c>
      <c r="AB981" s="37">
        <v>61.43</v>
      </c>
      <c r="AM981" s="3" t="s">
        <v>2462</v>
      </c>
      <c r="AN981" s="37">
        <v>1</v>
      </c>
    </row>
    <row r="982" spans="27:40" x14ac:dyDescent="0.25">
      <c r="AA982" s="3" t="s">
        <v>353</v>
      </c>
      <c r="AB982" s="37">
        <v>60.98</v>
      </c>
      <c r="AM982" s="3" t="s">
        <v>2464</v>
      </c>
      <c r="AN982" s="37">
        <v>1</v>
      </c>
    </row>
    <row r="983" spans="27:40" x14ac:dyDescent="0.25">
      <c r="AA983" s="3" t="s">
        <v>2313</v>
      </c>
      <c r="AB983" s="37">
        <v>56.17</v>
      </c>
      <c r="AM983" s="3" t="s">
        <v>2467</v>
      </c>
      <c r="AN983" s="37">
        <v>1</v>
      </c>
    </row>
    <row r="984" spans="27:40" x14ac:dyDescent="0.25">
      <c r="AA984" s="3" t="s">
        <v>1001</v>
      </c>
      <c r="AB984" s="37">
        <v>52.29</v>
      </c>
      <c r="AM984" s="3" t="s">
        <v>2469</v>
      </c>
      <c r="AN984" s="37">
        <v>1</v>
      </c>
    </row>
    <row r="985" spans="27:40" x14ac:dyDescent="0.25">
      <c r="AA985" s="3" t="s">
        <v>704</v>
      </c>
      <c r="AB985" s="37">
        <v>48.39</v>
      </c>
      <c r="AM985" s="3" t="s">
        <v>2471</v>
      </c>
      <c r="AN985" s="37">
        <v>1</v>
      </c>
    </row>
    <row r="986" spans="27:40" x14ac:dyDescent="0.25">
      <c r="AA986" s="3" t="s">
        <v>1570</v>
      </c>
      <c r="AB986" s="37">
        <v>46.32</v>
      </c>
      <c r="AM986" s="3" t="s">
        <v>2473</v>
      </c>
      <c r="AN986" s="37">
        <v>1</v>
      </c>
    </row>
    <row r="987" spans="27:40" x14ac:dyDescent="0.25">
      <c r="AA987" s="3" t="s">
        <v>2306</v>
      </c>
      <c r="AB987" s="37">
        <v>44.56</v>
      </c>
      <c r="AM987" s="3" t="s">
        <v>2475</v>
      </c>
      <c r="AN987" s="37">
        <v>1</v>
      </c>
    </row>
    <row r="988" spans="27:40" x14ac:dyDescent="0.25">
      <c r="AA988" s="3" t="s">
        <v>971</v>
      </c>
      <c r="AB988" s="37">
        <v>42.05</v>
      </c>
      <c r="AM988" s="3" t="s">
        <v>2478</v>
      </c>
      <c r="AN988" s="37">
        <v>1</v>
      </c>
    </row>
    <row r="989" spans="27:40" x14ac:dyDescent="0.25">
      <c r="AA989" s="3" t="s">
        <v>621</v>
      </c>
      <c r="AB989" s="37">
        <v>29.32</v>
      </c>
      <c r="AM989" s="3" t="s">
        <v>2481</v>
      </c>
      <c r="AN989" s="37">
        <v>1</v>
      </c>
    </row>
    <row r="990" spans="27:40" x14ac:dyDescent="0.25">
      <c r="AA990" s="3" t="s">
        <v>173</v>
      </c>
      <c r="AB990" s="37">
        <v>27.11</v>
      </c>
      <c r="AM990" s="3" t="s">
        <v>2484</v>
      </c>
      <c r="AN990" s="37">
        <v>1</v>
      </c>
    </row>
    <row r="991" spans="27:40" x14ac:dyDescent="0.25">
      <c r="AA991" s="3" t="s">
        <v>310</v>
      </c>
      <c r="AB991" s="37">
        <v>24.39</v>
      </c>
      <c r="AM991" s="3" t="s">
        <v>2487</v>
      </c>
      <c r="AN991" s="37">
        <v>1</v>
      </c>
    </row>
    <row r="992" spans="27:40" x14ac:dyDescent="0.25">
      <c r="AA992" s="3" t="s">
        <v>2572</v>
      </c>
      <c r="AB992" s="37">
        <v>1527452.48</v>
      </c>
      <c r="AM992" s="3" t="s">
        <v>2489</v>
      </c>
      <c r="AN992" s="37">
        <v>1</v>
      </c>
    </row>
    <row r="993" spans="39:40" x14ac:dyDescent="0.25">
      <c r="AM993" s="3" t="s">
        <v>2491</v>
      </c>
      <c r="AN993" s="37">
        <v>1</v>
      </c>
    </row>
    <row r="994" spans="39:40" x14ac:dyDescent="0.25">
      <c r="AM994" s="3" t="s">
        <v>2493</v>
      </c>
      <c r="AN994" s="37">
        <v>1</v>
      </c>
    </row>
    <row r="995" spans="39:40" x14ac:dyDescent="0.25">
      <c r="AM995" s="3" t="s">
        <v>2494</v>
      </c>
      <c r="AN995" s="37">
        <v>1</v>
      </c>
    </row>
    <row r="996" spans="39:40" x14ac:dyDescent="0.25">
      <c r="AM996" s="3" t="s">
        <v>2496</v>
      </c>
      <c r="AN996" s="37">
        <v>1</v>
      </c>
    </row>
    <row r="997" spans="39:40" x14ac:dyDescent="0.25">
      <c r="AM997" s="3" t="s">
        <v>2498</v>
      </c>
      <c r="AN997" s="37">
        <v>1</v>
      </c>
    </row>
    <row r="998" spans="39:40" x14ac:dyDescent="0.25">
      <c r="AM998" s="3" t="s">
        <v>2499</v>
      </c>
      <c r="AN998" s="37">
        <v>1</v>
      </c>
    </row>
    <row r="999" spans="39:40" x14ac:dyDescent="0.25">
      <c r="AM999" s="3" t="s">
        <v>2501</v>
      </c>
      <c r="AN999" s="37">
        <v>1</v>
      </c>
    </row>
    <row r="1000" spans="39:40" x14ac:dyDescent="0.25">
      <c r="AM1000" s="3" t="s">
        <v>2503</v>
      </c>
      <c r="AN1000" s="37">
        <v>1</v>
      </c>
    </row>
    <row r="1001" spans="39:40" x14ac:dyDescent="0.25">
      <c r="AM1001" s="3" t="s">
        <v>2504</v>
      </c>
      <c r="AN1001" s="37">
        <v>1</v>
      </c>
    </row>
    <row r="1002" spans="39:40" x14ac:dyDescent="0.25">
      <c r="AM1002" s="3" t="s">
        <v>2506</v>
      </c>
      <c r="AN1002" s="37">
        <v>1</v>
      </c>
    </row>
    <row r="1003" spans="39:40" x14ac:dyDescent="0.25">
      <c r="AM1003" s="3" t="s">
        <v>2508</v>
      </c>
      <c r="AN1003" s="37">
        <v>1</v>
      </c>
    </row>
    <row r="1004" spans="39:40" x14ac:dyDescent="0.25">
      <c r="AM1004" s="3" t="s">
        <v>2510</v>
      </c>
      <c r="AN1004" s="37">
        <v>1</v>
      </c>
    </row>
    <row r="1005" spans="39:40" x14ac:dyDescent="0.25">
      <c r="AM1005" s="3" t="s">
        <v>2513</v>
      </c>
      <c r="AN1005" s="37">
        <v>1</v>
      </c>
    </row>
    <row r="1006" spans="39:40" x14ac:dyDescent="0.25">
      <c r="AM1006" s="3" t="s">
        <v>2514</v>
      </c>
      <c r="AN1006" s="37">
        <v>1</v>
      </c>
    </row>
    <row r="1007" spans="39:40" x14ac:dyDescent="0.25">
      <c r="AM1007" s="3" t="s">
        <v>2516</v>
      </c>
      <c r="AN1007" s="37">
        <v>1</v>
      </c>
    </row>
    <row r="1008" spans="39:40" x14ac:dyDescent="0.25">
      <c r="AM1008" s="3" t="s">
        <v>2519</v>
      </c>
      <c r="AN1008" s="37">
        <v>1</v>
      </c>
    </row>
    <row r="1009" spans="39:40" x14ac:dyDescent="0.25">
      <c r="AM1009" s="3" t="s">
        <v>2521</v>
      </c>
      <c r="AN1009" s="37">
        <v>1</v>
      </c>
    </row>
    <row r="1010" spans="39:40" x14ac:dyDescent="0.25">
      <c r="AM1010" s="3" t="s">
        <v>2523</v>
      </c>
      <c r="AN1010" s="37">
        <v>1</v>
      </c>
    </row>
    <row r="1011" spans="39:40" x14ac:dyDescent="0.25">
      <c r="AM1011" s="3" t="s">
        <v>2525</v>
      </c>
      <c r="AN1011" s="37">
        <v>1</v>
      </c>
    </row>
    <row r="1012" spans="39:40" x14ac:dyDescent="0.25">
      <c r="AM1012" s="3" t="s">
        <v>2526</v>
      </c>
      <c r="AN1012" s="37">
        <v>1</v>
      </c>
    </row>
    <row r="1013" spans="39:40" x14ac:dyDescent="0.25">
      <c r="AM1013" s="3" t="s">
        <v>2529</v>
      </c>
      <c r="AN1013" s="37">
        <v>1</v>
      </c>
    </row>
    <row r="1014" spans="39:40" x14ac:dyDescent="0.25">
      <c r="AM1014" s="3" t="s">
        <v>2531</v>
      </c>
      <c r="AN1014" s="37">
        <v>1</v>
      </c>
    </row>
    <row r="1015" spans="39:40" x14ac:dyDescent="0.25">
      <c r="AM1015" s="3" t="s">
        <v>2533</v>
      </c>
      <c r="AN1015" s="37">
        <v>1</v>
      </c>
    </row>
    <row r="1016" spans="39:40" x14ac:dyDescent="0.25">
      <c r="AM1016" s="3" t="s">
        <v>2535</v>
      </c>
      <c r="AN1016" s="37">
        <v>1</v>
      </c>
    </row>
    <row r="1017" spans="39:40" x14ac:dyDescent="0.25">
      <c r="AM1017" s="3" t="s">
        <v>2537</v>
      </c>
      <c r="AN1017" s="37">
        <v>1</v>
      </c>
    </row>
    <row r="1018" spans="39:40" x14ac:dyDescent="0.25">
      <c r="AM1018" s="3" t="s">
        <v>2540</v>
      </c>
      <c r="AN1018" s="37">
        <v>1</v>
      </c>
    </row>
    <row r="1019" spans="39:40" x14ac:dyDescent="0.25">
      <c r="AM1019" s="3" t="s">
        <v>2543</v>
      </c>
      <c r="AN1019" s="37">
        <v>1</v>
      </c>
    </row>
    <row r="1020" spans="39:40" x14ac:dyDescent="0.25">
      <c r="AM1020" s="3" t="s">
        <v>2545</v>
      </c>
      <c r="AN1020" s="37">
        <v>1</v>
      </c>
    </row>
    <row r="1021" spans="39:40" x14ac:dyDescent="0.25">
      <c r="AM1021" s="3" t="s">
        <v>2547</v>
      </c>
      <c r="AN1021" s="37">
        <v>1</v>
      </c>
    </row>
    <row r="1022" spans="39:40" x14ac:dyDescent="0.25">
      <c r="AM1022" s="3" t="s">
        <v>2549</v>
      </c>
      <c r="AN1022" s="37">
        <v>1</v>
      </c>
    </row>
    <row r="1023" spans="39:40" x14ac:dyDescent="0.25">
      <c r="AM1023" s="3" t="s">
        <v>2551</v>
      </c>
      <c r="AN1023" s="37">
        <v>1</v>
      </c>
    </row>
    <row r="1024" spans="39:40" x14ac:dyDescent="0.25">
      <c r="AM1024" s="3" t="s">
        <v>2553</v>
      </c>
      <c r="AN1024" s="37">
        <v>1</v>
      </c>
    </row>
    <row r="1025" spans="39:40" x14ac:dyDescent="0.25">
      <c r="AM1025" s="3" t="s">
        <v>2556</v>
      </c>
      <c r="AN1025" s="37">
        <v>1</v>
      </c>
    </row>
    <row r="1026" spans="39:40" x14ac:dyDescent="0.25">
      <c r="AM1026" s="3" t="s">
        <v>2559</v>
      </c>
      <c r="AN1026" s="37">
        <v>1</v>
      </c>
    </row>
    <row r="1027" spans="39:40" x14ac:dyDescent="0.25">
      <c r="AM1027" s="3" t="s">
        <v>2561</v>
      </c>
      <c r="AN1027" s="37">
        <v>1</v>
      </c>
    </row>
    <row r="1028" spans="39:40" x14ac:dyDescent="0.25">
      <c r="AM1028" s="3" t="s">
        <v>2564</v>
      </c>
      <c r="AN1028" s="37">
        <v>1</v>
      </c>
    </row>
    <row r="1029" spans="39:40" x14ac:dyDescent="0.25">
      <c r="AM1029" s="3" t="s">
        <v>2566</v>
      </c>
      <c r="AN1029" s="37">
        <v>1</v>
      </c>
    </row>
    <row r="1030" spans="39:40" x14ac:dyDescent="0.25">
      <c r="AM1030" s="3" t="s">
        <v>2568</v>
      </c>
      <c r="AN1030" s="37">
        <v>1</v>
      </c>
    </row>
    <row r="1031" spans="39:40" x14ac:dyDescent="0.25">
      <c r="AM1031" s="3" t="s">
        <v>2570</v>
      </c>
      <c r="AN1031" s="37">
        <v>1</v>
      </c>
    </row>
    <row r="1032" spans="39:40" x14ac:dyDescent="0.25">
      <c r="AM1032" s="3" t="s">
        <v>2572</v>
      </c>
      <c r="AN1032" s="37">
        <v>1000</v>
      </c>
    </row>
  </sheetData>
  <pageMargins left="0.7" right="0.7" top="0.75" bottom="0.75" header="0.3" footer="0.3"/>
  <drawing r:id="rId19"/>
  <tableParts count="1">
    <tablePart r:id="rId20"/>
  </tableParts>
  <extLst>
    <ext xmlns:x14="http://schemas.microsoft.com/office/spreadsheetml/2009/9/main" uri="{A8765BA9-456A-4dab-B4F3-ACF838C121DE}">
      <x14:slicerList>
        <x14:slicer r:id="rId2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1"/>
  <sheetViews>
    <sheetView workbookViewId="0"/>
  </sheetViews>
  <sheetFormatPr defaultRowHeight="15" x14ac:dyDescent="0.25"/>
  <cols>
    <col min="1" max="1" width="10.28515625" bestFit="1" customWidth="1"/>
    <col min="2" max="2" width="12.5703125" bestFit="1" customWidth="1"/>
    <col min="3" max="5" width="12.5703125" customWidth="1"/>
    <col min="6" max="6" width="13.7109375" bestFit="1" customWidth="1"/>
    <col min="7" max="7" width="14" bestFit="1" customWidth="1"/>
    <col min="8" max="8" width="10.28515625" bestFit="1" customWidth="1"/>
    <col min="9" max="9" width="9.42578125" bestFit="1" customWidth="1"/>
    <col min="10" max="10" width="18.140625" bestFit="1" customWidth="1"/>
    <col min="11" max="11" width="15.5703125" bestFit="1" customWidth="1"/>
    <col min="12" max="12" width="8" bestFit="1" customWidth="1"/>
    <col min="13" max="13" width="20.140625" customWidth="1"/>
    <col min="14" max="15" width="11" bestFit="1" customWidth="1"/>
    <col min="16" max="16" width="8.28515625" bestFit="1" customWidth="1"/>
    <col min="17" max="17" width="17.5703125" style="6" customWidth="1"/>
    <col min="18" max="18" width="12" bestFit="1" customWidth="1"/>
    <col min="19" max="19" width="18.28515625" bestFit="1" customWidth="1"/>
    <col min="20" max="20" width="15.140625" bestFit="1" customWidth="1"/>
    <col min="21" max="21" width="16.42578125" customWidth="1"/>
    <col min="22" max="22" width="17" customWidth="1"/>
  </cols>
  <sheetData>
    <row r="1" spans="1:23" x14ac:dyDescent="0.25">
      <c r="A1" s="8" t="s">
        <v>0</v>
      </c>
      <c r="B1" s="1" t="s">
        <v>1</v>
      </c>
      <c r="C1" s="1" t="s">
        <v>2574</v>
      </c>
      <c r="D1" s="1" t="s">
        <v>2575</v>
      </c>
      <c r="E1" s="1" t="s">
        <v>2577</v>
      </c>
      <c r="F1" s="1" t="s">
        <v>2</v>
      </c>
      <c r="G1" s="1" t="s">
        <v>3</v>
      </c>
      <c r="H1" s="1" t="s">
        <v>4</v>
      </c>
      <c r="I1" s="1" t="s">
        <v>5</v>
      </c>
      <c r="J1" s="1" t="s">
        <v>6</v>
      </c>
      <c r="K1" s="1" t="s">
        <v>7</v>
      </c>
      <c r="L1" s="1" t="s">
        <v>8</v>
      </c>
      <c r="M1" s="1" t="s">
        <v>2578</v>
      </c>
      <c r="N1" s="1" t="s">
        <v>9</v>
      </c>
      <c r="O1" s="1" t="s">
        <v>10</v>
      </c>
      <c r="P1" s="1" t="s">
        <v>11</v>
      </c>
      <c r="Q1" s="5" t="s">
        <v>2576</v>
      </c>
      <c r="R1" s="1" t="s">
        <v>12</v>
      </c>
      <c r="S1" s="1" t="s">
        <v>13</v>
      </c>
      <c r="T1" s="1" t="s">
        <v>14</v>
      </c>
      <c r="U1" s="7" t="s">
        <v>2579</v>
      </c>
      <c r="V1" s="15" t="s">
        <v>2608</v>
      </c>
      <c r="W1" s="19" t="s">
        <v>2609</v>
      </c>
    </row>
    <row r="2" spans="1:23" x14ac:dyDescent="0.25">
      <c r="A2" s="9" t="s">
        <v>15</v>
      </c>
      <c r="B2" s="10" t="s">
        <v>16</v>
      </c>
      <c r="C2" s="10" t="str">
        <f>TEXT(B2,"MMMMMMMMM")</f>
        <v>November</v>
      </c>
      <c r="D2" s="10">
        <f>YEAR(B2)</f>
        <v>2024</v>
      </c>
      <c r="E2" s="10" t="str">
        <f>"Q"&amp;ROUNDUP(MONTH(B2)/3,0)</f>
        <v>Q4</v>
      </c>
      <c r="F2" s="10" t="s">
        <v>17</v>
      </c>
      <c r="G2" s="10" t="s">
        <v>18</v>
      </c>
      <c r="H2" s="10" t="s">
        <v>19</v>
      </c>
      <c r="I2" s="10" t="s">
        <v>20</v>
      </c>
      <c r="J2" s="10" t="s">
        <v>21</v>
      </c>
      <c r="K2" s="10" t="s">
        <v>22</v>
      </c>
      <c r="L2" s="10">
        <v>435.18</v>
      </c>
      <c r="M2" s="10">
        <f>L2/N2</f>
        <v>87.036000000000001</v>
      </c>
      <c r="N2" s="10">
        <v>5</v>
      </c>
      <c r="O2" s="10">
        <v>0.21</v>
      </c>
      <c r="P2" s="10">
        <v>146.93</v>
      </c>
      <c r="Q2" s="11">
        <f>(P2/L2)</f>
        <v>0.33763040580909048</v>
      </c>
      <c r="R2" s="10" t="s">
        <v>23</v>
      </c>
      <c r="S2" s="10" t="s">
        <v>24</v>
      </c>
      <c r="T2" s="10">
        <v>9</v>
      </c>
      <c r="U2" s="12" t="str">
        <f>IF(T2&lt;=3,"FAST",IF(T2&lt;=7,"NORMAL","SLOW"))</f>
        <v>SLOW</v>
      </c>
      <c r="V2" s="13" t="str">
        <f t="shared" ref="V2:V65" si="0">IF(O2=0,"no discount",IF(O2&lt;0.1,"0 to 0.1",IF(O2&lt;0.2,"0.1 to 0.2","upto 0.3")))</f>
        <v>upto 0.3</v>
      </c>
      <c r="W2" s="17">
        <f t="shared" ref="W2:W65" ca="1" si="1">COUNTA(unique(F:F))</f>
        <v>1</v>
      </c>
    </row>
    <row r="3" spans="1:23" x14ac:dyDescent="0.25">
      <c r="A3" s="9" t="s">
        <v>25</v>
      </c>
      <c r="B3" s="10" t="s">
        <v>26</v>
      </c>
      <c r="C3" s="10" t="str">
        <f t="shared" ref="C3:C66" si="2">TEXT(B3,"MMMMMMMMM")</f>
        <v>June</v>
      </c>
      <c r="D3" s="10">
        <f t="shared" ref="D3:D66" si="3">YEAR(B3)</f>
        <v>2024</v>
      </c>
      <c r="E3" s="10" t="str">
        <f t="shared" ref="E3:E66" si="4">"Q"&amp;ROUNDUP(MONTH(B3)/3,0)</f>
        <v>Q2</v>
      </c>
      <c r="F3" s="10" t="s">
        <v>27</v>
      </c>
      <c r="G3" s="10" t="s">
        <v>18</v>
      </c>
      <c r="H3" s="10" t="s">
        <v>19</v>
      </c>
      <c r="I3" s="10" t="s">
        <v>28</v>
      </c>
      <c r="J3" s="10" t="s">
        <v>29</v>
      </c>
      <c r="K3" s="10" t="s">
        <v>30</v>
      </c>
      <c r="L3" s="10">
        <v>958.75</v>
      </c>
      <c r="M3" s="10">
        <f t="shared" ref="M3:M66" si="5">L3/N3</f>
        <v>958.75</v>
      </c>
      <c r="N3" s="10">
        <v>1</v>
      </c>
      <c r="O3" s="10">
        <v>0.24</v>
      </c>
      <c r="P3" s="10">
        <v>117.66</v>
      </c>
      <c r="Q3" s="11">
        <f t="shared" ref="Q3:Q66" si="6">(P3/L3)</f>
        <v>0.12272229465449803</v>
      </c>
      <c r="R3" s="10" t="s">
        <v>31</v>
      </c>
      <c r="S3" s="10" t="s">
        <v>32</v>
      </c>
      <c r="T3" s="10">
        <v>4</v>
      </c>
      <c r="U3" s="12" t="str">
        <f t="shared" ref="U3:U66" si="7">IF(T3&lt;=3,"FAST",IF(T3&lt;=7,"NORMAL","SLOW"))</f>
        <v>NORMAL</v>
      </c>
      <c r="V3" s="10" t="str">
        <f t="shared" si="0"/>
        <v>upto 0.3</v>
      </c>
      <c r="W3" s="16">
        <f t="shared" ca="1" si="1"/>
        <v>1</v>
      </c>
    </row>
    <row r="4" spans="1:23" x14ac:dyDescent="0.25">
      <c r="A4" s="9" t="s">
        <v>33</v>
      </c>
      <c r="B4" s="10" t="s">
        <v>34</v>
      </c>
      <c r="C4" s="10" t="str">
        <f t="shared" si="2"/>
        <v>November</v>
      </c>
      <c r="D4" s="10">
        <f t="shared" si="3"/>
        <v>2025</v>
      </c>
      <c r="E4" s="10" t="str">
        <f t="shared" si="4"/>
        <v>Q4</v>
      </c>
      <c r="F4" s="10" t="s">
        <v>35</v>
      </c>
      <c r="G4" s="10" t="s">
        <v>36</v>
      </c>
      <c r="H4" s="10" t="s">
        <v>37</v>
      </c>
      <c r="I4" s="10" t="s">
        <v>38</v>
      </c>
      <c r="J4" s="10" t="s">
        <v>21</v>
      </c>
      <c r="K4" s="10" t="s">
        <v>39</v>
      </c>
      <c r="L4" s="10">
        <v>4582.78</v>
      </c>
      <c r="M4" s="10">
        <f t="shared" si="5"/>
        <v>916.55599999999993</v>
      </c>
      <c r="N4" s="10">
        <v>5</v>
      </c>
      <c r="O4" s="10">
        <v>0.1</v>
      </c>
      <c r="P4" s="10">
        <v>1588.84</v>
      </c>
      <c r="Q4" s="11">
        <f t="shared" si="6"/>
        <v>0.34669785588660157</v>
      </c>
      <c r="R4" s="10" t="s">
        <v>31</v>
      </c>
      <c r="S4" s="10" t="s">
        <v>40</v>
      </c>
      <c r="T4" s="10">
        <v>5</v>
      </c>
      <c r="U4" s="12" t="str">
        <f t="shared" si="7"/>
        <v>NORMAL</v>
      </c>
      <c r="V4" s="10" t="str">
        <f t="shared" si="0"/>
        <v>0.1 to 0.2</v>
      </c>
      <c r="W4" s="16">
        <f t="shared" ca="1" si="1"/>
        <v>1</v>
      </c>
    </row>
    <row r="5" spans="1:23" x14ac:dyDescent="0.25">
      <c r="A5" s="9" t="s">
        <v>41</v>
      </c>
      <c r="B5" s="10" t="s">
        <v>42</v>
      </c>
      <c r="C5" s="10" t="str">
        <f t="shared" si="2"/>
        <v>February</v>
      </c>
      <c r="D5" s="10">
        <f t="shared" si="3"/>
        <v>2024</v>
      </c>
      <c r="E5" s="10" t="str">
        <f t="shared" si="4"/>
        <v>Q1</v>
      </c>
      <c r="F5" s="10" t="s">
        <v>43</v>
      </c>
      <c r="G5" s="10" t="s">
        <v>44</v>
      </c>
      <c r="H5" s="10" t="s">
        <v>45</v>
      </c>
      <c r="I5" s="10" t="s">
        <v>46</v>
      </c>
      <c r="J5" s="10" t="s">
        <v>47</v>
      </c>
      <c r="K5" s="10" t="s">
        <v>30</v>
      </c>
      <c r="L5" s="10">
        <v>3771.2</v>
      </c>
      <c r="M5" s="10">
        <f t="shared" si="5"/>
        <v>942.8</v>
      </c>
      <c r="N5" s="10">
        <v>4</v>
      </c>
      <c r="O5" s="10">
        <v>0.13</v>
      </c>
      <c r="P5" s="10">
        <v>1044.58</v>
      </c>
      <c r="Q5" s="11">
        <f t="shared" si="6"/>
        <v>0.2769887568943572</v>
      </c>
      <c r="R5" s="10" t="s">
        <v>23</v>
      </c>
      <c r="S5" s="10" t="s">
        <v>32</v>
      </c>
      <c r="T5" s="10">
        <v>10</v>
      </c>
      <c r="U5" s="12" t="str">
        <f t="shared" si="7"/>
        <v>SLOW</v>
      </c>
      <c r="V5" s="10" t="str">
        <f t="shared" si="0"/>
        <v>0.1 to 0.2</v>
      </c>
      <c r="W5" s="16">
        <f t="shared" ca="1" si="1"/>
        <v>1</v>
      </c>
    </row>
    <row r="6" spans="1:23" x14ac:dyDescent="0.25">
      <c r="A6" s="9" t="s">
        <v>48</v>
      </c>
      <c r="B6" s="10" t="s">
        <v>49</v>
      </c>
      <c r="C6" s="10" t="str">
        <f t="shared" si="2"/>
        <v>May</v>
      </c>
      <c r="D6" s="10">
        <f t="shared" si="3"/>
        <v>2024</v>
      </c>
      <c r="E6" s="10" t="str">
        <f t="shared" si="4"/>
        <v>Q2</v>
      </c>
      <c r="F6" s="10" t="s">
        <v>50</v>
      </c>
      <c r="G6" s="10" t="s">
        <v>36</v>
      </c>
      <c r="H6" s="10" t="s">
        <v>51</v>
      </c>
      <c r="I6" s="10" t="s">
        <v>52</v>
      </c>
      <c r="J6" s="10" t="s">
        <v>47</v>
      </c>
      <c r="K6" s="10" t="s">
        <v>53</v>
      </c>
      <c r="L6" s="10">
        <v>1588.48</v>
      </c>
      <c r="M6" s="10">
        <f t="shared" si="5"/>
        <v>317.69600000000003</v>
      </c>
      <c r="N6" s="10">
        <v>5</v>
      </c>
      <c r="O6" s="10">
        <v>0.19</v>
      </c>
      <c r="P6" s="10">
        <v>198.67</v>
      </c>
      <c r="Q6" s="11">
        <f t="shared" si="6"/>
        <v>0.12506924858984689</v>
      </c>
      <c r="R6" s="10" t="s">
        <v>54</v>
      </c>
      <c r="S6" s="10" t="s">
        <v>32</v>
      </c>
      <c r="T6" s="10">
        <v>7</v>
      </c>
      <c r="U6" s="12" t="str">
        <f t="shared" si="7"/>
        <v>NORMAL</v>
      </c>
      <c r="V6" s="10" t="str">
        <f t="shared" si="0"/>
        <v>0.1 to 0.2</v>
      </c>
      <c r="W6" s="16">
        <f t="shared" ca="1" si="1"/>
        <v>1</v>
      </c>
    </row>
    <row r="7" spans="1:23" x14ac:dyDescent="0.25">
      <c r="A7" s="9" t="s">
        <v>55</v>
      </c>
      <c r="B7" s="10" t="s">
        <v>56</v>
      </c>
      <c r="C7" s="10" t="str">
        <f t="shared" si="2"/>
        <v>December</v>
      </c>
      <c r="D7" s="10">
        <f t="shared" si="3"/>
        <v>2024</v>
      </c>
      <c r="E7" s="10" t="str">
        <f t="shared" si="4"/>
        <v>Q4</v>
      </c>
      <c r="F7" s="10" t="s">
        <v>57</v>
      </c>
      <c r="G7" s="10" t="s">
        <v>18</v>
      </c>
      <c r="H7" s="10" t="s">
        <v>58</v>
      </c>
      <c r="I7" s="10" t="s">
        <v>59</v>
      </c>
      <c r="J7" s="10" t="s">
        <v>47</v>
      </c>
      <c r="K7" s="10" t="s">
        <v>60</v>
      </c>
      <c r="L7" s="10">
        <v>1002.02</v>
      </c>
      <c r="M7" s="10">
        <f t="shared" si="5"/>
        <v>334.00666666666666</v>
      </c>
      <c r="N7" s="10">
        <v>3</v>
      </c>
      <c r="O7" s="10">
        <v>0.03</v>
      </c>
      <c r="P7" s="10">
        <v>137.16999999999999</v>
      </c>
      <c r="Q7" s="11">
        <f t="shared" si="6"/>
        <v>0.13689347518013611</v>
      </c>
      <c r="R7" s="10" t="s">
        <v>54</v>
      </c>
      <c r="S7" s="10" t="s">
        <v>32</v>
      </c>
      <c r="T7" s="10">
        <v>6</v>
      </c>
      <c r="U7" s="12" t="str">
        <f t="shared" si="7"/>
        <v>NORMAL</v>
      </c>
      <c r="V7" s="10" t="str">
        <f t="shared" si="0"/>
        <v>0 to 0.1</v>
      </c>
      <c r="W7" s="16">
        <f t="shared" ca="1" si="1"/>
        <v>1</v>
      </c>
    </row>
    <row r="8" spans="1:23" x14ac:dyDescent="0.25">
      <c r="A8" s="9" t="s">
        <v>61</v>
      </c>
      <c r="B8" s="10" t="s">
        <v>62</v>
      </c>
      <c r="C8" s="10" t="str">
        <f t="shared" si="2"/>
        <v>July</v>
      </c>
      <c r="D8" s="10">
        <f t="shared" si="3"/>
        <v>2024</v>
      </c>
      <c r="E8" s="10" t="str">
        <f t="shared" si="4"/>
        <v>Q3</v>
      </c>
      <c r="F8" s="10" t="s">
        <v>63</v>
      </c>
      <c r="G8" s="10" t="s">
        <v>64</v>
      </c>
      <c r="H8" s="10" t="s">
        <v>65</v>
      </c>
      <c r="I8" s="10" t="s">
        <v>46</v>
      </c>
      <c r="J8" s="10" t="s">
        <v>66</v>
      </c>
      <c r="K8" s="10" t="s">
        <v>67</v>
      </c>
      <c r="L8" s="10">
        <v>1581.8</v>
      </c>
      <c r="M8" s="10">
        <f t="shared" si="5"/>
        <v>527.26666666666665</v>
      </c>
      <c r="N8" s="10">
        <v>3</v>
      </c>
      <c r="O8" s="10">
        <v>0.25</v>
      </c>
      <c r="P8" s="10">
        <v>527.13</v>
      </c>
      <c r="Q8" s="11">
        <f t="shared" si="6"/>
        <v>0.33324693387280313</v>
      </c>
      <c r="R8" s="10" t="s">
        <v>23</v>
      </c>
      <c r="S8" s="10" t="s">
        <v>24</v>
      </c>
      <c r="T8" s="10">
        <v>1</v>
      </c>
      <c r="U8" s="12" t="str">
        <f t="shared" si="7"/>
        <v>FAST</v>
      </c>
      <c r="V8" s="10" t="str">
        <f t="shared" si="0"/>
        <v>upto 0.3</v>
      </c>
      <c r="W8" s="16">
        <f t="shared" ca="1" si="1"/>
        <v>1</v>
      </c>
    </row>
    <row r="9" spans="1:23" x14ac:dyDescent="0.25">
      <c r="A9" s="9" t="s">
        <v>68</v>
      </c>
      <c r="B9" s="10" t="s">
        <v>69</v>
      </c>
      <c r="C9" s="10" t="str">
        <f t="shared" si="2"/>
        <v>January</v>
      </c>
      <c r="D9" s="10">
        <f t="shared" si="3"/>
        <v>2024</v>
      </c>
      <c r="E9" s="10" t="str">
        <f t="shared" si="4"/>
        <v>Q1</v>
      </c>
      <c r="F9" s="10" t="s">
        <v>70</v>
      </c>
      <c r="G9" s="10" t="s">
        <v>44</v>
      </c>
      <c r="H9" s="10" t="s">
        <v>71</v>
      </c>
      <c r="I9" s="10" t="s">
        <v>59</v>
      </c>
      <c r="J9" s="10" t="s">
        <v>29</v>
      </c>
      <c r="K9" s="10" t="s">
        <v>72</v>
      </c>
      <c r="L9" s="10">
        <v>1939.59</v>
      </c>
      <c r="M9" s="10">
        <f t="shared" si="5"/>
        <v>969.79499999999996</v>
      </c>
      <c r="N9" s="10">
        <v>2</v>
      </c>
      <c r="O9" s="10">
        <v>0.03</v>
      </c>
      <c r="P9" s="10">
        <v>635.15</v>
      </c>
      <c r="Q9" s="11">
        <f t="shared" si="6"/>
        <v>0.32746611397254061</v>
      </c>
      <c r="R9" s="10" t="s">
        <v>54</v>
      </c>
      <c r="S9" s="10" t="s">
        <v>32</v>
      </c>
      <c r="T9" s="10">
        <v>9</v>
      </c>
      <c r="U9" s="12" t="str">
        <f t="shared" si="7"/>
        <v>SLOW</v>
      </c>
      <c r="V9" s="10" t="str">
        <f t="shared" si="0"/>
        <v>0 to 0.1</v>
      </c>
      <c r="W9" s="16">
        <f t="shared" ca="1" si="1"/>
        <v>1</v>
      </c>
    </row>
    <row r="10" spans="1:23" x14ac:dyDescent="0.25">
      <c r="A10" s="9" t="s">
        <v>73</v>
      </c>
      <c r="B10" s="10" t="s">
        <v>74</v>
      </c>
      <c r="C10" s="10" t="str">
        <f t="shared" si="2"/>
        <v>October</v>
      </c>
      <c r="D10" s="10">
        <f t="shared" si="3"/>
        <v>2024</v>
      </c>
      <c r="E10" s="10" t="str">
        <f t="shared" si="4"/>
        <v>Q4</v>
      </c>
      <c r="F10" s="10" t="s">
        <v>75</v>
      </c>
      <c r="G10" s="10" t="s">
        <v>36</v>
      </c>
      <c r="H10" s="10" t="s">
        <v>45</v>
      </c>
      <c r="I10" s="10" t="s">
        <v>59</v>
      </c>
      <c r="J10" s="10" t="s">
        <v>66</v>
      </c>
      <c r="K10" s="10" t="s">
        <v>76</v>
      </c>
      <c r="L10" s="10">
        <v>701.36</v>
      </c>
      <c r="M10" s="10">
        <f t="shared" si="5"/>
        <v>350.68</v>
      </c>
      <c r="N10" s="10">
        <v>2</v>
      </c>
      <c r="O10" s="10">
        <v>0.28000000000000003</v>
      </c>
      <c r="P10" s="10">
        <v>73.38</v>
      </c>
      <c r="Q10" s="11">
        <f t="shared" si="6"/>
        <v>0.10462529941827306</v>
      </c>
      <c r="R10" s="10" t="s">
        <v>31</v>
      </c>
      <c r="S10" s="10" t="s">
        <v>77</v>
      </c>
      <c r="T10" s="10">
        <v>6</v>
      </c>
      <c r="U10" s="12" t="str">
        <f t="shared" si="7"/>
        <v>NORMAL</v>
      </c>
      <c r="V10" s="10" t="str">
        <f t="shared" si="0"/>
        <v>upto 0.3</v>
      </c>
      <c r="W10" s="16">
        <f t="shared" ca="1" si="1"/>
        <v>1</v>
      </c>
    </row>
    <row r="11" spans="1:23" x14ac:dyDescent="0.25">
      <c r="A11" s="9" t="s">
        <v>78</v>
      </c>
      <c r="B11" s="10" t="s">
        <v>79</v>
      </c>
      <c r="C11" s="10" t="str">
        <f t="shared" si="2"/>
        <v>March</v>
      </c>
      <c r="D11" s="10">
        <f t="shared" si="3"/>
        <v>2024</v>
      </c>
      <c r="E11" s="10" t="str">
        <f t="shared" si="4"/>
        <v>Q1</v>
      </c>
      <c r="F11" s="10" t="s">
        <v>80</v>
      </c>
      <c r="G11" s="10" t="s">
        <v>44</v>
      </c>
      <c r="H11" s="10" t="s">
        <v>45</v>
      </c>
      <c r="I11" s="10" t="s">
        <v>52</v>
      </c>
      <c r="J11" s="10" t="s">
        <v>81</v>
      </c>
      <c r="K11" s="10" t="s">
        <v>82</v>
      </c>
      <c r="L11" s="10">
        <v>2752.5</v>
      </c>
      <c r="M11" s="10">
        <f t="shared" si="5"/>
        <v>688.125</v>
      </c>
      <c r="N11" s="10">
        <v>4</v>
      </c>
      <c r="O11" s="10">
        <v>0.06</v>
      </c>
      <c r="P11" s="10">
        <v>379.55</v>
      </c>
      <c r="Q11" s="11">
        <f t="shared" si="6"/>
        <v>0.13789282470481382</v>
      </c>
      <c r="R11" s="10" t="s">
        <v>54</v>
      </c>
      <c r="S11" s="10" t="s">
        <v>24</v>
      </c>
      <c r="T11" s="10">
        <v>8</v>
      </c>
      <c r="U11" s="12" t="str">
        <f t="shared" si="7"/>
        <v>SLOW</v>
      </c>
      <c r="V11" s="10" t="str">
        <f t="shared" si="0"/>
        <v>0 to 0.1</v>
      </c>
      <c r="W11" s="16">
        <f t="shared" ca="1" si="1"/>
        <v>1</v>
      </c>
    </row>
    <row r="12" spans="1:23" x14ac:dyDescent="0.25">
      <c r="A12" s="9" t="s">
        <v>83</v>
      </c>
      <c r="B12" s="10" t="s">
        <v>84</v>
      </c>
      <c r="C12" s="10" t="str">
        <f t="shared" si="2"/>
        <v>July</v>
      </c>
      <c r="D12" s="10">
        <f t="shared" si="3"/>
        <v>2024</v>
      </c>
      <c r="E12" s="10" t="str">
        <f t="shared" si="4"/>
        <v>Q3</v>
      </c>
      <c r="F12" s="10" t="s">
        <v>85</v>
      </c>
      <c r="G12" s="10" t="s">
        <v>64</v>
      </c>
      <c r="H12" s="10" t="s">
        <v>37</v>
      </c>
      <c r="I12" s="10" t="s">
        <v>38</v>
      </c>
      <c r="J12" s="10" t="s">
        <v>47</v>
      </c>
      <c r="K12" s="10" t="s">
        <v>82</v>
      </c>
      <c r="L12" s="10">
        <v>2861.09</v>
      </c>
      <c r="M12" s="10">
        <f t="shared" si="5"/>
        <v>572.21800000000007</v>
      </c>
      <c r="N12" s="10">
        <v>5</v>
      </c>
      <c r="O12" s="10">
        <v>0.28999999999999998</v>
      </c>
      <c r="P12" s="10">
        <v>816.79</v>
      </c>
      <c r="Q12" s="11">
        <f t="shared" si="6"/>
        <v>0.28548210646991179</v>
      </c>
      <c r="R12" s="10" t="s">
        <v>54</v>
      </c>
      <c r="S12" s="10" t="s">
        <v>86</v>
      </c>
      <c r="T12" s="10">
        <v>10</v>
      </c>
      <c r="U12" s="12" t="str">
        <f t="shared" si="7"/>
        <v>SLOW</v>
      </c>
      <c r="V12" s="10" t="str">
        <f t="shared" si="0"/>
        <v>upto 0.3</v>
      </c>
      <c r="W12" s="16">
        <f t="shared" ca="1" si="1"/>
        <v>1</v>
      </c>
    </row>
    <row r="13" spans="1:23" x14ac:dyDescent="0.25">
      <c r="A13" s="9" t="s">
        <v>87</v>
      </c>
      <c r="B13" s="10" t="s">
        <v>88</v>
      </c>
      <c r="C13" s="10" t="str">
        <f t="shared" si="2"/>
        <v>August</v>
      </c>
      <c r="D13" s="10">
        <f t="shared" si="3"/>
        <v>2024</v>
      </c>
      <c r="E13" s="10" t="str">
        <f t="shared" si="4"/>
        <v>Q3</v>
      </c>
      <c r="F13" s="10" t="s">
        <v>89</v>
      </c>
      <c r="G13" s="10" t="s">
        <v>18</v>
      </c>
      <c r="H13" s="10" t="s">
        <v>19</v>
      </c>
      <c r="I13" s="10" t="s">
        <v>59</v>
      </c>
      <c r="J13" s="10" t="s">
        <v>66</v>
      </c>
      <c r="K13" s="10" t="s">
        <v>53</v>
      </c>
      <c r="L13" s="10">
        <v>1805.24</v>
      </c>
      <c r="M13" s="10">
        <f t="shared" si="5"/>
        <v>902.62</v>
      </c>
      <c r="N13" s="10">
        <v>2</v>
      </c>
      <c r="O13" s="10">
        <v>0.05</v>
      </c>
      <c r="P13" s="10">
        <v>199.7</v>
      </c>
      <c r="Q13" s="11">
        <f t="shared" si="6"/>
        <v>0.11062241031663379</v>
      </c>
      <c r="R13" s="10" t="s">
        <v>54</v>
      </c>
      <c r="S13" s="10" t="s">
        <v>32</v>
      </c>
      <c r="T13" s="10">
        <v>9</v>
      </c>
      <c r="U13" s="12" t="str">
        <f t="shared" si="7"/>
        <v>SLOW</v>
      </c>
      <c r="V13" s="10" t="str">
        <f t="shared" si="0"/>
        <v>0 to 0.1</v>
      </c>
      <c r="W13" s="16">
        <f t="shared" ca="1" si="1"/>
        <v>1</v>
      </c>
    </row>
    <row r="14" spans="1:23" x14ac:dyDescent="0.25">
      <c r="A14" s="9" t="s">
        <v>90</v>
      </c>
      <c r="B14" s="10" t="s">
        <v>91</v>
      </c>
      <c r="C14" s="10" t="str">
        <f t="shared" si="2"/>
        <v>May</v>
      </c>
      <c r="D14" s="10">
        <f t="shared" si="3"/>
        <v>2025</v>
      </c>
      <c r="E14" s="10" t="str">
        <f t="shared" si="4"/>
        <v>Q2</v>
      </c>
      <c r="F14" s="10" t="s">
        <v>92</v>
      </c>
      <c r="G14" s="10" t="s">
        <v>18</v>
      </c>
      <c r="H14" s="10" t="s">
        <v>71</v>
      </c>
      <c r="I14" s="10" t="s">
        <v>46</v>
      </c>
      <c r="J14" s="10" t="s">
        <v>81</v>
      </c>
      <c r="K14" s="10" t="s">
        <v>67</v>
      </c>
      <c r="L14" s="10">
        <v>1159.8499999999999</v>
      </c>
      <c r="M14" s="10">
        <f t="shared" si="5"/>
        <v>289.96249999999998</v>
      </c>
      <c r="N14" s="10">
        <v>4</v>
      </c>
      <c r="O14" s="10">
        <v>0.11</v>
      </c>
      <c r="P14" s="10">
        <v>197.73</v>
      </c>
      <c r="Q14" s="11">
        <f t="shared" si="6"/>
        <v>0.17047894124240204</v>
      </c>
      <c r="R14" s="10" t="s">
        <v>31</v>
      </c>
      <c r="S14" s="10" t="s">
        <v>40</v>
      </c>
      <c r="T14" s="10">
        <v>8</v>
      </c>
      <c r="U14" s="12" t="str">
        <f t="shared" si="7"/>
        <v>SLOW</v>
      </c>
      <c r="V14" s="10" t="str">
        <f t="shared" si="0"/>
        <v>0.1 to 0.2</v>
      </c>
      <c r="W14" s="16">
        <f t="shared" ca="1" si="1"/>
        <v>1</v>
      </c>
    </row>
    <row r="15" spans="1:23" x14ac:dyDescent="0.25">
      <c r="A15" s="9" t="s">
        <v>93</v>
      </c>
      <c r="B15" s="10" t="s">
        <v>94</v>
      </c>
      <c r="C15" s="10" t="str">
        <f t="shared" si="2"/>
        <v>January</v>
      </c>
      <c r="D15" s="10">
        <f t="shared" si="3"/>
        <v>2025</v>
      </c>
      <c r="E15" s="10" t="str">
        <f t="shared" si="4"/>
        <v>Q1</v>
      </c>
      <c r="F15" s="10" t="s">
        <v>95</v>
      </c>
      <c r="G15" s="10" t="s">
        <v>18</v>
      </c>
      <c r="H15" s="10" t="s">
        <v>37</v>
      </c>
      <c r="I15" s="10" t="s">
        <v>46</v>
      </c>
      <c r="J15" s="10" t="s">
        <v>66</v>
      </c>
      <c r="K15" s="10" t="s">
        <v>82</v>
      </c>
      <c r="L15" s="10">
        <v>184.5</v>
      </c>
      <c r="M15" s="10">
        <f t="shared" si="5"/>
        <v>184.5</v>
      </c>
      <c r="N15" s="10">
        <v>1</v>
      </c>
      <c r="O15" s="10">
        <v>0.24</v>
      </c>
      <c r="P15" s="10">
        <v>28.47</v>
      </c>
      <c r="Q15" s="11">
        <f t="shared" si="6"/>
        <v>0.15430894308943088</v>
      </c>
      <c r="R15" s="10" t="s">
        <v>23</v>
      </c>
      <c r="S15" s="10" t="s">
        <v>86</v>
      </c>
      <c r="T15" s="10">
        <v>4</v>
      </c>
      <c r="U15" s="12" t="str">
        <f t="shared" si="7"/>
        <v>NORMAL</v>
      </c>
      <c r="V15" s="10" t="str">
        <f t="shared" si="0"/>
        <v>upto 0.3</v>
      </c>
      <c r="W15" s="16">
        <f t="shared" ca="1" si="1"/>
        <v>1</v>
      </c>
    </row>
    <row r="16" spans="1:23" x14ac:dyDescent="0.25">
      <c r="A16" s="9" t="s">
        <v>96</v>
      </c>
      <c r="B16" s="10" t="s">
        <v>97</v>
      </c>
      <c r="C16" s="10" t="str">
        <f t="shared" si="2"/>
        <v>June</v>
      </c>
      <c r="D16" s="10">
        <f t="shared" si="3"/>
        <v>2025</v>
      </c>
      <c r="E16" s="10" t="str">
        <f t="shared" si="4"/>
        <v>Q2</v>
      </c>
      <c r="F16" s="10" t="s">
        <v>98</v>
      </c>
      <c r="G16" s="10" t="s">
        <v>44</v>
      </c>
      <c r="H16" s="10" t="s">
        <v>71</v>
      </c>
      <c r="I16" s="10" t="s">
        <v>38</v>
      </c>
      <c r="J16" s="10" t="s">
        <v>29</v>
      </c>
      <c r="K16" s="10" t="s">
        <v>72</v>
      </c>
      <c r="L16" s="10">
        <v>1915.53</v>
      </c>
      <c r="M16" s="10">
        <f t="shared" si="5"/>
        <v>383.10599999999999</v>
      </c>
      <c r="N16" s="10">
        <v>5</v>
      </c>
      <c r="O16" s="10">
        <v>0.26</v>
      </c>
      <c r="P16" s="10">
        <v>339.55</v>
      </c>
      <c r="Q16" s="11">
        <f t="shared" si="6"/>
        <v>0.1772616456020005</v>
      </c>
      <c r="R16" s="10" t="s">
        <v>31</v>
      </c>
      <c r="S16" s="10" t="s">
        <v>24</v>
      </c>
      <c r="T16" s="10">
        <v>2</v>
      </c>
      <c r="U16" s="12" t="str">
        <f t="shared" si="7"/>
        <v>FAST</v>
      </c>
      <c r="V16" s="10" t="str">
        <f t="shared" si="0"/>
        <v>upto 0.3</v>
      </c>
      <c r="W16" s="16">
        <f t="shared" ca="1" si="1"/>
        <v>1</v>
      </c>
    </row>
    <row r="17" spans="1:23" x14ac:dyDescent="0.25">
      <c r="A17" s="9" t="s">
        <v>99</v>
      </c>
      <c r="B17" s="10" t="s">
        <v>100</v>
      </c>
      <c r="C17" s="10" t="str">
        <f t="shared" si="2"/>
        <v>November</v>
      </c>
      <c r="D17" s="10">
        <f t="shared" si="3"/>
        <v>2024</v>
      </c>
      <c r="E17" s="10" t="str">
        <f t="shared" si="4"/>
        <v>Q4</v>
      </c>
      <c r="F17" s="10" t="s">
        <v>101</v>
      </c>
      <c r="G17" s="10" t="s">
        <v>102</v>
      </c>
      <c r="H17" s="10" t="s">
        <v>45</v>
      </c>
      <c r="I17" s="10" t="s">
        <v>28</v>
      </c>
      <c r="J17" s="10" t="s">
        <v>66</v>
      </c>
      <c r="K17" s="10" t="s">
        <v>60</v>
      </c>
      <c r="L17" s="10">
        <v>766.04</v>
      </c>
      <c r="M17" s="10">
        <f t="shared" si="5"/>
        <v>766.04</v>
      </c>
      <c r="N17" s="10">
        <v>1</v>
      </c>
      <c r="O17" s="10">
        <v>0.17</v>
      </c>
      <c r="P17" s="10">
        <v>147.77000000000001</v>
      </c>
      <c r="Q17" s="11">
        <f t="shared" si="6"/>
        <v>0.19290115398673702</v>
      </c>
      <c r="R17" s="10" t="s">
        <v>23</v>
      </c>
      <c r="S17" s="10" t="s">
        <v>77</v>
      </c>
      <c r="T17" s="10">
        <v>9</v>
      </c>
      <c r="U17" s="12" t="str">
        <f t="shared" si="7"/>
        <v>SLOW</v>
      </c>
      <c r="V17" s="10" t="str">
        <f t="shared" si="0"/>
        <v>0.1 to 0.2</v>
      </c>
      <c r="W17" s="16">
        <f t="shared" ca="1" si="1"/>
        <v>1</v>
      </c>
    </row>
    <row r="18" spans="1:23" x14ac:dyDescent="0.25">
      <c r="A18" s="9" t="s">
        <v>103</v>
      </c>
      <c r="B18" s="10" t="s">
        <v>104</v>
      </c>
      <c r="C18" s="10" t="str">
        <f t="shared" si="2"/>
        <v>June</v>
      </c>
      <c r="D18" s="10">
        <f t="shared" si="3"/>
        <v>2024</v>
      </c>
      <c r="E18" s="10" t="str">
        <f t="shared" si="4"/>
        <v>Q2</v>
      </c>
      <c r="F18" s="10" t="s">
        <v>105</v>
      </c>
      <c r="G18" s="10" t="s">
        <v>36</v>
      </c>
      <c r="H18" s="10" t="s">
        <v>37</v>
      </c>
      <c r="I18" s="10" t="s">
        <v>106</v>
      </c>
      <c r="J18" s="10" t="s">
        <v>66</v>
      </c>
      <c r="K18" s="10" t="s">
        <v>30</v>
      </c>
      <c r="L18" s="10">
        <v>1979.86</v>
      </c>
      <c r="M18" s="10">
        <f t="shared" si="5"/>
        <v>989.93</v>
      </c>
      <c r="N18" s="10">
        <v>2</v>
      </c>
      <c r="O18" s="10">
        <v>0.2</v>
      </c>
      <c r="P18" s="10">
        <v>540.21</v>
      </c>
      <c r="Q18" s="11">
        <f t="shared" si="6"/>
        <v>0.27285262594324855</v>
      </c>
      <c r="R18" s="10" t="s">
        <v>31</v>
      </c>
      <c r="S18" s="10" t="s">
        <v>24</v>
      </c>
      <c r="T18" s="10">
        <v>3</v>
      </c>
      <c r="U18" s="12" t="str">
        <f t="shared" si="7"/>
        <v>FAST</v>
      </c>
      <c r="V18" s="10" t="str">
        <f t="shared" si="0"/>
        <v>upto 0.3</v>
      </c>
      <c r="W18" s="16">
        <f t="shared" ca="1" si="1"/>
        <v>1</v>
      </c>
    </row>
    <row r="19" spans="1:23" x14ac:dyDescent="0.25">
      <c r="A19" s="9" t="s">
        <v>107</v>
      </c>
      <c r="B19" s="10" t="s">
        <v>108</v>
      </c>
      <c r="C19" s="10" t="str">
        <f t="shared" si="2"/>
        <v>May</v>
      </c>
      <c r="D19" s="10">
        <f t="shared" si="3"/>
        <v>2025</v>
      </c>
      <c r="E19" s="10" t="str">
        <f t="shared" si="4"/>
        <v>Q2</v>
      </c>
      <c r="F19" s="10" t="s">
        <v>109</v>
      </c>
      <c r="G19" s="10" t="s">
        <v>44</v>
      </c>
      <c r="H19" s="10" t="s">
        <v>65</v>
      </c>
      <c r="I19" s="10" t="s">
        <v>59</v>
      </c>
      <c r="J19" s="10" t="s">
        <v>81</v>
      </c>
      <c r="K19" s="10" t="s">
        <v>60</v>
      </c>
      <c r="L19" s="10">
        <v>2945.11</v>
      </c>
      <c r="M19" s="10">
        <f t="shared" si="5"/>
        <v>736.27750000000003</v>
      </c>
      <c r="N19" s="10">
        <v>4</v>
      </c>
      <c r="O19" s="10">
        <v>0.21</v>
      </c>
      <c r="P19" s="10">
        <v>703.61</v>
      </c>
      <c r="Q19" s="11">
        <f t="shared" si="6"/>
        <v>0.23890788459514245</v>
      </c>
      <c r="R19" s="10" t="s">
        <v>31</v>
      </c>
      <c r="S19" s="10" t="s">
        <v>24</v>
      </c>
      <c r="T19" s="10">
        <v>1</v>
      </c>
      <c r="U19" s="12" t="str">
        <f t="shared" si="7"/>
        <v>FAST</v>
      </c>
      <c r="V19" s="10" t="str">
        <f t="shared" si="0"/>
        <v>upto 0.3</v>
      </c>
      <c r="W19" s="16">
        <f t="shared" ca="1" si="1"/>
        <v>1</v>
      </c>
    </row>
    <row r="20" spans="1:23" x14ac:dyDescent="0.25">
      <c r="A20" s="9" t="s">
        <v>110</v>
      </c>
      <c r="B20" s="10" t="s">
        <v>111</v>
      </c>
      <c r="C20" s="10" t="str">
        <f t="shared" si="2"/>
        <v>April</v>
      </c>
      <c r="D20" s="10">
        <f t="shared" si="3"/>
        <v>2025</v>
      </c>
      <c r="E20" s="10" t="str">
        <f t="shared" si="4"/>
        <v>Q2</v>
      </c>
      <c r="F20" s="10" t="s">
        <v>112</v>
      </c>
      <c r="G20" s="10" t="s">
        <v>102</v>
      </c>
      <c r="H20" s="10" t="s">
        <v>37</v>
      </c>
      <c r="I20" s="10" t="s">
        <v>52</v>
      </c>
      <c r="J20" s="10" t="s">
        <v>81</v>
      </c>
      <c r="K20" s="10" t="s">
        <v>30</v>
      </c>
      <c r="L20" s="10">
        <v>2056.11</v>
      </c>
      <c r="M20" s="10">
        <f t="shared" si="5"/>
        <v>411.22200000000004</v>
      </c>
      <c r="N20" s="10">
        <v>5</v>
      </c>
      <c r="O20" s="10">
        <v>0.04</v>
      </c>
      <c r="P20" s="10">
        <v>257.08</v>
      </c>
      <c r="Q20" s="11">
        <f t="shared" si="6"/>
        <v>0.12503222103875763</v>
      </c>
      <c r="R20" s="10" t="s">
        <v>31</v>
      </c>
      <c r="S20" s="10" t="s">
        <v>24</v>
      </c>
      <c r="T20" s="10">
        <v>9</v>
      </c>
      <c r="U20" s="12" t="str">
        <f t="shared" si="7"/>
        <v>SLOW</v>
      </c>
      <c r="V20" s="10" t="str">
        <f t="shared" si="0"/>
        <v>0 to 0.1</v>
      </c>
      <c r="W20" s="16">
        <f t="shared" ca="1" si="1"/>
        <v>1</v>
      </c>
    </row>
    <row r="21" spans="1:23" x14ac:dyDescent="0.25">
      <c r="A21" s="9" t="s">
        <v>113</v>
      </c>
      <c r="B21" s="10" t="s">
        <v>114</v>
      </c>
      <c r="C21" s="10" t="str">
        <f t="shared" si="2"/>
        <v>July</v>
      </c>
      <c r="D21" s="10">
        <f t="shared" si="3"/>
        <v>2025</v>
      </c>
      <c r="E21" s="10" t="str">
        <f t="shared" si="4"/>
        <v>Q3</v>
      </c>
      <c r="F21" s="10" t="s">
        <v>115</v>
      </c>
      <c r="G21" s="10" t="s">
        <v>36</v>
      </c>
      <c r="H21" s="10" t="s">
        <v>65</v>
      </c>
      <c r="I21" s="10" t="s">
        <v>116</v>
      </c>
      <c r="J21" s="10" t="s">
        <v>66</v>
      </c>
      <c r="K21" s="10" t="s">
        <v>76</v>
      </c>
      <c r="L21" s="10">
        <v>2747.4</v>
      </c>
      <c r="M21" s="10">
        <f t="shared" si="5"/>
        <v>686.85</v>
      </c>
      <c r="N21" s="10">
        <v>4</v>
      </c>
      <c r="O21" s="10">
        <v>0.09</v>
      </c>
      <c r="P21" s="10">
        <v>561.4</v>
      </c>
      <c r="Q21" s="11">
        <f t="shared" si="6"/>
        <v>0.20433864744849675</v>
      </c>
      <c r="R21" s="10" t="s">
        <v>23</v>
      </c>
      <c r="S21" s="10" t="s">
        <v>32</v>
      </c>
      <c r="T21" s="10">
        <v>5</v>
      </c>
      <c r="U21" s="12" t="str">
        <f t="shared" si="7"/>
        <v>NORMAL</v>
      </c>
      <c r="V21" s="10" t="str">
        <f t="shared" si="0"/>
        <v>0 to 0.1</v>
      </c>
      <c r="W21" s="16">
        <f t="shared" ca="1" si="1"/>
        <v>1</v>
      </c>
    </row>
    <row r="22" spans="1:23" x14ac:dyDescent="0.25">
      <c r="A22" s="9" t="s">
        <v>117</v>
      </c>
      <c r="B22" s="10" t="s">
        <v>118</v>
      </c>
      <c r="C22" s="10" t="str">
        <f t="shared" si="2"/>
        <v>March</v>
      </c>
      <c r="D22" s="10">
        <f t="shared" si="3"/>
        <v>2024</v>
      </c>
      <c r="E22" s="10" t="str">
        <f t="shared" si="4"/>
        <v>Q1</v>
      </c>
      <c r="F22" s="10" t="s">
        <v>119</v>
      </c>
      <c r="G22" s="10" t="s">
        <v>102</v>
      </c>
      <c r="H22" s="10" t="s">
        <v>71</v>
      </c>
      <c r="I22" s="10" t="s">
        <v>59</v>
      </c>
      <c r="J22" s="10" t="s">
        <v>29</v>
      </c>
      <c r="K22" s="10" t="s">
        <v>76</v>
      </c>
      <c r="L22" s="10">
        <v>1342.64</v>
      </c>
      <c r="M22" s="10">
        <f t="shared" si="5"/>
        <v>335.66</v>
      </c>
      <c r="N22" s="10">
        <v>4</v>
      </c>
      <c r="O22" s="10">
        <v>0.13</v>
      </c>
      <c r="P22" s="10">
        <v>409.84</v>
      </c>
      <c r="Q22" s="11">
        <f t="shared" si="6"/>
        <v>0.3052493594708931</v>
      </c>
      <c r="R22" s="10" t="s">
        <v>54</v>
      </c>
      <c r="S22" s="10" t="s">
        <v>24</v>
      </c>
      <c r="T22" s="10">
        <v>1</v>
      </c>
      <c r="U22" s="12" t="str">
        <f t="shared" si="7"/>
        <v>FAST</v>
      </c>
      <c r="V22" s="10" t="str">
        <f t="shared" si="0"/>
        <v>0.1 to 0.2</v>
      </c>
      <c r="W22" s="16">
        <f t="shared" ca="1" si="1"/>
        <v>1</v>
      </c>
    </row>
    <row r="23" spans="1:23" x14ac:dyDescent="0.25">
      <c r="A23" s="9" t="s">
        <v>120</v>
      </c>
      <c r="B23" s="10" t="s">
        <v>121</v>
      </c>
      <c r="C23" s="10" t="str">
        <f t="shared" si="2"/>
        <v>February</v>
      </c>
      <c r="D23" s="10">
        <f t="shared" si="3"/>
        <v>2024</v>
      </c>
      <c r="E23" s="10" t="str">
        <f t="shared" si="4"/>
        <v>Q1</v>
      </c>
      <c r="F23" s="10" t="s">
        <v>122</v>
      </c>
      <c r="G23" s="10" t="s">
        <v>18</v>
      </c>
      <c r="H23" s="10" t="s">
        <v>58</v>
      </c>
      <c r="I23" s="10" t="s">
        <v>28</v>
      </c>
      <c r="J23" s="10" t="s">
        <v>81</v>
      </c>
      <c r="K23" s="10" t="s">
        <v>60</v>
      </c>
      <c r="L23" s="10">
        <v>230.12</v>
      </c>
      <c r="M23" s="10">
        <f t="shared" si="5"/>
        <v>230.12</v>
      </c>
      <c r="N23" s="10">
        <v>1</v>
      </c>
      <c r="O23" s="10">
        <v>0.22</v>
      </c>
      <c r="P23" s="10">
        <v>28.15</v>
      </c>
      <c r="Q23" s="11">
        <f t="shared" si="6"/>
        <v>0.12232748131409699</v>
      </c>
      <c r="R23" s="10" t="s">
        <v>23</v>
      </c>
      <c r="S23" s="10" t="s">
        <v>40</v>
      </c>
      <c r="T23" s="10">
        <v>5</v>
      </c>
      <c r="U23" s="12" t="str">
        <f t="shared" si="7"/>
        <v>NORMAL</v>
      </c>
      <c r="V23" s="10" t="str">
        <f t="shared" si="0"/>
        <v>upto 0.3</v>
      </c>
      <c r="W23" s="16">
        <f t="shared" ca="1" si="1"/>
        <v>1</v>
      </c>
    </row>
    <row r="24" spans="1:23" x14ac:dyDescent="0.25">
      <c r="A24" s="9" t="s">
        <v>123</v>
      </c>
      <c r="B24" s="10" t="s">
        <v>124</v>
      </c>
      <c r="C24" s="10" t="str">
        <f t="shared" si="2"/>
        <v>March</v>
      </c>
      <c r="D24" s="10">
        <f t="shared" si="3"/>
        <v>2024</v>
      </c>
      <c r="E24" s="10" t="str">
        <f t="shared" si="4"/>
        <v>Q1</v>
      </c>
      <c r="F24" s="10" t="s">
        <v>125</v>
      </c>
      <c r="G24" s="10" t="s">
        <v>18</v>
      </c>
      <c r="H24" s="10" t="s">
        <v>51</v>
      </c>
      <c r="I24" s="10" t="s">
        <v>106</v>
      </c>
      <c r="J24" s="10" t="s">
        <v>21</v>
      </c>
      <c r="K24" s="10" t="s">
        <v>60</v>
      </c>
      <c r="L24" s="10">
        <v>965.89</v>
      </c>
      <c r="M24" s="10">
        <f t="shared" si="5"/>
        <v>321.96333333333331</v>
      </c>
      <c r="N24" s="10">
        <v>3</v>
      </c>
      <c r="O24" s="10">
        <v>0.21</v>
      </c>
      <c r="P24" s="10">
        <v>270.56</v>
      </c>
      <c r="Q24" s="11">
        <f t="shared" si="6"/>
        <v>0.28011471285550116</v>
      </c>
      <c r="R24" s="10" t="s">
        <v>23</v>
      </c>
      <c r="S24" s="10" t="s">
        <v>40</v>
      </c>
      <c r="T24" s="10">
        <v>10</v>
      </c>
      <c r="U24" s="12" t="str">
        <f t="shared" si="7"/>
        <v>SLOW</v>
      </c>
      <c r="V24" s="10" t="str">
        <f t="shared" si="0"/>
        <v>upto 0.3</v>
      </c>
      <c r="W24" s="16">
        <f t="shared" ca="1" si="1"/>
        <v>1</v>
      </c>
    </row>
    <row r="25" spans="1:23" x14ac:dyDescent="0.25">
      <c r="A25" s="9" t="s">
        <v>126</v>
      </c>
      <c r="B25" s="10" t="s">
        <v>127</v>
      </c>
      <c r="C25" s="10" t="str">
        <f t="shared" si="2"/>
        <v>August</v>
      </c>
      <c r="D25" s="10">
        <f t="shared" si="3"/>
        <v>2025</v>
      </c>
      <c r="E25" s="10" t="str">
        <f t="shared" si="4"/>
        <v>Q3</v>
      </c>
      <c r="F25" s="10" t="s">
        <v>128</v>
      </c>
      <c r="G25" s="10" t="s">
        <v>64</v>
      </c>
      <c r="H25" s="10" t="s">
        <v>37</v>
      </c>
      <c r="I25" s="10" t="s">
        <v>59</v>
      </c>
      <c r="J25" s="10" t="s">
        <v>47</v>
      </c>
      <c r="K25" s="10" t="s">
        <v>67</v>
      </c>
      <c r="L25" s="10">
        <v>1245.33</v>
      </c>
      <c r="M25" s="10">
        <f t="shared" si="5"/>
        <v>249.06599999999997</v>
      </c>
      <c r="N25" s="10">
        <v>5</v>
      </c>
      <c r="O25" s="10">
        <v>0.1</v>
      </c>
      <c r="P25" s="10">
        <v>184.49</v>
      </c>
      <c r="Q25" s="11">
        <f t="shared" si="6"/>
        <v>0.14814547148145474</v>
      </c>
      <c r="R25" s="10" t="s">
        <v>31</v>
      </c>
      <c r="S25" s="10" t="s">
        <v>86</v>
      </c>
      <c r="T25" s="10">
        <v>4</v>
      </c>
      <c r="U25" s="12" t="str">
        <f t="shared" si="7"/>
        <v>NORMAL</v>
      </c>
      <c r="V25" s="10" t="str">
        <f t="shared" si="0"/>
        <v>0.1 to 0.2</v>
      </c>
      <c r="W25" s="16">
        <f t="shared" ca="1" si="1"/>
        <v>1</v>
      </c>
    </row>
    <row r="26" spans="1:23" x14ac:dyDescent="0.25">
      <c r="A26" s="9" t="s">
        <v>129</v>
      </c>
      <c r="B26" s="10" t="s">
        <v>130</v>
      </c>
      <c r="C26" s="10" t="str">
        <f t="shared" si="2"/>
        <v>September</v>
      </c>
      <c r="D26" s="10">
        <f t="shared" si="3"/>
        <v>2024</v>
      </c>
      <c r="E26" s="10" t="str">
        <f t="shared" si="4"/>
        <v>Q3</v>
      </c>
      <c r="F26" s="10" t="s">
        <v>131</v>
      </c>
      <c r="G26" s="10" t="s">
        <v>44</v>
      </c>
      <c r="H26" s="10" t="s">
        <v>51</v>
      </c>
      <c r="I26" s="10" t="s">
        <v>52</v>
      </c>
      <c r="J26" s="10" t="s">
        <v>47</v>
      </c>
      <c r="K26" s="10" t="s">
        <v>60</v>
      </c>
      <c r="L26" s="10">
        <v>4264.29</v>
      </c>
      <c r="M26" s="10">
        <f t="shared" si="5"/>
        <v>852.85799999999995</v>
      </c>
      <c r="N26" s="10">
        <v>5</v>
      </c>
      <c r="O26" s="10">
        <v>0.14000000000000001</v>
      </c>
      <c r="P26" s="10">
        <v>1181.82</v>
      </c>
      <c r="Q26" s="11">
        <f t="shared" si="6"/>
        <v>0.27714344005684416</v>
      </c>
      <c r="R26" s="10" t="s">
        <v>23</v>
      </c>
      <c r="S26" s="10" t="s">
        <v>32</v>
      </c>
      <c r="T26" s="10">
        <v>4</v>
      </c>
      <c r="U26" s="12" t="str">
        <f t="shared" si="7"/>
        <v>NORMAL</v>
      </c>
      <c r="V26" s="10" t="str">
        <f t="shared" si="0"/>
        <v>0.1 to 0.2</v>
      </c>
      <c r="W26" s="16">
        <f t="shared" ca="1" si="1"/>
        <v>1</v>
      </c>
    </row>
    <row r="27" spans="1:23" x14ac:dyDescent="0.25">
      <c r="A27" s="9" t="s">
        <v>132</v>
      </c>
      <c r="B27" s="10" t="s">
        <v>133</v>
      </c>
      <c r="C27" s="10" t="str">
        <f t="shared" si="2"/>
        <v>September</v>
      </c>
      <c r="D27" s="10">
        <f t="shared" si="3"/>
        <v>2025</v>
      </c>
      <c r="E27" s="10" t="str">
        <f t="shared" si="4"/>
        <v>Q3</v>
      </c>
      <c r="F27" s="10" t="s">
        <v>134</v>
      </c>
      <c r="G27" s="10" t="s">
        <v>18</v>
      </c>
      <c r="H27" s="10" t="s">
        <v>58</v>
      </c>
      <c r="I27" s="10" t="s">
        <v>38</v>
      </c>
      <c r="J27" s="10" t="s">
        <v>81</v>
      </c>
      <c r="K27" s="10" t="s">
        <v>72</v>
      </c>
      <c r="L27" s="10">
        <v>413.03</v>
      </c>
      <c r="M27" s="10">
        <f t="shared" si="5"/>
        <v>137.67666666666665</v>
      </c>
      <c r="N27" s="10">
        <v>3</v>
      </c>
      <c r="O27" s="10">
        <v>0.1</v>
      </c>
      <c r="P27" s="10">
        <v>144.5</v>
      </c>
      <c r="Q27" s="11">
        <f t="shared" si="6"/>
        <v>0.34985352153596594</v>
      </c>
      <c r="R27" s="10" t="s">
        <v>23</v>
      </c>
      <c r="S27" s="10" t="s">
        <v>77</v>
      </c>
      <c r="T27" s="10">
        <v>1</v>
      </c>
      <c r="U27" s="12" t="str">
        <f t="shared" si="7"/>
        <v>FAST</v>
      </c>
      <c r="V27" s="10" t="str">
        <f t="shared" si="0"/>
        <v>0.1 to 0.2</v>
      </c>
      <c r="W27" s="16">
        <f t="shared" ca="1" si="1"/>
        <v>1</v>
      </c>
    </row>
    <row r="28" spans="1:23" x14ac:dyDescent="0.25">
      <c r="A28" s="9" t="s">
        <v>135</v>
      </c>
      <c r="B28" s="10" t="s">
        <v>136</v>
      </c>
      <c r="C28" s="10" t="str">
        <f t="shared" si="2"/>
        <v>May</v>
      </c>
      <c r="D28" s="10">
        <f t="shared" si="3"/>
        <v>2024</v>
      </c>
      <c r="E28" s="10" t="str">
        <f t="shared" si="4"/>
        <v>Q2</v>
      </c>
      <c r="F28" s="10" t="s">
        <v>137</v>
      </c>
      <c r="G28" s="10" t="s">
        <v>36</v>
      </c>
      <c r="H28" s="10" t="s">
        <v>37</v>
      </c>
      <c r="I28" s="10" t="s">
        <v>106</v>
      </c>
      <c r="J28" s="10" t="s">
        <v>81</v>
      </c>
      <c r="K28" s="10" t="s">
        <v>67</v>
      </c>
      <c r="L28" s="10">
        <v>578.5</v>
      </c>
      <c r="M28" s="10">
        <f t="shared" si="5"/>
        <v>289.25</v>
      </c>
      <c r="N28" s="10">
        <v>2</v>
      </c>
      <c r="O28" s="10">
        <v>0.11</v>
      </c>
      <c r="P28" s="10">
        <v>110.6</v>
      </c>
      <c r="Q28" s="11">
        <f t="shared" si="6"/>
        <v>0.19118409680207432</v>
      </c>
      <c r="R28" s="10" t="s">
        <v>23</v>
      </c>
      <c r="S28" s="10" t="s">
        <v>24</v>
      </c>
      <c r="T28" s="10">
        <v>8</v>
      </c>
      <c r="U28" s="12" t="str">
        <f t="shared" si="7"/>
        <v>SLOW</v>
      </c>
      <c r="V28" s="10" t="str">
        <f t="shared" si="0"/>
        <v>0.1 to 0.2</v>
      </c>
      <c r="W28" s="16">
        <f t="shared" ca="1" si="1"/>
        <v>1</v>
      </c>
    </row>
    <row r="29" spans="1:23" x14ac:dyDescent="0.25">
      <c r="A29" s="9" t="s">
        <v>138</v>
      </c>
      <c r="B29" s="10" t="s">
        <v>139</v>
      </c>
      <c r="C29" s="10" t="str">
        <f t="shared" si="2"/>
        <v>August</v>
      </c>
      <c r="D29" s="10">
        <f t="shared" si="3"/>
        <v>2025</v>
      </c>
      <c r="E29" s="10" t="str">
        <f t="shared" si="4"/>
        <v>Q3</v>
      </c>
      <c r="F29" s="10" t="s">
        <v>140</v>
      </c>
      <c r="G29" s="10" t="s">
        <v>18</v>
      </c>
      <c r="H29" s="10" t="s">
        <v>58</v>
      </c>
      <c r="I29" s="10" t="s">
        <v>38</v>
      </c>
      <c r="J29" s="10" t="s">
        <v>81</v>
      </c>
      <c r="K29" s="10" t="s">
        <v>82</v>
      </c>
      <c r="L29" s="10">
        <v>300.08</v>
      </c>
      <c r="M29" s="10">
        <f t="shared" si="5"/>
        <v>300.08</v>
      </c>
      <c r="N29" s="10">
        <v>1</v>
      </c>
      <c r="O29" s="10">
        <v>0.16</v>
      </c>
      <c r="P29" s="10">
        <v>81.88</v>
      </c>
      <c r="Q29" s="11">
        <f t="shared" si="6"/>
        <v>0.27286057051452944</v>
      </c>
      <c r="R29" s="10" t="s">
        <v>54</v>
      </c>
      <c r="S29" s="10" t="s">
        <v>24</v>
      </c>
      <c r="T29" s="10">
        <v>3</v>
      </c>
      <c r="U29" s="12" t="str">
        <f t="shared" si="7"/>
        <v>FAST</v>
      </c>
      <c r="V29" s="10" t="str">
        <f t="shared" si="0"/>
        <v>0.1 to 0.2</v>
      </c>
      <c r="W29" s="16">
        <f t="shared" ca="1" si="1"/>
        <v>1</v>
      </c>
    </row>
    <row r="30" spans="1:23" x14ac:dyDescent="0.25">
      <c r="A30" s="9" t="s">
        <v>141</v>
      </c>
      <c r="B30" s="10" t="s">
        <v>142</v>
      </c>
      <c r="C30" s="10" t="str">
        <f t="shared" si="2"/>
        <v>January</v>
      </c>
      <c r="D30" s="10">
        <f t="shared" si="3"/>
        <v>2024</v>
      </c>
      <c r="E30" s="10" t="str">
        <f t="shared" si="4"/>
        <v>Q1</v>
      </c>
      <c r="F30" s="10" t="s">
        <v>143</v>
      </c>
      <c r="G30" s="10" t="s">
        <v>36</v>
      </c>
      <c r="H30" s="10" t="s">
        <v>71</v>
      </c>
      <c r="I30" s="10" t="s">
        <v>28</v>
      </c>
      <c r="J30" s="10" t="s">
        <v>21</v>
      </c>
      <c r="K30" s="10" t="s">
        <v>82</v>
      </c>
      <c r="L30" s="10">
        <v>2557.4299999999998</v>
      </c>
      <c r="M30" s="10">
        <f t="shared" si="5"/>
        <v>511.48599999999999</v>
      </c>
      <c r="N30" s="10">
        <v>5</v>
      </c>
      <c r="O30" s="10">
        <v>0.25</v>
      </c>
      <c r="P30" s="10">
        <v>557.41999999999996</v>
      </c>
      <c r="Q30" s="11">
        <f t="shared" si="6"/>
        <v>0.21796099991006596</v>
      </c>
      <c r="R30" s="10" t="s">
        <v>23</v>
      </c>
      <c r="S30" s="10" t="s">
        <v>24</v>
      </c>
      <c r="T30" s="10">
        <v>5</v>
      </c>
      <c r="U30" s="12" t="str">
        <f t="shared" si="7"/>
        <v>NORMAL</v>
      </c>
      <c r="V30" s="10" t="str">
        <f t="shared" si="0"/>
        <v>upto 0.3</v>
      </c>
      <c r="W30" s="16">
        <f t="shared" ca="1" si="1"/>
        <v>1</v>
      </c>
    </row>
    <row r="31" spans="1:23" x14ac:dyDescent="0.25">
      <c r="A31" s="9" t="s">
        <v>144</v>
      </c>
      <c r="B31" s="10" t="s">
        <v>145</v>
      </c>
      <c r="C31" s="10" t="str">
        <f t="shared" si="2"/>
        <v>March</v>
      </c>
      <c r="D31" s="10">
        <f t="shared" si="3"/>
        <v>2025</v>
      </c>
      <c r="E31" s="10" t="str">
        <f t="shared" si="4"/>
        <v>Q1</v>
      </c>
      <c r="F31" s="10" t="s">
        <v>146</v>
      </c>
      <c r="G31" s="10" t="s">
        <v>64</v>
      </c>
      <c r="H31" s="10" t="s">
        <v>51</v>
      </c>
      <c r="I31" s="10" t="s">
        <v>52</v>
      </c>
      <c r="J31" s="10" t="s">
        <v>29</v>
      </c>
      <c r="K31" s="10" t="s">
        <v>22</v>
      </c>
      <c r="L31" s="10">
        <v>770.14</v>
      </c>
      <c r="M31" s="10">
        <f t="shared" si="5"/>
        <v>770.14</v>
      </c>
      <c r="N31" s="10">
        <v>1</v>
      </c>
      <c r="O31" s="10">
        <v>0.04</v>
      </c>
      <c r="P31" s="10">
        <v>227.81</v>
      </c>
      <c r="Q31" s="11">
        <f t="shared" si="6"/>
        <v>0.29580336042797412</v>
      </c>
      <c r="R31" s="10" t="s">
        <v>31</v>
      </c>
      <c r="S31" s="10" t="s">
        <v>40</v>
      </c>
      <c r="T31" s="10">
        <v>6</v>
      </c>
      <c r="U31" s="12" t="str">
        <f t="shared" si="7"/>
        <v>NORMAL</v>
      </c>
      <c r="V31" s="10" t="str">
        <f t="shared" si="0"/>
        <v>0 to 0.1</v>
      </c>
      <c r="W31" s="16">
        <f t="shared" ca="1" si="1"/>
        <v>1</v>
      </c>
    </row>
    <row r="32" spans="1:23" x14ac:dyDescent="0.25">
      <c r="A32" s="9" t="s">
        <v>147</v>
      </c>
      <c r="B32" s="10" t="s">
        <v>148</v>
      </c>
      <c r="C32" s="10" t="str">
        <f t="shared" si="2"/>
        <v>December</v>
      </c>
      <c r="D32" s="10">
        <f t="shared" si="3"/>
        <v>2024</v>
      </c>
      <c r="E32" s="10" t="str">
        <f t="shared" si="4"/>
        <v>Q4</v>
      </c>
      <c r="F32" s="10" t="s">
        <v>149</v>
      </c>
      <c r="G32" s="10" t="s">
        <v>36</v>
      </c>
      <c r="H32" s="10" t="s">
        <v>37</v>
      </c>
      <c r="I32" s="10" t="s">
        <v>116</v>
      </c>
      <c r="J32" s="10" t="s">
        <v>21</v>
      </c>
      <c r="K32" s="10" t="s">
        <v>39</v>
      </c>
      <c r="L32" s="10">
        <v>1865.92</v>
      </c>
      <c r="M32" s="10">
        <f t="shared" si="5"/>
        <v>373.18400000000003</v>
      </c>
      <c r="N32" s="10">
        <v>5</v>
      </c>
      <c r="O32" s="10">
        <v>0.06</v>
      </c>
      <c r="P32" s="10">
        <v>458.84</v>
      </c>
      <c r="Q32" s="11">
        <f t="shared" si="6"/>
        <v>0.2459055050591665</v>
      </c>
      <c r="R32" s="10" t="s">
        <v>54</v>
      </c>
      <c r="S32" s="10" t="s">
        <v>32</v>
      </c>
      <c r="T32" s="10">
        <v>7</v>
      </c>
      <c r="U32" s="12" t="str">
        <f t="shared" si="7"/>
        <v>NORMAL</v>
      </c>
      <c r="V32" s="10" t="str">
        <f t="shared" si="0"/>
        <v>0 to 0.1</v>
      </c>
      <c r="W32" s="16">
        <f t="shared" ca="1" si="1"/>
        <v>1</v>
      </c>
    </row>
    <row r="33" spans="1:23" x14ac:dyDescent="0.25">
      <c r="A33" s="9" t="s">
        <v>150</v>
      </c>
      <c r="B33" s="10" t="s">
        <v>151</v>
      </c>
      <c r="C33" s="10" t="str">
        <f t="shared" si="2"/>
        <v>February</v>
      </c>
      <c r="D33" s="10">
        <f t="shared" si="3"/>
        <v>2025</v>
      </c>
      <c r="E33" s="10" t="str">
        <f t="shared" si="4"/>
        <v>Q1</v>
      </c>
      <c r="F33" s="10" t="s">
        <v>152</v>
      </c>
      <c r="G33" s="10" t="s">
        <v>102</v>
      </c>
      <c r="H33" s="10" t="s">
        <v>58</v>
      </c>
      <c r="I33" s="10" t="s">
        <v>28</v>
      </c>
      <c r="J33" s="10" t="s">
        <v>47</v>
      </c>
      <c r="K33" s="10" t="s">
        <v>30</v>
      </c>
      <c r="L33" s="10">
        <v>466.42</v>
      </c>
      <c r="M33" s="10">
        <f t="shared" si="5"/>
        <v>155.47333333333333</v>
      </c>
      <c r="N33" s="10">
        <v>3</v>
      </c>
      <c r="O33" s="10">
        <v>0.1</v>
      </c>
      <c r="P33" s="10">
        <v>84.85</v>
      </c>
      <c r="Q33" s="11">
        <f t="shared" si="6"/>
        <v>0.18191758500921915</v>
      </c>
      <c r="R33" s="10" t="s">
        <v>23</v>
      </c>
      <c r="S33" s="10" t="s">
        <v>77</v>
      </c>
      <c r="T33" s="10">
        <v>3</v>
      </c>
      <c r="U33" s="12" t="str">
        <f t="shared" si="7"/>
        <v>FAST</v>
      </c>
      <c r="V33" s="10" t="str">
        <f t="shared" si="0"/>
        <v>0.1 to 0.2</v>
      </c>
      <c r="W33" s="16">
        <f t="shared" ca="1" si="1"/>
        <v>1</v>
      </c>
    </row>
    <row r="34" spans="1:23" x14ac:dyDescent="0.25">
      <c r="A34" s="9" t="s">
        <v>153</v>
      </c>
      <c r="B34" s="10" t="s">
        <v>154</v>
      </c>
      <c r="C34" s="10" t="str">
        <f t="shared" si="2"/>
        <v>April</v>
      </c>
      <c r="D34" s="10">
        <f t="shared" si="3"/>
        <v>2024</v>
      </c>
      <c r="E34" s="10" t="str">
        <f t="shared" si="4"/>
        <v>Q2</v>
      </c>
      <c r="F34" s="10" t="s">
        <v>155</v>
      </c>
      <c r="G34" s="10" t="s">
        <v>102</v>
      </c>
      <c r="H34" s="10" t="s">
        <v>45</v>
      </c>
      <c r="I34" s="10" t="s">
        <v>38</v>
      </c>
      <c r="J34" s="10" t="s">
        <v>66</v>
      </c>
      <c r="K34" s="10" t="s">
        <v>22</v>
      </c>
      <c r="L34" s="10">
        <v>3858.76</v>
      </c>
      <c r="M34" s="10">
        <f t="shared" si="5"/>
        <v>771.75200000000007</v>
      </c>
      <c r="N34" s="10">
        <v>5</v>
      </c>
      <c r="O34" s="10">
        <v>0.28000000000000003</v>
      </c>
      <c r="P34" s="10">
        <v>507.34</v>
      </c>
      <c r="Q34" s="11">
        <f t="shared" si="6"/>
        <v>0.1314774694461433</v>
      </c>
      <c r="R34" s="10" t="s">
        <v>31</v>
      </c>
      <c r="S34" s="10" t="s">
        <v>24</v>
      </c>
      <c r="T34" s="10">
        <v>4</v>
      </c>
      <c r="U34" s="12" t="str">
        <f t="shared" si="7"/>
        <v>NORMAL</v>
      </c>
      <c r="V34" s="10" t="str">
        <f t="shared" si="0"/>
        <v>upto 0.3</v>
      </c>
      <c r="W34" s="16">
        <f t="shared" ca="1" si="1"/>
        <v>1</v>
      </c>
    </row>
    <row r="35" spans="1:23" x14ac:dyDescent="0.25">
      <c r="A35" s="9" t="s">
        <v>156</v>
      </c>
      <c r="B35" s="10" t="s">
        <v>157</v>
      </c>
      <c r="C35" s="10" t="str">
        <f t="shared" si="2"/>
        <v>May</v>
      </c>
      <c r="D35" s="10">
        <f t="shared" si="3"/>
        <v>2024</v>
      </c>
      <c r="E35" s="10" t="str">
        <f t="shared" si="4"/>
        <v>Q2</v>
      </c>
      <c r="F35" s="10" t="s">
        <v>158</v>
      </c>
      <c r="G35" s="10" t="s">
        <v>44</v>
      </c>
      <c r="H35" s="10" t="s">
        <v>45</v>
      </c>
      <c r="I35" s="10" t="s">
        <v>28</v>
      </c>
      <c r="J35" s="10" t="s">
        <v>66</v>
      </c>
      <c r="K35" s="10" t="s">
        <v>39</v>
      </c>
      <c r="L35" s="10">
        <v>918.04</v>
      </c>
      <c r="M35" s="10">
        <f t="shared" si="5"/>
        <v>183.608</v>
      </c>
      <c r="N35" s="10">
        <v>5</v>
      </c>
      <c r="O35" s="10">
        <v>0.17</v>
      </c>
      <c r="P35" s="10">
        <v>215.82</v>
      </c>
      <c r="Q35" s="11">
        <f t="shared" si="6"/>
        <v>0.23508779573874777</v>
      </c>
      <c r="R35" s="10" t="s">
        <v>23</v>
      </c>
      <c r="S35" s="10" t="s">
        <v>24</v>
      </c>
      <c r="T35" s="10">
        <v>7</v>
      </c>
      <c r="U35" s="12" t="str">
        <f t="shared" si="7"/>
        <v>NORMAL</v>
      </c>
      <c r="V35" s="10" t="str">
        <f t="shared" si="0"/>
        <v>0.1 to 0.2</v>
      </c>
      <c r="W35" s="16">
        <f t="shared" ca="1" si="1"/>
        <v>1</v>
      </c>
    </row>
    <row r="36" spans="1:23" x14ac:dyDescent="0.25">
      <c r="A36" s="9" t="s">
        <v>159</v>
      </c>
      <c r="B36" s="10" t="s">
        <v>160</v>
      </c>
      <c r="C36" s="10" t="str">
        <f t="shared" si="2"/>
        <v>August</v>
      </c>
      <c r="D36" s="10">
        <f t="shared" si="3"/>
        <v>2025</v>
      </c>
      <c r="E36" s="10" t="str">
        <f t="shared" si="4"/>
        <v>Q3</v>
      </c>
      <c r="F36" s="10" t="s">
        <v>161</v>
      </c>
      <c r="G36" s="10" t="s">
        <v>64</v>
      </c>
      <c r="H36" s="10" t="s">
        <v>37</v>
      </c>
      <c r="I36" s="10" t="s">
        <v>106</v>
      </c>
      <c r="J36" s="10" t="s">
        <v>66</v>
      </c>
      <c r="K36" s="10" t="s">
        <v>39</v>
      </c>
      <c r="L36" s="10">
        <v>241.42</v>
      </c>
      <c r="M36" s="10">
        <f t="shared" si="5"/>
        <v>241.42</v>
      </c>
      <c r="N36" s="10">
        <v>1</v>
      </c>
      <c r="O36" s="10">
        <v>0.13</v>
      </c>
      <c r="P36" s="10">
        <v>48.76</v>
      </c>
      <c r="Q36" s="11">
        <f t="shared" si="6"/>
        <v>0.2019716676331704</v>
      </c>
      <c r="R36" s="10" t="s">
        <v>23</v>
      </c>
      <c r="S36" s="10" t="s">
        <v>86</v>
      </c>
      <c r="T36" s="10">
        <v>8</v>
      </c>
      <c r="U36" s="12" t="str">
        <f t="shared" si="7"/>
        <v>SLOW</v>
      </c>
      <c r="V36" s="10" t="str">
        <f t="shared" si="0"/>
        <v>0.1 to 0.2</v>
      </c>
      <c r="W36" s="16">
        <f t="shared" ca="1" si="1"/>
        <v>1</v>
      </c>
    </row>
    <row r="37" spans="1:23" x14ac:dyDescent="0.25">
      <c r="A37" s="9" t="s">
        <v>162</v>
      </c>
      <c r="B37" s="10" t="s">
        <v>163</v>
      </c>
      <c r="C37" s="10" t="str">
        <f t="shared" si="2"/>
        <v>March</v>
      </c>
      <c r="D37" s="10">
        <f t="shared" si="3"/>
        <v>2025</v>
      </c>
      <c r="E37" s="10" t="str">
        <f t="shared" si="4"/>
        <v>Q1</v>
      </c>
      <c r="F37" s="10" t="s">
        <v>164</v>
      </c>
      <c r="G37" s="10" t="s">
        <v>64</v>
      </c>
      <c r="H37" s="10" t="s">
        <v>51</v>
      </c>
      <c r="I37" s="10" t="s">
        <v>52</v>
      </c>
      <c r="J37" s="10" t="s">
        <v>29</v>
      </c>
      <c r="K37" s="10" t="s">
        <v>22</v>
      </c>
      <c r="L37" s="10">
        <v>851.63</v>
      </c>
      <c r="M37" s="10">
        <f t="shared" si="5"/>
        <v>851.63</v>
      </c>
      <c r="N37" s="10">
        <v>1</v>
      </c>
      <c r="O37" s="10">
        <v>0.02</v>
      </c>
      <c r="P37" s="10">
        <v>157.74</v>
      </c>
      <c r="Q37" s="11">
        <f t="shared" si="6"/>
        <v>0.1852212815424539</v>
      </c>
      <c r="R37" s="10" t="s">
        <v>54</v>
      </c>
      <c r="S37" s="10" t="s">
        <v>32</v>
      </c>
      <c r="T37" s="10">
        <v>2</v>
      </c>
      <c r="U37" s="12" t="str">
        <f t="shared" si="7"/>
        <v>FAST</v>
      </c>
      <c r="V37" s="10" t="str">
        <f t="shared" si="0"/>
        <v>0 to 0.1</v>
      </c>
      <c r="W37" s="16">
        <f t="shared" ca="1" si="1"/>
        <v>1</v>
      </c>
    </row>
    <row r="38" spans="1:23" x14ac:dyDescent="0.25">
      <c r="A38" s="9" t="s">
        <v>165</v>
      </c>
      <c r="B38" s="10" t="s">
        <v>166</v>
      </c>
      <c r="C38" s="10" t="str">
        <f t="shared" si="2"/>
        <v>December</v>
      </c>
      <c r="D38" s="10">
        <f t="shared" si="3"/>
        <v>2025</v>
      </c>
      <c r="E38" s="10" t="str">
        <f t="shared" si="4"/>
        <v>Q4</v>
      </c>
      <c r="F38" s="10" t="s">
        <v>167</v>
      </c>
      <c r="G38" s="10" t="s">
        <v>102</v>
      </c>
      <c r="H38" s="10" t="s">
        <v>45</v>
      </c>
      <c r="I38" s="10" t="s">
        <v>46</v>
      </c>
      <c r="J38" s="10" t="s">
        <v>21</v>
      </c>
      <c r="K38" s="10" t="s">
        <v>82</v>
      </c>
      <c r="L38" s="10">
        <v>289.68</v>
      </c>
      <c r="M38" s="10">
        <f t="shared" si="5"/>
        <v>96.56</v>
      </c>
      <c r="N38" s="10">
        <v>3</v>
      </c>
      <c r="O38" s="10">
        <v>0.06</v>
      </c>
      <c r="P38" s="10">
        <v>92.27</v>
      </c>
      <c r="Q38" s="11">
        <f t="shared" si="6"/>
        <v>0.31852388842861085</v>
      </c>
      <c r="R38" s="10" t="s">
        <v>54</v>
      </c>
      <c r="S38" s="10" t="s">
        <v>24</v>
      </c>
      <c r="T38" s="10">
        <v>8</v>
      </c>
      <c r="U38" s="12" t="str">
        <f t="shared" si="7"/>
        <v>SLOW</v>
      </c>
      <c r="V38" s="10" t="str">
        <f t="shared" si="0"/>
        <v>0 to 0.1</v>
      </c>
      <c r="W38" s="16">
        <f t="shared" ca="1" si="1"/>
        <v>1</v>
      </c>
    </row>
    <row r="39" spans="1:23" x14ac:dyDescent="0.25">
      <c r="A39" s="9" t="s">
        <v>168</v>
      </c>
      <c r="B39" s="10" t="s">
        <v>169</v>
      </c>
      <c r="C39" s="10" t="str">
        <f t="shared" si="2"/>
        <v>July</v>
      </c>
      <c r="D39" s="10">
        <f t="shared" si="3"/>
        <v>2025</v>
      </c>
      <c r="E39" s="10" t="str">
        <f t="shared" si="4"/>
        <v>Q3</v>
      </c>
      <c r="F39" s="10" t="s">
        <v>170</v>
      </c>
      <c r="G39" s="10" t="s">
        <v>64</v>
      </c>
      <c r="H39" s="10" t="s">
        <v>58</v>
      </c>
      <c r="I39" s="10" t="s">
        <v>28</v>
      </c>
      <c r="J39" s="10" t="s">
        <v>81</v>
      </c>
      <c r="K39" s="10" t="s">
        <v>76</v>
      </c>
      <c r="L39" s="10">
        <v>794.6</v>
      </c>
      <c r="M39" s="10">
        <f t="shared" si="5"/>
        <v>158.92000000000002</v>
      </c>
      <c r="N39" s="10">
        <v>5</v>
      </c>
      <c r="O39" s="10">
        <v>0.23</v>
      </c>
      <c r="P39" s="10">
        <v>226.77</v>
      </c>
      <c r="Q39" s="11">
        <f t="shared" si="6"/>
        <v>0.28538887490561288</v>
      </c>
      <c r="R39" s="10" t="s">
        <v>54</v>
      </c>
      <c r="S39" s="10" t="s">
        <v>40</v>
      </c>
      <c r="T39" s="10">
        <v>2</v>
      </c>
      <c r="U39" s="12" t="str">
        <f t="shared" si="7"/>
        <v>FAST</v>
      </c>
      <c r="V39" s="10" t="str">
        <f t="shared" si="0"/>
        <v>upto 0.3</v>
      </c>
      <c r="W39" s="16">
        <f t="shared" ca="1" si="1"/>
        <v>1</v>
      </c>
    </row>
    <row r="40" spans="1:23" x14ac:dyDescent="0.25">
      <c r="A40" s="9" t="s">
        <v>171</v>
      </c>
      <c r="B40" s="10" t="s">
        <v>172</v>
      </c>
      <c r="C40" s="10" t="str">
        <f t="shared" si="2"/>
        <v>September</v>
      </c>
      <c r="D40" s="10">
        <f t="shared" si="3"/>
        <v>2025</v>
      </c>
      <c r="E40" s="10" t="str">
        <f t="shared" si="4"/>
        <v>Q3</v>
      </c>
      <c r="F40" s="10" t="s">
        <v>173</v>
      </c>
      <c r="G40" s="10" t="s">
        <v>64</v>
      </c>
      <c r="H40" s="10" t="s">
        <v>51</v>
      </c>
      <c r="I40" s="10" t="s">
        <v>59</v>
      </c>
      <c r="J40" s="10" t="s">
        <v>66</v>
      </c>
      <c r="K40" s="10" t="s">
        <v>30</v>
      </c>
      <c r="L40" s="10">
        <v>27.11</v>
      </c>
      <c r="M40" s="10">
        <f t="shared" si="5"/>
        <v>27.11</v>
      </c>
      <c r="N40" s="10">
        <v>1</v>
      </c>
      <c r="O40" s="10">
        <v>0.2</v>
      </c>
      <c r="P40" s="10">
        <v>8.1</v>
      </c>
      <c r="Q40" s="11">
        <f t="shared" si="6"/>
        <v>0.29878273699741792</v>
      </c>
      <c r="R40" s="10" t="s">
        <v>54</v>
      </c>
      <c r="S40" s="10" t="s">
        <v>32</v>
      </c>
      <c r="T40" s="10">
        <v>4</v>
      </c>
      <c r="U40" s="12" t="str">
        <f t="shared" si="7"/>
        <v>NORMAL</v>
      </c>
      <c r="V40" s="10" t="str">
        <f t="shared" si="0"/>
        <v>upto 0.3</v>
      </c>
      <c r="W40" s="16">
        <f t="shared" ca="1" si="1"/>
        <v>1</v>
      </c>
    </row>
    <row r="41" spans="1:23" x14ac:dyDescent="0.25">
      <c r="A41" s="9" t="s">
        <v>174</v>
      </c>
      <c r="B41" s="10" t="s">
        <v>175</v>
      </c>
      <c r="C41" s="10" t="str">
        <f t="shared" si="2"/>
        <v>September</v>
      </c>
      <c r="D41" s="10">
        <f t="shared" si="3"/>
        <v>2024</v>
      </c>
      <c r="E41" s="10" t="str">
        <f t="shared" si="4"/>
        <v>Q3</v>
      </c>
      <c r="F41" s="10" t="s">
        <v>176</v>
      </c>
      <c r="G41" s="10" t="s">
        <v>36</v>
      </c>
      <c r="H41" s="10" t="s">
        <v>51</v>
      </c>
      <c r="I41" s="10" t="s">
        <v>28</v>
      </c>
      <c r="J41" s="10" t="s">
        <v>66</v>
      </c>
      <c r="K41" s="10" t="s">
        <v>76</v>
      </c>
      <c r="L41" s="10">
        <v>3550.32</v>
      </c>
      <c r="M41" s="10">
        <f t="shared" si="5"/>
        <v>710.06400000000008</v>
      </c>
      <c r="N41" s="10">
        <v>5</v>
      </c>
      <c r="O41" s="10">
        <v>0.06</v>
      </c>
      <c r="P41" s="10">
        <v>774.02</v>
      </c>
      <c r="Q41" s="11">
        <f t="shared" si="6"/>
        <v>0.21801415083710762</v>
      </c>
      <c r="R41" s="10" t="s">
        <v>31</v>
      </c>
      <c r="S41" s="10" t="s">
        <v>77</v>
      </c>
      <c r="T41" s="10">
        <v>9</v>
      </c>
      <c r="U41" s="12" t="str">
        <f t="shared" si="7"/>
        <v>SLOW</v>
      </c>
      <c r="V41" s="10" t="str">
        <f t="shared" si="0"/>
        <v>0 to 0.1</v>
      </c>
      <c r="W41" s="16">
        <f t="shared" ca="1" si="1"/>
        <v>1</v>
      </c>
    </row>
    <row r="42" spans="1:23" x14ac:dyDescent="0.25">
      <c r="A42" s="9" t="s">
        <v>177</v>
      </c>
      <c r="B42" s="10" t="s">
        <v>133</v>
      </c>
      <c r="C42" s="10" t="str">
        <f t="shared" si="2"/>
        <v>September</v>
      </c>
      <c r="D42" s="10">
        <f t="shared" si="3"/>
        <v>2025</v>
      </c>
      <c r="E42" s="10" t="str">
        <f t="shared" si="4"/>
        <v>Q3</v>
      </c>
      <c r="F42" s="10" t="s">
        <v>178</v>
      </c>
      <c r="G42" s="10" t="s">
        <v>36</v>
      </c>
      <c r="H42" s="10" t="s">
        <v>58</v>
      </c>
      <c r="I42" s="10" t="s">
        <v>28</v>
      </c>
      <c r="J42" s="10" t="s">
        <v>66</v>
      </c>
      <c r="K42" s="10" t="s">
        <v>30</v>
      </c>
      <c r="L42" s="10">
        <v>1889.01</v>
      </c>
      <c r="M42" s="10">
        <f t="shared" si="5"/>
        <v>629.66999999999996</v>
      </c>
      <c r="N42" s="10">
        <v>3</v>
      </c>
      <c r="O42" s="10">
        <v>0</v>
      </c>
      <c r="P42" s="10">
        <v>429.79</v>
      </c>
      <c r="Q42" s="11">
        <f t="shared" si="6"/>
        <v>0.22752129422289985</v>
      </c>
      <c r="R42" s="10" t="s">
        <v>31</v>
      </c>
      <c r="S42" s="10" t="s">
        <v>24</v>
      </c>
      <c r="T42" s="10">
        <v>3</v>
      </c>
      <c r="U42" s="12" t="str">
        <f t="shared" si="7"/>
        <v>FAST</v>
      </c>
      <c r="V42" s="10" t="str">
        <f t="shared" si="0"/>
        <v>no discount</v>
      </c>
      <c r="W42" s="16">
        <f t="shared" ca="1" si="1"/>
        <v>1</v>
      </c>
    </row>
    <row r="43" spans="1:23" x14ac:dyDescent="0.25">
      <c r="A43" s="9" t="s">
        <v>179</v>
      </c>
      <c r="B43" s="10" t="s">
        <v>180</v>
      </c>
      <c r="C43" s="10" t="str">
        <f t="shared" si="2"/>
        <v>September</v>
      </c>
      <c r="D43" s="10">
        <f t="shared" si="3"/>
        <v>2025</v>
      </c>
      <c r="E43" s="10" t="str">
        <f t="shared" si="4"/>
        <v>Q3</v>
      </c>
      <c r="F43" s="10" t="s">
        <v>181</v>
      </c>
      <c r="G43" s="10" t="s">
        <v>44</v>
      </c>
      <c r="H43" s="10" t="s">
        <v>51</v>
      </c>
      <c r="I43" s="10" t="s">
        <v>46</v>
      </c>
      <c r="J43" s="10" t="s">
        <v>81</v>
      </c>
      <c r="K43" s="10" t="s">
        <v>76</v>
      </c>
      <c r="L43" s="10">
        <v>997.02</v>
      </c>
      <c r="M43" s="10">
        <f t="shared" si="5"/>
        <v>332.34</v>
      </c>
      <c r="N43" s="10">
        <v>3</v>
      </c>
      <c r="O43" s="10">
        <v>0.22</v>
      </c>
      <c r="P43" s="10">
        <v>270.8</v>
      </c>
      <c r="Q43" s="11">
        <f t="shared" si="6"/>
        <v>0.27160939600008027</v>
      </c>
      <c r="R43" s="10" t="s">
        <v>31</v>
      </c>
      <c r="S43" s="10" t="s">
        <v>24</v>
      </c>
      <c r="T43" s="10">
        <v>6</v>
      </c>
      <c r="U43" s="12" t="str">
        <f t="shared" si="7"/>
        <v>NORMAL</v>
      </c>
      <c r="V43" s="10" t="str">
        <f t="shared" si="0"/>
        <v>upto 0.3</v>
      </c>
      <c r="W43" s="16">
        <f t="shared" ca="1" si="1"/>
        <v>1</v>
      </c>
    </row>
    <row r="44" spans="1:23" x14ac:dyDescent="0.25">
      <c r="A44" s="9" t="s">
        <v>182</v>
      </c>
      <c r="B44" s="10" t="s">
        <v>183</v>
      </c>
      <c r="C44" s="10" t="str">
        <f t="shared" si="2"/>
        <v>December</v>
      </c>
      <c r="D44" s="10">
        <f t="shared" si="3"/>
        <v>2024</v>
      </c>
      <c r="E44" s="10" t="str">
        <f t="shared" si="4"/>
        <v>Q4</v>
      </c>
      <c r="F44" s="10" t="s">
        <v>184</v>
      </c>
      <c r="G44" s="10" t="s">
        <v>64</v>
      </c>
      <c r="H44" s="10" t="s">
        <v>37</v>
      </c>
      <c r="I44" s="10" t="s">
        <v>59</v>
      </c>
      <c r="J44" s="10" t="s">
        <v>47</v>
      </c>
      <c r="K44" s="10" t="s">
        <v>53</v>
      </c>
      <c r="L44" s="10">
        <v>373.18</v>
      </c>
      <c r="M44" s="10">
        <f t="shared" si="5"/>
        <v>373.18</v>
      </c>
      <c r="N44" s="10">
        <v>1</v>
      </c>
      <c r="O44" s="10">
        <v>0.08</v>
      </c>
      <c r="P44" s="10">
        <v>55.97</v>
      </c>
      <c r="Q44" s="11">
        <f t="shared" si="6"/>
        <v>0.14998124229594298</v>
      </c>
      <c r="R44" s="10" t="s">
        <v>54</v>
      </c>
      <c r="S44" s="10" t="s">
        <v>24</v>
      </c>
      <c r="T44" s="10">
        <v>4</v>
      </c>
      <c r="U44" s="12" t="str">
        <f t="shared" si="7"/>
        <v>NORMAL</v>
      </c>
      <c r="V44" s="10" t="str">
        <f t="shared" si="0"/>
        <v>0 to 0.1</v>
      </c>
      <c r="W44" s="16">
        <f t="shared" ca="1" si="1"/>
        <v>1</v>
      </c>
    </row>
    <row r="45" spans="1:23" x14ac:dyDescent="0.25">
      <c r="A45" s="9" t="s">
        <v>185</v>
      </c>
      <c r="B45" s="10" t="s">
        <v>186</v>
      </c>
      <c r="C45" s="10" t="str">
        <f t="shared" si="2"/>
        <v>November</v>
      </c>
      <c r="D45" s="10">
        <f t="shared" si="3"/>
        <v>2024</v>
      </c>
      <c r="E45" s="10" t="str">
        <f t="shared" si="4"/>
        <v>Q4</v>
      </c>
      <c r="F45" s="10" t="s">
        <v>187</v>
      </c>
      <c r="G45" s="10" t="s">
        <v>36</v>
      </c>
      <c r="H45" s="10" t="s">
        <v>45</v>
      </c>
      <c r="I45" s="10" t="s">
        <v>116</v>
      </c>
      <c r="J45" s="10" t="s">
        <v>47</v>
      </c>
      <c r="K45" s="10" t="s">
        <v>82</v>
      </c>
      <c r="L45" s="10">
        <v>494.11</v>
      </c>
      <c r="M45" s="10">
        <f t="shared" si="5"/>
        <v>98.822000000000003</v>
      </c>
      <c r="N45" s="10">
        <v>5</v>
      </c>
      <c r="O45" s="10">
        <v>0.26</v>
      </c>
      <c r="P45" s="10">
        <v>126.51</v>
      </c>
      <c r="Q45" s="11">
        <f t="shared" si="6"/>
        <v>0.25603610532067761</v>
      </c>
      <c r="R45" s="10" t="s">
        <v>54</v>
      </c>
      <c r="S45" s="10" t="s">
        <v>24</v>
      </c>
      <c r="T45" s="10">
        <v>7</v>
      </c>
      <c r="U45" s="12" t="str">
        <f t="shared" si="7"/>
        <v>NORMAL</v>
      </c>
      <c r="V45" s="10" t="str">
        <f t="shared" si="0"/>
        <v>upto 0.3</v>
      </c>
      <c r="W45" s="16">
        <f t="shared" ca="1" si="1"/>
        <v>1</v>
      </c>
    </row>
    <row r="46" spans="1:23" x14ac:dyDescent="0.25">
      <c r="A46" s="9" t="s">
        <v>188</v>
      </c>
      <c r="B46" s="10" t="s">
        <v>189</v>
      </c>
      <c r="C46" s="10" t="str">
        <f t="shared" si="2"/>
        <v>May</v>
      </c>
      <c r="D46" s="10">
        <f t="shared" si="3"/>
        <v>2024</v>
      </c>
      <c r="E46" s="10" t="str">
        <f t="shared" si="4"/>
        <v>Q2</v>
      </c>
      <c r="F46" s="10" t="s">
        <v>190</v>
      </c>
      <c r="G46" s="10" t="s">
        <v>18</v>
      </c>
      <c r="H46" s="10" t="s">
        <v>37</v>
      </c>
      <c r="I46" s="10" t="s">
        <v>106</v>
      </c>
      <c r="J46" s="10" t="s">
        <v>47</v>
      </c>
      <c r="K46" s="10" t="s">
        <v>30</v>
      </c>
      <c r="L46" s="10">
        <v>242.11</v>
      </c>
      <c r="M46" s="10">
        <f t="shared" si="5"/>
        <v>121.05500000000001</v>
      </c>
      <c r="N46" s="10">
        <v>2</v>
      </c>
      <c r="O46" s="10">
        <v>0.12</v>
      </c>
      <c r="P46" s="10">
        <v>58.39</v>
      </c>
      <c r="Q46" s="11">
        <f t="shared" si="6"/>
        <v>0.24117136838627068</v>
      </c>
      <c r="R46" s="10" t="s">
        <v>23</v>
      </c>
      <c r="S46" s="10" t="s">
        <v>32</v>
      </c>
      <c r="T46" s="10">
        <v>7</v>
      </c>
      <c r="U46" s="12" t="str">
        <f t="shared" si="7"/>
        <v>NORMAL</v>
      </c>
      <c r="V46" s="10" t="str">
        <f t="shared" si="0"/>
        <v>0.1 to 0.2</v>
      </c>
      <c r="W46" s="16">
        <f t="shared" ca="1" si="1"/>
        <v>1</v>
      </c>
    </row>
    <row r="47" spans="1:23" x14ac:dyDescent="0.25">
      <c r="A47" s="9" t="s">
        <v>191</v>
      </c>
      <c r="B47" s="10" t="s">
        <v>192</v>
      </c>
      <c r="C47" s="10" t="str">
        <f t="shared" si="2"/>
        <v>May</v>
      </c>
      <c r="D47" s="10">
        <f t="shared" si="3"/>
        <v>2025</v>
      </c>
      <c r="E47" s="10" t="str">
        <f t="shared" si="4"/>
        <v>Q2</v>
      </c>
      <c r="F47" s="10" t="s">
        <v>193</v>
      </c>
      <c r="G47" s="10" t="s">
        <v>18</v>
      </c>
      <c r="H47" s="10" t="s">
        <v>71</v>
      </c>
      <c r="I47" s="10" t="s">
        <v>116</v>
      </c>
      <c r="J47" s="10" t="s">
        <v>47</v>
      </c>
      <c r="K47" s="10" t="s">
        <v>76</v>
      </c>
      <c r="L47" s="10">
        <v>1005.79</v>
      </c>
      <c r="M47" s="10">
        <f t="shared" si="5"/>
        <v>251.44749999999999</v>
      </c>
      <c r="N47" s="10">
        <v>4</v>
      </c>
      <c r="O47" s="10">
        <v>0.16</v>
      </c>
      <c r="P47" s="10">
        <v>274.62</v>
      </c>
      <c r="Q47" s="11">
        <f t="shared" si="6"/>
        <v>0.27303910359021266</v>
      </c>
      <c r="R47" s="10" t="s">
        <v>31</v>
      </c>
      <c r="S47" s="10" t="s">
        <v>24</v>
      </c>
      <c r="T47" s="10">
        <v>3</v>
      </c>
      <c r="U47" s="12" t="str">
        <f t="shared" si="7"/>
        <v>FAST</v>
      </c>
      <c r="V47" s="10" t="str">
        <f t="shared" si="0"/>
        <v>0.1 to 0.2</v>
      </c>
      <c r="W47" s="16">
        <f t="shared" ca="1" si="1"/>
        <v>1</v>
      </c>
    </row>
    <row r="48" spans="1:23" x14ac:dyDescent="0.25">
      <c r="A48" s="9" t="s">
        <v>194</v>
      </c>
      <c r="B48" s="10" t="s">
        <v>88</v>
      </c>
      <c r="C48" s="10" t="str">
        <f t="shared" si="2"/>
        <v>August</v>
      </c>
      <c r="D48" s="10">
        <f t="shared" si="3"/>
        <v>2024</v>
      </c>
      <c r="E48" s="10" t="str">
        <f t="shared" si="4"/>
        <v>Q3</v>
      </c>
      <c r="F48" s="10" t="s">
        <v>195</v>
      </c>
      <c r="G48" s="10" t="s">
        <v>44</v>
      </c>
      <c r="H48" s="10" t="s">
        <v>65</v>
      </c>
      <c r="I48" s="10" t="s">
        <v>38</v>
      </c>
      <c r="J48" s="10" t="s">
        <v>66</v>
      </c>
      <c r="K48" s="10" t="s">
        <v>53</v>
      </c>
      <c r="L48" s="10">
        <v>330.38</v>
      </c>
      <c r="M48" s="10">
        <f t="shared" si="5"/>
        <v>330.38</v>
      </c>
      <c r="N48" s="10">
        <v>1</v>
      </c>
      <c r="O48" s="10">
        <v>0.13</v>
      </c>
      <c r="P48" s="10">
        <v>44.38</v>
      </c>
      <c r="Q48" s="11">
        <f t="shared" si="6"/>
        <v>0.13433016526424119</v>
      </c>
      <c r="R48" s="10" t="s">
        <v>54</v>
      </c>
      <c r="S48" s="10" t="s">
        <v>86</v>
      </c>
      <c r="T48" s="10">
        <v>1</v>
      </c>
      <c r="U48" s="12" t="str">
        <f t="shared" si="7"/>
        <v>FAST</v>
      </c>
      <c r="V48" s="10" t="str">
        <f t="shared" si="0"/>
        <v>0.1 to 0.2</v>
      </c>
      <c r="W48" s="16">
        <f t="shared" ca="1" si="1"/>
        <v>1</v>
      </c>
    </row>
    <row r="49" spans="1:23" x14ac:dyDescent="0.25">
      <c r="A49" s="9" t="s">
        <v>196</v>
      </c>
      <c r="B49" s="10" t="s">
        <v>197</v>
      </c>
      <c r="C49" s="10" t="str">
        <f t="shared" si="2"/>
        <v>November</v>
      </c>
      <c r="D49" s="10">
        <f t="shared" si="3"/>
        <v>2025</v>
      </c>
      <c r="E49" s="10" t="str">
        <f t="shared" si="4"/>
        <v>Q4</v>
      </c>
      <c r="F49" s="10" t="s">
        <v>198</v>
      </c>
      <c r="G49" s="10" t="s">
        <v>18</v>
      </c>
      <c r="H49" s="10" t="s">
        <v>65</v>
      </c>
      <c r="I49" s="10" t="s">
        <v>52</v>
      </c>
      <c r="J49" s="10" t="s">
        <v>66</v>
      </c>
      <c r="K49" s="10" t="s">
        <v>22</v>
      </c>
      <c r="L49" s="10">
        <v>681.86</v>
      </c>
      <c r="M49" s="10">
        <f t="shared" si="5"/>
        <v>170.465</v>
      </c>
      <c r="N49" s="10">
        <v>4</v>
      </c>
      <c r="O49" s="10">
        <v>0.17</v>
      </c>
      <c r="P49" s="10">
        <v>98.22</v>
      </c>
      <c r="Q49" s="11">
        <f t="shared" si="6"/>
        <v>0.14404716510720675</v>
      </c>
      <c r="R49" s="10" t="s">
        <v>23</v>
      </c>
      <c r="S49" s="10" t="s">
        <v>77</v>
      </c>
      <c r="T49" s="10">
        <v>9</v>
      </c>
      <c r="U49" s="12" t="str">
        <f t="shared" si="7"/>
        <v>SLOW</v>
      </c>
      <c r="V49" s="10" t="str">
        <f t="shared" si="0"/>
        <v>0.1 to 0.2</v>
      </c>
      <c r="W49" s="16">
        <f t="shared" ca="1" si="1"/>
        <v>1</v>
      </c>
    </row>
    <row r="50" spans="1:23" x14ac:dyDescent="0.25">
      <c r="A50" s="9" t="s">
        <v>199</v>
      </c>
      <c r="B50" s="10" t="s">
        <v>200</v>
      </c>
      <c r="C50" s="10" t="str">
        <f t="shared" si="2"/>
        <v>April</v>
      </c>
      <c r="D50" s="10">
        <f t="shared" si="3"/>
        <v>2024</v>
      </c>
      <c r="E50" s="10" t="str">
        <f t="shared" si="4"/>
        <v>Q2</v>
      </c>
      <c r="F50" s="10" t="s">
        <v>201</v>
      </c>
      <c r="G50" s="10" t="s">
        <v>36</v>
      </c>
      <c r="H50" s="10" t="s">
        <v>37</v>
      </c>
      <c r="I50" s="10" t="s">
        <v>116</v>
      </c>
      <c r="J50" s="10" t="s">
        <v>29</v>
      </c>
      <c r="K50" s="10" t="s">
        <v>60</v>
      </c>
      <c r="L50" s="10">
        <v>2728.67</v>
      </c>
      <c r="M50" s="10">
        <f t="shared" si="5"/>
        <v>682.16750000000002</v>
      </c>
      <c r="N50" s="10">
        <v>4</v>
      </c>
      <c r="O50" s="10">
        <v>0.14000000000000001</v>
      </c>
      <c r="P50" s="10">
        <v>636.76</v>
      </c>
      <c r="Q50" s="11">
        <f t="shared" si="6"/>
        <v>0.23335910901648055</v>
      </c>
      <c r="R50" s="10" t="s">
        <v>31</v>
      </c>
      <c r="S50" s="10" t="s">
        <v>86</v>
      </c>
      <c r="T50" s="10">
        <v>1</v>
      </c>
      <c r="U50" s="12" t="str">
        <f t="shared" si="7"/>
        <v>FAST</v>
      </c>
      <c r="V50" s="10" t="str">
        <f t="shared" si="0"/>
        <v>0.1 to 0.2</v>
      </c>
      <c r="W50" s="16">
        <f t="shared" ca="1" si="1"/>
        <v>1</v>
      </c>
    </row>
    <row r="51" spans="1:23" x14ac:dyDescent="0.25">
      <c r="A51" s="9" t="s">
        <v>202</v>
      </c>
      <c r="B51" s="10" t="s">
        <v>203</v>
      </c>
      <c r="C51" s="10" t="str">
        <f t="shared" si="2"/>
        <v>March</v>
      </c>
      <c r="D51" s="10">
        <f t="shared" si="3"/>
        <v>2024</v>
      </c>
      <c r="E51" s="10" t="str">
        <f t="shared" si="4"/>
        <v>Q1</v>
      </c>
      <c r="F51" s="10" t="s">
        <v>204</v>
      </c>
      <c r="G51" s="10" t="s">
        <v>18</v>
      </c>
      <c r="H51" s="10" t="s">
        <v>51</v>
      </c>
      <c r="I51" s="10" t="s">
        <v>38</v>
      </c>
      <c r="J51" s="10" t="s">
        <v>29</v>
      </c>
      <c r="K51" s="10" t="s">
        <v>76</v>
      </c>
      <c r="L51" s="10">
        <v>466.82</v>
      </c>
      <c r="M51" s="10">
        <f t="shared" si="5"/>
        <v>116.705</v>
      </c>
      <c r="N51" s="10">
        <v>4</v>
      </c>
      <c r="O51" s="10">
        <v>0.11</v>
      </c>
      <c r="P51" s="10">
        <v>138.52000000000001</v>
      </c>
      <c r="Q51" s="11">
        <f t="shared" si="6"/>
        <v>0.29673107407566091</v>
      </c>
      <c r="R51" s="10" t="s">
        <v>23</v>
      </c>
      <c r="S51" s="10" t="s">
        <v>40</v>
      </c>
      <c r="T51" s="10">
        <v>5</v>
      </c>
      <c r="U51" s="12" t="str">
        <f t="shared" si="7"/>
        <v>NORMAL</v>
      </c>
      <c r="V51" s="10" t="str">
        <f t="shared" si="0"/>
        <v>0.1 to 0.2</v>
      </c>
      <c r="W51" s="16">
        <f t="shared" ca="1" si="1"/>
        <v>1</v>
      </c>
    </row>
    <row r="52" spans="1:23" x14ac:dyDescent="0.25">
      <c r="A52" s="9" t="s">
        <v>205</v>
      </c>
      <c r="B52" s="10" t="s">
        <v>206</v>
      </c>
      <c r="C52" s="10" t="str">
        <f t="shared" si="2"/>
        <v>August</v>
      </c>
      <c r="D52" s="10">
        <f t="shared" si="3"/>
        <v>2024</v>
      </c>
      <c r="E52" s="10" t="str">
        <f t="shared" si="4"/>
        <v>Q3</v>
      </c>
      <c r="F52" s="10" t="s">
        <v>207</v>
      </c>
      <c r="G52" s="10" t="s">
        <v>18</v>
      </c>
      <c r="H52" s="10" t="s">
        <v>51</v>
      </c>
      <c r="I52" s="10" t="s">
        <v>59</v>
      </c>
      <c r="J52" s="10" t="s">
        <v>21</v>
      </c>
      <c r="K52" s="10" t="s">
        <v>82</v>
      </c>
      <c r="L52" s="10">
        <v>826.24</v>
      </c>
      <c r="M52" s="10">
        <f t="shared" si="5"/>
        <v>826.24</v>
      </c>
      <c r="N52" s="10">
        <v>1</v>
      </c>
      <c r="O52" s="10">
        <v>0.25</v>
      </c>
      <c r="P52" s="10">
        <v>259.76</v>
      </c>
      <c r="Q52" s="11">
        <f t="shared" si="6"/>
        <v>0.31438807126258711</v>
      </c>
      <c r="R52" s="10" t="s">
        <v>54</v>
      </c>
      <c r="S52" s="10" t="s">
        <v>40</v>
      </c>
      <c r="T52" s="10">
        <v>10</v>
      </c>
      <c r="U52" s="12" t="str">
        <f t="shared" si="7"/>
        <v>SLOW</v>
      </c>
      <c r="V52" s="10" t="str">
        <f t="shared" si="0"/>
        <v>upto 0.3</v>
      </c>
      <c r="W52" s="16">
        <f t="shared" ca="1" si="1"/>
        <v>1</v>
      </c>
    </row>
    <row r="53" spans="1:23" x14ac:dyDescent="0.25">
      <c r="A53" s="9" t="s">
        <v>208</v>
      </c>
      <c r="B53" s="10" t="s">
        <v>209</v>
      </c>
      <c r="C53" s="10" t="str">
        <f t="shared" si="2"/>
        <v>May</v>
      </c>
      <c r="D53" s="10">
        <f t="shared" si="3"/>
        <v>2024</v>
      </c>
      <c r="E53" s="10" t="str">
        <f t="shared" si="4"/>
        <v>Q2</v>
      </c>
      <c r="F53" s="10" t="s">
        <v>210</v>
      </c>
      <c r="G53" s="10" t="s">
        <v>102</v>
      </c>
      <c r="H53" s="10" t="s">
        <v>51</v>
      </c>
      <c r="I53" s="10" t="s">
        <v>106</v>
      </c>
      <c r="J53" s="10" t="s">
        <v>66</v>
      </c>
      <c r="K53" s="10" t="s">
        <v>53</v>
      </c>
      <c r="L53" s="10">
        <v>3559.38</v>
      </c>
      <c r="M53" s="10">
        <f t="shared" si="5"/>
        <v>889.84500000000003</v>
      </c>
      <c r="N53" s="10">
        <v>4</v>
      </c>
      <c r="O53" s="10">
        <v>0.15</v>
      </c>
      <c r="P53" s="10">
        <v>408.08</v>
      </c>
      <c r="Q53" s="11">
        <f t="shared" si="6"/>
        <v>0.1146491804752513</v>
      </c>
      <c r="R53" s="10" t="s">
        <v>54</v>
      </c>
      <c r="S53" s="10" t="s">
        <v>32</v>
      </c>
      <c r="T53" s="10">
        <v>1</v>
      </c>
      <c r="U53" s="12" t="str">
        <f t="shared" si="7"/>
        <v>FAST</v>
      </c>
      <c r="V53" s="10" t="str">
        <f t="shared" si="0"/>
        <v>0.1 to 0.2</v>
      </c>
      <c r="W53" s="16">
        <f t="shared" ca="1" si="1"/>
        <v>1</v>
      </c>
    </row>
    <row r="54" spans="1:23" x14ac:dyDescent="0.25">
      <c r="A54" s="9" t="s">
        <v>211</v>
      </c>
      <c r="B54" s="10" t="s">
        <v>212</v>
      </c>
      <c r="C54" s="10" t="str">
        <f t="shared" si="2"/>
        <v>December</v>
      </c>
      <c r="D54" s="10">
        <f t="shared" si="3"/>
        <v>2024</v>
      </c>
      <c r="E54" s="10" t="str">
        <f t="shared" si="4"/>
        <v>Q4</v>
      </c>
      <c r="F54" s="10" t="s">
        <v>213</v>
      </c>
      <c r="G54" s="10" t="s">
        <v>36</v>
      </c>
      <c r="H54" s="10" t="s">
        <v>37</v>
      </c>
      <c r="I54" s="10" t="s">
        <v>52</v>
      </c>
      <c r="J54" s="10" t="s">
        <v>66</v>
      </c>
      <c r="K54" s="10" t="s">
        <v>30</v>
      </c>
      <c r="L54" s="10">
        <v>628.71</v>
      </c>
      <c r="M54" s="10">
        <f t="shared" si="5"/>
        <v>125.742</v>
      </c>
      <c r="N54" s="10">
        <v>5</v>
      </c>
      <c r="O54" s="10">
        <v>0.05</v>
      </c>
      <c r="P54" s="10">
        <v>204.76</v>
      </c>
      <c r="Q54" s="11">
        <f t="shared" si="6"/>
        <v>0.32568274721254631</v>
      </c>
      <c r="R54" s="10" t="s">
        <v>23</v>
      </c>
      <c r="S54" s="10" t="s">
        <v>77</v>
      </c>
      <c r="T54" s="10">
        <v>2</v>
      </c>
      <c r="U54" s="12" t="str">
        <f t="shared" si="7"/>
        <v>FAST</v>
      </c>
      <c r="V54" s="10" t="str">
        <f t="shared" si="0"/>
        <v>0 to 0.1</v>
      </c>
      <c r="W54" s="16">
        <f t="shared" ca="1" si="1"/>
        <v>1</v>
      </c>
    </row>
    <row r="55" spans="1:23" x14ac:dyDescent="0.25">
      <c r="A55" s="9" t="s">
        <v>214</v>
      </c>
      <c r="B55" s="10" t="s">
        <v>215</v>
      </c>
      <c r="C55" s="10" t="str">
        <f t="shared" si="2"/>
        <v>November</v>
      </c>
      <c r="D55" s="10">
        <f t="shared" si="3"/>
        <v>2024</v>
      </c>
      <c r="E55" s="10" t="str">
        <f t="shared" si="4"/>
        <v>Q4</v>
      </c>
      <c r="F55" s="10" t="s">
        <v>216</v>
      </c>
      <c r="G55" s="10" t="s">
        <v>18</v>
      </c>
      <c r="H55" s="10" t="s">
        <v>45</v>
      </c>
      <c r="I55" s="10" t="s">
        <v>20</v>
      </c>
      <c r="J55" s="10" t="s">
        <v>81</v>
      </c>
      <c r="K55" s="10" t="s">
        <v>22</v>
      </c>
      <c r="L55" s="10">
        <v>2475.08</v>
      </c>
      <c r="M55" s="10">
        <f t="shared" si="5"/>
        <v>495.01599999999996</v>
      </c>
      <c r="N55" s="10">
        <v>5</v>
      </c>
      <c r="O55" s="10">
        <v>0.28000000000000003</v>
      </c>
      <c r="P55" s="10">
        <v>606.9</v>
      </c>
      <c r="Q55" s="11">
        <f t="shared" si="6"/>
        <v>0.24520419541994601</v>
      </c>
      <c r="R55" s="10" t="s">
        <v>31</v>
      </c>
      <c r="S55" s="10" t="s">
        <v>32</v>
      </c>
      <c r="T55" s="10">
        <v>9</v>
      </c>
      <c r="U55" s="12" t="str">
        <f t="shared" si="7"/>
        <v>SLOW</v>
      </c>
      <c r="V55" s="10" t="str">
        <f t="shared" si="0"/>
        <v>upto 0.3</v>
      </c>
      <c r="W55" s="16">
        <f t="shared" ca="1" si="1"/>
        <v>1</v>
      </c>
    </row>
    <row r="56" spans="1:23" x14ac:dyDescent="0.25">
      <c r="A56" s="9" t="s">
        <v>217</v>
      </c>
      <c r="B56" s="10" t="s">
        <v>218</v>
      </c>
      <c r="C56" s="10" t="str">
        <f t="shared" si="2"/>
        <v>September</v>
      </c>
      <c r="D56" s="10">
        <f t="shared" si="3"/>
        <v>2024</v>
      </c>
      <c r="E56" s="10" t="str">
        <f t="shared" si="4"/>
        <v>Q3</v>
      </c>
      <c r="F56" s="10" t="s">
        <v>219</v>
      </c>
      <c r="G56" s="10" t="s">
        <v>36</v>
      </c>
      <c r="H56" s="10" t="s">
        <v>58</v>
      </c>
      <c r="I56" s="10" t="s">
        <v>106</v>
      </c>
      <c r="J56" s="10" t="s">
        <v>21</v>
      </c>
      <c r="K56" s="10" t="s">
        <v>22</v>
      </c>
      <c r="L56" s="10">
        <v>2126.2399999999998</v>
      </c>
      <c r="M56" s="10">
        <f t="shared" si="5"/>
        <v>708.74666666666656</v>
      </c>
      <c r="N56" s="10">
        <v>3</v>
      </c>
      <c r="O56" s="10">
        <v>0.18</v>
      </c>
      <c r="P56" s="10">
        <v>424.42</v>
      </c>
      <c r="Q56" s="11">
        <f t="shared" si="6"/>
        <v>0.19961058017909553</v>
      </c>
      <c r="R56" s="10" t="s">
        <v>54</v>
      </c>
      <c r="S56" s="10" t="s">
        <v>40</v>
      </c>
      <c r="T56" s="10">
        <v>5</v>
      </c>
      <c r="U56" s="12" t="str">
        <f t="shared" si="7"/>
        <v>NORMAL</v>
      </c>
      <c r="V56" s="10" t="str">
        <f t="shared" si="0"/>
        <v>0.1 to 0.2</v>
      </c>
      <c r="W56" s="16">
        <f t="shared" ca="1" si="1"/>
        <v>1</v>
      </c>
    </row>
    <row r="57" spans="1:23" x14ac:dyDescent="0.25">
      <c r="A57" s="9" t="s">
        <v>220</v>
      </c>
      <c r="B57" s="10" t="s">
        <v>221</v>
      </c>
      <c r="C57" s="10" t="str">
        <f t="shared" si="2"/>
        <v>October</v>
      </c>
      <c r="D57" s="10">
        <f t="shared" si="3"/>
        <v>2024</v>
      </c>
      <c r="E57" s="10" t="str">
        <f t="shared" si="4"/>
        <v>Q4</v>
      </c>
      <c r="F57" s="10" t="s">
        <v>222</v>
      </c>
      <c r="G57" s="10" t="s">
        <v>44</v>
      </c>
      <c r="H57" s="10" t="s">
        <v>45</v>
      </c>
      <c r="I57" s="10" t="s">
        <v>52</v>
      </c>
      <c r="J57" s="10" t="s">
        <v>21</v>
      </c>
      <c r="K57" s="10" t="s">
        <v>67</v>
      </c>
      <c r="L57" s="10">
        <v>541.24</v>
      </c>
      <c r="M57" s="10">
        <f t="shared" si="5"/>
        <v>270.62</v>
      </c>
      <c r="N57" s="10">
        <v>2</v>
      </c>
      <c r="O57" s="10">
        <v>0.22</v>
      </c>
      <c r="P57" s="10">
        <v>90.83</v>
      </c>
      <c r="Q57" s="11">
        <f t="shared" si="6"/>
        <v>0.16781834306407509</v>
      </c>
      <c r="R57" s="10" t="s">
        <v>31</v>
      </c>
      <c r="S57" s="10" t="s">
        <v>86</v>
      </c>
      <c r="T57" s="10">
        <v>6</v>
      </c>
      <c r="U57" s="12" t="str">
        <f t="shared" si="7"/>
        <v>NORMAL</v>
      </c>
      <c r="V57" s="10" t="str">
        <f t="shared" si="0"/>
        <v>upto 0.3</v>
      </c>
      <c r="W57" s="16">
        <f t="shared" ca="1" si="1"/>
        <v>1</v>
      </c>
    </row>
    <row r="58" spans="1:23" x14ac:dyDescent="0.25">
      <c r="A58" s="9" t="s">
        <v>223</v>
      </c>
      <c r="B58" s="10" t="s">
        <v>224</v>
      </c>
      <c r="C58" s="10" t="str">
        <f t="shared" si="2"/>
        <v>August</v>
      </c>
      <c r="D58" s="10">
        <f t="shared" si="3"/>
        <v>2024</v>
      </c>
      <c r="E58" s="10" t="str">
        <f t="shared" si="4"/>
        <v>Q3</v>
      </c>
      <c r="F58" s="10" t="s">
        <v>225</v>
      </c>
      <c r="G58" s="10" t="s">
        <v>64</v>
      </c>
      <c r="H58" s="10" t="s">
        <v>51</v>
      </c>
      <c r="I58" s="10" t="s">
        <v>38</v>
      </c>
      <c r="J58" s="10" t="s">
        <v>66</v>
      </c>
      <c r="K58" s="10" t="s">
        <v>39</v>
      </c>
      <c r="L58" s="10">
        <v>1035.76</v>
      </c>
      <c r="M58" s="10">
        <f t="shared" si="5"/>
        <v>258.94</v>
      </c>
      <c r="N58" s="10">
        <v>4</v>
      </c>
      <c r="O58" s="10">
        <v>0.1</v>
      </c>
      <c r="P58" s="10">
        <v>164.33</v>
      </c>
      <c r="Q58" s="11">
        <f t="shared" si="6"/>
        <v>0.15865644550861205</v>
      </c>
      <c r="R58" s="10" t="s">
        <v>54</v>
      </c>
      <c r="S58" s="10" t="s">
        <v>86</v>
      </c>
      <c r="T58" s="10">
        <v>9</v>
      </c>
      <c r="U58" s="12" t="str">
        <f t="shared" si="7"/>
        <v>SLOW</v>
      </c>
      <c r="V58" s="10" t="str">
        <f t="shared" si="0"/>
        <v>0.1 to 0.2</v>
      </c>
      <c r="W58" s="16">
        <f t="shared" ca="1" si="1"/>
        <v>1</v>
      </c>
    </row>
    <row r="59" spans="1:23" x14ac:dyDescent="0.25">
      <c r="A59" s="9" t="s">
        <v>226</v>
      </c>
      <c r="B59" s="10" t="s">
        <v>227</v>
      </c>
      <c r="C59" s="10" t="str">
        <f t="shared" si="2"/>
        <v>January</v>
      </c>
      <c r="D59" s="10">
        <f t="shared" si="3"/>
        <v>2024</v>
      </c>
      <c r="E59" s="10" t="str">
        <f t="shared" si="4"/>
        <v>Q1</v>
      </c>
      <c r="F59" s="10" t="s">
        <v>228</v>
      </c>
      <c r="G59" s="10" t="s">
        <v>102</v>
      </c>
      <c r="H59" s="10" t="s">
        <v>65</v>
      </c>
      <c r="I59" s="10" t="s">
        <v>52</v>
      </c>
      <c r="J59" s="10" t="s">
        <v>21</v>
      </c>
      <c r="K59" s="10" t="s">
        <v>76</v>
      </c>
      <c r="L59" s="10">
        <v>3440.05</v>
      </c>
      <c r="M59" s="10">
        <f t="shared" si="5"/>
        <v>860.01250000000005</v>
      </c>
      <c r="N59" s="10">
        <v>4</v>
      </c>
      <c r="O59" s="10">
        <v>0.21</v>
      </c>
      <c r="P59" s="10">
        <v>813.88</v>
      </c>
      <c r="Q59" s="11">
        <f t="shared" si="6"/>
        <v>0.23658958445371434</v>
      </c>
      <c r="R59" s="10" t="s">
        <v>23</v>
      </c>
      <c r="S59" s="10" t="s">
        <v>77</v>
      </c>
      <c r="T59" s="10">
        <v>6</v>
      </c>
      <c r="U59" s="12" t="str">
        <f t="shared" si="7"/>
        <v>NORMAL</v>
      </c>
      <c r="V59" s="10" t="str">
        <f t="shared" si="0"/>
        <v>upto 0.3</v>
      </c>
      <c r="W59" s="16">
        <f t="shared" ca="1" si="1"/>
        <v>1</v>
      </c>
    </row>
    <row r="60" spans="1:23" x14ac:dyDescent="0.25">
      <c r="A60" s="9" t="s">
        <v>229</v>
      </c>
      <c r="B60" s="10" t="s">
        <v>230</v>
      </c>
      <c r="C60" s="10" t="str">
        <f t="shared" si="2"/>
        <v>July</v>
      </c>
      <c r="D60" s="10">
        <f t="shared" si="3"/>
        <v>2024</v>
      </c>
      <c r="E60" s="10" t="str">
        <f t="shared" si="4"/>
        <v>Q3</v>
      </c>
      <c r="F60" s="10" t="s">
        <v>231</v>
      </c>
      <c r="G60" s="10" t="s">
        <v>64</v>
      </c>
      <c r="H60" s="10" t="s">
        <v>37</v>
      </c>
      <c r="I60" s="10" t="s">
        <v>52</v>
      </c>
      <c r="J60" s="10" t="s">
        <v>47</v>
      </c>
      <c r="K60" s="10" t="s">
        <v>76</v>
      </c>
      <c r="L60" s="10">
        <v>92.72</v>
      </c>
      <c r="M60" s="10">
        <f t="shared" si="5"/>
        <v>92.72</v>
      </c>
      <c r="N60" s="10">
        <v>1</v>
      </c>
      <c r="O60" s="10">
        <v>0.09</v>
      </c>
      <c r="P60" s="10">
        <v>27.22</v>
      </c>
      <c r="Q60" s="11">
        <f t="shared" si="6"/>
        <v>0.29357204486626404</v>
      </c>
      <c r="R60" s="10" t="s">
        <v>54</v>
      </c>
      <c r="S60" s="10" t="s">
        <v>77</v>
      </c>
      <c r="T60" s="10">
        <v>8</v>
      </c>
      <c r="U60" s="12" t="str">
        <f t="shared" si="7"/>
        <v>SLOW</v>
      </c>
      <c r="V60" s="10" t="str">
        <f t="shared" si="0"/>
        <v>0 to 0.1</v>
      </c>
      <c r="W60" s="16">
        <f t="shared" ca="1" si="1"/>
        <v>1</v>
      </c>
    </row>
    <row r="61" spans="1:23" x14ac:dyDescent="0.25">
      <c r="A61" s="9" t="s">
        <v>232</v>
      </c>
      <c r="B61" s="10" t="s">
        <v>233</v>
      </c>
      <c r="C61" s="10" t="str">
        <f t="shared" si="2"/>
        <v>June</v>
      </c>
      <c r="D61" s="10">
        <f t="shared" si="3"/>
        <v>2025</v>
      </c>
      <c r="E61" s="10" t="str">
        <f t="shared" si="4"/>
        <v>Q2</v>
      </c>
      <c r="F61" s="10" t="s">
        <v>234</v>
      </c>
      <c r="G61" s="10" t="s">
        <v>64</v>
      </c>
      <c r="H61" s="10" t="s">
        <v>45</v>
      </c>
      <c r="I61" s="10" t="s">
        <v>20</v>
      </c>
      <c r="J61" s="10" t="s">
        <v>21</v>
      </c>
      <c r="K61" s="10" t="s">
        <v>22</v>
      </c>
      <c r="L61" s="10">
        <v>673.65</v>
      </c>
      <c r="M61" s="10">
        <f t="shared" si="5"/>
        <v>336.82499999999999</v>
      </c>
      <c r="N61" s="10">
        <v>2</v>
      </c>
      <c r="O61" s="10">
        <v>0.27</v>
      </c>
      <c r="P61" s="10">
        <v>197.3</v>
      </c>
      <c r="Q61" s="11">
        <f t="shared" si="6"/>
        <v>0.29288206041713061</v>
      </c>
      <c r="R61" s="10" t="s">
        <v>54</v>
      </c>
      <c r="S61" s="10" t="s">
        <v>24</v>
      </c>
      <c r="T61" s="10">
        <v>1</v>
      </c>
      <c r="U61" s="12" t="str">
        <f t="shared" si="7"/>
        <v>FAST</v>
      </c>
      <c r="V61" s="10" t="str">
        <f t="shared" si="0"/>
        <v>upto 0.3</v>
      </c>
      <c r="W61" s="16">
        <f t="shared" ca="1" si="1"/>
        <v>1</v>
      </c>
    </row>
    <row r="62" spans="1:23" x14ac:dyDescent="0.25">
      <c r="A62" s="9" t="s">
        <v>235</v>
      </c>
      <c r="B62" s="10" t="s">
        <v>236</v>
      </c>
      <c r="C62" s="10" t="str">
        <f t="shared" si="2"/>
        <v>October</v>
      </c>
      <c r="D62" s="10">
        <f t="shared" si="3"/>
        <v>2024</v>
      </c>
      <c r="E62" s="10" t="str">
        <f t="shared" si="4"/>
        <v>Q4</v>
      </c>
      <c r="F62" s="10" t="s">
        <v>237</v>
      </c>
      <c r="G62" s="10" t="s">
        <v>18</v>
      </c>
      <c r="H62" s="10" t="s">
        <v>51</v>
      </c>
      <c r="I62" s="10" t="s">
        <v>106</v>
      </c>
      <c r="J62" s="10" t="s">
        <v>29</v>
      </c>
      <c r="K62" s="10" t="s">
        <v>30</v>
      </c>
      <c r="L62" s="10">
        <v>705.4</v>
      </c>
      <c r="M62" s="10">
        <f t="shared" si="5"/>
        <v>141.07999999999998</v>
      </c>
      <c r="N62" s="10">
        <v>5</v>
      </c>
      <c r="O62" s="10">
        <v>7.0000000000000007E-2</v>
      </c>
      <c r="P62" s="10">
        <v>184.61</v>
      </c>
      <c r="Q62" s="11">
        <f t="shared" si="6"/>
        <v>0.26170966827332015</v>
      </c>
      <c r="R62" s="10" t="s">
        <v>23</v>
      </c>
      <c r="S62" s="10" t="s">
        <v>86</v>
      </c>
      <c r="T62" s="10">
        <v>9</v>
      </c>
      <c r="U62" s="12" t="str">
        <f t="shared" si="7"/>
        <v>SLOW</v>
      </c>
      <c r="V62" s="10" t="str">
        <f t="shared" si="0"/>
        <v>0 to 0.1</v>
      </c>
      <c r="W62" s="16">
        <f t="shared" ca="1" si="1"/>
        <v>1</v>
      </c>
    </row>
    <row r="63" spans="1:23" x14ac:dyDescent="0.25">
      <c r="A63" s="9" t="s">
        <v>238</v>
      </c>
      <c r="B63" s="10" t="s">
        <v>142</v>
      </c>
      <c r="C63" s="10" t="str">
        <f t="shared" si="2"/>
        <v>January</v>
      </c>
      <c r="D63" s="10">
        <f t="shared" si="3"/>
        <v>2024</v>
      </c>
      <c r="E63" s="10" t="str">
        <f t="shared" si="4"/>
        <v>Q1</v>
      </c>
      <c r="F63" s="10" t="s">
        <v>239</v>
      </c>
      <c r="G63" s="10" t="s">
        <v>64</v>
      </c>
      <c r="H63" s="10" t="s">
        <v>19</v>
      </c>
      <c r="I63" s="10" t="s">
        <v>52</v>
      </c>
      <c r="J63" s="10" t="s">
        <v>66</v>
      </c>
      <c r="K63" s="10" t="s">
        <v>60</v>
      </c>
      <c r="L63" s="10">
        <v>1013.66</v>
      </c>
      <c r="M63" s="10">
        <f t="shared" si="5"/>
        <v>506.83</v>
      </c>
      <c r="N63" s="10">
        <v>2</v>
      </c>
      <c r="O63" s="10">
        <v>0.06</v>
      </c>
      <c r="P63" s="10">
        <v>275.32</v>
      </c>
      <c r="Q63" s="11">
        <f t="shared" si="6"/>
        <v>0.27160980999546197</v>
      </c>
      <c r="R63" s="10" t="s">
        <v>31</v>
      </c>
      <c r="S63" s="10" t="s">
        <v>86</v>
      </c>
      <c r="T63" s="10">
        <v>5</v>
      </c>
      <c r="U63" s="12" t="str">
        <f t="shared" si="7"/>
        <v>NORMAL</v>
      </c>
      <c r="V63" s="10" t="str">
        <f t="shared" si="0"/>
        <v>0 to 0.1</v>
      </c>
      <c r="W63" s="16">
        <f t="shared" ca="1" si="1"/>
        <v>1</v>
      </c>
    </row>
    <row r="64" spans="1:23" x14ac:dyDescent="0.25">
      <c r="A64" s="9" t="s">
        <v>240</v>
      </c>
      <c r="B64" s="10" t="s">
        <v>241</v>
      </c>
      <c r="C64" s="10" t="str">
        <f t="shared" si="2"/>
        <v>December</v>
      </c>
      <c r="D64" s="10">
        <f t="shared" si="3"/>
        <v>2024</v>
      </c>
      <c r="E64" s="10" t="str">
        <f t="shared" si="4"/>
        <v>Q4</v>
      </c>
      <c r="F64" s="10" t="s">
        <v>242</v>
      </c>
      <c r="G64" s="10" t="s">
        <v>44</v>
      </c>
      <c r="H64" s="10" t="s">
        <v>19</v>
      </c>
      <c r="I64" s="10" t="s">
        <v>46</v>
      </c>
      <c r="J64" s="10" t="s">
        <v>47</v>
      </c>
      <c r="K64" s="10" t="s">
        <v>30</v>
      </c>
      <c r="L64" s="10">
        <v>1173.57</v>
      </c>
      <c r="M64" s="10">
        <f t="shared" si="5"/>
        <v>293.39249999999998</v>
      </c>
      <c r="N64" s="10">
        <v>4</v>
      </c>
      <c r="O64" s="10">
        <v>0.05</v>
      </c>
      <c r="P64" s="10">
        <v>290.91000000000003</v>
      </c>
      <c r="Q64" s="11">
        <f t="shared" si="6"/>
        <v>0.24788465962831363</v>
      </c>
      <c r="R64" s="10" t="s">
        <v>54</v>
      </c>
      <c r="S64" s="10" t="s">
        <v>86</v>
      </c>
      <c r="T64" s="10">
        <v>4</v>
      </c>
      <c r="U64" s="12" t="str">
        <f t="shared" si="7"/>
        <v>NORMAL</v>
      </c>
      <c r="V64" s="10" t="str">
        <f t="shared" si="0"/>
        <v>0 to 0.1</v>
      </c>
      <c r="W64" s="16">
        <f t="shared" ca="1" si="1"/>
        <v>1</v>
      </c>
    </row>
    <row r="65" spans="1:23" x14ac:dyDescent="0.25">
      <c r="A65" s="9" t="s">
        <v>243</v>
      </c>
      <c r="B65" s="10" t="s">
        <v>244</v>
      </c>
      <c r="C65" s="10" t="str">
        <f t="shared" si="2"/>
        <v>December</v>
      </c>
      <c r="D65" s="10">
        <f t="shared" si="3"/>
        <v>2024</v>
      </c>
      <c r="E65" s="10" t="str">
        <f t="shared" si="4"/>
        <v>Q4</v>
      </c>
      <c r="F65" s="10" t="s">
        <v>245</v>
      </c>
      <c r="G65" s="10" t="s">
        <v>36</v>
      </c>
      <c r="H65" s="10" t="s">
        <v>65</v>
      </c>
      <c r="I65" s="10" t="s">
        <v>20</v>
      </c>
      <c r="J65" s="10" t="s">
        <v>66</v>
      </c>
      <c r="K65" s="10" t="s">
        <v>39</v>
      </c>
      <c r="L65" s="10">
        <v>74.790000000000006</v>
      </c>
      <c r="M65" s="10">
        <f t="shared" si="5"/>
        <v>37.395000000000003</v>
      </c>
      <c r="N65" s="10">
        <v>2</v>
      </c>
      <c r="O65" s="10">
        <v>0.04</v>
      </c>
      <c r="P65" s="10">
        <v>12.31</v>
      </c>
      <c r="Q65" s="11">
        <f t="shared" si="6"/>
        <v>0.16459419708517181</v>
      </c>
      <c r="R65" s="10" t="s">
        <v>54</v>
      </c>
      <c r="S65" s="10" t="s">
        <v>86</v>
      </c>
      <c r="T65" s="10">
        <v>7</v>
      </c>
      <c r="U65" s="12" t="str">
        <f t="shared" si="7"/>
        <v>NORMAL</v>
      </c>
      <c r="V65" s="10" t="str">
        <f t="shared" si="0"/>
        <v>0 to 0.1</v>
      </c>
      <c r="W65" s="16">
        <f t="shared" ca="1" si="1"/>
        <v>1</v>
      </c>
    </row>
    <row r="66" spans="1:23" x14ac:dyDescent="0.25">
      <c r="A66" s="9" t="s">
        <v>246</v>
      </c>
      <c r="B66" s="10" t="s">
        <v>49</v>
      </c>
      <c r="C66" s="10" t="str">
        <f t="shared" si="2"/>
        <v>May</v>
      </c>
      <c r="D66" s="10">
        <f t="shared" si="3"/>
        <v>2024</v>
      </c>
      <c r="E66" s="10" t="str">
        <f t="shared" si="4"/>
        <v>Q2</v>
      </c>
      <c r="F66" s="10" t="s">
        <v>247</v>
      </c>
      <c r="G66" s="10" t="s">
        <v>102</v>
      </c>
      <c r="H66" s="10" t="s">
        <v>71</v>
      </c>
      <c r="I66" s="10" t="s">
        <v>46</v>
      </c>
      <c r="J66" s="10" t="s">
        <v>47</v>
      </c>
      <c r="K66" s="10" t="s">
        <v>22</v>
      </c>
      <c r="L66" s="10">
        <v>1024.92</v>
      </c>
      <c r="M66" s="10">
        <f t="shared" si="5"/>
        <v>204.98400000000001</v>
      </c>
      <c r="N66" s="10">
        <v>5</v>
      </c>
      <c r="O66" s="10">
        <v>0.16</v>
      </c>
      <c r="P66" s="10">
        <v>109.98</v>
      </c>
      <c r="Q66" s="11">
        <f t="shared" si="6"/>
        <v>0.10730593607305935</v>
      </c>
      <c r="R66" s="10" t="s">
        <v>31</v>
      </c>
      <c r="S66" s="10" t="s">
        <v>86</v>
      </c>
      <c r="T66" s="10">
        <v>10</v>
      </c>
      <c r="U66" s="12" t="str">
        <f t="shared" si="7"/>
        <v>SLOW</v>
      </c>
      <c r="V66" s="10" t="str">
        <f t="shared" ref="V66:V129" si="8">IF(O66=0,"no discount",IF(O66&lt;0.1,"0 to 0.1",IF(O66&lt;0.2,"0.1 to 0.2","upto 0.3")))</f>
        <v>0.1 to 0.2</v>
      </c>
      <c r="W66" s="16">
        <f t="shared" ref="W66:W129" ca="1" si="9">COUNTA(unique(F:F))</f>
        <v>1</v>
      </c>
    </row>
    <row r="67" spans="1:23" x14ac:dyDescent="0.25">
      <c r="A67" s="9" t="s">
        <v>248</v>
      </c>
      <c r="B67" s="10" t="s">
        <v>249</v>
      </c>
      <c r="C67" s="10" t="str">
        <f t="shared" ref="C67:C130" si="10">TEXT(B67,"MMMMMMMMM")</f>
        <v>July</v>
      </c>
      <c r="D67" s="10">
        <f t="shared" ref="D67:D130" si="11">YEAR(B67)</f>
        <v>2024</v>
      </c>
      <c r="E67" s="10" t="str">
        <f t="shared" ref="E67:E130" si="12">"Q"&amp;ROUNDUP(MONTH(B67)/3,0)</f>
        <v>Q3</v>
      </c>
      <c r="F67" s="10" t="s">
        <v>250</v>
      </c>
      <c r="G67" s="10" t="s">
        <v>64</v>
      </c>
      <c r="H67" s="10" t="s">
        <v>51</v>
      </c>
      <c r="I67" s="10" t="s">
        <v>20</v>
      </c>
      <c r="J67" s="10" t="s">
        <v>21</v>
      </c>
      <c r="K67" s="10" t="s">
        <v>53</v>
      </c>
      <c r="L67" s="10">
        <v>1058.24</v>
      </c>
      <c r="M67" s="10">
        <f t="shared" ref="M67:M130" si="13">L67/N67</f>
        <v>352.74666666666667</v>
      </c>
      <c r="N67" s="10">
        <v>3</v>
      </c>
      <c r="O67" s="10">
        <v>0.08</v>
      </c>
      <c r="P67" s="10">
        <v>162.69999999999999</v>
      </c>
      <c r="Q67" s="11">
        <f t="shared" ref="Q67:Q130" si="14">(P67/L67)</f>
        <v>0.15374584215300877</v>
      </c>
      <c r="R67" s="10" t="s">
        <v>23</v>
      </c>
      <c r="S67" s="10" t="s">
        <v>24</v>
      </c>
      <c r="T67" s="10">
        <v>1</v>
      </c>
      <c r="U67" s="12" t="str">
        <f t="shared" ref="U67:U130" si="15">IF(T67&lt;=3,"FAST",IF(T67&lt;=7,"NORMAL","SLOW"))</f>
        <v>FAST</v>
      </c>
      <c r="V67" s="10" t="str">
        <f t="shared" si="8"/>
        <v>0 to 0.1</v>
      </c>
      <c r="W67" s="16">
        <f t="shared" ca="1" si="9"/>
        <v>1</v>
      </c>
    </row>
    <row r="68" spans="1:23" x14ac:dyDescent="0.25">
      <c r="A68" s="9" t="s">
        <v>251</v>
      </c>
      <c r="B68" s="10" t="s">
        <v>252</v>
      </c>
      <c r="C68" s="10" t="str">
        <f t="shared" si="10"/>
        <v>October</v>
      </c>
      <c r="D68" s="10">
        <f t="shared" si="11"/>
        <v>2025</v>
      </c>
      <c r="E68" s="10" t="str">
        <f t="shared" si="12"/>
        <v>Q4</v>
      </c>
      <c r="F68" s="10" t="s">
        <v>253</v>
      </c>
      <c r="G68" s="10" t="s">
        <v>44</v>
      </c>
      <c r="H68" s="10" t="s">
        <v>37</v>
      </c>
      <c r="I68" s="10" t="s">
        <v>20</v>
      </c>
      <c r="J68" s="10" t="s">
        <v>66</v>
      </c>
      <c r="K68" s="10" t="s">
        <v>39</v>
      </c>
      <c r="L68" s="10">
        <v>110.85</v>
      </c>
      <c r="M68" s="10">
        <f t="shared" si="13"/>
        <v>110.85</v>
      </c>
      <c r="N68" s="10">
        <v>1</v>
      </c>
      <c r="O68" s="10">
        <v>0.26</v>
      </c>
      <c r="P68" s="10">
        <v>37.74</v>
      </c>
      <c r="Q68" s="11">
        <f t="shared" si="14"/>
        <v>0.3404600811907984</v>
      </c>
      <c r="R68" s="10" t="s">
        <v>31</v>
      </c>
      <c r="S68" s="10" t="s">
        <v>32</v>
      </c>
      <c r="T68" s="10">
        <v>2</v>
      </c>
      <c r="U68" s="12" t="str">
        <f t="shared" si="15"/>
        <v>FAST</v>
      </c>
      <c r="V68" s="10" t="str">
        <f t="shared" si="8"/>
        <v>upto 0.3</v>
      </c>
      <c r="W68" s="16">
        <f t="shared" ca="1" si="9"/>
        <v>1</v>
      </c>
    </row>
    <row r="69" spans="1:23" x14ac:dyDescent="0.25">
      <c r="A69" s="9" t="s">
        <v>254</v>
      </c>
      <c r="B69" s="10" t="s">
        <v>255</v>
      </c>
      <c r="C69" s="10" t="str">
        <f t="shared" si="10"/>
        <v>December</v>
      </c>
      <c r="D69" s="10">
        <f t="shared" si="11"/>
        <v>2024</v>
      </c>
      <c r="E69" s="10" t="str">
        <f t="shared" si="12"/>
        <v>Q4</v>
      </c>
      <c r="F69" s="10" t="s">
        <v>256</v>
      </c>
      <c r="G69" s="10" t="s">
        <v>102</v>
      </c>
      <c r="H69" s="10" t="s">
        <v>37</v>
      </c>
      <c r="I69" s="10" t="s">
        <v>20</v>
      </c>
      <c r="J69" s="10" t="s">
        <v>81</v>
      </c>
      <c r="K69" s="10" t="s">
        <v>39</v>
      </c>
      <c r="L69" s="10">
        <v>927.89</v>
      </c>
      <c r="M69" s="10">
        <f t="shared" si="13"/>
        <v>927.89</v>
      </c>
      <c r="N69" s="10">
        <v>1</v>
      </c>
      <c r="O69" s="10">
        <v>0.15</v>
      </c>
      <c r="P69" s="10">
        <v>297.57</v>
      </c>
      <c r="Q69" s="11">
        <f t="shared" si="14"/>
        <v>0.32069534104258046</v>
      </c>
      <c r="R69" s="10" t="s">
        <v>23</v>
      </c>
      <c r="S69" s="10" t="s">
        <v>77</v>
      </c>
      <c r="T69" s="10">
        <v>5</v>
      </c>
      <c r="U69" s="12" t="str">
        <f t="shared" si="15"/>
        <v>NORMAL</v>
      </c>
      <c r="V69" s="10" t="str">
        <f t="shared" si="8"/>
        <v>0.1 to 0.2</v>
      </c>
      <c r="W69" s="16">
        <f t="shared" ca="1" si="9"/>
        <v>1</v>
      </c>
    </row>
    <row r="70" spans="1:23" x14ac:dyDescent="0.25">
      <c r="A70" s="9" t="s">
        <v>257</v>
      </c>
      <c r="B70" s="10" t="s">
        <v>258</v>
      </c>
      <c r="C70" s="10" t="str">
        <f t="shared" si="10"/>
        <v>May</v>
      </c>
      <c r="D70" s="10">
        <f t="shared" si="11"/>
        <v>2024</v>
      </c>
      <c r="E70" s="10" t="str">
        <f t="shared" si="12"/>
        <v>Q2</v>
      </c>
      <c r="F70" s="10" t="s">
        <v>259</v>
      </c>
      <c r="G70" s="10" t="s">
        <v>18</v>
      </c>
      <c r="H70" s="10" t="s">
        <v>19</v>
      </c>
      <c r="I70" s="10" t="s">
        <v>52</v>
      </c>
      <c r="J70" s="10" t="s">
        <v>21</v>
      </c>
      <c r="K70" s="10" t="s">
        <v>67</v>
      </c>
      <c r="L70" s="10">
        <v>1195.79</v>
      </c>
      <c r="M70" s="10">
        <f t="shared" si="13"/>
        <v>398.59666666666664</v>
      </c>
      <c r="N70" s="10">
        <v>3</v>
      </c>
      <c r="O70" s="10">
        <v>0.11</v>
      </c>
      <c r="P70" s="10">
        <v>143.13</v>
      </c>
      <c r="Q70" s="11">
        <f t="shared" si="14"/>
        <v>0.11969492971173869</v>
      </c>
      <c r="R70" s="10" t="s">
        <v>23</v>
      </c>
      <c r="S70" s="10" t="s">
        <v>40</v>
      </c>
      <c r="T70" s="10">
        <v>9</v>
      </c>
      <c r="U70" s="12" t="str">
        <f t="shared" si="15"/>
        <v>SLOW</v>
      </c>
      <c r="V70" s="10" t="str">
        <f t="shared" si="8"/>
        <v>0.1 to 0.2</v>
      </c>
      <c r="W70" s="16">
        <f t="shared" ca="1" si="9"/>
        <v>1</v>
      </c>
    </row>
    <row r="71" spans="1:23" x14ac:dyDescent="0.25">
      <c r="A71" s="9" t="s">
        <v>260</v>
      </c>
      <c r="B71" s="10" t="s">
        <v>261</v>
      </c>
      <c r="C71" s="10" t="str">
        <f t="shared" si="10"/>
        <v>December</v>
      </c>
      <c r="D71" s="10">
        <f t="shared" si="11"/>
        <v>2024</v>
      </c>
      <c r="E71" s="10" t="str">
        <f t="shared" si="12"/>
        <v>Q4</v>
      </c>
      <c r="F71" s="10" t="s">
        <v>262</v>
      </c>
      <c r="G71" s="10" t="s">
        <v>64</v>
      </c>
      <c r="H71" s="10" t="s">
        <v>71</v>
      </c>
      <c r="I71" s="10" t="s">
        <v>46</v>
      </c>
      <c r="J71" s="10" t="s">
        <v>66</v>
      </c>
      <c r="K71" s="10" t="s">
        <v>39</v>
      </c>
      <c r="L71" s="10">
        <v>1116.73</v>
      </c>
      <c r="M71" s="10">
        <f t="shared" si="13"/>
        <v>372.24333333333334</v>
      </c>
      <c r="N71" s="10">
        <v>3</v>
      </c>
      <c r="O71" s="10">
        <v>0</v>
      </c>
      <c r="P71" s="10">
        <v>256.56</v>
      </c>
      <c r="Q71" s="11">
        <f t="shared" si="14"/>
        <v>0.22974219372632596</v>
      </c>
      <c r="R71" s="10" t="s">
        <v>54</v>
      </c>
      <c r="S71" s="10" t="s">
        <v>24</v>
      </c>
      <c r="T71" s="10">
        <v>6</v>
      </c>
      <c r="U71" s="12" t="str">
        <f t="shared" si="15"/>
        <v>NORMAL</v>
      </c>
      <c r="V71" s="10" t="str">
        <f t="shared" si="8"/>
        <v>no discount</v>
      </c>
      <c r="W71" s="16">
        <f t="shared" ca="1" si="9"/>
        <v>1</v>
      </c>
    </row>
    <row r="72" spans="1:23" x14ac:dyDescent="0.25">
      <c r="A72" s="9" t="s">
        <v>263</v>
      </c>
      <c r="B72" s="10" t="s">
        <v>264</v>
      </c>
      <c r="C72" s="10" t="str">
        <f t="shared" si="10"/>
        <v>January</v>
      </c>
      <c r="D72" s="10">
        <f t="shared" si="11"/>
        <v>2025</v>
      </c>
      <c r="E72" s="10" t="str">
        <f t="shared" si="12"/>
        <v>Q1</v>
      </c>
      <c r="F72" s="10" t="s">
        <v>265</v>
      </c>
      <c r="G72" s="10" t="s">
        <v>36</v>
      </c>
      <c r="H72" s="10" t="s">
        <v>51</v>
      </c>
      <c r="I72" s="10" t="s">
        <v>38</v>
      </c>
      <c r="J72" s="10" t="s">
        <v>47</v>
      </c>
      <c r="K72" s="10" t="s">
        <v>67</v>
      </c>
      <c r="L72" s="10">
        <v>230.95</v>
      </c>
      <c r="M72" s="10">
        <f t="shared" si="13"/>
        <v>230.95</v>
      </c>
      <c r="N72" s="10">
        <v>1</v>
      </c>
      <c r="O72" s="10">
        <v>0.11</v>
      </c>
      <c r="P72" s="10">
        <v>77.67</v>
      </c>
      <c r="Q72" s="11">
        <f t="shared" si="14"/>
        <v>0.33630655986144187</v>
      </c>
      <c r="R72" s="10" t="s">
        <v>54</v>
      </c>
      <c r="S72" s="10" t="s">
        <v>77</v>
      </c>
      <c r="T72" s="10">
        <v>2</v>
      </c>
      <c r="U72" s="12" t="str">
        <f t="shared" si="15"/>
        <v>FAST</v>
      </c>
      <c r="V72" s="10" t="str">
        <f t="shared" si="8"/>
        <v>0.1 to 0.2</v>
      </c>
      <c r="W72" s="16">
        <f t="shared" ca="1" si="9"/>
        <v>1</v>
      </c>
    </row>
    <row r="73" spans="1:23" x14ac:dyDescent="0.25">
      <c r="A73" s="9" t="s">
        <v>266</v>
      </c>
      <c r="B73" s="10" t="s">
        <v>267</v>
      </c>
      <c r="C73" s="10" t="str">
        <f t="shared" si="10"/>
        <v>July</v>
      </c>
      <c r="D73" s="10">
        <f t="shared" si="11"/>
        <v>2025</v>
      </c>
      <c r="E73" s="10" t="str">
        <f t="shared" si="12"/>
        <v>Q3</v>
      </c>
      <c r="F73" s="10" t="s">
        <v>268</v>
      </c>
      <c r="G73" s="10" t="s">
        <v>18</v>
      </c>
      <c r="H73" s="10" t="s">
        <v>58</v>
      </c>
      <c r="I73" s="10" t="s">
        <v>106</v>
      </c>
      <c r="J73" s="10" t="s">
        <v>47</v>
      </c>
      <c r="K73" s="10" t="s">
        <v>39</v>
      </c>
      <c r="L73" s="10">
        <v>1576.93</v>
      </c>
      <c r="M73" s="10">
        <f t="shared" si="13"/>
        <v>788.46500000000003</v>
      </c>
      <c r="N73" s="10">
        <v>2</v>
      </c>
      <c r="O73" s="10">
        <v>0.02</v>
      </c>
      <c r="P73" s="10">
        <v>161.77000000000001</v>
      </c>
      <c r="Q73" s="11">
        <f t="shared" si="14"/>
        <v>0.10258540328359535</v>
      </c>
      <c r="R73" s="10" t="s">
        <v>54</v>
      </c>
      <c r="S73" s="10" t="s">
        <v>77</v>
      </c>
      <c r="T73" s="10">
        <v>2</v>
      </c>
      <c r="U73" s="12" t="str">
        <f t="shared" si="15"/>
        <v>FAST</v>
      </c>
      <c r="V73" s="10" t="str">
        <f t="shared" si="8"/>
        <v>0 to 0.1</v>
      </c>
      <c r="W73" s="16">
        <f t="shared" ca="1" si="9"/>
        <v>1</v>
      </c>
    </row>
    <row r="74" spans="1:23" x14ac:dyDescent="0.25">
      <c r="A74" s="9" t="s">
        <v>269</v>
      </c>
      <c r="B74" s="10" t="s">
        <v>200</v>
      </c>
      <c r="C74" s="10" t="str">
        <f t="shared" si="10"/>
        <v>April</v>
      </c>
      <c r="D74" s="10">
        <f t="shared" si="11"/>
        <v>2024</v>
      </c>
      <c r="E74" s="10" t="str">
        <f t="shared" si="12"/>
        <v>Q2</v>
      </c>
      <c r="F74" s="10" t="s">
        <v>270</v>
      </c>
      <c r="G74" s="10" t="s">
        <v>102</v>
      </c>
      <c r="H74" s="10" t="s">
        <v>45</v>
      </c>
      <c r="I74" s="10" t="s">
        <v>59</v>
      </c>
      <c r="J74" s="10" t="s">
        <v>66</v>
      </c>
      <c r="K74" s="10" t="s">
        <v>76</v>
      </c>
      <c r="L74" s="10">
        <v>851.02</v>
      </c>
      <c r="M74" s="10">
        <f t="shared" si="13"/>
        <v>851.02</v>
      </c>
      <c r="N74" s="10">
        <v>1</v>
      </c>
      <c r="O74" s="10">
        <v>0.03</v>
      </c>
      <c r="P74" s="10">
        <v>296.99</v>
      </c>
      <c r="Q74" s="11">
        <f t="shared" si="14"/>
        <v>0.34898122253296049</v>
      </c>
      <c r="R74" s="10" t="s">
        <v>23</v>
      </c>
      <c r="S74" s="10" t="s">
        <v>24</v>
      </c>
      <c r="T74" s="10">
        <v>6</v>
      </c>
      <c r="U74" s="12" t="str">
        <f t="shared" si="15"/>
        <v>NORMAL</v>
      </c>
      <c r="V74" s="10" t="str">
        <f t="shared" si="8"/>
        <v>0 to 0.1</v>
      </c>
      <c r="W74" s="16">
        <f t="shared" ca="1" si="9"/>
        <v>1</v>
      </c>
    </row>
    <row r="75" spans="1:23" x14ac:dyDescent="0.25">
      <c r="A75" s="9" t="s">
        <v>271</v>
      </c>
      <c r="B75" s="10" t="s">
        <v>272</v>
      </c>
      <c r="C75" s="10" t="str">
        <f t="shared" si="10"/>
        <v>June</v>
      </c>
      <c r="D75" s="10">
        <f t="shared" si="11"/>
        <v>2025</v>
      </c>
      <c r="E75" s="10" t="str">
        <f t="shared" si="12"/>
        <v>Q2</v>
      </c>
      <c r="F75" s="10" t="s">
        <v>273</v>
      </c>
      <c r="G75" s="10" t="s">
        <v>36</v>
      </c>
      <c r="H75" s="10" t="s">
        <v>19</v>
      </c>
      <c r="I75" s="10" t="s">
        <v>46</v>
      </c>
      <c r="J75" s="10" t="s">
        <v>66</v>
      </c>
      <c r="K75" s="10" t="s">
        <v>39</v>
      </c>
      <c r="L75" s="10">
        <v>3946.78</v>
      </c>
      <c r="M75" s="10">
        <f t="shared" si="13"/>
        <v>789.35599999999999</v>
      </c>
      <c r="N75" s="10">
        <v>5</v>
      </c>
      <c r="O75" s="10">
        <v>0.04</v>
      </c>
      <c r="P75" s="10">
        <v>1149.51</v>
      </c>
      <c r="Q75" s="11">
        <f t="shared" si="14"/>
        <v>0.2912526160566335</v>
      </c>
      <c r="R75" s="10" t="s">
        <v>23</v>
      </c>
      <c r="S75" s="10" t="s">
        <v>86</v>
      </c>
      <c r="T75" s="10">
        <v>5</v>
      </c>
      <c r="U75" s="12" t="str">
        <f t="shared" si="15"/>
        <v>NORMAL</v>
      </c>
      <c r="V75" s="10" t="str">
        <f t="shared" si="8"/>
        <v>0 to 0.1</v>
      </c>
      <c r="W75" s="16">
        <f t="shared" ca="1" si="9"/>
        <v>1</v>
      </c>
    </row>
    <row r="76" spans="1:23" x14ac:dyDescent="0.25">
      <c r="A76" s="9" t="s">
        <v>274</v>
      </c>
      <c r="B76" s="10" t="s">
        <v>275</v>
      </c>
      <c r="C76" s="10" t="str">
        <f t="shared" si="10"/>
        <v>April</v>
      </c>
      <c r="D76" s="10">
        <f t="shared" si="11"/>
        <v>2025</v>
      </c>
      <c r="E76" s="10" t="str">
        <f t="shared" si="12"/>
        <v>Q2</v>
      </c>
      <c r="F76" s="10" t="s">
        <v>276</v>
      </c>
      <c r="G76" s="10" t="s">
        <v>36</v>
      </c>
      <c r="H76" s="10" t="s">
        <v>58</v>
      </c>
      <c r="I76" s="10" t="s">
        <v>28</v>
      </c>
      <c r="J76" s="10" t="s">
        <v>21</v>
      </c>
      <c r="K76" s="10" t="s">
        <v>67</v>
      </c>
      <c r="L76" s="10">
        <v>913.12</v>
      </c>
      <c r="M76" s="10">
        <f t="shared" si="13"/>
        <v>304.37333333333333</v>
      </c>
      <c r="N76" s="10">
        <v>3</v>
      </c>
      <c r="O76" s="10">
        <v>0</v>
      </c>
      <c r="P76" s="10">
        <v>194.11</v>
      </c>
      <c r="Q76" s="11">
        <f t="shared" si="14"/>
        <v>0.2125788505344314</v>
      </c>
      <c r="R76" s="10" t="s">
        <v>23</v>
      </c>
      <c r="S76" s="10" t="s">
        <v>40</v>
      </c>
      <c r="T76" s="10">
        <v>7</v>
      </c>
      <c r="U76" s="12" t="str">
        <f t="shared" si="15"/>
        <v>NORMAL</v>
      </c>
      <c r="V76" s="10" t="str">
        <f t="shared" si="8"/>
        <v>no discount</v>
      </c>
      <c r="W76" s="16">
        <f t="shared" ca="1" si="9"/>
        <v>1</v>
      </c>
    </row>
    <row r="77" spans="1:23" x14ac:dyDescent="0.25">
      <c r="A77" s="9" t="s">
        <v>277</v>
      </c>
      <c r="B77" s="10" t="s">
        <v>278</v>
      </c>
      <c r="C77" s="10" t="str">
        <f t="shared" si="10"/>
        <v>August</v>
      </c>
      <c r="D77" s="10">
        <f t="shared" si="11"/>
        <v>2025</v>
      </c>
      <c r="E77" s="10" t="str">
        <f t="shared" si="12"/>
        <v>Q3</v>
      </c>
      <c r="F77" s="10" t="s">
        <v>279</v>
      </c>
      <c r="G77" s="10" t="s">
        <v>18</v>
      </c>
      <c r="H77" s="10" t="s">
        <v>37</v>
      </c>
      <c r="I77" s="10" t="s">
        <v>52</v>
      </c>
      <c r="J77" s="10" t="s">
        <v>81</v>
      </c>
      <c r="K77" s="10" t="s">
        <v>67</v>
      </c>
      <c r="L77" s="10">
        <v>1701.85</v>
      </c>
      <c r="M77" s="10">
        <f t="shared" si="13"/>
        <v>850.92499999999995</v>
      </c>
      <c r="N77" s="10">
        <v>2</v>
      </c>
      <c r="O77" s="10">
        <v>0.23</v>
      </c>
      <c r="P77" s="10">
        <v>361.76</v>
      </c>
      <c r="Q77" s="11">
        <f t="shared" si="14"/>
        <v>0.21256867526515263</v>
      </c>
      <c r="R77" s="10" t="s">
        <v>23</v>
      </c>
      <c r="S77" s="10" t="s">
        <v>24</v>
      </c>
      <c r="T77" s="10">
        <v>1</v>
      </c>
      <c r="U77" s="12" t="str">
        <f t="shared" si="15"/>
        <v>FAST</v>
      </c>
      <c r="V77" s="10" t="str">
        <f t="shared" si="8"/>
        <v>upto 0.3</v>
      </c>
      <c r="W77" s="16">
        <f t="shared" ca="1" si="9"/>
        <v>1</v>
      </c>
    </row>
    <row r="78" spans="1:23" x14ac:dyDescent="0.25">
      <c r="A78" s="9" t="s">
        <v>280</v>
      </c>
      <c r="B78" s="10" t="s">
        <v>281</v>
      </c>
      <c r="C78" s="10" t="str">
        <f t="shared" si="10"/>
        <v>December</v>
      </c>
      <c r="D78" s="10">
        <f t="shared" si="11"/>
        <v>2025</v>
      </c>
      <c r="E78" s="10" t="str">
        <f t="shared" si="12"/>
        <v>Q4</v>
      </c>
      <c r="F78" s="10" t="s">
        <v>282</v>
      </c>
      <c r="G78" s="10" t="s">
        <v>44</v>
      </c>
      <c r="H78" s="10" t="s">
        <v>71</v>
      </c>
      <c r="I78" s="10" t="s">
        <v>46</v>
      </c>
      <c r="J78" s="10" t="s">
        <v>21</v>
      </c>
      <c r="K78" s="10" t="s">
        <v>60</v>
      </c>
      <c r="L78" s="10">
        <v>265.87</v>
      </c>
      <c r="M78" s="10">
        <f t="shared" si="13"/>
        <v>66.467500000000001</v>
      </c>
      <c r="N78" s="10">
        <v>4</v>
      </c>
      <c r="O78" s="10">
        <v>0.17</v>
      </c>
      <c r="P78" s="10">
        <v>53.47</v>
      </c>
      <c r="Q78" s="11">
        <f t="shared" si="14"/>
        <v>0.20111332606160906</v>
      </c>
      <c r="R78" s="10" t="s">
        <v>54</v>
      </c>
      <c r="S78" s="10" t="s">
        <v>86</v>
      </c>
      <c r="T78" s="10">
        <v>8</v>
      </c>
      <c r="U78" s="12" t="str">
        <f t="shared" si="15"/>
        <v>SLOW</v>
      </c>
      <c r="V78" s="10" t="str">
        <f t="shared" si="8"/>
        <v>0.1 to 0.2</v>
      </c>
      <c r="W78" s="16">
        <f t="shared" ca="1" si="9"/>
        <v>1</v>
      </c>
    </row>
    <row r="79" spans="1:23" x14ac:dyDescent="0.25">
      <c r="A79" s="9" t="s">
        <v>283</v>
      </c>
      <c r="B79" s="10" t="s">
        <v>284</v>
      </c>
      <c r="C79" s="10" t="str">
        <f t="shared" si="10"/>
        <v>May</v>
      </c>
      <c r="D79" s="10">
        <f t="shared" si="11"/>
        <v>2024</v>
      </c>
      <c r="E79" s="10" t="str">
        <f t="shared" si="12"/>
        <v>Q2</v>
      </c>
      <c r="F79" s="10" t="s">
        <v>285</v>
      </c>
      <c r="G79" s="10" t="s">
        <v>64</v>
      </c>
      <c r="H79" s="10" t="s">
        <v>19</v>
      </c>
      <c r="I79" s="10" t="s">
        <v>52</v>
      </c>
      <c r="J79" s="10" t="s">
        <v>81</v>
      </c>
      <c r="K79" s="10" t="s">
        <v>53</v>
      </c>
      <c r="L79" s="10">
        <v>2916.36</v>
      </c>
      <c r="M79" s="10">
        <f t="shared" si="13"/>
        <v>583.27200000000005</v>
      </c>
      <c r="N79" s="10">
        <v>5</v>
      </c>
      <c r="O79" s="10">
        <v>7.0000000000000007E-2</v>
      </c>
      <c r="P79" s="10">
        <v>761.45</v>
      </c>
      <c r="Q79" s="11">
        <f t="shared" si="14"/>
        <v>0.26109602381050351</v>
      </c>
      <c r="R79" s="10" t="s">
        <v>23</v>
      </c>
      <c r="S79" s="10" t="s">
        <v>77</v>
      </c>
      <c r="T79" s="10">
        <v>6</v>
      </c>
      <c r="U79" s="12" t="str">
        <f t="shared" si="15"/>
        <v>NORMAL</v>
      </c>
      <c r="V79" s="10" t="str">
        <f t="shared" si="8"/>
        <v>0 to 0.1</v>
      </c>
      <c r="W79" s="16">
        <f t="shared" ca="1" si="9"/>
        <v>1</v>
      </c>
    </row>
    <row r="80" spans="1:23" x14ac:dyDescent="0.25">
      <c r="A80" s="9" t="s">
        <v>286</v>
      </c>
      <c r="B80" s="10" t="s">
        <v>287</v>
      </c>
      <c r="C80" s="10" t="str">
        <f t="shared" si="10"/>
        <v>November</v>
      </c>
      <c r="D80" s="10">
        <f t="shared" si="11"/>
        <v>2024</v>
      </c>
      <c r="E80" s="10" t="str">
        <f t="shared" si="12"/>
        <v>Q4</v>
      </c>
      <c r="F80" s="10" t="s">
        <v>288</v>
      </c>
      <c r="G80" s="10" t="s">
        <v>102</v>
      </c>
      <c r="H80" s="10" t="s">
        <v>45</v>
      </c>
      <c r="I80" s="10" t="s">
        <v>52</v>
      </c>
      <c r="J80" s="10" t="s">
        <v>29</v>
      </c>
      <c r="K80" s="10" t="s">
        <v>53</v>
      </c>
      <c r="L80" s="10">
        <v>960.79</v>
      </c>
      <c r="M80" s="10">
        <f t="shared" si="13"/>
        <v>480.39499999999998</v>
      </c>
      <c r="N80" s="10">
        <v>2</v>
      </c>
      <c r="O80" s="10">
        <v>0.09</v>
      </c>
      <c r="P80" s="10">
        <v>329.89</v>
      </c>
      <c r="Q80" s="11">
        <f t="shared" si="14"/>
        <v>0.34335286587079383</v>
      </c>
      <c r="R80" s="10" t="s">
        <v>31</v>
      </c>
      <c r="S80" s="10" t="s">
        <v>24</v>
      </c>
      <c r="T80" s="10">
        <v>2</v>
      </c>
      <c r="U80" s="12" t="str">
        <f t="shared" si="15"/>
        <v>FAST</v>
      </c>
      <c r="V80" s="10" t="str">
        <f t="shared" si="8"/>
        <v>0 to 0.1</v>
      </c>
      <c r="W80" s="16">
        <f t="shared" ca="1" si="9"/>
        <v>1</v>
      </c>
    </row>
    <row r="81" spans="1:23" x14ac:dyDescent="0.25">
      <c r="A81" s="9" t="s">
        <v>289</v>
      </c>
      <c r="B81" s="10" t="s">
        <v>290</v>
      </c>
      <c r="C81" s="10" t="str">
        <f t="shared" si="10"/>
        <v>December</v>
      </c>
      <c r="D81" s="10">
        <f t="shared" si="11"/>
        <v>2025</v>
      </c>
      <c r="E81" s="10" t="str">
        <f t="shared" si="12"/>
        <v>Q4</v>
      </c>
      <c r="F81" s="10" t="s">
        <v>291</v>
      </c>
      <c r="G81" s="10" t="s">
        <v>44</v>
      </c>
      <c r="H81" s="10" t="s">
        <v>71</v>
      </c>
      <c r="I81" s="10" t="s">
        <v>59</v>
      </c>
      <c r="J81" s="10" t="s">
        <v>29</v>
      </c>
      <c r="K81" s="10" t="s">
        <v>22</v>
      </c>
      <c r="L81" s="10">
        <v>965.73</v>
      </c>
      <c r="M81" s="10">
        <f t="shared" si="13"/>
        <v>965.73</v>
      </c>
      <c r="N81" s="10">
        <v>1</v>
      </c>
      <c r="O81" s="10">
        <v>0.2</v>
      </c>
      <c r="P81" s="10">
        <v>305.08</v>
      </c>
      <c r="Q81" s="11">
        <f t="shared" si="14"/>
        <v>0.31590610211964004</v>
      </c>
      <c r="R81" s="10" t="s">
        <v>23</v>
      </c>
      <c r="S81" s="10" t="s">
        <v>24</v>
      </c>
      <c r="T81" s="10">
        <v>6</v>
      </c>
      <c r="U81" s="12" t="str">
        <f t="shared" si="15"/>
        <v>NORMAL</v>
      </c>
      <c r="V81" s="10" t="str">
        <f t="shared" si="8"/>
        <v>upto 0.3</v>
      </c>
      <c r="W81" s="16">
        <f t="shared" ca="1" si="9"/>
        <v>1</v>
      </c>
    </row>
    <row r="82" spans="1:23" x14ac:dyDescent="0.25">
      <c r="A82" s="9" t="s">
        <v>292</v>
      </c>
      <c r="B82" s="10" t="s">
        <v>293</v>
      </c>
      <c r="C82" s="10" t="str">
        <f t="shared" si="10"/>
        <v>August</v>
      </c>
      <c r="D82" s="10">
        <f t="shared" si="11"/>
        <v>2025</v>
      </c>
      <c r="E82" s="10" t="str">
        <f t="shared" si="12"/>
        <v>Q3</v>
      </c>
      <c r="F82" s="10" t="s">
        <v>294</v>
      </c>
      <c r="G82" s="10" t="s">
        <v>102</v>
      </c>
      <c r="H82" s="10" t="s">
        <v>71</v>
      </c>
      <c r="I82" s="10" t="s">
        <v>20</v>
      </c>
      <c r="J82" s="10" t="s">
        <v>29</v>
      </c>
      <c r="K82" s="10" t="s">
        <v>76</v>
      </c>
      <c r="L82" s="10">
        <v>2417.2199999999998</v>
      </c>
      <c r="M82" s="10">
        <f t="shared" si="13"/>
        <v>604.30499999999995</v>
      </c>
      <c r="N82" s="10">
        <v>4</v>
      </c>
      <c r="O82" s="10">
        <v>0.16</v>
      </c>
      <c r="P82" s="10">
        <v>255.81</v>
      </c>
      <c r="Q82" s="11">
        <f t="shared" si="14"/>
        <v>0.10582818278849257</v>
      </c>
      <c r="R82" s="10" t="s">
        <v>54</v>
      </c>
      <c r="S82" s="10" t="s">
        <v>32</v>
      </c>
      <c r="T82" s="10">
        <v>2</v>
      </c>
      <c r="U82" s="12" t="str">
        <f t="shared" si="15"/>
        <v>FAST</v>
      </c>
      <c r="V82" s="10" t="str">
        <f t="shared" si="8"/>
        <v>0.1 to 0.2</v>
      </c>
      <c r="W82" s="16">
        <f t="shared" ca="1" si="9"/>
        <v>1</v>
      </c>
    </row>
    <row r="83" spans="1:23" x14ac:dyDescent="0.25">
      <c r="A83" s="9" t="s">
        <v>295</v>
      </c>
      <c r="B83" s="10" t="s">
        <v>296</v>
      </c>
      <c r="C83" s="10" t="str">
        <f t="shared" si="10"/>
        <v>December</v>
      </c>
      <c r="D83" s="10">
        <f t="shared" si="11"/>
        <v>2024</v>
      </c>
      <c r="E83" s="10" t="str">
        <f t="shared" si="12"/>
        <v>Q4</v>
      </c>
      <c r="F83" s="10" t="s">
        <v>297</v>
      </c>
      <c r="G83" s="10" t="s">
        <v>44</v>
      </c>
      <c r="H83" s="10" t="s">
        <v>65</v>
      </c>
      <c r="I83" s="10" t="s">
        <v>46</v>
      </c>
      <c r="J83" s="10" t="s">
        <v>66</v>
      </c>
      <c r="K83" s="10" t="s">
        <v>22</v>
      </c>
      <c r="L83" s="10">
        <v>961.74</v>
      </c>
      <c r="M83" s="10">
        <f t="shared" si="13"/>
        <v>961.74</v>
      </c>
      <c r="N83" s="10">
        <v>1</v>
      </c>
      <c r="O83" s="10">
        <v>0.14000000000000001</v>
      </c>
      <c r="P83" s="10">
        <v>318.63</v>
      </c>
      <c r="Q83" s="11">
        <f t="shared" si="14"/>
        <v>0.33130575831305759</v>
      </c>
      <c r="R83" s="10" t="s">
        <v>31</v>
      </c>
      <c r="S83" s="10" t="s">
        <v>32</v>
      </c>
      <c r="T83" s="10">
        <v>10</v>
      </c>
      <c r="U83" s="12" t="str">
        <f t="shared" si="15"/>
        <v>SLOW</v>
      </c>
      <c r="V83" s="10" t="str">
        <f t="shared" si="8"/>
        <v>0.1 to 0.2</v>
      </c>
      <c r="W83" s="16">
        <f t="shared" ca="1" si="9"/>
        <v>1</v>
      </c>
    </row>
    <row r="84" spans="1:23" x14ac:dyDescent="0.25">
      <c r="A84" s="9" t="s">
        <v>298</v>
      </c>
      <c r="B84" s="10" t="s">
        <v>299</v>
      </c>
      <c r="C84" s="10" t="str">
        <f t="shared" si="10"/>
        <v>August</v>
      </c>
      <c r="D84" s="10">
        <f t="shared" si="11"/>
        <v>2024</v>
      </c>
      <c r="E84" s="10" t="str">
        <f t="shared" si="12"/>
        <v>Q3</v>
      </c>
      <c r="F84" s="10" t="s">
        <v>300</v>
      </c>
      <c r="G84" s="10" t="s">
        <v>36</v>
      </c>
      <c r="H84" s="10" t="s">
        <v>37</v>
      </c>
      <c r="I84" s="10" t="s">
        <v>46</v>
      </c>
      <c r="J84" s="10" t="s">
        <v>81</v>
      </c>
      <c r="K84" s="10" t="s">
        <v>72</v>
      </c>
      <c r="L84" s="10">
        <v>2153.04</v>
      </c>
      <c r="M84" s="10">
        <f t="shared" si="13"/>
        <v>717.68</v>
      </c>
      <c r="N84" s="10">
        <v>3</v>
      </c>
      <c r="O84" s="10">
        <v>0.27</v>
      </c>
      <c r="P84" s="10">
        <v>667.39</v>
      </c>
      <c r="Q84" s="11">
        <f t="shared" si="14"/>
        <v>0.30997566231932522</v>
      </c>
      <c r="R84" s="10" t="s">
        <v>23</v>
      </c>
      <c r="S84" s="10" t="s">
        <v>24</v>
      </c>
      <c r="T84" s="10">
        <v>3</v>
      </c>
      <c r="U84" s="12" t="str">
        <f t="shared" si="15"/>
        <v>FAST</v>
      </c>
      <c r="V84" s="10" t="str">
        <f t="shared" si="8"/>
        <v>upto 0.3</v>
      </c>
      <c r="W84" s="16">
        <f t="shared" ca="1" si="9"/>
        <v>1</v>
      </c>
    </row>
    <row r="85" spans="1:23" x14ac:dyDescent="0.25">
      <c r="A85" s="9" t="s">
        <v>301</v>
      </c>
      <c r="B85" s="10" t="s">
        <v>209</v>
      </c>
      <c r="C85" s="10" t="str">
        <f t="shared" si="10"/>
        <v>May</v>
      </c>
      <c r="D85" s="10">
        <f t="shared" si="11"/>
        <v>2024</v>
      </c>
      <c r="E85" s="10" t="str">
        <f t="shared" si="12"/>
        <v>Q2</v>
      </c>
      <c r="F85" s="10" t="s">
        <v>302</v>
      </c>
      <c r="G85" s="10" t="s">
        <v>36</v>
      </c>
      <c r="H85" s="10" t="s">
        <v>45</v>
      </c>
      <c r="I85" s="10" t="s">
        <v>59</v>
      </c>
      <c r="J85" s="10" t="s">
        <v>81</v>
      </c>
      <c r="K85" s="10" t="s">
        <v>53</v>
      </c>
      <c r="L85" s="10">
        <v>754.73</v>
      </c>
      <c r="M85" s="10">
        <f t="shared" si="13"/>
        <v>150.946</v>
      </c>
      <c r="N85" s="10">
        <v>5</v>
      </c>
      <c r="O85" s="10">
        <v>0.01</v>
      </c>
      <c r="P85" s="10">
        <v>219.49</v>
      </c>
      <c r="Q85" s="11">
        <f t="shared" si="14"/>
        <v>0.29081923336822441</v>
      </c>
      <c r="R85" s="10" t="s">
        <v>23</v>
      </c>
      <c r="S85" s="10" t="s">
        <v>77</v>
      </c>
      <c r="T85" s="10">
        <v>7</v>
      </c>
      <c r="U85" s="12" t="str">
        <f t="shared" si="15"/>
        <v>NORMAL</v>
      </c>
      <c r="V85" s="10" t="str">
        <f t="shared" si="8"/>
        <v>0 to 0.1</v>
      </c>
      <c r="W85" s="16">
        <f t="shared" ca="1" si="9"/>
        <v>1</v>
      </c>
    </row>
    <row r="86" spans="1:23" x14ac:dyDescent="0.25">
      <c r="A86" s="9" t="s">
        <v>303</v>
      </c>
      <c r="B86" s="10" t="s">
        <v>304</v>
      </c>
      <c r="C86" s="10" t="str">
        <f t="shared" si="10"/>
        <v>January</v>
      </c>
      <c r="D86" s="10">
        <f t="shared" si="11"/>
        <v>2025</v>
      </c>
      <c r="E86" s="10" t="str">
        <f t="shared" si="12"/>
        <v>Q1</v>
      </c>
      <c r="F86" s="10" t="s">
        <v>305</v>
      </c>
      <c r="G86" s="10" t="s">
        <v>64</v>
      </c>
      <c r="H86" s="10" t="s">
        <v>71</v>
      </c>
      <c r="I86" s="10" t="s">
        <v>106</v>
      </c>
      <c r="J86" s="10" t="s">
        <v>81</v>
      </c>
      <c r="K86" s="10" t="s">
        <v>60</v>
      </c>
      <c r="L86" s="10">
        <v>591.38</v>
      </c>
      <c r="M86" s="10">
        <f t="shared" si="13"/>
        <v>197.12666666666667</v>
      </c>
      <c r="N86" s="10">
        <v>3</v>
      </c>
      <c r="O86" s="10">
        <v>0.03</v>
      </c>
      <c r="P86" s="10">
        <v>121.83</v>
      </c>
      <c r="Q86" s="11">
        <f t="shared" si="14"/>
        <v>0.20600967229192735</v>
      </c>
      <c r="R86" s="10" t="s">
        <v>23</v>
      </c>
      <c r="S86" s="10" t="s">
        <v>24</v>
      </c>
      <c r="T86" s="10">
        <v>5</v>
      </c>
      <c r="U86" s="12" t="str">
        <f t="shared" si="15"/>
        <v>NORMAL</v>
      </c>
      <c r="V86" s="10" t="str">
        <f t="shared" si="8"/>
        <v>0 to 0.1</v>
      </c>
      <c r="W86" s="16">
        <f t="shared" ca="1" si="9"/>
        <v>1</v>
      </c>
    </row>
    <row r="87" spans="1:23" x14ac:dyDescent="0.25">
      <c r="A87" s="9" t="s">
        <v>306</v>
      </c>
      <c r="B87" s="10" t="s">
        <v>209</v>
      </c>
      <c r="C87" s="10" t="str">
        <f t="shared" si="10"/>
        <v>May</v>
      </c>
      <c r="D87" s="10">
        <f t="shared" si="11"/>
        <v>2024</v>
      </c>
      <c r="E87" s="10" t="str">
        <f t="shared" si="12"/>
        <v>Q2</v>
      </c>
      <c r="F87" s="10" t="s">
        <v>307</v>
      </c>
      <c r="G87" s="10" t="s">
        <v>64</v>
      </c>
      <c r="H87" s="10" t="s">
        <v>51</v>
      </c>
      <c r="I87" s="10" t="s">
        <v>59</v>
      </c>
      <c r="J87" s="10" t="s">
        <v>21</v>
      </c>
      <c r="K87" s="10" t="s">
        <v>60</v>
      </c>
      <c r="L87" s="10">
        <v>949.1</v>
      </c>
      <c r="M87" s="10">
        <f t="shared" si="13"/>
        <v>949.1</v>
      </c>
      <c r="N87" s="10">
        <v>1</v>
      </c>
      <c r="O87" s="10">
        <v>0.17</v>
      </c>
      <c r="P87" s="10">
        <v>176.2</v>
      </c>
      <c r="Q87" s="11">
        <f t="shared" si="14"/>
        <v>0.18564956274365185</v>
      </c>
      <c r="R87" s="10" t="s">
        <v>23</v>
      </c>
      <c r="S87" s="10" t="s">
        <v>32</v>
      </c>
      <c r="T87" s="10">
        <v>9</v>
      </c>
      <c r="U87" s="12" t="str">
        <f t="shared" si="15"/>
        <v>SLOW</v>
      </c>
      <c r="V87" s="10" t="str">
        <f t="shared" si="8"/>
        <v>0.1 to 0.2</v>
      </c>
      <c r="W87" s="16">
        <f t="shared" ca="1" si="9"/>
        <v>1</v>
      </c>
    </row>
    <row r="88" spans="1:23" x14ac:dyDescent="0.25">
      <c r="A88" s="9" t="s">
        <v>308</v>
      </c>
      <c r="B88" s="10" t="s">
        <v>309</v>
      </c>
      <c r="C88" s="10" t="str">
        <f t="shared" si="10"/>
        <v>March</v>
      </c>
      <c r="D88" s="10">
        <f t="shared" si="11"/>
        <v>2025</v>
      </c>
      <c r="E88" s="10" t="str">
        <f t="shared" si="12"/>
        <v>Q1</v>
      </c>
      <c r="F88" s="10" t="s">
        <v>310</v>
      </c>
      <c r="G88" s="10" t="s">
        <v>18</v>
      </c>
      <c r="H88" s="10" t="s">
        <v>45</v>
      </c>
      <c r="I88" s="10" t="s">
        <v>28</v>
      </c>
      <c r="J88" s="10" t="s">
        <v>29</v>
      </c>
      <c r="K88" s="10" t="s">
        <v>30</v>
      </c>
      <c r="L88" s="10">
        <v>24.39</v>
      </c>
      <c r="M88" s="10">
        <f t="shared" si="13"/>
        <v>24.39</v>
      </c>
      <c r="N88" s="10">
        <v>1</v>
      </c>
      <c r="O88" s="10">
        <v>0.05</v>
      </c>
      <c r="P88" s="10">
        <v>7.42</v>
      </c>
      <c r="Q88" s="11">
        <f t="shared" si="14"/>
        <v>0.30422304223042229</v>
      </c>
      <c r="R88" s="10" t="s">
        <v>31</v>
      </c>
      <c r="S88" s="10" t="s">
        <v>32</v>
      </c>
      <c r="T88" s="10">
        <v>9</v>
      </c>
      <c r="U88" s="12" t="str">
        <f t="shared" si="15"/>
        <v>SLOW</v>
      </c>
      <c r="V88" s="10" t="str">
        <f t="shared" si="8"/>
        <v>0 to 0.1</v>
      </c>
      <c r="W88" s="16">
        <f t="shared" ca="1" si="9"/>
        <v>1</v>
      </c>
    </row>
    <row r="89" spans="1:23" x14ac:dyDescent="0.25">
      <c r="A89" s="9" t="s">
        <v>311</v>
      </c>
      <c r="B89" s="10" t="s">
        <v>197</v>
      </c>
      <c r="C89" s="10" t="str">
        <f t="shared" si="10"/>
        <v>November</v>
      </c>
      <c r="D89" s="10">
        <f t="shared" si="11"/>
        <v>2025</v>
      </c>
      <c r="E89" s="10" t="str">
        <f t="shared" si="12"/>
        <v>Q4</v>
      </c>
      <c r="F89" s="10" t="s">
        <v>312</v>
      </c>
      <c r="G89" s="10" t="s">
        <v>64</v>
      </c>
      <c r="H89" s="10" t="s">
        <v>65</v>
      </c>
      <c r="I89" s="10" t="s">
        <v>38</v>
      </c>
      <c r="J89" s="10" t="s">
        <v>47</v>
      </c>
      <c r="K89" s="10" t="s">
        <v>53</v>
      </c>
      <c r="L89" s="10">
        <v>3145.03</v>
      </c>
      <c r="M89" s="10">
        <f t="shared" si="13"/>
        <v>786.25750000000005</v>
      </c>
      <c r="N89" s="10">
        <v>4</v>
      </c>
      <c r="O89" s="10">
        <v>0.18</v>
      </c>
      <c r="P89" s="10">
        <v>870.26</v>
      </c>
      <c r="Q89" s="11">
        <f t="shared" si="14"/>
        <v>0.27670960213416085</v>
      </c>
      <c r="R89" s="10" t="s">
        <v>23</v>
      </c>
      <c r="S89" s="10" t="s">
        <v>40</v>
      </c>
      <c r="T89" s="10">
        <v>7</v>
      </c>
      <c r="U89" s="12" t="str">
        <f t="shared" si="15"/>
        <v>NORMAL</v>
      </c>
      <c r="V89" s="10" t="str">
        <f t="shared" si="8"/>
        <v>0.1 to 0.2</v>
      </c>
      <c r="W89" s="16">
        <f t="shared" ca="1" si="9"/>
        <v>1</v>
      </c>
    </row>
    <row r="90" spans="1:23" x14ac:dyDescent="0.25">
      <c r="A90" s="9" t="s">
        <v>313</v>
      </c>
      <c r="B90" s="10" t="s">
        <v>261</v>
      </c>
      <c r="C90" s="10" t="str">
        <f t="shared" si="10"/>
        <v>December</v>
      </c>
      <c r="D90" s="10">
        <f t="shared" si="11"/>
        <v>2024</v>
      </c>
      <c r="E90" s="10" t="str">
        <f t="shared" si="12"/>
        <v>Q4</v>
      </c>
      <c r="F90" s="10" t="s">
        <v>314</v>
      </c>
      <c r="G90" s="10" t="s">
        <v>36</v>
      </c>
      <c r="H90" s="10" t="s">
        <v>37</v>
      </c>
      <c r="I90" s="10" t="s">
        <v>28</v>
      </c>
      <c r="J90" s="10" t="s">
        <v>66</v>
      </c>
      <c r="K90" s="10" t="s">
        <v>67</v>
      </c>
      <c r="L90" s="10">
        <v>1825.03</v>
      </c>
      <c r="M90" s="10">
        <f t="shared" si="13"/>
        <v>912.51499999999999</v>
      </c>
      <c r="N90" s="10">
        <v>2</v>
      </c>
      <c r="O90" s="10">
        <v>0.28999999999999998</v>
      </c>
      <c r="P90" s="10">
        <v>410.86</v>
      </c>
      <c r="Q90" s="11">
        <f t="shared" si="14"/>
        <v>0.22512506643726404</v>
      </c>
      <c r="R90" s="10" t="s">
        <v>54</v>
      </c>
      <c r="S90" s="10" t="s">
        <v>40</v>
      </c>
      <c r="T90" s="10">
        <v>9</v>
      </c>
      <c r="U90" s="12" t="str">
        <f t="shared" si="15"/>
        <v>SLOW</v>
      </c>
      <c r="V90" s="10" t="str">
        <f t="shared" si="8"/>
        <v>upto 0.3</v>
      </c>
      <c r="W90" s="16">
        <f t="shared" ca="1" si="9"/>
        <v>1</v>
      </c>
    </row>
    <row r="91" spans="1:23" x14ac:dyDescent="0.25">
      <c r="A91" s="9" t="s">
        <v>315</v>
      </c>
      <c r="B91" s="10" t="s">
        <v>163</v>
      </c>
      <c r="C91" s="10" t="str">
        <f t="shared" si="10"/>
        <v>March</v>
      </c>
      <c r="D91" s="10">
        <f t="shared" si="11"/>
        <v>2025</v>
      </c>
      <c r="E91" s="10" t="str">
        <f t="shared" si="12"/>
        <v>Q1</v>
      </c>
      <c r="F91" s="10" t="s">
        <v>316</v>
      </c>
      <c r="G91" s="10" t="s">
        <v>102</v>
      </c>
      <c r="H91" s="10" t="s">
        <v>51</v>
      </c>
      <c r="I91" s="10" t="s">
        <v>106</v>
      </c>
      <c r="J91" s="10" t="s">
        <v>29</v>
      </c>
      <c r="K91" s="10" t="s">
        <v>60</v>
      </c>
      <c r="L91" s="10">
        <v>1237.95</v>
      </c>
      <c r="M91" s="10">
        <f t="shared" si="13"/>
        <v>618.97500000000002</v>
      </c>
      <c r="N91" s="10">
        <v>2</v>
      </c>
      <c r="O91" s="10">
        <v>0.04</v>
      </c>
      <c r="P91" s="10">
        <v>401.35</v>
      </c>
      <c r="Q91" s="11">
        <f t="shared" si="14"/>
        <v>0.32420533947251506</v>
      </c>
      <c r="R91" s="10" t="s">
        <v>31</v>
      </c>
      <c r="S91" s="10" t="s">
        <v>40</v>
      </c>
      <c r="T91" s="10">
        <v>2</v>
      </c>
      <c r="U91" s="12" t="str">
        <f t="shared" si="15"/>
        <v>FAST</v>
      </c>
      <c r="V91" s="10" t="str">
        <f t="shared" si="8"/>
        <v>0 to 0.1</v>
      </c>
      <c r="W91" s="16">
        <f t="shared" ca="1" si="9"/>
        <v>1</v>
      </c>
    </row>
    <row r="92" spans="1:23" x14ac:dyDescent="0.25">
      <c r="A92" s="9" t="s">
        <v>317</v>
      </c>
      <c r="B92" s="10" t="s">
        <v>318</v>
      </c>
      <c r="C92" s="10" t="str">
        <f t="shared" si="10"/>
        <v>February</v>
      </c>
      <c r="D92" s="10">
        <f t="shared" si="11"/>
        <v>2025</v>
      </c>
      <c r="E92" s="10" t="str">
        <f t="shared" si="12"/>
        <v>Q1</v>
      </c>
      <c r="F92" s="10" t="s">
        <v>319</v>
      </c>
      <c r="G92" s="10" t="s">
        <v>18</v>
      </c>
      <c r="H92" s="10" t="s">
        <v>71</v>
      </c>
      <c r="I92" s="10" t="s">
        <v>116</v>
      </c>
      <c r="J92" s="10" t="s">
        <v>29</v>
      </c>
      <c r="K92" s="10" t="s">
        <v>82</v>
      </c>
      <c r="L92" s="10">
        <v>599.38</v>
      </c>
      <c r="M92" s="10">
        <f t="shared" si="13"/>
        <v>299.69</v>
      </c>
      <c r="N92" s="10">
        <v>2</v>
      </c>
      <c r="O92" s="10">
        <v>0.21</v>
      </c>
      <c r="P92" s="10">
        <v>124.63</v>
      </c>
      <c r="Q92" s="11">
        <f t="shared" si="14"/>
        <v>0.20793152924688846</v>
      </c>
      <c r="R92" s="10" t="s">
        <v>31</v>
      </c>
      <c r="S92" s="10" t="s">
        <v>86</v>
      </c>
      <c r="T92" s="10">
        <v>10</v>
      </c>
      <c r="U92" s="12" t="str">
        <f t="shared" si="15"/>
        <v>SLOW</v>
      </c>
      <c r="V92" s="10" t="str">
        <f t="shared" si="8"/>
        <v>upto 0.3</v>
      </c>
      <c r="W92" s="16">
        <f t="shared" ca="1" si="9"/>
        <v>1</v>
      </c>
    </row>
    <row r="93" spans="1:23" x14ac:dyDescent="0.25">
      <c r="A93" s="9" t="s">
        <v>320</v>
      </c>
      <c r="B93" s="10" t="s">
        <v>100</v>
      </c>
      <c r="C93" s="10" t="str">
        <f t="shared" si="10"/>
        <v>November</v>
      </c>
      <c r="D93" s="10">
        <f t="shared" si="11"/>
        <v>2024</v>
      </c>
      <c r="E93" s="10" t="str">
        <f t="shared" si="12"/>
        <v>Q4</v>
      </c>
      <c r="F93" s="10" t="s">
        <v>321</v>
      </c>
      <c r="G93" s="10" t="s">
        <v>44</v>
      </c>
      <c r="H93" s="10" t="s">
        <v>45</v>
      </c>
      <c r="I93" s="10" t="s">
        <v>52</v>
      </c>
      <c r="J93" s="10" t="s">
        <v>21</v>
      </c>
      <c r="K93" s="10" t="s">
        <v>76</v>
      </c>
      <c r="L93" s="10">
        <v>274.07</v>
      </c>
      <c r="M93" s="10">
        <f t="shared" si="13"/>
        <v>274.07</v>
      </c>
      <c r="N93" s="10">
        <v>1</v>
      </c>
      <c r="O93" s="10">
        <v>0.25</v>
      </c>
      <c r="P93" s="10">
        <v>32.090000000000003</v>
      </c>
      <c r="Q93" s="11">
        <f t="shared" si="14"/>
        <v>0.11708687561571862</v>
      </c>
      <c r="R93" s="10" t="s">
        <v>23</v>
      </c>
      <c r="S93" s="10" t="s">
        <v>24</v>
      </c>
      <c r="T93" s="10">
        <v>7</v>
      </c>
      <c r="U93" s="12" t="str">
        <f t="shared" si="15"/>
        <v>NORMAL</v>
      </c>
      <c r="V93" s="10" t="str">
        <f t="shared" si="8"/>
        <v>upto 0.3</v>
      </c>
      <c r="W93" s="16">
        <f t="shared" ca="1" si="9"/>
        <v>1</v>
      </c>
    </row>
    <row r="94" spans="1:23" x14ac:dyDescent="0.25">
      <c r="A94" s="9" t="s">
        <v>322</v>
      </c>
      <c r="B94" s="10" t="s">
        <v>323</v>
      </c>
      <c r="C94" s="10" t="str">
        <f t="shared" si="10"/>
        <v>June</v>
      </c>
      <c r="D94" s="10">
        <f t="shared" si="11"/>
        <v>2024</v>
      </c>
      <c r="E94" s="10" t="str">
        <f t="shared" si="12"/>
        <v>Q2</v>
      </c>
      <c r="F94" s="10" t="s">
        <v>324</v>
      </c>
      <c r="G94" s="10" t="s">
        <v>44</v>
      </c>
      <c r="H94" s="10" t="s">
        <v>71</v>
      </c>
      <c r="I94" s="10" t="s">
        <v>52</v>
      </c>
      <c r="J94" s="10" t="s">
        <v>21</v>
      </c>
      <c r="K94" s="10" t="s">
        <v>39</v>
      </c>
      <c r="L94" s="10">
        <v>1789.56</v>
      </c>
      <c r="M94" s="10">
        <f t="shared" si="13"/>
        <v>596.52</v>
      </c>
      <c r="N94" s="10">
        <v>3</v>
      </c>
      <c r="O94" s="10">
        <v>0.12</v>
      </c>
      <c r="P94" s="10">
        <v>187.78</v>
      </c>
      <c r="Q94" s="11">
        <f t="shared" si="14"/>
        <v>0.10493082098392902</v>
      </c>
      <c r="R94" s="10" t="s">
        <v>54</v>
      </c>
      <c r="S94" s="10" t="s">
        <v>77</v>
      </c>
      <c r="T94" s="10">
        <v>4</v>
      </c>
      <c r="U94" s="12" t="str">
        <f t="shared" si="15"/>
        <v>NORMAL</v>
      </c>
      <c r="V94" s="10" t="str">
        <f t="shared" si="8"/>
        <v>0.1 to 0.2</v>
      </c>
      <c r="W94" s="16">
        <f t="shared" ca="1" si="9"/>
        <v>1</v>
      </c>
    </row>
    <row r="95" spans="1:23" x14ac:dyDescent="0.25">
      <c r="A95" s="9" t="s">
        <v>325</v>
      </c>
      <c r="B95" s="10" t="s">
        <v>326</v>
      </c>
      <c r="C95" s="10" t="str">
        <f t="shared" si="10"/>
        <v>June</v>
      </c>
      <c r="D95" s="10">
        <f t="shared" si="11"/>
        <v>2024</v>
      </c>
      <c r="E95" s="10" t="str">
        <f t="shared" si="12"/>
        <v>Q2</v>
      </c>
      <c r="F95" s="10" t="s">
        <v>327</v>
      </c>
      <c r="G95" s="10" t="s">
        <v>36</v>
      </c>
      <c r="H95" s="10" t="s">
        <v>65</v>
      </c>
      <c r="I95" s="10" t="s">
        <v>59</v>
      </c>
      <c r="J95" s="10" t="s">
        <v>47</v>
      </c>
      <c r="K95" s="10" t="s">
        <v>76</v>
      </c>
      <c r="L95" s="10">
        <v>2784.15</v>
      </c>
      <c r="M95" s="10">
        <f t="shared" si="13"/>
        <v>556.83000000000004</v>
      </c>
      <c r="N95" s="10">
        <v>5</v>
      </c>
      <c r="O95" s="10">
        <v>0.05</v>
      </c>
      <c r="P95" s="10">
        <v>502.57</v>
      </c>
      <c r="Q95" s="11">
        <f t="shared" si="14"/>
        <v>0.18051110751935059</v>
      </c>
      <c r="R95" s="10" t="s">
        <v>31</v>
      </c>
      <c r="S95" s="10" t="s">
        <v>40</v>
      </c>
      <c r="T95" s="10">
        <v>3</v>
      </c>
      <c r="U95" s="12" t="str">
        <f t="shared" si="15"/>
        <v>FAST</v>
      </c>
      <c r="V95" s="10" t="str">
        <f t="shared" si="8"/>
        <v>0 to 0.1</v>
      </c>
      <c r="W95" s="16">
        <f t="shared" ca="1" si="9"/>
        <v>1</v>
      </c>
    </row>
    <row r="96" spans="1:23" x14ac:dyDescent="0.25">
      <c r="A96" s="9" t="s">
        <v>328</v>
      </c>
      <c r="B96" s="10" t="s">
        <v>329</v>
      </c>
      <c r="C96" s="10" t="str">
        <f t="shared" si="10"/>
        <v>August</v>
      </c>
      <c r="D96" s="10">
        <f t="shared" si="11"/>
        <v>2024</v>
      </c>
      <c r="E96" s="10" t="str">
        <f t="shared" si="12"/>
        <v>Q3</v>
      </c>
      <c r="F96" s="10" t="s">
        <v>330</v>
      </c>
      <c r="G96" s="10" t="s">
        <v>36</v>
      </c>
      <c r="H96" s="10" t="s">
        <v>19</v>
      </c>
      <c r="I96" s="10" t="s">
        <v>116</v>
      </c>
      <c r="J96" s="10" t="s">
        <v>21</v>
      </c>
      <c r="K96" s="10" t="s">
        <v>53</v>
      </c>
      <c r="L96" s="10">
        <v>3331.8</v>
      </c>
      <c r="M96" s="10">
        <f t="shared" si="13"/>
        <v>666.36</v>
      </c>
      <c r="N96" s="10">
        <v>5</v>
      </c>
      <c r="O96" s="10">
        <v>0.28999999999999998</v>
      </c>
      <c r="P96" s="10">
        <v>644.66999999999996</v>
      </c>
      <c r="Q96" s="11">
        <f t="shared" si="14"/>
        <v>0.19349000540248512</v>
      </c>
      <c r="R96" s="10" t="s">
        <v>23</v>
      </c>
      <c r="S96" s="10" t="s">
        <v>32</v>
      </c>
      <c r="T96" s="10">
        <v>3</v>
      </c>
      <c r="U96" s="12" t="str">
        <f t="shared" si="15"/>
        <v>FAST</v>
      </c>
      <c r="V96" s="10" t="str">
        <f t="shared" si="8"/>
        <v>upto 0.3</v>
      </c>
      <c r="W96" s="16">
        <f t="shared" ca="1" si="9"/>
        <v>1</v>
      </c>
    </row>
    <row r="97" spans="1:23" x14ac:dyDescent="0.25">
      <c r="A97" s="9" t="s">
        <v>331</v>
      </c>
      <c r="B97" s="10" t="s">
        <v>203</v>
      </c>
      <c r="C97" s="10" t="str">
        <f t="shared" si="10"/>
        <v>March</v>
      </c>
      <c r="D97" s="10">
        <f t="shared" si="11"/>
        <v>2024</v>
      </c>
      <c r="E97" s="10" t="str">
        <f t="shared" si="12"/>
        <v>Q1</v>
      </c>
      <c r="F97" s="10" t="s">
        <v>332</v>
      </c>
      <c r="G97" s="10" t="s">
        <v>44</v>
      </c>
      <c r="H97" s="10" t="s">
        <v>45</v>
      </c>
      <c r="I97" s="10" t="s">
        <v>106</v>
      </c>
      <c r="J97" s="10" t="s">
        <v>21</v>
      </c>
      <c r="K97" s="10" t="s">
        <v>72</v>
      </c>
      <c r="L97" s="10">
        <v>1078.25</v>
      </c>
      <c r="M97" s="10">
        <f t="shared" si="13"/>
        <v>539.125</v>
      </c>
      <c r="N97" s="10">
        <v>2</v>
      </c>
      <c r="O97" s="10">
        <v>0.18</v>
      </c>
      <c r="P97" s="10">
        <v>197.49</v>
      </c>
      <c r="Q97" s="11">
        <f t="shared" si="14"/>
        <v>0.1831578947368421</v>
      </c>
      <c r="R97" s="10" t="s">
        <v>31</v>
      </c>
      <c r="S97" s="10" t="s">
        <v>77</v>
      </c>
      <c r="T97" s="10">
        <v>9</v>
      </c>
      <c r="U97" s="12" t="str">
        <f t="shared" si="15"/>
        <v>SLOW</v>
      </c>
      <c r="V97" s="10" t="str">
        <f t="shared" si="8"/>
        <v>0.1 to 0.2</v>
      </c>
      <c r="W97" s="16">
        <f t="shared" ca="1" si="9"/>
        <v>1</v>
      </c>
    </row>
    <row r="98" spans="1:23" x14ac:dyDescent="0.25">
      <c r="A98" s="9" t="s">
        <v>333</v>
      </c>
      <c r="B98" s="10" t="s">
        <v>334</v>
      </c>
      <c r="C98" s="10" t="str">
        <f t="shared" si="10"/>
        <v>December</v>
      </c>
      <c r="D98" s="10">
        <f t="shared" si="11"/>
        <v>2025</v>
      </c>
      <c r="E98" s="10" t="str">
        <f t="shared" si="12"/>
        <v>Q4</v>
      </c>
      <c r="F98" s="10" t="s">
        <v>335</v>
      </c>
      <c r="G98" s="10" t="s">
        <v>44</v>
      </c>
      <c r="H98" s="10" t="s">
        <v>58</v>
      </c>
      <c r="I98" s="10" t="s">
        <v>38</v>
      </c>
      <c r="J98" s="10" t="s">
        <v>81</v>
      </c>
      <c r="K98" s="10" t="s">
        <v>60</v>
      </c>
      <c r="L98" s="10">
        <v>625.92999999999995</v>
      </c>
      <c r="M98" s="10">
        <f t="shared" si="13"/>
        <v>625.92999999999995</v>
      </c>
      <c r="N98" s="10">
        <v>1</v>
      </c>
      <c r="O98" s="10">
        <v>0.09</v>
      </c>
      <c r="P98" s="10">
        <v>201.61</v>
      </c>
      <c r="Q98" s="11">
        <f t="shared" si="14"/>
        <v>0.32209672008052026</v>
      </c>
      <c r="R98" s="10" t="s">
        <v>54</v>
      </c>
      <c r="S98" s="10" t="s">
        <v>32</v>
      </c>
      <c r="T98" s="10">
        <v>10</v>
      </c>
      <c r="U98" s="12" t="str">
        <f t="shared" si="15"/>
        <v>SLOW</v>
      </c>
      <c r="V98" s="10" t="str">
        <f t="shared" si="8"/>
        <v>0 to 0.1</v>
      </c>
      <c r="W98" s="16">
        <f t="shared" ca="1" si="9"/>
        <v>1</v>
      </c>
    </row>
    <row r="99" spans="1:23" x14ac:dyDescent="0.25">
      <c r="A99" s="9" t="s">
        <v>336</v>
      </c>
      <c r="B99" s="10" t="s">
        <v>337</v>
      </c>
      <c r="C99" s="10" t="str">
        <f t="shared" si="10"/>
        <v>September</v>
      </c>
      <c r="D99" s="10">
        <f t="shared" si="11"/>
        <v>2024</v>
      </c>
      <c r="E99" s="10" t="str">
        <f t="shared" si="12"/>
        <v>Q3</v>
      </c>
      <c r="F99" s="10" t="s">
        <v>338</v>
      </c>
      <c r="G99" s="10" t="s">
        <v>64</v>
      </c>
      <c r="H99" s="10" t="s">
        <v>65</v>
      </c>
      <c r="I99" s="10" t="s">
        <v>20</v>
      </c>
      <c r="J99" s="10" t="s">
        <v>81</v>
      </c>
      <c r="K99" s="10" t="s">
        <v>30</v>
      </c>
      <c r="L99" s="10">
        <v>1556.58</v>
      </c>
      <c r="M99" s="10">
        <f t="shared" si="13"/>
        <v>389.14499999999998</v>
      </c>
      <c r="N99" s="10">
        <v>4</v>
      </c>
      <c r="O99" s="10">
        <v>0.23</v>
      </c>
      <c r="P99" s="10">
        <v>438.8</v>
      </c>
      <c r="Q99" s="11">
        <f t="shared" si="14"/>
        <v>0.28190006295853731</v>
      </c>
      <c r="R99" s="10" t="s">
        <v>54</v>
      </c>
      <c r="S99" s="10" t="s">
        <v>32</v>
      </c>
      <c r="T99" s="10">
        <v>5</v>
      </c>
      <c r="U99" s="12" t="str">
        <f t="shared" si="15"/>
        <v>NORMAL</v>
      </c>
      <c r="V99" s="10" t="str">
        <f t="shared" si="8"/>
        <v>upto 0.3</v>
      </c>
      <c r="W99" s="16">
        <f t="shared" ca="1" si="9"/>
        <v>1</v>
      </c>
    </row>
    <row r="100" spans="1:23" x14ac:dyDescent="0.25">
      <c r="A100" s="9" t="s">
        <v>339</v>
      </c>
      <c r="B100" s="10" t="s">
        <v>340</v>
      </c>
      <c r="C100" s="10" t="str">
        <f t="shared" si="10"/>
        <v>January</v>
      </c>
      <c r="D100" s="10">
        <f t="shared" si="11"/>
        <v>2025</v>
      </c>
      <c r="E100" s="10" t="str">
        <f t="shared" si="12"/>
        <v>Q1</v>
      </c>
      <c r="F100" s="10" t="s">
        <v>341</v>
      </c>
      <c r="G100" s="10" t="s">
        <v>64</v>
      </c>
      <c r="H100" s="10" t="s">
        <v>65</v>
      </c>
      <c r="I100" s="10" t="s">
        <v>28</v>
      </c>
      <c r="J100" s="10" t="s">
        <v>29</v>
      </c>
      <c r="K100" s="10" t="s">
        <v>72</v>
      </c>
      <c r="L100" s="10">
        <v>792.56</v>
      </c>
      <c r="M100" s="10">
        <f t="shared" si="13"/>
        <v>264.18666666666667</v>
      </c>
      <c r="N100" s="10">
        <v>3</v>
      </c>
      <c r="O100" s="10">
        <v>7.0000000000000007E-2</v>
      </c>
      <c r="P100" s="10">
        <v>140.54</v>
      </c>
      <c r="Q100" s="11">
        <f t="shared" si="14"/>
        <v>0.17732411426264258</v>
      </c>
      <c r="R100" s="10" t="s">
        <v>54</v>
      </c>
      <c r="S100" s="10" t="s">
        <v>77</v>
      </c>
      <c r="T100" s="10">
        <v>4</v>
      </c>
      <c r="U100" s="12" t="str">
        <f t="shared" si="15"/>
        <v>NORMAL</v>
      </c>
      <c r="V100" s="10" t="str">
        <f t="shared" si="8"/>
        <v>0 to 0.1</v>
      </c>
      <c r="W100" s="16">
        <f t="shared" ca="1" si="9"/>
        <v>1</v>
      </c>
    </row>
    <row r="101" spans="1:23" x14ac:dyDescent="0.25">
      <c r="A101" s="9" t="s">
        <v>342</v>
      </c>
      <c r="B101" s="10" t="s">
        <v>343</v>
      </c>
      <c r="C101" s="10" t="str">
        <f t="shared" si="10"/>
        <v>November</v>
      </c>
      <c r="D101" s="10">
        <f t="shared" si="11"/>
        <v>2025</v>
      </c>
      <c r="E101" s="10" t="str">
        <f t="shared" si="12"/>
        <v>Q4</v>
      </c>
      <c r="F101" s="10" t="s">
        <v>344</v>
      </c>
      <c r="G101" s="10" t="s">
        <v>36</v>
      </c>
      <c r="H101" s="10" t="s">
        <v>58</v>
      </c>
      <c r="I101" s="10" t="s">
        <v>20</v>
      </c>
      <c r="J101" s="10" t="s">
        <v>21</v>
      </c>
      <c r="K101" s="10" t="s">
        <v>82</v>
      </c>
      <c r="L101" s="10">
        <v>2592.2600000000002</v>
      </c>
      <c r="M101" s="10">
        <f t="shared" si="13"/>
        <v>648.06500000000005</v>
      </c>
      <c r="N101" s="10">
        <v>4</v>
      </c>
      <c r="O101" s="10">
        <v>0.01</v>
      </c>
      <c r="P101" s="10">
        <v>520.85</v>
      </c>
      <c r="Q101" s="11">
        <f t="shared" si="14"/>
        <v>0.20092506152932191</v>
      </c>
      <c r="R101" s="10" t="s">
        <v>31</v>
      </c>
      <c r="S101" s="10" t="s">
        <v>77</v>
      </c>
      <c r="T101" s="10">
        <v>3</v>
      </c>
      <c r="U101" s="12" t="str">
        <f t="shared" si="15"/>
        <v>FAST</v>
      </c>
      <c r="V101" s="10" t="str">
        <f t="shared" si="8"/>
        <v>0 to 0.1</v>
      </c>
      <c r="W101" s="16">
        <f t="shared" ca="1" si="9"/>
        <v>1</v>
      </c>
    </row>
    <row r="102" spans="1:23" x14ac:dyDescent="0.25">
      <c r="A102" s="9" t="s">
        <v>345</v>
      </c>
      <c r="B102" s="10" t="s">
        <v>346</v>
      </c>
      <c r="C102" s="10" t="str">
        <f t="shared" si="10"/>
        <v>June</v>
      </c>
      <c r="D102" s="10">
        <f t="shared" si="11"/>
        <v>2024</v>
      </c>
      <c r="E102" s="10" t="str">
        <f t="shared" si="12"/>
        <v>Q2</v>
      </c>
      <c r="F102" s="10" t="s">
        <v>347</v>
      </c>
      <c r="G102" s="10" t="s">
        <v>102</v>
      </c>
      <c r="H102" s="10" t="s">
        <v>19</v>
      </c>
      <c r="I102" s="10" t="s">
        <v>59</v>
      </c>
      <c r="J102" s="10" t="s">
        <v>47</v>
      </c>
      <c r="K102" s="10" t="s">
        <v>72</v>
      </c>
      <c r="L102" s="10">
        <v>894.55</v>
      </c>
      <c r="M102" s="10">
        <f t="shared" si="13"/>
        <v>178.91</v>
      </c>
      <c r="N102" s="10">
        <v>5</v>
      </c>
      <c r="O102" s="10">
        <v>0.13</v>
      </c>
      <c r="P102" s="10">
        <v>169.14</v>
      </c>
      <c r="Q102" s="11">
        <f t="shared" si="14"/>
        <v>0.18907830752892515</v>
      </c>
      <c r="R102" s="10" t="s">
        <v>31</v>
      </c>
      <c r="S102" s="10" t="s">
        <v>86</v>
      </c>
      <c r="T102" s="10">
        <v>1</v>
      </c>
      <c r="U102" s="12" t="str">
        <f t="shared" si="15"/>
        <v>FAST</v>
      </c>
      <c r="V102" s="10" t="str">
        <f t="shared" si="8"/>
        <v>0.1 to 0.2</v>
      </c>
      <c r="W102" s="16">
        <f t="shared" ca="1" si="9"/>
        <v>1</v>
      </c>
    </row>
    <row r="103" spans="1:23" x14ac:dyDescent="0.25">
      <c r="A103" s="9" t="s">
        <v>348</v>
      </c>
      <c r="B103" s="10" t="s">
        <v>349</v>
      </c>
      <c r="C103" s="10" t="str">
        <f t="shared" si="10"/>
        <v>April</v>
      </c>
      <c r="D103" s="10">
        <f t="shared" si="11"/>
        <v>2024</v>
      </c>
      <c r="E103" s="10" t="str">
        <f t="shared" si="12"/>
        <v>Q2</v>
      </c>
      <c r="F103" s="10" t="s">
        <v>350</v>
      </c>
      <c r="G103" s="10" t="s">
        <v>102</v>
      </c>
      <c r="H103" s="10" t="s">
        <v>65</v>
      </c>
      <c r="I103" s="10" t="s">
        <v>106</v>
      </c>
      <c r="J103" s="10" t="s">
        <v>21</v>
      </c>
      <c r="K103" s="10" t="s">
        <v>39</v>
      </c>
      <c r="L103" s="10">
        <v>109.07</v>
      </c>
      <c r="M103" s="10">
        <f t="shared" si="13"/>
        <v>21.814</v>
      </c>
      <c r="N103" s="10">
        <v>5</v>
      </c>
      <c r="O103" s="10">
        <v>0.04</v>
      </c>
      <c r="P103" s="10">
        <v>22.59</v>
      </c>
      <c r="Q103" s="11">
        <f t="shared" si="14"/>
        <v>0.20711469698358853</v>
      </c>
      <c r="R103" s="10" t="s">
        <v>54</v>
      </c>
      <c r="S103" s="10" t="s">
        <v>77</v>
      </c>
      <c r="T103" s="10">
        <v>6</v>
      </c>
      <c r="U103" s="12" t="str">
        <f t="shared" si="15"/>
        <v>NORMAL</v>
      </c>
      <c r="V103" s="10" t="str">
        <f t="shared" si="8"/>
        <v>0 to 0.1</v>
      </c>
      <c r="W103" s="16">
        <f t="shared" ca="1" si="9"/>
        <v>1</v>
      </c>
    </row>
    <row r="104" spans="1:23" x14ac:dyDescent="0.25">
      <c r="A104" s="9" t="s">
        <v>351</v>
      </c>
      <c r="B104" s="10" t="s">
        <v>352</v>
      </c>
      <c r="C104" s="10" t="str">
        <f t="shared" si="10"/>
        <v>November</v>
      </c>
      <c r="D104" s="10">
        <f t="shared" si="11"/>
        <v>2025</v>
      </c>
      <c r="E104" s="10" t="str">
        <f t="shared" si="12"/>
        <v>Q4</v>
      </c>
      <c r="F104" s="10" t="s">
        <v>353</v>
      </c>
      <c r="G104" s="10" t="s">
        <v>36</v>
      </c>
      <c r="H104" s="10" t="s">
        <v>65</v>
      </c>
      <c r="I104" s="10" t="s">
        <v>38</v>
      </c>
      <c r="J104" s="10" t="s">
        <v>66</v>
      </c>
      <c r="K104" s="10" t="s">
        <v>30</v>
      </c>
      <c r="L104" s="10">
        <v>60.98</v>
      </c>
      <c r="M104" s="10">
        <f t="shared" si="13"/>
        <v>20.326666666666664</v>
      </c>
      <c r="N104" s="10">
        <v>3</v>
      </c>
      <c r="O104" s="10">
        <v>0.28999999999999998</v>
      </c>
      <c r="P104" s="10">
        <v>13.21</v>
      </c>
      <c r="Q104" s="11">
        <f t="shared" si="14"/>
        <v>0.21662840275500167</v>
      </c>
      <c r="R104" s="10" t="s">
        <v>54</v>
      </c>
      <c r="S104" s="10" t="s">
        <v>77</v>
      </c>
      <c r="T104" s="10">
        <v>8</v>
      </c>
      <c r="U104" s="12" t="str">
        <f t="shared" si="15"/>
        <v>SLOW</v>
      </c>
      <c r="V104" s="10" t="str">
        <f t="shared" si="8"/>
        <v>upto 0.3</v>
      </c>
      <c r="W104" s="16">
        <f t="shared" ca="1" si="9"/>
        <v>1</v>
      </c>
    </row>
    <row r="105" spans="1:23" x14ac:dyDescent="0.25">
      <c r="A105" s="9" t="s">
        <v>354</v>
      </c>
      <c r="B105" s="10" t="s">
        <v>355</v>
      </c>
      <c r="C105" s="10" t="str">
        <f t="shared" si="10"/>
        <v>September</v>
      </c>
      <c r="D105" s="10">
        <f t="shared" si="11"/>
        <v>2024</v>
      </c>
      <c r="E105" s="10" t="str">
        <f t="shared" si="12"/>
        <v>Q3</v>
      </c>
      <c r="F105" s="10" t="s">
        <v>356</v>
      </c>
      <c r="G105" s="10" t="s">
        <v>102</v>
      </c>
      <c r="H105" s="10" t="s">
        <v>71</v>
      </c>
      <c r="I105" s="10" t="s">
        <v>20</v>
      </c>
      <c r="J105" s="10" t="s">
        <v>66</v>
      </c>
      <c r="K105" s="10" t="s">
        <v>53</v>
      </c>
      <c r="L105" s="10">
        <v>1237.51</v>
      </c>
      <c r="M105" s="10">
        <f t="shared" si="13"/>
        <v>618.755</v>
      </c>
      <c r="N105" s="10">
        <v>2</v>
      </c>
      <c r="O105" s="10">
        <v>0.18</v>
      </c>
      <c r="P105" s="10">
        <v>213.56</v>
      </c>
      <c r="Q105" s="11">
        <f t="shared" si="14"/>
        <v>0.17257234284975476</v>
      </c>
      <c r="R105" s="10" t="s">
        <v>31</v>
      </c>
      <c r="S105" s="10" t="s">
        <v>40</v>
      </c>
      <c r="T105" s="10">
        <v>10</v>
      </c>
      <c r="U105" s="12" t="str">
        <f t="shared" si="15"/>
        <v>SLOW</v>
      </c>
      <c r="V105" s="10" t="str">
        <f t="shared" si="8"/>
        <v>0.1 to 0.2</v>
      </c>
      <c r="W105" s="16">
        <f t="shared" ca="1" si="9"/>
        <v>1</v>
      </c>
    </row>
    <row r="106" spans="1:23" x14ac:dyDescent="0.25">
      <c r="A106" s="9" t="s">
        <v>357</v>
      </c>
      <c r="B106" s="10" t="s">
        <v>358</v>
      </c>
      <c r="C106" s="10" t="str">
        <f t="shared" si="10"/>
        <v>April</v>
      </c>
      <c r="D106" s="10">
        <f t="shared" si="11"/>
        <v>2025</v>
      </c>
      <c r="E106" s="10" t="str">
        <f t="shared" si="12"/>
        <v>Q2</v>
      </c>
      <c r="F106" s="10" t="s">
        <v>359</v>
      </c>
      <c r="G106" s="10" t="s">
        <v>36</v>
      </c>
      <c r="H106" s="10" t="s">
        <v>37</v>
      </c>
      <c r="I106" s="10" t="s">
        <v>20</v>
      </c>
      <c r="J106" s="10" t="s">
        <v>81</v>
      </c>
      <c r="K106" s="10" t="s">
        <v>39</v>
      </c>
      <c r="L106" s="10">
        <v>1308</v>
      </c>
      <c r="M106" s="10">
        <f t="shared" si="13"/>
        <v>261.60000000000002</v>
      </c>
      <c r="N106" s="10">
        <v>5</v>
      </c>
      <c r="O106" s="10">
        <v>0.03</v>
      </c>
      <c r="P106" s="10">
        <v>264.02999999999997</v>
      </c>
      <c r="Q106" s="11">
        <f t="shared" si="14"/>
        <v>0.2018577981651376</v>
      </c>
      <c r="R106" s="10" t="s">
        <v>54</v>
      </c>
      <c r="S106" s="10" t="s">
        <v>24</v>
      </c>
      <c r="T106" s="10">
        <v>4</v>
      </c>
      <c r="U106" s="12" t="str">
        <f t="shared" si="15"/>
        <v>NORMAL</v>
      </c>
      <c r="V106" s="10" t="str">
        <f t="shared" si="8"/>
        <v>0 to 0.1</v>
      </c>
      <c r="W106" s="16">
        <f t="shared" ca="1" si="9"/>
        <v>1</v>
      </c>
    </row>
    <row r="107" spans="1:23" x14ac:dyDescent="0.25">
      <c r="A107" s="9" t="s">
        <v>360</v>
      </c>
      <c r="B107" s="10" t="s">
        <v>361</v>
      </c>
      <c r="C107" s="10" t="str">
        <f t="shared" si="10"/>
        <v>July</v>
      </c>
      <c r="D107" s="10">
        <f t="shared" si="11"/>
        <v>2025</v>
      </c>
      <c r="E107" s="10" t="str">
        <f t="shared" si="12"/>
        <v>Q3</v>
      </c>
      <c r="F107" s="10" t="s">
        <v>362</v>
      </c>
      <c r="G107" s="10" t="s">
        <v>36</v>
      </c>
      <c r="H107" s="10" t="s">
        <v>65</v>
      </c>
      <c r="I107" s="10" t="s">
        <v>106</v>
      </c>
      <c r="J107" s="10" t="s">
        <v>66</v>
      </c>
      <c r="K107" s="10" t="s">
        <v>30</v>
      </c>
      <c r="L107" s="10">
        <v>1324.83</v>
      </c>
      <c r="M107" s="10">
        <f t="shared" si="13"/>
        <v>264.96600000000001</v>
      </c>
      <c r="N107" s="10">
        <v>5</v>
      </c>
      <c r="O107" s="10">
        <v>0.08</v>
      </c>
      <c r="P107" s="10">
        <v>263.04000000000002</v>
      </c>
      <c r="Q107" s="11">
        <f t="shared" si="14"/>
        <v>0.19854622857272256</v>
      </c>
      <c r="R107" s="10" t="s">
        <v>23</v>
      </c>
      <c r="S107" s="10" t="s">
        <v>86</v>
      </c>
      <c r="T107" s="10">
        <v>10</v>
      </c>
      <c r="U107" s="12" t="str">
        <f t="shared" si="15"/>
        <v>SLOW</v>
      </c>
      <c r="V107" s="10" t="str">
        <f t="shared" si="8"/>
        <v>0 to 0.1</v>
      </c>
      <c r="W107" s="16">
        <f t="shared" ca="1" si="9"/>
        <v>1</v>
      </c>
    </row>
    <row r="108" spans="1:23" x14ac:dyDescent="0.25">
      <c r="A108" s="9" t="s">
        <v>363</v>
      </c>
      <c r="B108" s="10" t="s">
        <v>364</v>
      </c>
      <c r="C108" s="10" t="str">
        <f t="shared" si="10"/>
        <v>May</v>
      </c>
      <c r="D108" s="10">
        <f t="shared" si="11"/>
        <v>2024</v>
      </c>
      <c r="E108" s="10" t="str">
        <f t="shared" si="12"/>
        <v>Q2</v>
      </c>
      <c r="F108" s="10" t="s">
        <v>365</v>
      </c>
      <c r="G108" s="10" t="s">
        <v>64</v>
      </c>
      <c r="H108" s="10" t="s">
        <v>65</v>
      </c>
      <c r="I108" s="10" t="s">
        <v>52</v>
      </c>
      <c r="J108" s="10" t="s">
        <v>66</v>
      </c>
      <c r="K108" s="10" t="s">
        <v>82</v>
      </c>
      <c r="L108" s="10">
        <v>525.29999999999995</v>
      </c>
      <c r="M108" s="10">
        <f t="shared" si="13"/>
        <v>262.64999999999998</v>
      </c>
      <c r="N108" s="10">
        <v>2</v>
      </c>
      <c r="O108" s="10">
        <v>0.08</v>
      </c>
      <c r="P108" s="10">
        <v>164.86</v>
      </c>
      <c r="Q108" s="11">
        <f t="shared" si="14"/>
        <v>0.31383971064153821</v>
      </c>
      <c r="R108" s="10" t="s">
        <v>23</v>
      </c>
      <c r="S108" s="10" t="s">
        <v>86</v>
      </c>
      <c r="T108" s="10">
        <v>10</v>
      </c>
      <c r="U108" s="12" t="str">
        <f t="shared" si="15"/>
        <v>SLOW</v>
      </c>
      <c r="V108" s="10" t="str">
        <f t="shared" si="8"/>
        <v>0 to 0.1</v>
      </c>
      <c r="W108" s="16">
        <f t="shared" ca="1" si="9"/>
        <v>1</v>
      </c>
    </row>
    <row r="109" spans="1:23" x14ac:dyDescent="0.25">
      <c r="A109" s="9" t="s">
        <v>366</v>
      </c>
      <c r="B109" s="10" t="s">
        <v>367</v>
      </c>
      <c r="C109" s="10" t="str">
        <f t="shared" si="10"/>
        <v>July</v>
      </c>
      <c r="D109" s="10">
        <f t="shared" si="11"/>
        <v>2024</v>
      </c>
      <c r="E109" s="10" t="str">
        <f t="shared" si="12"/>
        <v>Q3</v>
      </c>
      <c r="F109" s="10" t="s">
        <v>368</v>
      </c>
      <c r="G109" s="10" t="s">
        <v>36</v>
      </c>
      <c r="H109" s="10" t="s">
        <v>51</v>
      </c>
      <c r="I109" s="10" t="s">
        <v>20</v>
      </c>
      <c r="J109" s="10" t="s">
        <v>21</v>
      </c>
      <c r="K109" s="10" t="s">
        <v>22</v>
      </c>
      <c r="L109" s="10">
        <v>3203.77</v>
      </c>
      <c r="M109" s="10">
        <f t="shared" si="13"/>
        <v>640.75400000000002</v>
      </c>
      <c r="N109" s="10">
        <v>5</v>
      </c>
      <c r="O109" s="10">
        <v>0.1</v>
      </c>
      <c r="P109" s="10">
        <v>940.03</v>
      </c>
      <c r="Q109" s="11">
        <f t="shared" si="14"/>
        <v>0.29341369698823572</v>
      </c>
      <c r="R109" s="10" t="s">
        <v>54</v>
      </c>
      <c r="S109" s="10" t="s">
        <v>86</v>
      </c>
      <c r="T109" s="10">
        <v>8</v>
      </c>
      <c r="U109" s="12" t="str">
        <f t="shared" si="15"/>
        <v>SLOW</v>
      </c>
      <c r="V109" s="10" t="str">
        <f t="shared" si="8"/>
        <v>0.1 to 0.2</v>
      </c>
      <c r="W109" s="16">
        <f t="shared" ca="1" si="9"/>
        <v>1</v>
      </c>
    </row>
    <row r="110" spans="1:23" x14ac:dyDescent="0.25">
      <c r="A110" s="9" t="s">
        <v>369</v>
      </c>
      <c r="B110" s="10" t="s">
        <v>370</v>
      </c>
      <c r="C110" s="10" t="str">
        <f t="shared" si="10"/>
        <v>August</v>
      </c>
      <c r="D110" s="10">
        <f t="shared" si="11"/>
        <v>2025</v>
      </c>
      <c r="E110" s="10" t="str">
        <f t="shared" si="12"/>
        <v>Q3</v>
      </c>
      <c r="F110" s="10" t="s">
        <v>371</v>
      </c>
      <c r="G110" s="10" t="s">
        <v>18</v>
      </c>
      <c r="H110" s="10" t="s">
        <v>58</v>
      </c>
      <c r="I110" s="10" t="s">
        <v>46</v>
      </c>
      <c r="J110" s="10" t="s">
        <v>21</v>
      </c>
      <c r="K110" s="10" t="s">
        <v>30</v>
      </c>
      <c r="L110" s="10">
        <v>2697.95</v>
      </c>
      <c r="M110" s="10">
        <f t="shared" si="13"/>
        <v>899.31666666666661</v>
      </c>
      <c r="N110" s="10">
        <v>3</v>
      </c>
      <c r="O110" s="10">
        <v>0.28000000000000003</v>
      </c>
      <c r="P110" s="10">
        <v>487.21</v>
      </c>
      <c r="Q110" s="11">
        <f t="shared" si="14"/>
        <v>0.18058525917826498</v>
      </c>
      <c r="R110" s="10" t="s">
        <v>31</v>
      </c>
      <c r="S110" s="10" t="s">
        <v>40</v>
      </c>
      <c r="T110" s="10">
        <v>5</v>
      </c>
      <c r="U110" s="12" t="str">
        <f t="shared" si="15"/>
        <v>NORMAL</v>
      </c>
      <c r="V110" s="10" t="str">
        <f t="shared" si="8"/>
        <v>upto 0.3</v>
      </c>
      <c r="W110" s="16">
        <f t="shared" ca="1" si="9"/>
        <v>1</v>
      </c>
    </row>
    <row r="111" spans="1:23" x14ac:dyDescent="0.25">
      <c r="A111" s="9" t="s">
        <v>372</v>
      </c>
      <c r="B111" s="10" t="s">
        <v>373</v>
      </c>
      <c r="C111" s="10" t="str">
        <f t="shared" si="10"/>
        <v>March</v>
      </c>
      <c r="D111" s="10">
        <f t="shared" si="11"/>
        <v>2025</v>
      </c>
      <c r="E111" s="10" t="str">
        <f t="shared" si="12"/>
        <v>Q1</v>
      </c>
      <c r="F111" s="10" t="s">
        <v>374</v>
      </c>
      <c r="G111" s="10" t="s">
        <v>36</v>
      </c>
      <c r="H111" s="10" t="s">
        <v>51</v>
      </c>
      <c r="I111" s="10" t="s">
        <v>52</v>
      </c>
      <c r="J111" s="10" t="s">
        <v>66</v>
      </c>
      <c r="K111" s="10" t="s">
        <v>67</v>
      </c>
      <c r="L111" s="10">
        <v>1448.32</v>
      </c>
      <c r="M111" s="10">
        <f t="shared" si="13"/>
        <v>362.08</v>
      </c>
      <c r="N111" s="10">
        <v>4</v>
      </c>
      <c r="O111" s="10">
        <v>0.23</v>
      </c>
      <c r="P111" s="10">
        <v>480.33</v>
      </c>
      <c r="Q111" s="11">
        <f t="shared" si="14"/>
        <v>0.33164632125497129</v>
      </c>
      <c r="R111" s="10" t="s">
        <v>54</v>
      </c>
      <c r="S111" s="10" t="s">
        <v>40</v>
      </c>
      <c r="T111" s="10">
        <v>7</v>
      </c>
      <c r="U111" s="12" t="str">
        <f t="shared" si="15"/>
        <v>NORMAL</v>
      </c>
      <c r="V111" s="10" t="str">
        <f t="shared" si="8"/>
        <v>upto 0.3</v>
      </c>
      <c r="W111" s="16">
        <f t="shared" ca="1" si="9"/>
        <v>1</v>
      </c>
    </row>
    <row r="112" spans="1:23" x14ac:dyDescent="0.25">
      <c r="A112" s="9" t="s">
        <v>375</v>
      </c>
      <c r="B112" s="10" t="s">
        <v>376</v>
      </c>
      <c r="C112" s="10" t="str">
        <f t="shared" si="10"/>
        <v>August</v>
      </c>
      <c r="D112" s="10">
        <f t="shared" si="11"/>
        <v>2024</v>
      </c>
      <c r="E112" s="10" t="str">
        <f t="shared" si="12"/>
        <v>Q3</v>
      </c>
      <c r="F112" s="10" t="s">
        <v>377</v>
      </c>
      <c r="G112" s="10" t="s">
        <v>64</v>
      </c>
      <c r="H112" s="10" t="s">
        <v>65</v>
      </c>
      <c r="I112" s="10" t="s">
        <v>52</v>
      </c>
      <c r="J112" s="10" t="s">
        <v>47</v>
      </c>
      <c r="K112" s="10" t="s">
        <v>67</v>
      </c>
      <c r="L112" s="10">
        <v>454.04</v>
      </c>
      <c r="M112" s="10">
        <f t="shared" si="13"/>
        <v>90.808000000000007</v>
      </c>
      <c r="N112" s="10">
        <v>5</v>
      </c>
      <c r="O112" s="10">
        <v>0.26</v>
      </c>
      <c r="P112" s="10">
        <v>86.87</v>
      </c>
      <c r="Q112" s="11">
        <f t="shared" si="14"/>
        <v>0.19132675535195137</v>
      </c>
      <c r="R112" s="10" t="s">
        <v>23</v>
      </c>
      <c r="S112" s="10" t="s">
        <v>77</v>
      </c>
      <c r="T112" s="10">
        <v>10</v>
      </c>
      <c r="U112" s="12" t="str">
        <f t="shared" si="15"/>
        <v>SLOW</v>
      </c>
      <c r="V112" s="10" t="str">
        <f t="shared" si="8"/>
        <v>upto 0.3</v>
      </c>
      <c r="W112" s="16">
        <f t="shared" ca="1" si="9"/>
        <v>1</v>
      </c>
    </row>
    <row r="113" spans="1:23" x14ac:dyDescent="0.25">
      <c r="A113" s="9" t="s">
        <v>378</v>
      </c>
      <c r="B113" s="10" t="s">
        <v>379</v>
      </c>
      <c r="C113" s="10" t="str">
        <f t="shared" si="10"/>
        <v>October</v>
      </c>
      <c r="D113" s="10">
        <f t="shared" si="11"/>
        <v>2025</v>
      </c>
      <c r="E113" s="10" t="str">
        <f t="shared" si="12"/>
        <v>Q4</v>
      </c>
      <c r="F113" s="10" t="s">
        <v>380</v>
      </c>
      <c r="G113" s="10" t="s">
        <v>64</v>
      </c>
      <c r="H113" s="10" t="s">
        <v>58</v>
      </c>
      <c r="I113" s="10" t="s">
        <v>59</v>
      </c>
      <c r="J113" s="10" t="s">
        <v>21</v>
      </c>
      <c r="K113" s="10" t="s">
        <v>39</v>
      </c>
      <c r="L113" s="10">
        <v>3889.47</v>
      </c>
      <c r="M113" s="10">
        <f t="shared" si="13"/>
        <v>972.36749999999995</v>
      </c>
      <c r="N113" s="10">
        <v>4</v>
      </c>
      <c r="O113" s="10">
        <v>0.06</v>
      </c>
      <c r="P113" s="10">
        <v>434.05</v>
      </c>
      <c r="Q113" s="11">
        <f t="shared" si="14"/>
        <v>0.11159618148488099</v>
      </c>
      <c r="R113" s="10" t="s">
        <v>54</v>
      </c>
      <c r="S113" s="10" t="s">
        <v>32</v>
      </c>
      <c r="T113" s="10">
        <v>10</v>
      </c>
      <c r="U113" s="12" t="str">
        <f t="shared" si="15"/>
        <v>SLOW</v>
      </c>
      <c r="V113" s="10" t="str">
        <f t="shared" si="8"/>
        <v>0 to 0.1</v>
      </c>
      <c r="W113" s="16">
        <f t="shared" ca="1" si="9"/>
        <v>1</v>
      </c>
    </row>
    <row r="114" spans="1:23" x14ac:dyDescent="0.25">
      <c r="A114" s="9" t="s">
        <v>381</v>
      </c>
      <c r="B114" s="10" t="s">
        <v>326</v>
      </c>
      <c r="C114" s="10" t="str">
        <f t="shared" si="10"/>
        <v>June</v>
      </c>
      <c r="D114" s="10">
        <f t="shared" si="11"/>
        <v>2024</v>
      </c>
      <c r="E114" s="10" t="str">
        <f t="shared" si="12"/>
        <v>Q2</v>
      </c>
      <c r="F114" s="10" t="s">
        <v>382</v>
      </c>
      <c r="G114" s="10" t="s">
        <v>44</v>
      </c>
      <c r="H114" s="10" t="s">
        <v>45</v>
      </c>
      <c r="I114" s="10" t="s">
        <v>46</v>
      </c>
      <c r="J114" s="10" t="s">
        <v>66</v>
      </c>
      <c r="K114" s="10" t="s">
        <v>30</v>
      </c>
      <c r="L114" s="10">
        <v>167.96</v>
      </c>
      <c r="M114" s="10">
        <f t="shared" si="13"/>
        <v>167.96</v>
      </c>
      <c r="N114" s="10">
        <v>1</v>
      </c>
      <c r="O114" s="10">
        <v>0.04</v>
      </c>
      <c r="P114" s="10">
        <v>55.46</v>
      </c>
      <c r="Q114" s="11">
        <f t="shared" si="14"/>
        <v>0.33019766611097878</v>
      </c>
      <c r="R114" s="10" t="s">
        <v>54</v>
      </c>
      <c r="S114" s="10" t="s">
        <v>32</v>
      </c>
      <c r="T114" s="10">
        <v>6</v>
      </c>
      <c r="U114" s="12" t="str">
        <f t="shared" si="15"/>
        <v>NORMAL</v>
      </c>
      <c r="V114" s="10" t="str">
        <f t="shared" si="8"/>
        <v>0 to 0.1</v>
      </c>
      <c r="W114" s="16">
        <f t="shared" ca="1" si="9"/>
        <v>1</v>
      </c>
    </row>
    <row r="115" spans="1:23" x14ac:dyDescent="0.25">
      <c r="A115" s="9" t="s">
        <v>383</v>
      </c>
      <c r="B115" s="10" t="s">
        <v>384</v>
      </c>
      <c r="C115" s="10" t="str">
        <f t="shared" si="10"/>
        <v>December</v>
      </c>
      <c r="D115" s="10">
        <f t="shared" si="11"/>
        <v>2025</v>
      </c>
      <c r="E115" s="10" t="str">
        <f t="shared" si="12"/>
        <v>Q4</v>
      </c>
      <c r="F115" s="10" t="s">
        <v>385</v>
      </c>
      <c r="G115" s="10" t="s">
        <v>36</v>
      </c>
      <c r="H115" s="10" t="s">
        <v>71</v>
      </c>
      <c r="I115" s="10" t="s">
        <v>106</v>
      </c>
      <c r="J115" s="10" t="s">
        <v>47</v>
      </c>
      <c r="K115" s="10" t="s">
        <v>67</v>
      </c>
      <c r="L115" s="10">
        <v>3150.19</v>
      </c>
      <c r="M115" s="10">
        <f t="shared" si="13"/>
        <v>630.03800000000001</v>
      </c>
      <c r="N115" s="10">
        <v>5</v>
      </c>
      <c r="O115" s="10">
        <v>0.03</v>
      </c>
      <c r="P115" s="10">
        <v>317.31</v>
      </c>
      <c r="Q115" s="11">
        <f t="shared" si="14"/>
        <v>0.10072725772096286</v>
      </c>
      <c r="R115" s="10" t="s">
        <v>54</v>
      </c>
      <c r="S115" s="10" t="s">
        <v>86</v>
      </c>
      <c r="T115" s="10">
        <v>1</v>
      </c>
      <c r="U115" s="12" t="str">
        <f t="shared" si="15"/>
        <v>FAST</v>
      </c>
      <c r="V115" s="10" t="str">
        <f t="shared" si="8"/>
        <v>0 to 0.1</v>
      </c>
      <c r="W115" s="16">
        <f t="shared" ca="1" si="9"/>
        <v>1</v>
      </c>
    </row>
    <row r="116" spans="1:23" x14ac:dyDescent="0.25">
      <c r="A116" s="9" t="s">
        <v>386</v>
      </c>
      <c r="B116" s="10" t="s">
        <v>387</v>
      </c>
      <c r="C116" s="10" t="str">
        <f t="shared" si="10"/>
        <v>December</v>
      </c>
      <c r="D116" s="10">
        <f t="shared" si="11"/>
        <v>2024</v>
      </c>
      <c r="E116" s="10" t="str">
        <f t="shared" si="12"/>
        <v>Q4</v>
      </c>
      <c r="F116" s="10" t="s">
        <v>388</v>
      </c>
      <c r="G116" s="10" t="s">
        <v>64</v>
      </c>
      <c r="H116" s="10" t="s">
        <v>37</v>
      </c>
      <c r="I116" s="10" t="s">
        <v>46</v>
      </c>
      <c r="J116" s="10" t="s">
        <v>66</v>
      </c>
      <c r="K116" s="10" t="s">
        <v>76</v>
      </c>
      <c r="L116" s="10">
        <v>267.70999999999998</v>
      </c>
      <c r="M116" s="10">
        <f t="shared" si="13"/>
        <v>267.70999999999998</v>
      </c>
      <c r="N116" s="10">
        <v>1</v>
      </c>
      <c r="O116" s="10">
        <v>0.05</v>
      </c>
      <c r="P116" s="10">
        <v>46.99</v>
      </c>
      <c r="Q116" s="11">
        <f t="shared" si="14"/>
        <v>0.17552575548167795</v>
      </c>
      <c r="R116" s="10" t="s">
        <v>31</v>
      </c>
      <c r="S116" s="10" t="s">
        <v>86</v>
      </c>
      <c r="T116" s="10">
        <v>9</v>
      </c>
      <c r="U116" s="12" t="str">
        <f t="shared" si="15"/>
        <v>SLOW</v>
      </c>
      <c r="V116" s="10" t="str">
        <f t="shared" si="8"/>
        <v>0 to 0.1</v>
      </c>
      <c r="W116" s="16">
        <f t="shared" ca="1" si="9"/>
        <v>1</v>
      </c>
    </row>
    <row r="117" spans="1:23" x14ac:dyDescent="0.25">
      <c r="A117" s="9" t="s">
        <v>389</v>
      </c>
      <c r="B117" s="10" t="s">
        <v>390</v>
      </c>
      <c r="C117" s="10" t="str">
        <f t="shared" si="10"/>
        <v>August</v>
      </c>
      <c r="D117" s="10">
        <f t="shared" si="11"/>
        <v>2025</v>
      </c>
      <c r="E117" s="10" t="str">
        <f t="shared" si="12"/>
        <v>Q3</v>
      </c>
      <c r="F117" s="10" t="s">
        <v>391</v>
      </c>
      <c r="G117" s="10" t="s">
        <v>64</v>
      </c>
      <c r="H117" s="10" t="s">
        <v>71</v>
      </c>
      <c r="I117" s="10" t="s">
        <v>46</v>
      </c>
      <c r="J117" s="10" t="s">
        <v>47</v>
      </c>
      <c r="K117" s="10" t="s">
        <v>53</v>
      </c>
      <c r="L117" s="10">
        <v>218.95</v>
      </c>
      <c r="M117" s="10">
        <f t="shared" si="13"/>
        <v>109.47499999999999</v>
      </c>
      <c r="N117" s="10">
        <v>2</v>
      </c>
      <c r="O117" s="10">
        <v>0.08</v>
      </c>
      <c r="P117" s="10">
        <v>75.87</v>
      </c>
      <c r="Q117" s="11">
        <f t="shared" si="14"/>
        <v>0.34651746974195025</v>
      </c>
      <c r="R117" s="10" t="s">
        <v>23</v>
      </c>
      <c r="S117" s="10" t="s">
        <v>77</v>
      </c>
      <c r="T117" s="10">
        <v>5</v>
      </c>
      <c r="U117" s="12" t="str">
        <f t="shared" si="15"/>
        <v>NORMAL</v>
      </c>
      <c r="V117" s="10" t="str">
        <f t="shared" si="8"/>
        <v>0 to 0.1</v>
      </c>
      <c r="W117" s="16">
        <f t="shared" ca="1" si="9"/>
        <v>1</v>
      </c>
    </row>
    <row r="118" spans="1:23" x14ac:dyDescent="0.25">
      <c r="A118" s="9" t="s">
        <v>392</v>
      </c>
      <c r="B118" s="10" t="s">
        <v>393</v>
      </c>
      <c r="C118" s="10" t="str">
        <f t="shared" si="10"/>
        <v>November</v>
      </c>
      <c r="D118" s="10">
        <f t="shared" si="11"/>
        <v>2025</v>
      </c>
      <c r="E118" s="10" t="str">
        <f t="shared" si="12"/>
        <v>Q4</v>
      </c>
      <c r="F118" s="10" t="s">
        <v>394</v>
      </c>
      <c r="G118" s="10" t="s">
        <v>18</v>
      </c>
      <c r="H118" s="10" t="s">
        <v>58</v>
      </c>
      <c r="I118" s="10" t="s">
        <v>59</v>
      </c>
      <c r="J118" s="10" t="s">
        <v>21</v>
      </c>
      <c r="K118" s="10" t="s">
        <v>82</v>
      </c>
      <c r="L118" s="10">
        <v>1889.81</v>
      </c>
      <c r="M118" s="10">
        <f t="shared" si="13"/>
        <v>944.90499999999997</v>
      </c>
      <c r="N118" s="10">
        <v>2</v>
      </c>
      <c r="O118" s="10">
        <v>0.26</v>
      </c>
      <c r="P118" s="10">
        <v>552.67999999999995</v>
      </c>
      <c r="Q118" s="11">
        <f t="shared" si="14"/>
        <v>0.29245268042819117</v>
      </c>
      <c r="R118" s="10" t="s">
        <v>23</v>
      </c>
      <c r="S118" s="10" t="s">
        <v>77</v>
      </c>
      <c r="T118" s="10">
        <v>1</v>
      </c>
      <c r="U118" s="12" t="str">
        <f t="shared" si="15"/>
        <v>FAST</v>
      </c>
      <c r="V118" s="10" t="str">
        <f t="shared" si="8"/>
        <v>upto 0.3</v>
      </c>
      <c r="W118" s="16">
        <f t="shared" ca="1" si="9"/>
        <v>1</v>
      </c>
    </row>
    <row r="119" spans="1:23" x14ac:dyDescent="0.25">
      <c r="A119" s="9" t="s">
        <v>395</v>
      </c>
      <c r="B119" s="10" t="s">
        <v>396</v>
      </c>
      <c r="C119" s="10" t="str">
        <f t="shared" si="10"/>
        <v>October</v>
      </c>
      <c r="D119" s="10">
        <f t="shared" si="11"/>
        <v>2025</v>
      </c>
      <c r="E119" s="10" t="str">
        <f t="shared" si="12"/>
        <v>Q4</v>
      </c>
      <c r="F119" s="10" t="s">
        <v>397</v>
      </c>
      <c r="G119" s="10" t="s">
        <v>18</v>
      </c>
      <c r="H119" s="10" t="s">
        <v>37</v>
      </c>
      <c r="I119" s="10" t="s">
        <v>46</v>
      </c>
      <c r="J119" s="10" t="s">
        <v>21</v>
      </c>
      <c r="K119" s="10" t="s">
        <v>67</v>
      </c>
      <c r="L119" s="10">
        <v>1678.93</v>
      </c>
      <c r="M119" s="10">
        <f t="shared" si="13"/>
        <v>559.64333333333332</v>
      </c>
      <c r="N119" s="10">
        <v>3</v>
      </c>
      <c r="O119" s="10">
        <v>0.18</v>
      </c>
      <c r="P119" s="10">
        <v>583.16</v>
      </c>
      <c r="Q119" s="11">
        <f t="shared" si="14"/>
        <v>0.34734027029119735</v>
      </c>
      <c r="R119" s="10" t="s">
        <v>31</v>
      </c>
      <c r="S119" s="10" t="s">
        <v>77</v>
      </c>
      <c r="T119" s="10">
        <v>7</v>
      </c>
      <c r="U119" s="12" t="str">
        <f t="shared" si="15"/>
        <v>NORMAL</v>
      </c>
      <c r="V119" s="10" t="str">
        <f t="shared" si="8"/>
        <v>0.1 to 0.2</v>
      </c>
      <c r="W119" s="16">
        <f t="shared" ca="1" si="9"/>
        <v>1</v>
      </c>
    </row>
    <row r="120" spans="1:23" x14ac:dyDescent="0.25">
      <c r="A120" s="9" t="s">
        <v>398</v>
      </c>
      <c r="B120" s="10" t="s">
        <v>399</v>
      </c>
      <c r="C120" s="10" t="str">
        <f t="shared" si="10"/>
        <v>November</v>
      </c>
      <c r="D120" s="10">
        <f t="shared" si="11"/>
        <v>2025</v>
      </c>
      <c r="E120" s="10" t="str">
        <f t="shared" si="12"/>
        <v>Q4</v>
      </c>
      <c r="F120" s="10" t="s">
        <v>400</v>
      </c>
      <c r="G120" s="10" t="s">
        <v>64</v>
      </c>
      <c r="H120" s="10" t="s">
        <v>19</v>
      </c>
      <c r="I120" s="10" t="s">
        <v>52</v>
      </c>
      <c r="J120" s="10" t="s">
        <v>66</v>
      </c>
      <c r="K120" s="10" t="s">
        <v>30</v>
      </c>
      <c r="L120" s="10">
        <v>493.89</v>
      </c>
      <c r="M120" s="10">
        <f t="shared" si="13"/>
        <v>493.89</v>
      </c>
      <c r="N120" s="10">
        <v>1</v>
      </c>
      <c r="O120" s="10">
        <v>0.24</v>
      </c>
      <c r="P120" s="10">
        <v>111.99</v>
      </c>
      <c r="Q120" s="11">
        <f t="shared" si="14"/>
        <v>0.22675089594849054</v>
      </c>
      <c r="R120" s="10" t="s">
        <v>54</v>
      </c>
      <c r="S120" s="10" t="s">
        <v>24</v>
      </c>
      <c r="T120" s="10">
        <v>5</v>
      </c>
      <c r="U120" s="12" t="str">
        <f t="shared" si="15"/>
        <v>NORMAL</v>
      </c>
      <c r="V120" s="10" t="str">
        <f t="shared" si="8"/>
        <v>upto 0.3</v>
      </c>
      <c r="W120" s="16">
        <f t="shared" ca="1" si="9"/>
        <v>1</v>
      </c>
    </row>
    <row r="121" spans="1:23" x14ac:dyDescent="0.25">
      <c r="A121" s="9" t="s">
        <v>401</v>
      </c>
      <c r="B121" s="10" t="s">
        <v>49</v>
      </c>
      <c r="C121" s="10" t="str">
        <f t="shared" si="10"/>
        <v>May</v>
      </c>
      <c r="D121" s="10">
        <f t="shared" si="11"/>
        <v>2024</v>
      </c>
      <c r="E121" s="10" t="str">
        <f t="shared" si="12"/>
        <v>Q2</v>
      </c>
      <c r="F121" s="10" t="s">
        <v>402</v>
      </c>
      <c r="G121" s="10" t="s">
        <v>64</v>
      </c>
      <c r="H121" s="10" t="s">
        <v>45</v>
      </c>
      <c r="I121" s="10" t="s">
        <v>38</v>
      </c>
      <c r="J121" s="10" t="s">
        <v>66</v>
      </c>
      <c r="K121" s="10" t="s">
        <v>53</v>
      </c>
      <c r="L121" s="10">
        <v>281.60000000000002</v>
      </c>
      <c r="M121" s="10">
        <f t="shared" si="13"/>
        <v>281.60000000000002</v>
      </c>
      <c r="N121" s="10">
        <v>1</v>
      </c>
      <c r="O121" s="10">
        <v>0.03</v>
      </c>
      <c r="P121" s="10">
        <v>54.13</v>
      </c>
      <c r="Q121" s="11">
        <f t="shared" si="14"/>
        <v>0.19222301136363637</v>
      </c>
      <c r="R121" s="10" t="s">
        <v>54</v>
      </c>
      <c r="S121" s="10" t="s">
        <v>24</v>
      </c>
      <c r="T121" s="10">
        <v>4</v>
      </c>
      <c r="U121" s="12" t="str">
        <f t="shared" si="15"/>
        <v>NORMAL</v>
      </c>
      <c r="V121" s="10" t="str">
        <f t="shared" si="8"/>
        <v>0 to 0.1</v>
      </c>
      <c r="W121" s="16">
        <f t="shared" ca="1" si="9"/>
        <v>1</v>
      </c>
    </row>
    <row r="122" spans="1:23" x14ac:dyDescent="0.25">
      <c r="A122" s="9" t="s">
        <v>403</v>
      </c>
      <c r="B122" s="10" t="s">
        <v>241</v>
      </c>
      <c r="C122" s="10" t="str">
        <f t="shared" si="10"/>
        <v>December</v>
      </c>
      <c r="D122" s="10">
        <f t="shared" si="11"/>
        <v>2024</v>
      </c>
      <c r="E122" s="10" t="str">
        <f t="shared" si="12"/>
        <v>Q4</v>
      </c>
      <c r="F122" s="10" t="s">
        <v>404</v>
      </c>
      <c r="G122" s="10" t="s">
        <v>18</v>
      </c>
      <c r="H122" s="10" t="s">
        <v>71</v>
      </c>
      <c r="I122" s="10" t="s">
        <v>116</v>
      </c>
      <c r="J122" s="10" t="s">
        <v>81</v>
      </c>
      <c r="K122" s="10" t="s">
        <v>82</v>
      </c>
      <c r="L122" s="10">
        <v>914.3</v>
      </c>
      <c r="M122" s="10">
        <f t="shared" si="13"/>
        <v>457.15</v>
      </c>
      <c r="N122" s="10">
        <v>2</v>
      </c>
      <c r="O122" s="10">
        <v>0.26</v>
      </c>
      <c r="P122" s="10">
        <v>304.18</v>
      </c>
      <c r="Q122" s="11">
        <f t="shared" si="14"/>
        <v>0.33269167669255173</v>
      </c>
      <c r="R122" s="10" t="s">
        <v>54</v>
      </c>
      <c r="S122" s="10" t="s">
        <v>24</v>
      </c>
      <c r="T122" s="10">
        <v>9</v>
      </c>
      <c r="U122" s="12" t="str">
        <f t="shared" si="15"/>
        <v>SLOW</v>
      </c>
      <c r="V122" s="10" t="str">
        <f t="shared" si="8"/>
        <v>upto 0.3</v>
      </c>
      <c r="W122" s="16">
        <f t="shared" ca="1" si="9"/>
        <v>1</v>
      </c>
    </row>
    <row r="123" spans="1:23" x14ac:dyDescent="0.25">
      <c r="A123" s="9" t="s">
        <v>405</v>
      </c>
      <c r="B123" s="10" t="s">
        <v>406</v>
      </c>
      <c r="C123" s="10" t="str">
        <f t="shared" si="10"/>
        <v>February</v>
      </c>
      <c r="D123" s="10">
        <f t="shared" si="11"/>
        <v>2025</v>
      </c>
      <c r="E123" s="10" t="str">
        <f t="shared" si="12"/>
        <v>Q1</v>
      </c>
      <c r="F123" s="10" t="s">
        <v>407</v>
      </c>
      <c r="G123" s="10" t="s">
        <v>18</v>
      </c>
      <c r="H123" s="10" t="s">
        <v>19</v>
      </c>
      <c r="I123" s="10" t="s">
        <v>59</v>
      </c>
      <c r="J123" s="10" t="s">
        <v>81</v>
      </c>
      <c r="K123" s="10" t="s">
        <v>39</v>
      </c>
      <c r="L123" s="10">
        <v>785.03</v>
      </c>
      <c r="M123" s="10">
        <f t="shared" si="13"/>
        <v>261.67666666666668</v>
      </c>
      <c r="N123" s="10">
        <v>3</v>
      </c>
      <c r="O123" s="10">
        <v>0.27</v>
      </c>
      <c r="P123" s="10">
        <v>143.30000000000001</v>
      </c>
      <c r="Q123" s="11">
        <f t="shared" si="14"/>
        <v>0.18254079461931394</v>
      </c>
      <c r="R123" s="10" t="s">
        <v>54</v>
      </c>
      <c r="S123" s="10" t="s">
        <v>24</v>
      </c>
      <c r="T123" s="10">
        <v>3</v>
      </c>
      <c r="U123" s="12" t="str">
        <f t="shared" si="15"/>
        <v>FAST</v>
      </c>
      <c r="V123" s="10" t="str">
        <f t="shared" si="8"/>
        <v>upto 0.3</v>
      </c>
      <c r="W123" s="16">
        <f t="shared" ca="1" si="9"/>
        <v>1</v>
      </c>
    </row>
    <row r="124" spans="1:23" x14ac:dyDescent="0.25">
      <c r="A124" s="9" t="s">
        <v>408</v>
      </c>
      <c r="B124" s="10" t="s">
        <v>409</v>
      </c>
      <c r="C124" s="10" t="str">
        <f t="shared" si="10"/>
        <v>July</v>
      </c>
      <c r="D124" s="10">
        <f t="shared" si="11"/>
        <v>2024</v>
      </c>
      <c r="E124" s="10" t="str">
        <f t="shared" si="12"/>
        <v>Q3</v>
      </c>
      <c r="F124" s="10" t="s">
        <v>410</v>
      </c>
      <c r="G124" s="10" t="s">
        <v>18</v>
      </c>
      <c r="H124" s="10" t="s">
        <v>19</v>
      </c>
      <c r="I124" s="10" t="s">
        <v>46</v>
      </c>
      <c r="J124" s="10" t="s">
        <v>21</v>
      </c>
      <c r="K124" s="10" t="s">
        <v>76</v>
      </c>
      <c r="L124" s="10">
        <v>906.39</v>
      </c>
      <c r="M124" s="10">
        <f t="shared" si="13"/>
        <v>226.5975</v>
      </c>
      <c r="N124" s="10">
        <v>4</v>
      </c>
      <c r="O124" s="10">
        <v>0.01</v>
      </c>
      <c r="P124" s="10">
        <v>285.77</v>
      </c>
      <c r="Q124" s="11">
        <f t="shared" si="14"/>
        <v>0.31528370789615945</v>
      </c>
      <c r="R124" s="10" t="s">
        <v>54</v>
      </c>
      <c r="S124" s="10" t="s">
        <v>40</v>
      </c>
      <c r="T124" s="10">
        <v>4</v>
      </c>
      <c r="U124" s="12" t="str">
        <f t="shared" si="15"/>
        <v>NORMAL</v>
      </c>
      <c r="V124" s="10" t="str">
        <f t="shared" si="8"/>
        <v>0 to 0.1</v>
      </c>
      <c r="W124" s="16">
        <f t="shared" ca="1" si="9"/>
        <v>1</v>
      </c>
    </row>
    <row r="125" spans="1:23" x14ac:dyDescent="0.25">
      <c r="A125" s="9" t="s">
        <v>411</v>
      </c>
      <c r="B125" s="10" t="s">
        <v>412</v>
      </c>
      <c r="C125" s="10" t="str">
        <f t="shared" si="10"/>
        <v>May</v>
      </c>
      <c r="D125" s="10">
        <f t="shared" si="11"/>
        <v>2025</v>
      </c>
      <c r="E125" s="10" t="str">
        <f t="shared" si="12"/>
        <v>Q2</v>
      </c>
      <c r="F125" s="10" t="s">
        <v>413</v>
      </c>
      <c r="G125" s="10" t="s">
        <v>36</v>
      </c>
      <c r="H125" s="10" t="s">
        <v>65</v>
      </c>
      <c r="I125" s="10" t="s">
        <v>38</v>
      </c>
      <c r="J125" s="10" t="s">
        <v>47</v>
      </c>
      <c r="K125" s="10" t="s">
        <v>39</v>
      </c>
      <c r="L125" s="10">
        <v>451.74</v>
      </c>
      <c r="M125" s="10">
        <f t="shared" si="13"/>
        <v>150.58000000000001</v>
      </c>
      <c r="N125" s="10">
        <v>3</v>
      </c>
      <c r="O125" s="10">
        <v>0.03</v>
      </c>
      <c r="P125" s="10">
        <v>47.98</v>
      </c>
      <c r="Q125" s="11">
        <f t="shared" si="14"/>
        <v>0.10621153761012971</v>
      </c>
      <c r="R125" s="10" t="s">
        <v>31</v>
      </c>
      <c r="S125" s="10" t="s">
        <v>32</v>
      </c>
      <c r="T125" s="10">
        <v>7</v>
      </c>
      <c r="U125" s="12" t="str">
        <f t="shared" si="15"/>
        <v>NORMAL</v>
      </c>
      <c r="V125" s="10" t="str">
        <f t="shared" si="8"/>
        <v>0 to 0.1</v>
      </c>
      <c r="W125" s="16">
        <f t="shared" ca="1" si="9"/>
        <v>1</v>
      </c>
    </row>
    <row r="126" spans="1:23" x14ac:dyDescent="0.25">
      <c r="A126" s="9" t="s">
        <v>414</v>
      </c>
      <c r="B126" s="10" t="s">
        <v>415</v>
      </c>
      <c r="C126" s="10" t="str">
        <f t="shared" si="10"/>
        <v>December</v>
      </c>
      <c r="D126" s="10">
        <f t="shared" si="11"/>
        <v>2025</v>
      </c>
      <c r="E126" s="10" t="str">
        <f t="shared" si="12"/>
        <v>Q4</v>
      </c>
      <c r="F126" s="10" t="s">
        <v>416</v>
      </c>
      <c r="G126" s="10" t="s">
        <v>36</v>
      </c>
      <c r="H126" s="10" t="s">
        <v>58</v>
      </c>
      <c r="I126" s="10" t="s">
        <v>28</v>
      </c>
      <c r="J126" s="10" t="s">
        <v>81</v>
      </c>
      <c r="K126" s="10" t="s">
        <v>82</v>
      </c>
      <c r="L126" s="10">
        <v>1881.92</v>
      </c>
      <c r="M126" s="10">
        <f t="shared" si="13"/>
        <v>627.30666666666673</v>
      </c>
      <c r="N126" s="10">
        <v>3</v>
      </c>
      <c r="O126" s="10">
        <v>0.09</v>
      </c>
      <c r="P126" s="10">
        <v>298.7</v>
      </c>
      <c r="Q126" s="11">
        <f t="shared" si="14"/>
        <v>0.15872088080258459</v>
      </c>
      <c r="R126" s="10" t="s">
        <v>31</v>
      </c>
      <c r="S126" s="10" t="s">
        <v>32</v>
      </c>
      <c r="T126" s="10">
        <v>4</v>
      </c>
      <c r="U126" s="12" t="str">
        <f t="shared" si="15"/>
        <v>NORMAL</v>
      </c>
      <c r="V126" s="10" t="str">
        <f t="shared" si="8"/>
        <v>0 to 0.1</v>
      </c>
      <c r="W126" s="16">
        <f t="shared" ca="1" si="9"/>
        <v>1</v>
      </c>
    </row>
    <row r="127" spans="1:23" x14ac:dyDescent="0.25">
      <c r="A127" s="9" t="s">
        <v>417</v>
      </c>
      <c r="B127" s="10" t="s">
        <v>418</v>
      </c>
      <c r="C127" s="10" t="str">
        <f t="shared" si="10"/>
        <v>June</v>
      </c>
      <c r="D127" s="10">
        <f t="shared" si="11"/>
        <v>2024</v>
      </c>
      <c r="E127" s="10" t="str">
        <f t="shared" si="12"/>
        <v>Q2</v>
      </c>
      <c r="F127" s="10" t="s">
        <v>419</v>
      </c>
      <c r="G127" s="10" t="s">
        <v>102</v>
      </c>
      <c r="H127" s="10" t="s">
        <v>58</v>
      </c>
      <c r="I127" s="10" t="s">
        <v>116</v>
      </c>
      <c r="J127" s="10" t="s">
        <v>29</v>
      </c>
      <c r="K127" s="10" t="s">
        <v>67</v>
      </c>
      <c r="L127" s="10">
        <v>909.02</v>
      </c>
      <c r="M127" s="10">
        <f t="shared" si="13"/>
        <v>909.02</v>
      </c>
      <c r="N127" s="10">
        <v>1</v>
      </c>
      <c r="O127" s="10">
        <v>0.22</v>
      </c>
      <c r="P127" s="10">
        <v>250.95</v>
      </c>
      <c r="Q127" s="11">
        <f t="shared" si="14"/>
        <v>0.27606653318958879</v>
      </c>
      <c r="R127" s="10" t="s">
        <v>23</v>
      </c>
      <c r="S127" s="10" t="s">
        <v>32</v>
      </c>
      <c r="T127" s="10">
        <v>5</v>
      </c>
      <c r="U127" s="12" t="str">
        <f t="shared" si="15"/>
        <v>NORMAL</v>
      </c>
      <c r="V127" s="10" t="str">
        <f t="shared" si="8"/>
        <v>upto 0.3</v>
      </c>
      <c r="W127" s="16">
        <f t="shared" ca="1" si="9"/>
        <v>1</v>
      </c>
    </row>
    <row r="128" spans="1:23" x14ac:dyDescent="0.25">
      <c r="A128" s="9" t="s">
        <v>420</v>
      </c>
      <c r="B128" s="10" t="s">
        <v>409</v>
      </c>
      <c r="C128" s="10" t="str">
        <f t="shared" si="10"/>
        <v>July</v>
      </c>
      <c r="D128" s="10">
        <f t="shared" si="11"/>
        <v>2024</v>
      </c>
      <c r="E128" s="10" t="str">
        <f t="shared" si="12"/>
        <v>Q3</v>
      </c>
      <c r="F128" s="10" t="s">
        <v>421</v>
      </c>
      <c r="G128" s="10" t="s">
        <v>102</v>
      </c>
      <c r="H128" s="10" t="s">
        <v>45</v>
      </c>
      <c r="I128" s="10" t="s">
        <v>116</v>
      </c>
      <c r="J128" s="10" t="s">
        <v>29</v>
      </c>
      <c r="K128" s="10" t="s">
        <v>60</v>
      </c>
      <c r="L128" s="10">
        <v>3400.14</v>
      </c>
      <c r="M128" s="10">
        <f t="shared" si="13"/>
        <v>680.02800000000002</v>
      </c>
      <c r="N128" s="10">
        <v>5</v>
      </c>
      <c r="O128" s="10">
        <v>0.03</v>
      </c>
      <c r="P128" s="10">
        <v>932.89</v>
      </c>
      <c r="Q128" s="11">
        <f t="shared" si="14"/>
        <v>0.27436811425411894</v>
      </c>
      <c r="R128" s="10" t="s">
        <v>23</v>
      </c>
      <c r="S128" s="10" t="s">
        <v>32</v>
      </c>
      <c r="T128" s="10">
        <v>2</v>
      </c>
      <c r="U128" s="12" t="str">
        <f t="shared" si="15"/>
        <v>FAST</v>
      </c>
      <c r="V128" s="10" t="str">
        <f t="shared" si="8"/>
        <v>0 to 0.1</v>
      </c>
      <c r="W128" s="16">
        <f t="shared" ca="1" si="9"/>
        <v>1</v>
      </c>
    </row>
    <row r="129" spans="1:23" x14ac:dyDescent="0.25">
      <c r="A129" s="9" t="s">
        <v>422</v>
      </c>
      <c r="B129" s="10" t="s">
        <v>423</v>
      </c>
      <c r="C129" s="10" t="str">
        <f t="shared" si="10"/>
        <v>July</v>
      </c>
      <c r="D129" s="10">
        <f t="shared" si="11"/>
        <v>2024</v>
      </c>
      <c r="E129" s="10" t="str">
        <f t="shared" si="12"/>
        <v>Q3</v>
      </c>
      <c r="F129" s="10" t="s">
        <v>424</v>
      </c>
      <c r="G129" s="10" t="s">
        <v>102</v>
      </c>
      <c r="H129" s="10" t="s">
        <v>65</v>
      </c>
      <c r="I129" s="10" t="s">
        <v>20</v>
      </c>
      <c r="J129" s="10" t="s">
        <v>66</v>
      </c>
      <c r="K129" s="10" t="s">
        <v>82</v>
      </c>
      <c r="L129" s="10">
        <v>500.9</v>
      </c>
      <c r="M129" s="10">
        <f t="shared" si="13"/>
        <v>500.9</v>
      </c>
      <c r="N129" s="10">
        <v>1</v>
      </c>
      <c r="O129" s="10">
        <v>0.28000000000000003</v>
      </c>
      <c r="P129" s="10">
        <v>92.11</v>
      </c>
      <c r="Q129" s="11">
        <f t="shared" si="14"/>
        <v>0.18388899980035936</v>
      </c>
      <c r="R129" s="10" t="s">
        <v>23</v>
      </c>
      <c r="S129" s="10" t="s">
        <v>77</v>
      </c>
      <c r="T129" s="10">
        <v>6</v>
      </c>
      <c r="U129" s="12" t="str">
        <f t="shared" si="15"/>
        <v>NORMAL</v>
      </c>
      <c r="V129" s="10" t="str">
        <f t="shared" si="8"/>
        <v>upto 0.3</v>
      </c>
      <c r="W129" s="16">
        <f t="shared" ca="1" si="9"/>
        <v>1</v>
      </c>
    </row>
    <row r="130" spans="1:23" x14ac:dyDescent="0.25">
      <c r="A130" s="9" t="s">
        <v>425</v>
      </c>
      <c r="B130" s="10" t="s">
        <v>426</v>
      </c>
      <c r="C130" s="10" t="str">
        <f t="shared" si="10"/>
        <v>October</v>
      </c>
      <c r="D130" s="10">
        <f t="shared" si="11"/>
        <v>2025</v>
      </c>
      <c r="E130" s="10" t="str">
        <f t="shared" si="12"/>
        <v>Q4</v>
      </c>
      <c r="F130" s="10" t="s">
        <v>427</v>
      </c>
      <c r="G130" s="10" t="s">
        <v>102</v>
      </c>
      <c r="H130" s="10" t="s">
        <v>51</v>
      </c>
      <c r="I130" s="10" t="s">
        <v>106</v>
      </c>
      <c r="J130" s="10" t="s">
        <v>29</v>
      </c>
      <c r="K130" s="10" t="s">
        <v>67</v>
      </c>
      <c r="L130" s="10">
        <v>4436.87</v>
      </c>
      <c r="M130" s="10">
        <f t="shared" si="13"/>
        <v>887.37400000000002</v>
      </c>
      <c r="N130" s="10">
        <v>5</v>
      </c>
      <c r="O130" s="10">
        <v>0.04</v>
      </c>
      <c r="P130" s="10">
        <v>574.1</v>
      </c>
      <c r="Q130" s="11">
        <f t="shared" si="14"/>
        <v>0.12939301805101344</v>
      </c>
      <c r="R130" s="10" t="s">
        <v>31</v>
      </c>
      <c r="S130" s="10" t="s">
        <v>77</v>
      </c>
      <c r="T130" s="10">
        <v>8</v>
      </c>
      <c r="U130" s="12" t="str">
        <f t="shared" si="15"/>
        <v>SLOW</v>
      </c>
      <c r="V130" s="10" t="str">
        <f t="shared" ref="V130:V193" si="16">IF(O130=0,"no discount",IF(O130&lt;0.1,"0 to 0.1",IF(O130&lt;0.2,"0.1 to 0.2","upto 0.3")))</f>
        <v>0 to 0.1</v>
      </c>
      <c r="W130" s="16">
        <f t="shared" ref="W130:W193" ca="1" si="17">COUNTA(unique(F:F))</f>
        <v>1</v>
      </c>
    </row>
    <row r="131" spans="1:23" x14ac:dyDescent="0.25">
      <c r="A131" s="9" t="s">
        <v>428</v>
      </c>
      <c r="B131" s="10" t="s">
        <v>429</v>
      </c>
      <c r="C131" s="10" t="str">
        <f t="shared" ref="C131:C194" si="18">TEXT(B131,"MMMMMMMMM")</f>
        <v>March</v>
      </c>
      <c r="D131" s="10">
        <f t="shared" ref="D131:D194" si="19">YEAR(B131)</f>
        <v>2024</v>
      </c>
      <c r="E131" s="10" t="str">
        <f t="shared" ref="E131:E194" si="20">"Q"&amp;ROUNDUP(MONTH(B131)/3,0)</f>
        <v>Q1</v>
      </c>
      <c r="F131" s="10" t="s">
        <v>430</v>
      </c>
      <c r="G131" s="10" t="s">
        <v>64</v>
      </c>
      <c r="H131" s="10" t="s">
        <v>65</v>
      </c>
      <c r="I131" s="10" t="s">
        <v>38</v>
      </c>
      <c r="J131" s="10" t="s">
        <v>47</v>
      </c>
      <c r="K131" s="10" t="s">
        <v>53</v>
      </c>
      <c r="L131" s="10">
        <v>3177.2</v>
      </c>
      <c r="M131" s="10">
        <f t="shared" ref="M131:M194" si="21">L131/N131</f>
        <v>794.3</v>
      </c>
      <c r="N131" s="10">
        <v>4</v>
      </c>
      <c r="O131" s="10">
        <v>0.23</v>
      </c>
      <c r="P131" s="10">
        <v>503.43</v>
      </c>
      <c r="Q131" s="11">
        <f t="shared" ref="Q131:Q194" si="22">(P131/L131)</f>
        <v>0.15845083721515801</v>
      </c>
      <c r="R131" s="10" t="s">
        <v>31</v>
      </c>
      <c r="S131" s="10" t="s">
        <v>24</v>
      </c>
      <c r="T131" s="10">
        <v>10</v>
      </c>
      <c r="U131" s="12" t="str">
        <f t="shared" ref="U131:U194" si="23">IF(T131&lt;=3,"FAST",IF(T131&lt;=7,"NORMAL","SLOW"))</f>
        <v>SLOW</v>
      </c>
      <c r="V131" s="10" t="str">
        <f t="shared" si="16"/>
        <v>upto 0.3</v>
      </c>
      <c r="W131" s="16">
        <f t="shared" ca="1" si="17"/>
        <v>1</v>
      </c>
    </row>
    <row r="132" spans="1:23" x14ac:dyDescent="0.25">
      <c r="A132" s="9" t="s">
        <v>431</v>
      </c>
      <c r="B132" s="10" t="s">
        <v>432</v>
      </c>
      <c r="C132" s="10" t="str">
        <f t="shared" si="18"/>
        <v>November</v>
      </c>
      <c r="D132" s="10">
        <f t="shared" si="19"/>
        <v>2024</v>
      </c>
      <c r="E132" s="10" t="str">
        <f t="shared" si="20"/>
        <v>Q4</v>
      </c>
      <c r="F132" s="10" t="s">
        <v>433</v>
      </c>
      <c r="G132" s="10" t="s">
        <v>44</v>
      </c>
      <c r="H132" s="10" t="s">
        <v>65</v>
      </c>
      <c r="I132" s="10" t="s">
        <v>38</v>
      </c>
      <c r="J132" s="10" t="s">
        <v>66</v>
      </c>
      <c r="K132" s="10" t="s">
        <v>82</v>
      </c>
      <c r="L132" s="10">
        <v>361.87</v>
      </c>
      <c r="M132" s="10">
        <f t="shared" si="21"/>
        <v>120.62333333333333</v>
      </c>
      <c r="N132" s="10">
        <v>3</v>
      </c>
      <c r="O132" s="10">
        <v>7.0000000000000007E-2</v>
      </c>
      <c r="P132" s="10">
        <v>95.62</v>
      </c>
      <c r="Q132" s="11">
        <f t="shared" si="22"/>
        <v>0.26423853870174374</v>
      </c>
      <c r="R132" s="10" t="s">
        <v>54</v>
      </c>
      <c r="S132" s="10" t="s">
        <v>86</v>
      </c>
      <c r="T132" s="10">
        <v>10</v>
      </c>
      <c r="U132" s="12" t="str">
        <f t="shared" si="23"/>
        <v>SLOW</v>
      </c>
      <c r="V132" s="10" t="str">
        <f t="shared" si="16"/>
        <v>0 to 0.1</v>
      </c>
      <c r="W132" s="16">
        <f t="shared" ca="1" si="17"/>
        <v>1</v>
      </c>
    </row>
    <row r="133" spans="1:23" x14ac:dyDescent="0.25">
      <c r="A133" s="9" t="s">
        <v>434</v>
      </c>
      <c r="B133" s="10" t="s">
        <v>435</v>
      </c>
      <c r="C133" s="10" t="str">
        <f t="shared" si="18"/>
        <v>April</v>
      </c>
      <c r="D133" s="10">
        <f t="shared" si="19"/>
        <v>2024</v>
      </c>
      <c r="E133" s="10" t="str">
        <f t="shared" si="20"/>
        <v>Q2</v>
      </c>
      <c r="F133" s="10" t="s">
        <v>436</v>
      </c>
      <c r="G133" s="10" t="s">
        <v>44</v>
      </c>
      <c r="H133" s="10" t="s">
        <v>65</v>
      </c>
      <c r="I133" s="10" t="s">
        <v>28</v>
      </c>
      <c r="J133" s="10" t="s">
        <v>21</v>
      </c>
      <c r="K133" s="10" t="s">
        <v>82</v>
      </c>
      <c r="L133" s="10">
        <v>1142.1600000000001</v>
      </c>
      <c r="M133" s="10">
        <f t="shared" si="21"/>
        <v>228.43200000000002</v>
      </c>
      <c r="N133" s="10">
        <v>5</v>
      </c>
      <c r="O133" s="10">
        <v>0.02</v>
      </c>
      <c r="P133" s="10">
        <v>139.93</v>
      </c>
      <c r="Q133" s="11">
        <f t="shared" si="22"/>
        <v>0.1225134832247671</v>
      </c>
      <c r="R133" s="10" t="s">
        <v>54</v>
      </c>
      <c r="S133" s="10" t="s">
        <v>77</v>
      </c>
      <c r="T133" s="10">
        <v>2</v>
      </c>
      <c r="U133" s="12" t="str">
        <f t="shared" si="23"/>
        <v>FAST</v>
      </c>
      <c r="V133" s="10" t="str">
        <f t="shared" si="16"/>
        <v>0 to 0.1</v>
      </c>
      <c r="W133" s="16">
        <f t="shared" ca="1" si="17"/>
        <v>1</v>
      </c>
    </row>
    <row r="134" spans="1:23" x14ac:dyDescent="0.25">
      <c r="A134" s="9" t="s">
        <v>437</v>
      </c>
      <c r="B134" s="10" t="s">
        <v>438</v>
      </c>
      <c r="C134" s="10" t="str">
        <f t="shared" si="18"/>
        <v>August</v>
      </c>
      <c r="D134" s="10">
        <f t="shared" si="19"/>
        <v>2024</v>
      </c>
      <c r="E134" s="10" t="str">
        <f t="shared" si="20"/>
        <v>Q3</v>
      </c>
      <c r="F134" s="10" t="s">
        <v>439</v>
      </c>
      <c r="G134" s="10" t="s">
        <v>44</v>
      </c>
      <c r="H134" s="10" t="s">
        <v>71</v>
      </c>
      <c r="I134" s="10" t="s">
        <v>28</v>
      </c>
      <c r="J134" s="10" t="s">
        <v>66</v>
      </c>
      <c r="K134" s="10" t="s">
        <v>30</v>
      </c>
      <c r="L134" s="10">
        <v>191.2</v>
      </c>
      <c r="M134" s="10">
        <f t="shared" si="21"/>
        <v>191.2</v>
      </c>
      <c r="N134" s="10">
        <v>1</v>
      </c>
      <c r="O134" s="10">
        <v>0.05</v>
      </c>
      <c r="P134" s="10">
        <v>51.51</v>
      </c>
      <c r="Q134" s="11">
        <f t="shared" si="22"/>
        <v>0.26940376569037655</v>
      </c>
      <c r="R134" s="10" t="s">
        <v>31</v>
      </c>
      <c r="S134" s="10" t="s">
        <v>77</v>
      </c>
      <c r="T134" s="10">
        <v>10</v>
      </c>
      <c r="U134" s="12" t="str">
        <f t="shared" si="23"/>
        <v>SLOW</v>
      </c>
      <c r="V134" s="10" t="str">
        <f t="shared" si="16"/>
        <v>0 to 0.1</v>
      </c>
      <c r="W134" s="16">
        <f t="shared" ca="1" si="17"/>
        <v>1</v>
      </c>
    </row>
    <row r="135" spans="1:23" x14ac:dyDescent="0.25">
      <c r="A135" s="9" t="s">
        <v>440</v>
      </c>
      <c r="B135" s="10" t="s">
        <v>441</v>
      </c>
      <c r="C135" s="10" t="str">
        <f t="shared" si="18"/>
        <v>November</v>
      </c>
      <c r="D135" s="10">
        <f t="shared" si="19"/>
        <v>2025</v>
      </c>
      <c r="E135" s="10" t="str">
        <f t="shared" si="20"/>
        <v>Q4</v>
      </c>
      <c r="F135" s="10" t="s">
        <v>442</v>
      </c>
      <c r="G135" s="10" t="s">
        <v>18</v>
      </c>
      <c r="H135" s="10" t="s">
        <v>51</v>
      </c>
      <c r="I135" s="10" t="s">
        <v>38</v>
      </c>
      <c r="J135" s="10" t="s">
        <v>66</v>
      </c>
      <c r="K135" s="10" t="s">
        <v>76</v>
      </c>
      <c r="L135" s="10">
        <v>203.51</v>
      </c>
      <c r="M135" s="10">
        <f t="shared" si="21"/>
        <v>203.51</v>
      </c>
      <c r="N135" s="10">
        <v>1</v>
      </c>
      <c r="O135" s="10">
        <v>0.28999999999999998</v>
      </c>
      <c r="P135" s="10">
        <v>67.97</v>
      </c>
      <c r="Q135" s="11">
        <f t="shared" si="22"/>
        <v>0.33398850179352368</v>
      </c>
      <c r="R135" s="10" t="s">
        <v>23</v>
      </c>
      <c r="S135" s="10" t="s">
        <v>40</v>
      </c>
      <c r="T135" s="10">
        <v>4</v>
      </c>
      <c r="U135" s="12" t="str">
        <f t="shared" si="23"/>
        <v>NORMAL</v>
      </c>
      <c r="V135" s="10" t="str">
        <f t="shared" si="16"/>
        <v>upto 0.3</v>
      </c>
      <c r="W135" s="16">
        <f t="shared" ca="1" si="17"/>
        <v>1</v>
      </c>
    </row>
    <row r="136" spans="1:23" x14ac:dyDescent="0.25">
      <c r="A136" s="9" t="s">
        <v>443</v>
      </c>
      <c r="B136" s="10" t="s">
        <v>444</v>
      </c>
      <c r="C136" s="10" t="str">
        <f t="shared" si="18"/>
        <v>August</v>
      </c>
      <c r="D136" s="10">
        <f t="shared" si="19"/>
        <v>2025</v>
      </c>
      <c r="E136" s="10" t="str">
        <f t="shared" si="20"/>
        <v>Q3</v>
      </c>
      <c r="F136" s="10" t="s">
        <v>445</v>
      </c>
      <c r="G136" s="10" t="s">
        <v>102</v>
      </c>
      <c r="H136" s="10" t="s">
        <v>51</v>
      </c>
      <c r="I136" s="10" t="s">
        <v>116</v>
      </c>
      <c r="J136" s="10" t="s">
        <v>21</v>
      </c>
      <c r="K136" s="10" t="s">
        <v>76</v>
      </c>
      <c r="L136" s="10">
        <v>1787.84</v>
      </c>
      <c r="M136" s="10">
        <f t="shared" si="21"/>
        <v>893.92</v>
      </c>
      <c r="N136" s="10">
        <v>2</v>
      </c>
      <c r="O136" s="10">
        <v>0.03</v>
      </c>
      <c r="P136" s="10">
        <v>336.79</v>
      </c>
      <c r="Q136" s="11">
        <f t="shared" si="22"/>
        <v>0.18837815464471094</v>
      </c>
      <c r="R136" s="10" t="s">
        <v>54</v>
      </c>
      <c r="S136" s="10" t="s">
        <v>24</v>
      </c>
      <c r="T136" s="10">
        <v>1</v>
      </c>
      <c r="U136" s="12" t="str">
        <f t="shared" si="23"/>
        <v>FAST</v>
      </c>
      <c r="V136" s="10" t="str">
        <f t="shared" si="16"/>
        <v>0 to 0.1</v>
      </c>
      <c r="W136" s="16">
        <f t="shared" ca="1" si="17"/>
        <v>1</v>
      </c>
    </row>
    <row r="137" spans="1:23" x14ac:dyDescent="0.25">
      <c r="A137" s="9" t="s">
        <v>446</v>
      </c>
      <c r="B137" s="10" t="s">
        <v>447</v>
      </c>
      <c r="C137" s="10" t="str">
        <f t="shared" si="18"/>
        <v>October</v>
      </c>
      <c r="D137" s="10">
        <f t="shared" si="19"/>
        <v>2025</v>
      </c>
      <c r="E137" s="10" t="str">
        <f t="shared" si="20"/>
        <v>Q4</v>
      </c>
      <c r="F137" s="10" t="s">
        <v>448</v>
      </c>
      <c r="G137" s="10" t="s">
        <v>64</v>
      </c>
      <c r="H137" s="10" t="s">
        <v>37</v>
      </c>
      <c r="I137" s="10" t="s">
        <v>116</v>
      </c>
      <c r="J137" s="10" t="s">
        <v>66</v>
      </c>
      <c r="K137" s="10" t="s">
        <v>72</v>
      </c>
      <c r="L137" s="10">
        <v>3867.4</v>
      </c>
      <c r="M137" s="10">
        <f t="shared" si="21"/>
        <v>773.48</v>
      </c>
      <c r="N137" s="10">
        <v>5</v>
      </c>
      <c r="O137" s="10">
        <v>0.28000000000000003</v>
      </c>
      <c r="P137" s="10">
        <v>785.54</v>
      </c>
      <c r="Q137" s="11">
        <f t="shared" si="22"/>
        <v>0.20311837410146349</v>
      </c>
      <c r="R137" s="10" t="s">
        <v>23</v>
      </c>
      <c r="S137" s="10" t="s">
        <v>86</v>
      </c>
      <c r="T137" s="10">
        <v>1</v>
      </c>
      <c r="U137" s="12" t="str">
        <f t="shared" si="23"/>
        <v>FAST</v>
      </c>
      <c r="V137" s="10" t="str">
        <f t="shared" si="16"/>
        <v>upto 0.3</v>
      </c>
      <c r="W137" s="16">
        <f t="shared" ca="1" si="17"/>
        <v>1</v>
      </c>
    </row>
    <row r="138" spans="1:23" x14ac:dyDescent="0.25">
      <c r="A138" s="9" t="s">
        <v>449</v>
      </c>
      <c r="B138" s="10" t="s">
        <v>450</v>
      </c>
      <c r="C138" s="10" t="str">
        <f t="shared" si="18"/>
        <v>April</v>
      </c>
      <c r="D138" s="10">
        <f t="shared" si="19"/>
        <v>2025</v>
      </c>
      <c r="E138" s="10" t="str">
        <f t="shared" si="20"/>
        <v>Q2</v>
      </c>
      <c r="F138" s="10" t="s">
        <v>451</v>
      </c>
      <c r="G138" s="10" t="s">
        <v>18</v>
      </c>
      <c r="H138" s="10" t="s">
        <v>58</v>
      </c>
      <c r="I138" s="10" t="s">
        <v>116</v>
      </c>
      <c r="J138" s="10" t="s">
        <v>66</v>
      </c>
      <c r="K138" s="10" t="s">
        <v>72</v>
      </c>
      <c r="L138" s="10">
        <v>406.03</v>
      </c>
      <c r="M138" s="10">
        <f t="shared" si="21"/>
        <v>81.205999999999989</v>
      </c>
      <c r="N138" s="10">
        <v>5</v>
      </c>
      <c r="O138" s="10">
        <v>0.26</v>
      </c>
      <c r="P138" s="10">
        <v>94.6</v>
      </c>
      <c r="Q138" s="11">
        <f t="shared" si="22"/>
        <v>0.2329877102677142</v>
      </c>
      <c r="R138" s="10" t="s">
        <v>23</v>
      </c>
      <c r="S138" s="10" t="s">
        <v>24</v>
      </c>
      <c r="T138" s="10">
        <v>8</v>
      </c>
      <c r="U138" s="12" t="str">
        <f t="shared" si="23"/>
        <v>SLOW</v>
      </c>
      <c r="V138" s="10" t="str">
        <f t="shared" si="16"/>
        <v>upto 0.3</v>
      </c>
      <c r="W138" s="16">
        <f t="shared" ca="1" si="17"/>
        <v>1</v>
      </c>
    </row>
    <row r="139" spans="1:23" x14ac:dyDescent="0.25">
      <c r="A139" s="9" t="s">
        <v>452</v>
      </c>
      <c r="B139" s="10" t="s">
        <v>453</v>
      </c>
      <c r="C139" s="10" t="str">
        <f t="shared" si="18"/>
        <v>May</v>
      </c>
      <c r="D139" s="10">
        <f t="shared" si="19"/>
        <v>2025</v>
      </c>
      <c r="E139" s="10" t="str">
        <f t="shared" si="20"/>
        <v>Q2</v>
      </c>
      <c r="F139" s="10" t="s">
        <v>454</v>
      </c>
      <c r="G139" s="10" t="s">
        <v>18</v>
      </c>
      <c r="H139" s="10" t="s">
        <v>37</v>
      </c>
      <c r="I139" s="10" t="s">
        <v>116</v>
      </c>
      <c r="J139" s="10" t="s">
        <v>47</v>
      </c>
      <c r="K139" s="10" t="s">
        <v>67</v>
      </c>
      <c r="L139" s="10">
        <v>2252.0300000000002</v>
      </c>
      <c r="M139" s="10">
        <f t="shared" si="21"/>
        <v>450.40600000000006</v>
      </c>
      <c r="N139" s="10">
        <v>5</v>
      </c>
      <c r="O139" s="10">
        <v>7.0000000000000007E-2</v>
      </c>
      <c r="P139" s="10">
        <v>378.12</v>
      </c>
      <c r="Q139" s="11">
        <f t="shared" si="22"/>
        <v>0.16790184855441534</v>
      </c>
      <c r="R139" s="10" t="s">
        <v>23</v>
      </c>
      <c r="S139" s="10" t="s">
        <v>40</v>
      </c>
      <c r="T139" s="10">
        <v>6</v>
      </c>
      <c r="U139" s="12" t="str">
        <f t="shared" si="23"/>
        <v>NORMAL</v>
      </c>
      <c r="V139" s="10" t="str">
        <f t="shared" si="16"/>
        <v>0 to 0.1</v>
      </c>
      <c r="W139" s="16">
        <f t="shared" ca="1" si="17"/>
        <v>1</v>
      </c>
    </row>
    <row r="140" spans="1:23" x14ac:dyDescent="0.25">
      <c r="A140" s="9" t="s">
        <v>455</v>
      </c>
      <c r="B140" s="10" t="s">
        <v>318</v>
      </c>
      <c r="C140" s="10" t="str">
        <f t="shared" si="18"/>
        <v>February</v>
      </c>
      <c r="D140" s="10">
        <f t="shared" si="19"/>
        <v>2025</v>
      </c>
      <c r="E140" s="10" t="str">
        <f t="shared" si="20"/>
        <v>Q1</v>
      </c>
      <c r="F140" s="10" t="s">
        <v>456</v>
      </c>
      <c r="G140" s="10" t="s">
        <v>44</v>
      </c>
      <c r="H140" s="10" t="s">
        <v>71</v>
      </c>
      <c r="I140" s="10" t="s">
        <v>59</v>
      </c>
      <c r="J140" s="10" t="s">
        <v>81</v>
      </c>
      <c r="K140" s="10" t="s">
        <v>39</v>
      </c>
      <c r="L140" s="10">
        <v>498.79</v>
      </c>
      <c r="M140" s="10">
        <f t="shared" si="21"/>
        <v>99.75800000000001</v>
      </c>
      <c r="N140" s="10">
        <v>5</v>
      </c>
      <c r="O140" s="10">
        <v>0.24</v>
      </c>
      <c r="P140" s="10">
        <v>124.46</v>
      </c>
      <c r="Q140" s="11">
        <f t="shared" si="22"/>
        <v>0.24952384771146172</v>
      </c>
      <c r="R140" s="10" t="s">
        <v>31</v>
      </c>
      <c r="S140" s="10" t="s">
        <v>32</v>
      </c>
      <c r="T140" s="10">
        <v>8</v>
      </c>
      <c r="U140" s="12" t="str">
        <f t="shared" si="23"/>
        <v>SLOW</v>
      </c>
      <c r="V140" s="10" t="str">
        <f t="shared" si="16"/>
        <v>upto 0.3</v>
      </c>
      <c r="W140" s="16">
        <f t="shared" ca="1" si="17"/>
        <v>1</v>
      </c>
    </row>
    <row r="141" spans="1:23" x14ac:dyDescent="0.25">
      <c r="A141" s="9" t="s">
        <v>457</v>
      </c>
      <c r="B141" s="10" t="s">
        <v>458</v>
      </c>
      <c r="C141" s="10" t="str">
        <f t="shared" si="18"/>
        <v>October</v>
      </c>
      <c r="D141" s="10">
        <f t="shared" si="19"/>
        <v>2024</v>
      </c>
      <c r="E141" s="10" t="str">
        <f t="shared" si="20"/>
        <v>Q4</v>
      </c>
      <c r="F141" s="10" t="s">
        <v>459</v>
      </c>
      <c r="G141" s="10" t="s">
        <v>64</v>
      </c>
      <c r="H141" s="10" t="s">
        <v>71</v>
      </c>
      <c r="I141" s="10" t="s">
        <v>52</v>
      </c>
      <c r="J141" s="10" t="s">
        <v>47</v>
      </c>
      <c r="K141" s="10" t="s">
        <v>76</v>
      </c>
      <c r="L141" s="10">
        <v>245.94</v>
      </c>
      <c r="M141" s="10">
        <f t="shared" si="21"/>
        <v>245.94</v>
      </c>
      <c r="N141" s="10">
        <v>1</v>
      </c>
      <c r="O141" s="10">
        <v>0.26</v>
      </c>
      <c r="P141" s="10">
        <v>42.55</v>
      </c>
      <c r="Q141" s="11">
        <f t="shared" si="22"/>
        <v>0.17300967715703017</v>
      </c>
      <c r="R141" s="10" t="s">
        <v>54</v>
      </c>
      <c r="S141" s="10" t="s">
        <v>77</v>
      </c>
      <c r="T141" s="10">
        <v>9</v>
      </c>
      <c r="U141" s="12" t="str">
        <f t="shared" si="23"/>
        <v>SLOW</v>
      </c>
      <c r="V141" s="10" t="str">
        <f t="shared" si="16"/>
        <v>upto 0.3</v>
      </c>
      <c r="W141" s="16">
        <f t="shared" ca="1" si="17"/>
        <v>1</v>
      </c>
    </row>
    <row r="142" spans="1:23" x14ac:dyDescent="0.25">
      <c r="A142" s="9" t="s">
        <v>460</v>
      </c>
      <c r="B142" s="10" t="s">
        <v>409</v>
      </c>
      <c r="C142" s="10" t="str">
        <f t="shared" si="18"/>
        <v>July</v>
      </c>
      <c r="D142" s="10">
        <f t="shared" si="19"/>
        <v>2024</v>
      </c>
      <c r="E142" s="10" t="str">
        <f t="shared" si="20"/>
        <v>Q3</v>
      </c>
      <c r="F142" s="10" t="s">
        <v>461</v>
      </c>
      <c r="G142" s="10" t="s">
        <v>36</v>
      </c>
      <c r="H142" s="10" t="s">
        <v>58</v>
      </c>
      <c r="I142" s="10" t="s">
        <v>52</v>
      </c>
      <c r="J142" s="10" t="s">
        <v>29</v>
      </c>
      <c r="K142" s="10" t="s">
        <v>60</v>
      </c>
      <c r="L142" s="10">
        <v>408.08</v>
      </c>
      <c r="M142" s="10">
        <f t="shared" si="21"/>
        <v>408.08</v>
      </c>
      <c r="N142" s="10">
        <v>1</v>
      </c>
      <c r="O142" s="10">
        <v>0.23</v>
      </c>
      <c r="P142" s="10">
        <v>58.93</v>
      </c>
      <c r="Q142" s="11">
        <f t="shared" si="22"/>
        <v>0.14440795922368163</v>
      </c>
      <c r="R142" s="10" t="s">
        <v>23</v>
      </c>
      <c r="S142" s="10" t="s">
        <v>40</v>
      </c>
      <c r="T142" s="10">
        <v>10</v>
      </c>
      <c r="U142" s="12" t="str">
        <f t="shared" si="23"/>
        <v>SLOW</v>
      </c>
      <c r="V142" s="10" t="str">
        <f t="shared" si="16"/>
        <v>upto 0.3</v>
      </c>
      <c r="W142" s="16">
        <f t="shared" ca="1" si="17"/>
        <v>1</v>
      </c>
    </row>
    <row r="143" spans="1:23" x14ac:dyDescent="0.25">
      <c r="A143" s="9" t="s">
        <v>462</v>
      </c>
      <c r="B143" s="10" t="s">
        <v>463</v>
      </c>
      <c r="C143" s="10" t="str">
        <f t="shared" si="18"/>
        <v>November</v>
      </c>
      <c r="D143" s="10">
        <f t="shared" si="19"/>
        <v>2024</v>
      </c>
      <c r="E143" s="10" t="str">
        <f t="shared" si="20"/>
        <v>Q4</v>
      </c>
      <c r="F143" s="10" t="s">
        <v>464</v>
      </c>
      <c r="G143" s="10" t="s">
        <v>44</v>
      </c>
      <c r="H143" s="10" t="s">
        <v>19</v>
      </c>
      <c r="I143" s="10" t="s">
        <v>59</v>
      </c>
      <c r="J143" s="10" t="s">
        <v>81</v>
      </c>
      <c r="K143" s="10" t="s">
        <v>82</v>
      </c>
      <c r="L143" s="10">
        <v>885.31</v>
      </c>
      <c r="M143" s="10">
        <f t="shared" si="21"/>
        <v>442.65499999999997</v>
      </c>
      <c r="N143" s="10">
        <v>2</v>
      </c>
      <c r="O143" s="10">
        <v>0.12</v>
      </c>
      <c r="P143" s="10">
        <v>170.51</v>
      </c>
      <c r="Q143" s="11">
        <f t="shared" si="22"/>
        <v>0.19259920253922355</v>
      </c>
      <c r="R143" s="10" t="s">
        <v>54</v>
      </c>
      <c r="S143" s="10" t="s">
        <v>77</v>
      </c>
      <c r="T143" s="10">
        <v>2</v>
      </c>
      <c r="U143" s="12" t="str">
        <f t="shared" si="23"/>
        <v>FAST</v>
      </c>
      <c r="V143" s="10" t="str">
        <f t="shared" si="16"/>
        <v>0.1 to 0.2</v>
      </c>
      <c r="W143" s="16">
        <f t="shared" ca="1" si="17"/>
        <v>1</v>
      </c>
    </row>
    <row r="144" spans="1:23" x14ac:dyDescent="0.25">
      <c r="A144" s="9" t="s">
        <v>465</v>
      </c>
      <c r="B144" s="10" t="s">
        <v>466</v>
      </c>
      <c r="C144" s="10" t="str">
        <f t="shared" si="18"/>
        <v>November</v>
      </c>
      <c r="D144" s="10">
        <f t="shared" si="19"/>
        <v>2025</v>
      </c>
      <c r="E144" s="10" t="str">
        <f t="shared" si="20"/>
        <v>Q4</v>
      </c>
      <c r="F144" s="10" t="s">
        <v>467</v>
      </c>
      <c r="G144" s="10" t="s">
        <v>102</v>
      </c>
      <c r="H144" s="10" t="s">
        <v>58</v>
      </c>
      <c r="I144" s="10" t="s">
        <v>46</v>
      </c>
      <c r="J144" s="10" t="s">
        <v>29</v>
      </c>
      <c r="K144" s="10" t="s">
        <v>72</v>
      </c>
      <c r="L144" s="10">
        <v>3830.91</v>
      </c>
      <c r="M144" s="10">
        <f t="shared" si="21"/>
        <v>766.18200000000002</v>
      </c>
      <c r="N144" s="10">
        <v>5</v>
      </c>
      <c r="O144" s="10">
        <v>0.11</v>
      </c>
      <c r="P144" s="10">
        <v>1014.73</v>
      </c>
      <c r="Q144" s="11">
        <f t="shared" si="22"/>
        <v>0.26487962390137071</v>
      </c>
      <c r="R144" s="10" t="s">
        <v>31</v>
      </c>
      <c r="S144" s="10" t="s">
        <v>40</v>
      </c>
      <c r="T144" s="10">
        <v>1</v>
      </c>
      <c r="U144" s="12" t="str">
        <f t="shared" si="23"/>
        <v>FAST</v>
      </c>
      <c r="V144" s="10" t="str">
        <f t="shared" si="16"/>
        <v>0.1 to 0.2</v>
      </c>
      <c r="W144" s="16">
        <f t="shared" ca="1" si="17"/>
        <v>1</v>
      </c>
    </row>
    <row r="145" spans="1:23" x14ac:dyDescent="0.25">
      <c r="A145" s="9" t="s">
        <v>468</v>
      </c>
      <c r="B145" s="10" t="s">
        <v>469</v>
      </c>
      <c r="C145" s="10" t="str">
        <f t="shared" si="18"/>
        <v>June</v>
      </c>
      <c r="D145" s="10">
        <f t="shared" si="19"/>
        <v>2024</v>
      </c>
      <c r="E145" s="10" t="str">
        <f t="shared" si="20"/>
        <v>Q2</v>
      </c>
      <c r="F145" s="10" t="s">
        <v>470</v>
      </c>
      <c r="G145" s="10" t="s">
        <v>36</v>
      </c>
      <c r="H145" s="10" t="s">
        <v>45</v>
      </c>
      <c r="I145" s="10" t="s">
        <v>38</v>
      </c>
      <c r="J145" s="10" t="s">
        <v>29</v>
      </c>
      <c r="K145" s="10" t="s">
        <v>60</v>
      </c>
      <c r="L145" s="10">
        <v>649.04</v>
      </c>
      <c r="M145" s="10">
        <f t="shared" si="21"/>
        <v>649.04</v>
      </c>
      <c r="N145" s="10">
        <v>1</v>
      </c>
      <c r="O145" s="10">
        <v>0.09</v>
      </c>
      <c r="P145" s="10">
        <v>195.99</v>
      </c>
      <c r="Q145" s="11">
        <f t="shared" si="22"/>
        <v>0.30196906199926049</v>
      </c>
      <c r="R145" s="10" t="s">
        <v>54</v>
      </c>
      <c r="S145" s="10" t="s">
        <v>77</v>
      </c>
      <c r="T145" s="10">
        <v>7</v>
      </c>
      <c r="U145" s="12" t="str">
        <f t="shared" si="23"/>
        <v>NORMAL</v>
      </c>
      <c r="V145" s="10" t="str">
        <f t="shared" si="16"/>
        <v>0 to 0.1</v>
      </c>
      <c r="W145" s="16">
        <f t="shared" ca="1" si="17"/>
        <v>1</v>
      </c>
    </row>
    <row r="146" spans="1:23" x14ac:dyDescent="0.25">
      <c r="A146" s="9" t="s">
        <v>471</v>
      </c>
      <c r="B146" s="10" t="s">
        <v>472</v>
      </c>
      <c r="C146" s="10" t="str">
        <f t="shared" si="18"/>
        <v>January</v>
      </c>
      <c r="D146" s="10">
        <f t="shared" si="19"/>
        <v>2024</v>
      </c>
      <c r="E146" s="10" t="str">
        <f t="shared" si="20"/>
        <v>Q1</v>
      </c>
      <c r="F146" s="10" t="s">
        <v>473</v>
      </c>
      <c r="G146" s="10" t="s">
        <v>44</v>
      </c>
      <c r="H146" s="10" t="s">
        <v>65</v>
      </c>
      <c r="I146" s="10" t="s">
        <v>59</v>
      </c>
      <c r="J146" s="10" t="s">
        <v>81</v>
      </c>
      <c r="K146" s="10" t="s">
        <v>60</v>
      </c>
      <c r="L146" s="10">
        <v>3062.47</v>
      </c>
      <c r="M146" s="10">
        <f t="shared" si="21"/>
        <v>612.49399999999991</v>
      </c>
      <c r="N146" s="10">
        <v>5</v>
      </c>
      <c r="O146" s="10">
        <v>0.19</v>
      </c>
      <c r="P146" s="10">
        <v>896.05</v>
      </c>
      <c r="Q146" s="11">
        <f t="shared" si="22"/>
        <v>0.29259062129588209</v>
      </c>
      <c r="R146" s="10" t="s">
        <v>31</v>
      </c>
      <c r="S146" s="10" t="s">
        <v>24</v>
      </c>
      <c r="T146" s="10">
        <v>6</v>
      </c>
      <c r="U146" s="12" t="str">
        <f t="shared" si="23"/>
        <v>NORMAL</v>
      </c>
      <c r="V146" s="10" t="str">
        <f t="shared" si="16"/>
        <v>0.1 to 0.2</v>
      </c>
      <c r="W146" s="16">
        <f t="shared" ca="1" si="17"/>
        <v>1</v>
      </c>
    </row>
    <row r="147" spans="1:23" x14ac:dyDescent="0.25">
      <c r="A147" s="9" t="s">
        <v>474</v>
      </c>
      <c r="B147" s="10" t="s">
        <v>475</v>
      </c>
      <c r="C147" s="10" t="str">
        <f t="shared" si="18"/>
        <v>August</v>
      </c>
      <c r="D147" s="10">
        <f t="shared" si="19"/>
        <v>2025</v>
      </c>
      <c r="E147" s="10" t="str">
        <f t="shared" si="20"/>
        <v>Q3</v>
      </c>
      <c r="F147" s="10" t="s">
        <v>476</v>
      </c>
      <c r="G147" s="10" t="s">
        <v>102</v>
      </c>
      <c r="H147" s="10" t="s">
        <v>65</v>
      </c>
      <c r="I147" s="10" t="s">
        <v>46</v>
      </c>
      <c r="J147" s="10" t="s">
        <v>21</v>
      </c>
      <c r="K147" s="10" t="s">
        <v>67</v>
      </c>
      <c r="L147" s="10">
        <v>407.26</v>
      </c>
      <c r="M147" s="10">
        <f t="shared" si="21"/>
        <v>407.26</v>
      </c>
      <c r="N147" s="10">
        <v>1</v>
      </c>
      <c r="O147" s="10">
        <v>0.18</v>
      </c>
      <c r="P147" s="10">
        <v>117.12</v>
      </c>
      <c r="Q147" s="11">
        <f t="shared" si="22"/>
        <v>0.28758041545941171</v>
      </c>
      <c r="R147" s="10" t="s">
        <v>54</v>
      </c>
      <c r="S147" s="10" t="s">
        <v>32</v>
      </c>
      <c r="T147" s="10">
        <v>10</v>
      </c>
      <c r="U147" s="12" t="str">
        <f t="shared" si="23"/>
        <v>SLOW</v>
      </c>
      <c r="V147" s="10" t="str">
        <f t="shared" si="16"/>
        <v>0.1 to 0.2</v>
      </c>
      <c r="W147" s="16">
        <f t="shared" ca="1" si="17"/>
        <v>1</v>
      </c>
    </row>
    <row r="148" spans="1:23" x14ac:dyDescent="0.25">
      <c r="A148" s="9" t="s">
        <v>477</v>
      </c>
      <c r="B148" s="10" t="s">
        <v>478</v>
      </c>
      <c r="C148" s="10" t="str">
        <f t="shared" si="18"/>
        <v>October</v>
      </c>
      <c r="D148" s="10">
        <f t="shared" si="19"/>
        <v>2024</v>
      </c>
      <c r="E148" s="10" t="str">
        <f t="shared" si="20"/>
        <v>Q4</v>
      </c>
      <c r="F148" s="10" t="s">
        <v>479</v>
      </c>
      <c r="G148" s="10" t="s">
        <v>36</v>
      </c>
      <c r="H148" s="10" t="s">
        <v>71</v>
      </c>
      <c r="I148" s="10" t="s">
        <v>106</v>
      </c>
      <c r="J148" s="10" t="s">
        <v>21</v>
      </c>
      <c r="K148" s="10" t="s">
        <v>30</v>
      </c>
      <c r="L148" s="10">
        <v>209.93</v>
      </c>
      <c r="M148" s="10">
        <f t="shared" si="21"/>
        <v>69.976666666666674</v>
      </c>
      <c r="N148" s="10">
        <v>3</v>
      </c>
      <c r="O148" s="10">
        <v>0.11</v>
      </c>
      <c r="P148" s="10">
        <v>45.72</v>
      </c>
      <c r="Q148" s="11">
        <f t="shared" si="22"/>
        <v>0.21778688134139951</v>
      </c>
      <c r="R148" s="10" t="s">
        <v>23</v>
      </c>
      <c r="S148" s="10" t="s">
        <v>86</v>
      </c>
      <c r="T148" s="10">
        <v>2</v>
      </c>
      <c r="U148" s="12" t="str">
        <f t="shared" si="23"/>
        <v>FAST</v>
      </c>
      <c r="V148" s="10" t="str">
        <f t="shared" si="16"/>
        <v>0.1 to 0.2</v>
      </c>
      <c r="W148" s="16">
        <f t="shared" ca="1" si="17"/>
        <v>1</v>
      </c>
    </row>
    <row r="149" spans="1:23" x14ac:dyDescent="0.25">
      <c r="A149" s="9" t="s">
        <v>480</v>
      </c>
      <c r="B149" s="10" t="s">
        <v>481</v>
      </c>
      <c r="C149" s="10" t="str">
        <f t="shared" si="18"/>
        <v>April</v>
      </c>
      <c r="D149" s="10">
        <f t="shared" si="19"/>
        <v>2025</v>
      </c>
      <c r="E149" s="10" t="str">
        <f t="shared" si="20"/>
        <v>Q2</v>
      </c>
      <c r="F149" s="10" t="s">
        <v>482</v>
      </c>
      <c r="G149" s="10" t="s">
        <v>64</v>
      </c>
      <c r="H149" s="10" t="s">
        <v>19</v>
      </c>
      <c r="I149" s="10" t="s">
        <v>59</v>
      </c>
      <c r="J149" s="10" t="s">
        <v>66</v>
      </c>
      <c r="K149" s="10" t="s">
        <v>53</v>
      </c>
      <c r="L149" s="10">
        <v>3879.99</v>
      </c>
      <c r="M149" s="10">
        <f t="shared" si="21"/>
        <v>969.99749999999995</v>
      </c>
      <c r="N149" s="10">
        <v>4</v>
      </c>
      <c r="O149" s="10">
        <v>0.18</v>
      </c>
      <c r="P149" s="10">
        <v>1157.5899999999999</v>
      </c>
      <c r="Q149" s="11">
        <f t="shared" si="22"/>
        <v>0.29834870708429662</v>
      </c>
      <c r="R149" s="10" t="s">
        <v>54</v>
      </c>
      <c r="S149" s="10" t="s">
        <v>77</v>
      </c>
      <c r="T149" s="10">
        <v>10</v>
      </c>
      <c r="U149" s="12" t="str">
        <f t="shared" si="23"/>
        <v>SLOW</v>
      </c>
      <c r="V149" s="10" t="str">
        <f t="shared" si="16"/>
        <v>0.1 to 0.2</v>
      </c>
      <c r="W149" s="16">
        <f t="shared" ca="1" si="17"/>
        <v>1</v>
      </c>
    </row>
    <row r="150" spans="1:23" x14ac:dyDescent="0.25">
      <c r="A150" s="9" t="s">
        <v>483</v>
      </c>
      <c r="B150" s="10" t="s">
        <v>484</v>
      </c>
      <c r="C150" s="10" t="str">
        <f t="shared" si="18"/>
        <v>December</v>
      </c>
      <c r="D150" s="10">
        <f t="shared" si="19"/>
        <v>2024</v>
      </c>
      <c r="E150" s="10" t="str">
        <f t="shared" si="20"/>
        <v>Q4</v>
      </c>
      <c r="F150" s="10" t="s">
        <v>485</v>
      </c>
      <c r="G150" s="10" t="s">
        <v>64</v>
      </c>
      <c r="H150" s="10" t="s">
        <v>71</v>
      </c>
      <c r="I150" s="10" t="s">
        <v>59</v>
      </c>
      <c r="J150" s="10" t="s">
        <v>21</v>
      </c>
      <c r="K150" s="10" t="s">
        <v>39</v>
      </c>
      <c r="L150" s="10">
        <v>2138.64</v>
      </c>
      <c r="M150" s="10">
        <f t="shared" si="21"/>
        <v>534.66</v>
      </c>
      <c r="N150" s="10">
        <v>4</v>
      </c>
      <c r="O150" s="10">
        <v>0.01</v>
      </c>
      <c r="P150" s="10">
        <v>396.26</v>
      </c>
      <c r="Q150" s="11">
        <f t="shared" si="22"/>
        <v>0.18528597613436576</v>
      </c>
      <c r="R150" s="10" t="s">
        <v>23</v>
      </c>
      <c r="S150" s="10" t="s">
        <v>32</v>
      </c>
      <c r="T150" s="10">
        <v>10</v>
      </c>
      <c r="U150" s="12" t="str">
        <f t="shared" si="23"/>
        <v>SLOW</v>
      </c>
      <c r="V150" s="10" t="str">
        <f t="shared" si="16"/>
        <v>0 to 0.1</v>
      </c>
      <c r="W150" s="16">
        <f t="shared" ca="1" si="17"/>
        <v>1</v>
      </c>
    </row>
    <row r="151" spans="1:23" x14ac:dyDescent="0.25">
      <c r="A151" s="9" t="s">
        <v>486</v>
      </c>
      <c r="B151" s="10" t="s">
        <v>487</v>
      </c>
      <c r="C151" s="10" t="str">
        <f t="shared" si="18"/>
        <v>December</v>
      </c>
      <c r="D151" s="10">
        <f t="shared" si="19"/>
        <v>2024</v>
      </c>
      <c r="E151" s="10" t="str">
        <f t="shared" si="20"/>
        <v>Q4</v>
      </c>
      <c r="F151" s="10" t="s">
        <v>488</v>
      </c>
      <c r="G151" s="10" t="s">
        <v>102</v>
      </c>
      <c r="H151" s="10" t="s">
        <v>37</v>
      </c>
      <c r="I151" s="10" t="s">
        <v>59</v>
      </c>
      <c r="J151" s="10" t="s">
        <v>21</v>
      </c>
      <c r="K151" s="10" t="s">
        <v>30</v>
      </c>
      <c r="L151" s="10">
        <v>110.49</v>
      </c>
      <c r="M151" s="10">
        <f t="shared" si="21"/>
        <v>110.49</v>
      </c>
      <c r="N151" s="10">
        <v>1</v>
      </c>
      <c r="O151" s="10">
        <v>0.21</v>
      </c>
      <c r="P151" s="10">
        <v>26.71</v>
      </c>
      <c r="Q151" s="11">
        <f t="shared" si="22"/>
        <v>0.24174133405738077</v>
      </c>
      <c r="R151" s="10" t="s">
        <v>31</v>
      </c>
      <c r="S151" s="10" t="s">
        <v>40</v>
      </c>
      <c r="T151" s="10">
        <v>3</v>
      </c>
      <c r="U151" s="12" t="str">
        <f t="shared" si="23"/>
        <v>FAST</v>
      </c>
      <c r="V151" s="10" t="str">
        <f t="shared" si="16"/>
        <v>upto 0.3</v>
      </c>
      <c r="W151" s="16">
        <f t="shared" ca="1" si="17"/>
        <v>1</v>
      </c>
    </row>
    <row r="152" spans="1:23" x14ac:dyDescent="0.25">
      <c r="A152" s="9" t="s">
        <v>489</v>
      </c>
      <c r="B152" s="10" t="s">
        <v>490</v>
      </c>
      <c r="C152" s="10" t="str">
        <f t="shared" si="18"/>
        <v>January</v>
      </c>
      <c r="D152" s="10">
        <f t="shared" si="19"/>
        <v>2025</v>
      </c>
      <c r="E152" s="10" t="str">
        <f t="shared" si="20"/>
        <v>Q1</v>
      </c>
      <c r="F152" s="10" t="s">
        <v>491</v>
      </c>
      <c r="G152" s="10" t="s">
        <v>102</v>
      </c>
      <c r="H152" s="10" t="s">
        <v>45</v>
      </c>
      <c r="I152" s="10" t="s">
        <v>46</v>
      </c>
      <c r="J152" s="10" t="s">
        <v>47</v>
      </c>
      <c r="K152" s="10" t="s">
        <v>30</v>
      </c>
      <c r="L152" s="10">
        <v>75.38</v>
      </c>
      <c r="M152" s="10">
        <f t="shared" si="21"/>
        <v>25.126666666666665</v>
      </c>
      <c r="N152" s="10">
        <v>3</v>
      </c>
      <c r="O152" s="10">
        <v>0.01</v>
      </c>
      <c r="P152" s="10">
        <v>8.66</v>
      </c>
      <c r="Q152" s="11">
        <f t="shared" si="22"/>
        <v>0.11488458477049616</v>
      </c>
      <c r="R152" s="10" t="s">
        <v>54</v>
      </c>
      <c r="S152" s="10" t="s">
        <v>40</v>
      </c>
      <c r="T152" s="10">
        <v>7</v>
      </c>
      <c r="U152" s="12" t="str">
        <f t="shared" si="23"/>
        <v>NORMAL</v>
      </c>
      <c r="V152" s="10" t="str">
        <f t="shared" si="16"/>
        <v>0 to 0.1</v>
      </c>
      <c r="W152" s="16">
        <f t="shared" ca="1" si="17"/>
        <v>1</v>
      </c>
    </row>
    <row r="153" spans="1:23" x14ac:dyDescent="0.25">
      <c r="A153" s="9" t="s">
        <v>492</v>
      </c>
      <c r="B153" s="10" t="s">
        <v>493</v>
      </c>
      <c r="C153" s="10" t="str">
        <f t="shared" si="18"/>
        <v>March</v>
      </c>
      <c r="D153" s="10">
        <f t="shared" si="19"/>
        <v>2025</v>
      </c>
      <c r="E153" s="10" t="str">
        <f t="shared" si="20"/>
        <v>Q1</v>
      </c>
      <c r="F153" s="10" t="s">
        <v>494</v>
      </c>
      <c r="G153" s="10" t="s">
        <v>44</v>
      </c>
      <c r="H153" s="10" t="s">
        <v>51</v>
      </c>
      <c r="I153" s="10" t="s">
        <v>59</v>
      </c>
      <c r="J153" s="10" t="s">
        <v>66</v>
      </c>
      <c r="K153" s="10" t="s">
        <v>72</v>
      </c>
      <c r="L153" s="10">
        <v>334.73</v>
      </c>
      <c r="M153" s="10">
        <f t="shared" si="21"/>
        <v>83.682500000000005</v>
      </c>
      <c r="N153" s="10">
        <v>4</v>
      </c>
      <c r="O153" s="10">
        <v>0.05</v>
      </c>
      <c r="P153" s="10">
        <v>38.479999999999997</v>
      </c>
      <c r="Q153" s="11">
        <f t="shared" si="22"/>
        <v>0.11495832461984284</v>
      </c>
      <c r="R153" s="10" t="s">
        <v>54</v>
      </c>
      <c r="S153" s="10" t="s">
        <v>24</v>
      </c>
      <c r="T153" s="10">
        <v>6</v>
      </c>
      <c r="U153" s="12" t="str">
        <f t="shared" si="23"/>
        <v>NORMAL</v>
      </c>
      <c r="V153" s="10" t="str">
        <f t="shared" si="16"/>
        <v>0 to 0.1</v>
      </c>
      <c r="W153" s="16">
        <f t="shared" ca="1" si="17"/>
        <v>1</v>
      </c>
    </row>
    <row r="154" spans="1:23" x14ac:dyDescent="0.25">
      <c r="A154" s="9" t="s">
        <v>495</v>
      </c>
      <c r="B154" s="10" t="s">
        <v>496</v>
      </c>
      <c r="C154" s="10" t="str">
        <f t="shared" si="18"/>
        <v>June</v>
      </c>
      <c r="D154" s="10">
        <f t="shared" si="19"/>
        <v>2025</v>
      </c>
      <c r="E154" s="10" t="str">
        <f t="shared" si="20"/>
        <v>Q2</v>
      </c>
      <c r="F154" s="10" t="s">
        <v>497</v>
      </c>
      <c r="G154" s="10" t="s">
        <v>44</v>
      </c>
      <c r="H154" s="10" t="s">
        <v>71</v>
      </c>
      <c r="I154" s="10" t="s">
        <v>52</v>
      </c>
      <c r="J154" s="10" t="s">
        <v>66</v>
      </c>
      <c r="K154" s="10" t="s">
        <v>82</v>
      </c>
      <c r="L154" s="10">
        <v>236.05</v>
      </c>
      <c r="M154" s="10">
        <f t="shared" si="21"/>
        <v>236.05</v>
      </c>
      <c r="N154" s="10">
        <v>1</v>
      </c>
      <c r="O154" s="10">
        <v>0.24</v>
      </c>
      <c r="P154" s="10">
        <v>46.13</v>
      </c>
      <c r="Q154" s="11">
        <f t="shared" si="22"/>
        <v>0.19542469815717009</v>
      </c>
      <c r="R154" s="10" t="s">
        <v>31</v>
      </c>
      <c r="S154" s="10" t="s">
        <v>40</v>
      </c>
      <c r="T154" s="10">
        <v>10</v>
      </c>
      <c r="U154" s="12" t="str">
        <f t="shared" si="23"/>
        <v>SLOW</v>
      </c>
      <c r="V154" s="10" t="str">
        <f t="shared" si="16"/>
        <v>upto 0.3</v>
      </c>
      <c r="W154" s="16">
        <f t="shared" ca="1" si="17"/>
        <v>1</v>
      </c>
    </row>
    <row r="155" spans="1:23" x14ac:dyDescent="0.25">
      <c r="A155" s="9" t="s">
        <v>498</v>
      </c>
      <c r="B155" s="10" t="s">
        <v>390</v>
      </c>
      <c r="C155" s="10" t="str">
        <f t="shared" si="18"/>
        <v>August</v>
      </c>
      <c r="D155" s="10">
        <f t="shared" si="19"/>
        <v>2025</v>
      </c>
      <c r="E155" s="10" t="str">
        <f t="shared" si="20"/>
        <v>Q3</v>
      </c>
      <c r="F155" s="10" t="s">
        <v>499</v>
      </c>
      <c r="G155" s="10" t="s">
        <v>64</v>
      </c>
      <c r="H155" s="10" t="s">
        <v>19</v>
      </c>
      <c r="I155" s="10" t="s">
        <v>106</v>
      </c>
      <c r="J155" s="10" t="s">
        <v>21</v>
      </c>
      <c r="K155" s="10" t="s">
        <v>72</v>
      </c>
      <c r="L155" s="10">
        <v>360.33</v>
      </c>
      <c r="M155" s="10">
        <f t="shared" si="21"/>
        <v>360.33</v>
      </c>
      <c r="N155" s="10">
        <v>1</v>
      </c>
      <c r="O155" s="10">
        <v>0.15</v>
      </c>
      <c r="P155" s="10">
        <v>73.819999999999993</v>
      </c>
      <c r="Q155" s="11">
        <f t="shared" si="22"/>
        <v>0.20486776010878915</v>
      </c>
      <c r="R155" s="10" t="s">
        <v>31</v>
      </c>
      <c r="S155" s="10" t="s">
        <v>86</v>
      </c>
      <c r="T155" s="10">
        <v>8</v>
      </c>
      <c r="U155" s="12" t="str">
        <f t="shared" si="23"/>
        <v>SLOW</v>
      </c>
      <c r="V155" s="10" t="str">
        <f t="shared" si="16"/>
        <v>0.1 to 0.2</v>
      </c>
      <c r="W155" s="16">
        <f t="shared" ca="1" si="17"/>
        <v>1</v>
      </c>
    </row>
    <row r="156" spans="1:23" x14ac:dyDescent="0.25">
      <c r="A156" s="9" t="s">
        <v>500</v>
      </c>
      <c r="B156" s="10" t="s">
        <v>501</v>
      </c>
      <c r="C156" s="10" t="str">
        <f t="shared" si="18"/>
        <v>October</v>
      </c>
      <c r="D156" s="10">
        <f t="shared" si="19"/>
        <v>2024</v>
      </c>
      <c r="E156" s="10" t="str">
        <f t="shared" si="20"/>
        <v>Q4</v>
      </c>
      <c r="F156" s="10" t="s">
        <v>502</v>
      </c>
      <c r="G156" s="10" t="s">
        <v>64</v>
      </c>
      <c r="H156" s="10" t="s">
        <v>37</v>
      </c>
      <c r="I156" s="10" t="s">
        <v>59</v>
      </c>
      <c r="J156" s="10" t="s">
        <v>21</v>
      </c>
      <c r="K156" s="10" t="s">
        <v>72</v>
      </c>
      <c r="L156" s="10">
        <v>680.55</v>
      </c>
      <c r="M156" s="10">
        <f t="shared" si="21"/>
        <v>136.10999999999999</v>
      </c>
      <c r="N156" s="10">
        <v>5</v>
      </c>
      <c r="O156" s="10">
        <v>0.02</v>
      </c>
      <c r="P156" s="10">
        <v>215.9</v>
      </c>
      <c r="Q156" s="11">
        <f t="shared" si="22"/>
        <v>0.317243406068621</v>
      </c>
      <c r="R156" s="10" t="s">
        <v>23</v>
      </c>
      <c r="S156" s="10" t="s">
        <v>24</v>
      </c>
      <c r="T156" s="10">
        <v>10</v>
      </c>
      <c r="U156" s="12" t="str">
        <f t="shared" si="23"/>
        <v>SLOW</v>
      </c>
      <c r="V156" s="10" t="str">
        <f t="shared" si="16"/>
        <v>0 to 0.1</v>
      </c>
      <c r="W156" s="16">
        <f t="shared" ca="1" si="17"/>
        <v>1</v>
      </c>
    </row>
    <row r="157" spans="1:23" x14ac:dyDescent="0.25">
      <c r="A157" s="9" t="s">
        <v>503</v>
      </c>
      <c r="B157" s="10" t="s">
        <v>496</v>
      </c>
      <c r="C157" s="10" t="str">
        <f t="shared" si="18"/>
        <v>June</v>
      </c>
      <c r="D157" s="10">
        <f t="shared" si="19"/>
        <v>2025</v>
      </c>
      <c r="E157" s="10" t="str">
        <f t="shared" si="20"/>
        <v>Q2</v>
      </c>
      <c r="F157" s="10" t="s">
        <v>504</v>
      </c>
      <c r="G157" s="10" t="s">
        <v>44</v>
      </c>
      <c r="H157" s="10" t="s">
        <v>51</v>
      </c>
      <c r="I157" s="10" t="s">
        <v>20</v>
      </c>
      <c r="J157" s="10" t="s">
        <v>66</v>
      </c>
      <c r="K157" s="10" t="s">
        <v>82</v>
      </c>
      <c r="L157" s="10">
        <v>218.81</v>
      </c>
      <c r="M157" s="10">
        <f t="shared" si="21"/>
        <v>109.405</v>
      </c>
      <c r="N157" s="10">
        <v>2</v>
      </c>
      <c r="O157" s="10">
        <v>0.15</v>
      </c>
      <c r="P157" s="10">
        <v>30.23</v>
      </c>
      <c r="Q157" s="11">
        <f t="shared" si="22"/>
        <v>0.13815639138979022</v>
      </c>
      <c r="R157" s="10" t="s">
        <v>31</v>
      </c>
      <c r="S157" s="10" t="s">
        <v>40</v>
      </c>
      <c r="T157" s="10">
        <v>7</v>
      </c>
      <c r="U157" s="12" t="str">
        <f t="shared" si="23"/>
        <v>NORMAL</v>
      </c>
      <c r="V157" s="10" t="str">
        <f t="shared" si="16"/>
        <v>0.1 to 0.2</v>
      </c>
      <c r="W157" s="16">
        <f t="shared" ca="1" si="17"/>
        <v>1</v>
      </c>
    </row>
    <row r="158" spans="1:23" x14ac:dyDescent="0.25">
      <c r="A158" s="9" t="s">
        <v>505</v>
      </c>
      <c r="B158" s="10" t="s">
        <v>506</v>
      </c>
      <c r="C158" s="10" t="str">
        <f t="shared" si="18"/>
        <v>June</v>
      </c>
      <c r="D158" s="10">
        <f t="shared" si="19"/>
        <v>2024</v>
      </c>
      <c r="E158" s="10" t="str">
        <f t="shared" si="20"/>
        <v>Q2</v>
      </c>
      <c r="F158" s="10" t="s">
        <v>507</v>
      </c>
      <c r="G158" s="10" t="s">
        <v>102</v>
      </c>
      <c r="H158" s="10" t="s">
        <v>65</v>
      </c>
      <c r="I158" s="10" t="s">
        <v>28</v>
      </c>
      <c r="J158" s="10" t="s">
        <v>81</v>
      </c>
      <c r="K158" s="10" t="s">
        <v>82</v>
      </c>
      <c r="L158" s="10">
        <v>1527.06</v>
      </c>
      <c r="M158" s="10">
        <f t="shared" si="21"/>
        <v>763.53</v>
      </c>
      <c r="N158" s="10">
        <v>2</v>
      </c>
      <c r="O158" s="10">
        <v>0.3</v>
      </c>
      <c r="P158" s="10">
        <v>168.51</v>
      </c>
      <c r="Q158" s="11">
        <f t="shared" si="22"/>
        <v>0.11034929865231229</v>
      </c>
      <c r="R158" s="10" t="s">
        <v>31</v>
      </c>
      <c r="S158" s="10" t="s">
        <v>77</v>
      </c>
      <c r="T158" s="10">
        <v>8</v>
      </c>
      <c r="U158" s="12" t="str">
        <f t="shared" si="23"/>
        <v>SLOW</v>
      </c>
      <c r="V158" s="10" t="str">
        <f t="shared" si="16"/>
        <v>upto 0.3</v>
      </c>
      <c r="W158" s="16">
        <f t="shared" ca="1" si="17"/>
        <v>1</v>
      </c>
    </row>
    <row r="159" spans="1:23" x14ac:dyDescent="0.25">
      <c r="A159" s="9" t="s">
        <v>508</v>
      </c>
      <c r="B159" s="10" t="s">
        <v>509</v>
      </c>
      <c r="C159" s="10" t="str">
        <f t="shared" si="18"/>
        <v>April</v>
      </c>
      <c r="D159" s="10">
        <f t="shared" si="19"/>
        <v>2025</v>
      </c>
      <c r="E159" s="10" t="str">
        <f t="shared" si="20"/>
        <v>Q2</v>
      </c>
      <c r="F159" s="10" t="s">
        <v>510</v>
      </c>
      <c r="G159" s="10" t="s">
        <v>102</v>
      </c>
      <c r="H159" s="10" t="s">
        <v>71</v>
      </c>
      <c r="I159" s="10" t="s">
        <v>106</v>
      </c>
      <c r="J159" s="10" t="s">
        <v>81</v>
      </c>
      <c r="K159" s="10" t="s">
        <v>82</v>
      </c>
      <c r="L159" s="10">
        <v>1982.81</v>
      </c>
      <c r="M159" s="10">
        <f t="shared" si="21"/>
        <v>660.93666666666661</v>
      </c>
      <c r="N159" s="10">
        <v>3</v>
      </c>
      <c r="O159" s="10">
        <v>0.16</v>
      </c>
      <c r="P159" s="10">
        <v>510.3</v>
      </c>
      <c r="Q159" s="11">
        <f t="shared" si="22"/>
        <v>0.25736202661878849</v>
      </c>
      <c r="R159" s="10" t="s">
        <v>23</v>
      </c>
      <c r="S159" s="10" t="s">
        <v>40</v>
      </c>
      <c r="T159" s="10">
        <v>7</v>
      </c>
      <c r="U159" s="12" t="str">
        <f t="shared" si="23"/>
        <v>NORMAL</v>
      </c>
      <c r="V159" s="10" t="str">
        <f t="shared" si="16"/>
        <v>0.1 to 0.2</v>
      </c>
      <c r="W159" s="16">
        <f t="shared" ca="1" si="17"/>
        <v>1</v>
      </c>
    </row>
    <row r="160" spans="1:23" x14ac:dyDescent="0.25">
      <c r="A160" s="9" t="s">
        <v>511</v>
      </c>
      <c r="B160" s="10" t="s">
        <v>512</v>
      </c>
      <c r="C160" s="10" t="str">
        <f t="shared" si="18"/>
        <v>May</v>
      </c>
      <c r="D160" s="10">
        <f t="shared" si="19"/>
        <v>2024</v>
      </c>
      <c r="E160" s="10" t="str">
        <f t="shared" si="20"/>
        <v>Q2</v>
      </c>
      <c r="F160" s="10" t="s">
        <v>513</v>
      </c>
      <c r="G160" s="10" t="s">
        <v>44</v>
      </c>
      <c r="H160" s="10" t="s">
        <v>37</v>
      </c>
      <c r="I160" s="10" t="s">
        <v>20</v>
      </c>
      <c r="J160" s="10" t="s">
        <v>21</v>
      </c>
      <c r="K160" s="10" t="s">
        <v>60</v>
      </c>
      <c r="L160" s="10">
        <v>476.69</v>
      </c>
      <c r="M160" s="10">
        <f t="shared" si="21"/>
        <v>238.345</v>
      </c>
      <c r="N160" s="10">
        <v>2</v>
      </c>
      <c r="O160" s="10">
        <v>0.01</v>
      </c>
      <c r="P160" s="10">
        <v>60.39</v>
      </c>
      <c r="Q160" s="11">
        <f t="shared" si="22"/>
        <v>0.12668610627451804</v>
      </c>
      <c r="R160" s="10" t="s">
        <v>31</v>
      </c>
      <c r="S160" s="10" t="s">
        <v>77</v>
      </c>
      <c r="T160" s="10">
        <v>3</v>
      </c>
      <c r="U160" s="12" t="str">
        <f t="shared" si="23"/>
        <v>FAST</v>
      </c>
      <c r="V160" s="10" t="str">
        <f t="shared" si="16"/>
        <v>0 to 0.1</v>
      </c>
      <c r="W160" s="16">
        <f t="shared" ca="1" si="17"/>
        <v>1</v>
      </c>
    </row>
    <row r="161" spans="1:23" x14ac:dyDescent="0.25">
      <c r="A161" s="9" t="s">
        <v>514</v>
      </c>
      <c r="B161" s="10" t="s">
        <v>515</v>
      </c>
      <c r="C161" s="10" t="str">
        <f t="shared" si="18"/>
        <v>February</v>
      </c>
      <c r="D161" s="10">
        <f t="shared" si="19"/>
        <v>2025</v>
      </c>
      <c r="E161" s="10" t="str">
        <f t="shared" si="20"/>
        <v>Q1</v>
      </c>
      <c r="F161" s="10" t="s">
        <v>516</v>
      </c>
      <c r="G161" s="10" t="s">
        <v>18</v>
      </c>
      <c r="H161" s="10" t="s">
        <v>58</v>
      </c>
      <c r="I161" s="10" t="s">
        <v>59</v>
      </c>
      <c r="J161" s="10" t="s">
        <v>66</v>
      </c>
      <c r="K161" s="10" t="s">
        <v>30</v>
      </c>
      <c r="L161" s="10">
        <v>1198.3699999999999</v>
      </c>
      <c r="M161" s="10">
        <f t="shared" si="21"/>
        <v>399.45666666666665</v>
      </c>
      <c r="N161" s="10">
        <v>3</v>
      </c>
      <c r="O161" s="10">
        <v>0.06</v>
      </c>
      <c r="P161" s="10">
        <v>161.55000000000001</v>
      </c>
      <c r="Q161" s="11">
        <f t="shared" si="22"/>
        <v>0.13480811435533269</v>
      </c>
      <c r="R161" s="10" t="s">
        <v>23</v>
      </c>
      <c r="S161" s="10" t="s">
        <v>40</v>
      </c>
      <c r="T161" s="10">
        <v>10</v>
      </c>
      <c r="U161" s="12" t="str">
        <f t="shared" si="23"/>
        <v>SLOW</v>
      </c>
      <c r="V161" s="10" t="str">
        <f t="shared" si="16"/>
        <v>0 to 0.1</v>
      </c>
      <c r="W161" s="16">
        <f t="shared" ca="1" si="17"/>
        <v>1</v>
      </c>
    </row>
    <row r="162" spans="1:23" x14ac:dyDescent="0.25">
      <c r="A162" s="9" t="s">
        <v>517</v>
      </c>
      <c r="B162" s="10" t="s">
        <v>94</v>
      </c>
      <c r="C162" s="10" t="str">
        <f t="shared" si="18"/>
        <v>January</v>
      </c>
      <c r="D162" s="10">
        <f t="shared" si="19"/>
        <v>2025</v>
      </c>
      <c r="E162" s="10" t="str">
        <f t="shared" si="20"/>
        <v>Q1</v>
      </c>
      <c r="F162" s="10" t="s">
        <v>518</v>
      </c>
      <c r="G162" s="10" t="s">
        <v>102</v>
      </c>
      <c r="H162" s="10" t="s">
        <v>65</v>
      </c>
      <c r="I162" s="10" t="s">
        <v>20</v>
      </c>
      <c r="J162" s="10" t="s">
        <v>47</v>
      </c>
      <c r="K162" s="10" t="s">
        <v>60</v>
      </c>
      <c r="L162" s="10">
        <v>2296.7800000000002</v>
      </c>
      <c r="M162" s="10">
        <f t="shared" si="21"/>
        <v>459.35600000000005</v>
      </c>
      <c r="N162" s="10">
        <v>5</v>
      </c>
      <c r="O162" s="10">
        <v>0.12</v>
      </c>
      <c r="P162" s="10">
        <v>652.6</v>
      </c>
      <c r="Q162" s="11">
        <f t="shared" si="22"/>
        <v>0.28413692212575864</v>
      </c>
      <c r="R162" s="10" t="s">
        <v>31</v>
      </c>
      <c r="S162" s="10" t="s">
        <v>32</v>
      </c>
      <c r="T162" s="10">
        <v>2</v>
      </c>
      <c r="U162" s="12" t="str">
        <f t="shared" si="23"/>
        <v>FAST</v>
      </c>
      <c r="V162" s="10" t="str">
        <f t="shared" si="16"/>
        <v>0.1 to 0.2</v>
      </c>
      <c r="W162" s="16">
        <f t="shared" ca="1" si="17"/>
        <v>1</v>
      </c>
    </row>
    <row r="163" spans="1:23" x14ac:dyDescent="0.25">
      <c r="A163" s="9" t="s">
        <v>519</v>
      </c>
      <c r="B163" s="10" t="s">
        <v>520</v>
      </c>
      <c r="C163" s="10" t="str">
        <f t="shared" si="18"/>
        <v>April</v>
      </c>
      <c r="D163" s="10">
        <f t="shared" si="19"/>
        <v>2025</v>
      </c>
      <c r="E163" s="10" t="str">
        <f t="shared" si="20"/>
        <v>Q2</v>
      </c>
      <c r="F163" s="10" t="s">
        <v>521</v>
      </c>
      <c r="G163" s="10" t="s">
        <v>44</v>
      </c>
      <c r="H163" s="10" t="s">
        <v>71</v>
      </c>
      <c r="I163" s="10" t="s">
        <v>38</v>
      </c>
      <c r="J163" s="10" t="s">
        <v>21</v>
      </c>
      <c r="K163" s="10" t="s">
        <v>60</v>
      </c>
      <c r="L163" s="10">
        <v>2961.28</v>
      </c>
      <c r="M163" s="10">
        <f t="shared" si="21"/>
        <v>987.09333333333336</v>
      </c>
      <c r="N163" s="10">
        <v>3</v>
      </c>
      <c r="O163" s="10">
        <v>0.08</v>
      </c>
      <c r="P163" s="10">
        <v>816.26</v>
      </c>
      <c r="Q163" s="11">
        <f t="shared" si="22"/>
        <v>0.27564431597147177</v>
      </c>
      <c r="R163" s="10" t="s">
        <v>31</v>
      </c>
      <c r="S163" s="10" t="s">
        <v>40</v>
      </c>
      <c r="T163" s="10">
        <v>2</v>
      </c>
      <c r="U163" s="12" t="str">
        <f t="shared" si="23"/>
        <v>FAST</v>
      </c>
      <c r="V163" s="10" t="str">
        <f t="shared" si="16"/>
        <v>0 to 0.1</v>
      </c>
      <c r="W163" s="16">
        <f t="shared" ca="1" si="17"/>
        <v>1</v>
      </c>
    </row>
    <row r="164" spans="1:23" x14ac:dyDescent="0.25">
      <c r="A164" s="9" t="s">
        <v>522</v>
      </c>
      <c r="B164" s="10" t="s">
        <v>318</v>
      </c>
      <c r="C164" s="10" t="str">
        <f t="shared" si="18"/>
        <v>February</v>
      </c>
      <c r="D164" s="10">
        <f t="shared" si="19"/>
        <v>2025</v>
      </c>
      <c r="E164" s="10" t="str">
        <f t="shared" si="20"/>
        <v>Q1</v>
      </c>
      <c r="F164" s="10" t="s">
        <v>523</v>
      </c>
      <c r="G164" s="10" t="s">
        <v>36</v>
      </c>
      <c r="H164" s="10" t="s">
        <v>51</v>
      </c>
      <c r="I164" s="10" t="s">
        <v>38</v>
      </c>
      <c r="J164" s="10" t="s">
        <v>21</v>
      </c>
      <c r="K164" s="10" t="s">
        <v>39</v>
      </c>
      <c r="L164" s="10">
        <v>618.27</v>
      </c>
      <c r="M164" s="10">
        <f t="shared" si="21"/>
        <v>618.27</v>
      </c>
      <c r="N164" s="10">
        <v>1</v>
      </c>
      <c r="O164" s="10">
        <v>0.05</v>
      </c>
      <c r="P164" s="10">
        <v>99.7</v>
      </c>
      <c r="Q164" s="11">
        <f t="shared" si="22"/>
        <v>0.16125640901224386</v>
      </c>
      <c r="R164" s="10" t="s">
        <v>23</v>
      </c>
      <c r="S164" s="10" t="s">
        <v>40</v>
      </c>
      <c r="T164" s="10">
        <v>7</v>
      </c>
      <c r="U164" s="12" t="str">
        <f t="shared" si="23"/>
        <v>NORMAL</v>
      </c>
      <c r="V164" s="10" t="str">
        <f t="shared" si="16"/>
        <v>0 to 0.1</v>
      </c>
      <c r="W164" s="16">
        <f t="shared" ca="1" si="17"/>
        <v>1</v>
      </c>
    </row>
    <row r="165" spans="1:23" x14ac:dyDescent="0.25">
      <c r="A165" s="9" t="s">
        <v>524</v>
      </c>
      <c r="B165" s="10" t="s">
        <v>525</v>
      </c>
      <c r="C165" s="10" t="str">
        <f t="shared" si="18"/>
        <v>February</v>
      </c>
      <c r="D165" s="10">
        <f t="shared" si="19"/>
        <v>2025</v>
      </c>
      <c r="E165" s="10" t="str">
        <f t="shared" si="20"/>
        <v>Q1</v>
      </c>
      <c r="F165" s="10" t="s">
        <v>526</v>
      </c>
      <c r="G165" s="10" t="s">
        <v>44</v>
      </c>
      <c r="H165" s="10" t="s">
        <v>51</v>
      </c>
      <c r="I165" s="10" t="s">
        <v>116</v>
      </c>
      <c r="J165" s="10" t="s">
        <v>66</v>
      </c>
      <c r="K165" s="10" t="s">
        <v>76</v>
      </c>
      <c r="L165" s="10">
        <v>2051.0700000000002</v>
      </c>
      <c r="M165" s="10">
        <f t="shared" si="21"/>
        <v>683.69</v>
      </c>
      <c r="N165" s="10">
        <v>3</v>
      </c>
      <c r="O165" s="10">
        <v>0.17</v>
      </c>
      <c r="P165" s="10">
        <v>510.57</v>
      </c>
      <c r="Q165" s="11">
        <f t="shared" si="22"/>
        <v>0.24892860799485145</v>
      </c>
      <c r="R165" s="10" t="s">
        <v>23</v>
      </c>
      <c r="S165" s="10" t="s">
        <v>32</v>
      </c>
      <c r="T165" s="10">
        <v>8</v>
      </c>
      <c r="U165" s="12" t="str">
        <f t="shared" si="23"/>
        <v>SLOW</v>
      </c>
      <c r="V165" s="10" t="str">
        <f t="shared" si="16"/>
        <v>0.1 to 0.2</v>
      </c>
      <c r="W165" s="16">
        <f t="shared" ca="1" si="17"/>
        <v>1</v>
      </c>
    </row>
    <row r="166" spans="1:23" x14ac:dyDescent="0.25">
      <c r="A166" s="9" t="s">
        <v>527</v>
      </c>
      <c r="B166" s="10" t="s">
        <v>528</v>
      </c>
      <c r="C166" s="10" t="str">
        <f t="shared" si="18"/>
        <v>December</v>
      </c>
      <c r="D166" s="10">
        <f t="shared" si="19"/>
        <v>2025</v>
      </c>
      <c r="E166" s="10" t="str">
        <f t="shared" si="20"/>
        <v>Q4</v>
      </c>
      <c r="F166" s="10" t="s">
        <v>529</v>
      </c>
      <c r="G166" s="10" t="s">
        <v>36</v>
      </c>
      <c r="H166" s="10" t="s">
        <v>37</v>
      </c>
      <c r="I166" s="10" t="s">
        <v>28</v>
      </c>
      <c r="J166" s="10" t="s">
        <v>47</v>
      </c>
      <c r="K166" s="10" t="s">
        <v>22</v>
      </c>
      <c r="L166" s="10">
        <v>833.59</v>
      </c>
      <c r="M166" s="10">
        <f t="shared" si="21"/>
        <v>833.59</v>
      </c>
      <c r="N166" s="10">
        <v>1</v>
      </c>
      <c r="O166" s="10">
        <v>0.14000000000000001</v>
      </c>
      <c r="P166" s="10">
        <v>97.9</v>
      </c>
      <c r="Q166" s="11">
        <f t="shared" si="22"/>
        <v>0.11744382730119124</v>
      </c>
      <c r="R166" s="10" t="s">
        <v>54</v>
      </c>
      <c r="S166" s="10" t="s">
        <v>86</v>
      </c>
      <c r="T166" s="10">
        <v>9</v>
      </c>
      <c r="U166" s="12" t="str">
        <f t="shared" si="23"/>
        <v>SLOW</v>
      </c>
      <c r="V166" s="10" t="str">
        <f t="shared" si="16"/>
        <v>0.1 to 0.2</v>
      </c>
      <c r="W166" s="16">
        <f t="shared" ca="1" si="17"/>
        <v>1</v>
      </c>
    </row>
    <row r="167" spans="1:23" x14ac:dyDescent="0.25">
      <c r="A167" s="9" t="s">
        <v>530</v>
      </c>
      <c r="B167" s="10" t="s">
        <v>163</v>
      </c>
      <c r="C167" s="10" t="str">
        <f t="shared" si="18"/>
        <v>March</v>
      </c>
      <c r="D167" s="10">
        <f t="shared" si="19"/>
        <v>2025</v>
      </c>
      <c r="E167" s="10" t="str">
        <f t="shared" si="20"/>
        <v>Q1</v>
      </c>
      <c r="F167" s="10" t="s">
        <v>531</v>
      </c>
      <c r="G167" s="10" t="s">
        <v>64</v>
      </c>
      <c r="H167" s="10" t="s">
        <v>45</v>
      </c>
      <c r="I167" s="10" t="s">
        <v>38</v>
      </c>
      <c r="J167" s="10" t="s">
        <v>66</v>
      </c>
      <c r="K167" s="10" t="s">
        <v>53</v>
      </c>
      <c r="L167" s="10">
        <v>2947.4</v>
      </c>
      <c r="M167" s="10">
        <f t="shared" si="21"/>
        <v>736.85</v>
      </c>
      <c r="N167" s="10">
        <v>4</v>
      </c>
      <c r="O167" s="10">
        <v>0.02</v>
      </c>
      <c r="P167" s="10">
        <v>501.89</v>
      </c>
      <c r="Q167" s="11">
        <f t="shared" si="22"/>
        <v>0.17028228268982831</v>
      </c>
      <c r="R167" s="10" t="s">
        <v>31</v>
      </c>
      <c r="S167" s="10" t="s">
        <v>32</v>
      </c>
      <c r="T167" s="10">
        <v>1</v>
      </c>
      <c r="U167" s="12" t="str">
        <f t="shared" si="23"/>
        <v>FAST</v>
      </c>
      <c r="V167" s="10" t="str">
        <f t="shared" si="16"/>
        <v>0 to 0.1</v>
      </c>
      <c r="W167" s="16">
        <f t="shared" ca="1" si="17"/>
        <v>1</v>
      </c>
    </row>
    <row r="168" spans="1:23" x14ac:dyDescent="0.25">
      <c r="A168" s="9" t="s">
        <v>532</v>
      </c>
      <c r="B168" s="10" t="s">
        <v>533</v>
      </c>
      <c r="C168" s="10" t="str">
        <f t="shared" si="18"/>
        <v>December</v>
      </c>
      <c r="D168" s="10">
        <f t="shared" si="19"/>
        <v>2024</v>
      </c>
      <c r="E168" s="10" t="str">
        <f t="shared" si="20"/>
        <v>Q4</v>
      </c>
      <c r="F168" s="10" t="s">
        <v>534</v>
      </c>
      <c r="G168" s="10" t="s">
        <v>64</v>
      </c>
      <c r="H168" s="10" t="s">
        <v>45</v>
      </c>
      <c r="I168" s="10" t="s">
        <v>28</v>
      </c>
      <c r="J168" s="10" t="s">
        <v>29</v>
      </c>
      <c r="K168" s="10" t="s">
        <v>72</v>
      </c>
      <c r="L168" s="10">
        <v>1688.56</v>
      </c>
      <c r="M168" s="10">
        <f t="shared" si="21"/>
        <v>562.85333333333335</v>
      </c>
      <c r="N168" s="10">
        <v>3</v>
      </c>
      <c r="O168" s="10">
        <v>0.08</v>
      </c>
      <c r="P168" s="10">
        <v>467.19</v>
      </c>
      <c r="Q168" s="11">
        <f t="shared" si="22"/>
        <v>0.27667953759416308</v>
      </c>
      <c r="R168" s="10" t="s">
        <v>31</v>
      </c>
      <c r="S168" s="10" t="s">
        <v>86</v>
      </c>
      <c r="T168" s="10">
        <v>5</v>
      </c>
      <c r="U168" s="12" t="str">
        <f t="shared" si="23"/>
        <v>NORMAL</v>
      </c>
      <c r="V168" s="10" t="str">
        <f t="shared" si="16"/>
        <v>0 to 0.1</v>
      </c>
      <c r="W168" s="16">
        <f t="shared" ca="1" si="17"/>
        <v>1</v>
      </c>
    </row>
    <row r="169" spans="1:23" x14ac:dyDescent="0.25">
      <c r="A169" s="9" t="s">
        <v>535</v>
      </c>
      <c r="B169" s="10" t="s">
        <v>536</v>
      </c>
      <c r="C169" s="10" t="str">
        <f t="shared" si="18"/>
        <v>December</v>
      </c>
      <c r="D169" s="10">
        <f t="shared" si="19"/>
        <v>2025</v>
      </c>
      <c r="E169" s="10" t="str">
        <f t="shared" si="20"/>
        <v>Q4</v>
      </c>
      <c r="F169" s="10" t="s">
        <v>537</v>
      </c>
      <c r="G169" s="10" t="s">
        <v>36</v>
      </c>
      <c r="H169" s="10" t="s">
        <v>45</v>
      </c>
      <c r="I169" s="10" t="s">
        <v>28</v>
      </c>
      <c r="J169" s="10" t="s">
        <v>47</v>
      </c>
      <c r="K169" s="10" t="s">
        <v>53</v>
      </c>
      <c r="L169" s="10">
        <v>1888.11</v>
      </c>
      <c r="M169" s="10">
        <f t="shared" si="21"/>
        <v>377.62199999999996</v>
      </c>
      <c r="N169" s="10">
        <v>5</v>
      </c>
      <c r="O169" s="10">
        <v>0.05</v>
      </c>
      <c r="P169" s="10">
        <v>235.15</v>
      </c>
      <c r="Q169" s="11">
        <f t="shared" si="22"/>
        <v>0.12454253194993936</v>
      </c>
      <c r="R169" s="10" t="s">
        <v>31</v>
      </c>
      <c r="S169" s="10" t="s">
        <v>77</v>
      </c>
      <c r="T169" s="10">
        <v>5</v>
      </c>
      <c r="U169" s="12" t="str">
        <f t="shared" si="23"/>
        <v>NORMAL</v>
      </c>
      <c r="V169" s="10" t="str">
        <f t="shared" si="16"/>
        <v>0 to 0.1</v>
      </c>
      <c r="W169" s="16">
        <f t="shared" ca="1" si="17"/>
        <v>1</v>
      </c>
    </row>
    <row r="170" spans="1:23" x14ac:dyDescent="0.25">
      <c r="A170" s="9" t="s">
        <v>538</v>
      </c>
      <c r="B170" s="10" t="s">
        <v>484</v>
      </c>
      <c r="C170" s="10" t="str">
        <f t="shared" si="18"/>
        <v>December</v>
      </c>
      <c r="D170" s="10">
        <f t="shared" si="19"/>
        <v>2024</v>
      </c>
      <c r="E170" s="10" t="str">
        <f t="shared" si="20"/>
        <v>Q4</v>
      </c>
      <c r="F170" s="10" t="s">
        <v>539</v>
      </c>
      <c r="G170" s="10" t="s">
        <v>102</v>
      </c>
      <c r="H170" s="10" t="s">
        <v>58</v>
      </c>
      <c r="I170" s="10" t="s">
        <v>116</v>
      </c>
      <c r="J170" s="10" t="s">
        <v>29</v>
      </c>
      <c r="K170" s="10" t="s">
        <v>60</v>
      </c>
      <c r="L170" s="10">
        <v>483.63</v>
      </c>
      <c r="M170" s="10">
        <f t="shared" si="21"/>
        <v>483.63</v>
      </c>
      <c r="N170" s="10">
        <v>1</v>
      </c>
      <c r="O170" s="10">
        <v>0.27</v>
      </c>
      <c r="P170" s="10">
        <v>68.739999999999995</v>
      </c>
      <c r="Q170" s="11">
        <f t="shared" si="22"/>
        <v>0.14213344912433057</v>
      </c>
      <c r="R170" s="10" t="s">
        <v>31</v>
      </c>
      <c r="S170" s="10" t="s">
        <v>32</v>
      </c>
      <c r="T170" s="10">
        <v>10</v>
      </c>
      <c r="U170" s="12" t="str">
        <f t="shared" si="23"/>
        <v>SLOW</v>
      </c>
      <c r="V170" s="10" t="str">
        <f t="shared" si="16"/>
        <v>upto 0.3</v>
      </c>
      <c r="W170" s="16">
        <f t="shared" ca="1" si="17"/>
        <v>1</v>
      </c>
    </row>
    <row r="171" spans="1:23" x14ac:dyDescent="0.25">
      <c r="A171" s="9" t="s">
        <v>540</v>
      </c>
      <c r="B171" s="10" t="s">
        <v>541</v>
      </c>
      <c r="C171" s="10" t="str">
        <f t="shared" si="18"/>
        <v>January</v>
      </c>
      <c r="D171" s="10">
        <f t="shared" si="19"/>
        <v>2024</v>
      </c>
      <c r="E171" s="10" t="str">
        <f t="shared" si="20"/>
        <v>Q1</v>
      </c>
      <c r="F171" s="10" t="s">
        <v>542</v>
      </c>
      <c r="G171" s="10" t="s">
        <v>102</v>
      </c>
      <c r="H171" s="10" t="s">
        <v>45</v>
      </c>
      <c r="I171" s="10" t="s">
        <v>106</v>
      </c>
      <c r="J171" s="10" t="s">
        <v>21</v>
      </c>
      <c r="K171" s="10" t="s">
        <v>39</v>
      </c>
      <c r="L171" s="10">
        <v>904.33</v>
      </c>
      <c r="M171" s="10">
        <f t="shared" si="21"/>
        <v>904.33</v>
      </c>
      <c r="N171" s="10">
        <v>1</v>
      </c>
      <c r="O171" s="10">
        <v>0.3</v>
      </c>
      <c r="P171" s="10">
        <v>256.83999999999997</v>
      </c>
      <c r="Q171" s="11">
        <f t="shared" si="22"/>
        <v>0.28401136753176381</v>
      </c>
      <c r="R171" s="10" t="s">
        <v>31</v>
      </c>
      <c r="S171" s="10" t="s">
        <v>32</v>
      </c>
      <c r="T171" s="10">
        <v>4</v>
      </c>
      <c r="U171" s="12" t="str">
        <f t="shared" si="23"/>
        <v>NORMAL</v>
      </c>
      <c r="V171" s="10" t="str">
        <f t="shared" si="16"/>
        <v>upto 0.3</v>
      </c>
      <c r="W171" s="16">
        <f t="shared" ca="1" si="17"/>
        <v>1</v>
      </c>
    </row>
    <row r="172" spans="1:23" x14ac:dyDescent="0.25">
      <c r="A172" s="9" t="s">
        <v>543</v>
      </c>
      <c r="B172" s="10" t="s">
        <v>544</v>
      </c>
      <c r="C172" s="10" t="str">
        <f t="shared" si="18"/>
        <v>August</v>
      </c>
      <c r="D172" s="10">
        <f t="shared" si="19"/>
        <v>2024</v>
      </c>
      <c r="E172" s="10" t="str">
        <f t="shared" si="20"/>
        <v>Q3</v>
      </c>
      <c r="F172" s="10" t="s">
        <v>545</v>
      </c>
      <c r="G172" s="10" t="s">
        <v>64</v>
      </c>
      <c r="H172" s="10" t="s">
        <v>37</v>
      </c>
      <c r="I172" s="10" t="s">
        <v>59</v>
      </c>
      <c r="J172" s="10" t="s">
        <v>66</v>
      </c>
      <c r="K172" s="10" t="s">
        <v>53</v>
      </c>
      <c r="L172" s="10">
        <v>828.59</v>
      </c>
      <c r="M172" s="10">
        <f t="shared" si="21"/>
        <v>414.29500000000002</v>
      </c>
      <c r="N172" s="10">
        <v>2</v>
      </c>
      <c r="O172" s="10">
        <v>0.28000000000000003</v>
      </c>
      <c r="P172" s="10">
        <v>266.44</v>
      </c>
      <c r="Q172" s="11">
        <f t="shared" si="22"/>
        <v>0.32155830989995049</v>
      </c>
      <c r="R172" s="10" t="s">
        <v>31</v>
      </c>
      <c r="S172" s="10" t="s">
        <v>24</v>
      </c>
      <c r="T172" s="10">
        <v>10</v>
      </c>
      <c r="U172" s="12" t="str">
        <f t="shared" si="23"/>
        <v>SLOW</v>
      </c>
      <c r="V172" s="10" t="str">
        <f t="shared" si="16"/>
        <v>upto 0.3</v>
      </c>
      <c r="W172" s="16">
        <f t="shared" ca="1" si="17"/>
        <v>1</v>
      </c>
    </row>
    <row r="173" spans="1:23" x14ac:dyDescent="0.25">
      <c r="A173" s="9" t="s">
        <v>546</v>
      </c>
      <c r="B173" s="10" t="s">
        <v>506</v>
      </c>
      <c r="C173" s="10" t="str">
        <f t="shared" si="18"/>
        <v>June</v>
      </c>
      <c r="D173" s="10">
        <f t="shared" si="19"/>
        <v>2024</v>
      </c>
      <c r="E173" s="10" t="str">
        <f t="shared" si="20"/>
        <v>Q2</v>
      </c>
      <c r="F173" s="10" t="s">
        <v>547</v>
      </c>
      <c r="G173" s="10" t="s">
        <v>36</v>
      </c>
      <c r="H173" s="10" t="s">
        <v>51</v>
      </c>
      <c r="I173" s="10" t="s">
        <v>59</v>
      </c>
      <c r="J173" s="10" t="s">
        <v>47</v>
      </c>
      <c r="K173" s="10" t="s">
        <v>67</v>
      </c>
      <c r="L173" s="10">
        <v>823.24</v>
      </c>
      <c r="M173" s="10">
        <f t="shared" si="21"/>
        <v>411.62</v>
      </c>
      <c r="N173" s="10">
        <v>2</v>
      </c>
      <c r="O173" s="10">
        <v>0.17</v>
      </c>
      <c r="P173" s="10">
        <v>202.54</v>
      </c>
      <c r="Q173" s="11">
        <f t="shared" si="22"/>
        <v>0.24602788980127302</v>
      </c>
      <c r="R173" s="10" t="s">
        <v>54</v>
      </c>
      <c r="S173" s="10" t="s">
        <v>77</v>
      </c>
      <c r="T173" s="10">
        <v>6</v>
      </c>
      <c r="U173" s="12" t="str">
        <f t="shared" si="23"/>
        <v>NORMAL</v>
      </c>
      <c r="V173" s="10" t="str">
        <f t="shared" si="16"/>
        <v>0.1 to 0.2</v>
      </c>
      <c r="W173" s="16">
        <f t="shared" ca="1" si="17"/>
        <v>1</v>
      </c>
    </row>
    <row r="174" spans="1:23" x14ac:dyDescent="0.25">
      <c r="A174" s="9" t="s">
        <v>548</v>
      </c>
      <c r="B174" s="10" t="s">
        <v>549</v>
      </c>
      <c r="C174" s="10" t="str">
        <f t="shared" si="18"/>
        <v>February</v>
      </c>
      <c r="D174" s="10">
        <f t="shared" si="19"/>
        <v>2024</v>
      </c>
      <c r="E174" s="10" t="str">
        <f t="shared" si="20"/>
        <v>Q1</v>
      </c>
      <c r="F174" s="10" t="s">
        <v>550</v>
      </c>
      <c r="G174" s="10" t="s">
        <v>18</v>
      </c>
      <c r="H174" s="10" t="s">
        <v>19</v>
      </c>
      <c r="I174" s="10" t="s">
        <v>59</v>
      </c>
      <c r="J174" s="10" t="s">
        <v>29</v>
      </c>
      <c r="K174" s="10" t="s">
        <v>76</v>
      </c>
      <c r="L174" s="10">
        <v>594.92999999999995</v>
      </c>
      <c r="M174" s="10">
        <f t="shared" si="21"/>
        <v>594.92999999999995</v>
      </c>
      <c r="N174" s="10">
        <v>1</v>
      </c>
      <c r="O174" s="10">
        <v>0.22</v>
      </c>
      <c r="P174" s="10">
        <v>123.36</v>
      </c>
      <c r="Q174" s="11">
        <f t="shared" si="22"/>
        <v>0.20735212546013818</v>
      </c>
      <c r="R174" s="10" t="s">
        <v>54</v>
      </c>
      <c r="S174" s="10" t="s">
        <v>24</v>
      </c>
      <c r="T174" s="10">
        <v>10</v>
      </c>
      <c r="U174" s="12" t="str">
        <f t="shared" si="23"/>
        <v>SLOW</v>
      </c>
      <c r="V174" s="10" t="str">
        <f t="shared" si="16"/>
        <v>upto 0.3</v>
      </c>
      <c r="W174" s="16">
        <f t="shared" ca="1" si="17"/>
        <v>1</v>
      </c>
    </row>
    <row r="175" spans="1:23" x14ac:dyDescent="0.25">
      <c r="A175" s="9" t="s">
        <v>551</v>
      </c>
      <c r="B175" s="10" t="s">
        <v>552</v>
      </c>
      <c r="C175" s="10" t="str">
        <f t="shared" si="18"/>
        <v>March</v>
      </c>
      <c r="D175" s="10">
        <f t="shared" si="19"/>
        <v>2024</v>
      </c>
      <c r="E175" s="10" t="str">
        <f t="shared" si="20"/>
        <v>Q1</v>
      </c>
      <c r="F175" s="10" t="s">
        <v>553</v>
      </c>
      <c r="G175" s="10" t="s">
        <v>102</v>
      </c>
      <c r="H175" s="10" t="s">
        <v>45</v>
      </c>
      <c r="I175" s="10" t="s">
        <v>28</v>
      </c>
      <c r="J175" s="10" t="s">
        <v>81</v>
      </c>
      <c r="K175" s="10" t="s">
        <v>22</v>
      </c>
      <c r="L175" s="10">
        <v>2274.7399999999998</v>
      </c>
      <c r="M175" s="10">
        <f t="shared" si="21"/>
        <v>568.68499999999995</v>
      </c>
      <c r="N175" s="10">
        <v>4</v>
      </c>
      <c r="O175" s="10">
        <v>0.14000000000000001</v>
      </c>
      <c r="P175" s="10">
        <v>265.68</v>
      </c>
      <c r="Q175" s="11">
        <f t="shared" si="22"/>
        <v>0.11679576566992272</v>
      </c>
      <c r="R175" s="10" t="s">
        <v>31</v>
      </c>
      <c r="S175" s="10" t="s">
        <v>32</v>
      </c>
      <c r="T175" s="10">
        <v>2</v>
      </c>
      <c r="U175" s="12" t="str">
        <f t="shared" si="23"/>
        <v>FAST</v>
      </c>
      <c r="V175" s="10" t="str">
        <f t="shared" si="16"/>
        <v>0.1 to 0.2</v>
      </c>
      <c r="W175" s="16">
        <f t="shared" ca="1" si="17"/>
        <v>1</v>
      </c>
    </row>
    <row r="176" spans="1:23" x14ac:dyDescent="0.25">
      <c r="A176" s="9" t="s">
        <v>554</v>
      </c>
      <c r="B176" s="10" t="s">
        <v>555</v>
      </c>
      <c r="C176" s="10" t="str">
        <f t="shared" si="18"/>
        <v>May</v>
      </c>
      <c r="D176" s="10">
        <f t="shared" si="19"/>
        <v>2025</v>
      </c>
      <c r="E176" s="10" t="str">
        <f t="shared" si="20"/>
        <v>Q2</v>
      </c>
      <c r="F176" s="10" t="s">
        <v>556</v>
      </c>
      <c r="G176" s="10" t="s">
        <v>18</v>
      </c>
      <c r="H176" s="10" t="s">
        <v>19</v>
      </c>
      <c r="I176" s="10" t="s">
        <v>52</v>
      </c>
      <c r="J176" s="10" t="s">
        <v>66</v>
      </c>
      <c r="K176" s="10" t="s">
        <v>22</v>
      </c>
      <c r="L176" s="10">
        <v>1559.68</v>
      </c>
      <c r="M176" s="10">
        <f t="shared" si="21"/>
        <v>779.84</v>
      </c>
      <c r="N176" s="10">
        <v>2</v>
      </c>
      <c r="O176" s="10">
        <v>0.01</v>
      </c>
      <c r="P176" s="10">
        <v>442.51</v>
      </c>
      <c r="Q176" s="11">
        <f t="shared" si="22"/>
        <v>0.28371845506770615</v>
      </c>
      <c r="R176" s="10" t="s">
        <v>23</v>
      </c>
      <c r="S176" s="10" t="s">
        <v>32</v>
      </c>
      <c r="T176" s="10">
        <v>4</v>
      </c>
      <c r="U176" s="12" t="str">
        <f t="shared" si="23"/>
        <v>NORMAL</v>
      </c>
      <c r="V176" s="10" t="str">
        <f t="shared" si="16"/>
        <v>0 to 0.1</v>
      </c>
      <c r="W176" s="16">
        <f t="shared" ca="1" si="17"/>
        <v>1</v>
      </c>
    </row>
    <row r="177" spans="1:23" x14ac:dyDescent="0.25">
      <c r="A177" s="9" t="s">
        <v>557</v>
      </c>
      <c r="B177" s="10" t="s">
        <v>133</v>
      </c>
      <c r="C177" s="10" t="str">
        <f t="shared" si="18"/>
        <v>September</v>
      </c>
      <c r="D177" s="10">
        <f t="shared" si="19"/>
        <v>2025</v>
      </c>
      <c r="E177" s="10" t="str">
        <f t="shared" si="20"/>
        <v>Q3</v>
      </c>
      <c r="F177" s="10" t="s">
        <v>558</v>
      </c>
      <c r="G177" s="10" t="s">
        <v>18</v>
      </c>
      <c r="H177" s="10" t="s">
        <v>19</v>
      </c>
      <c r="I177" s="10" t="s">
        <v>38</v>
      </c>
      <c r="J177" s="10" t="s">
        <v>47</v>
      </c>
      <c r="K177" s="10" t="s">
        <v>22</v>
      </c>
      <c r="L177" s="10">
        <v>170.03</v>
      </c>
      <c r="M177" s="10">
        <f t="shared" si="21"/>
        <v>56.676666666666669</v>
      </c>
      <c r="N177" s="10">
        <v>3</v>
      </c>
      <c r="O177" s="10">
        <v>0.13</v>
      </c>
      <c r="P177" s="10">
        <v>53.54</v>
      </c>
      <c r="Q177" s="11">
        <f t="shared" si="22"/>
        <v>0.31488560842204316</v>
      </c>
      <c r="R177" s="10" t="s">
        <v>31</v>
      </c>
      <c r="S177" s="10" t="s">
        <v>77</v>
      </c>
      <c r="T177" s="10">
        <v>8</v>
      </c>
      <c r="U177" s="12" t="str">
        <f t="shared" si="23"/>
        <v>SLOW</v>
      </c>
      <c r="V177" s="10" t="str">
        <f t="shared" si="16"/>
        <v>0.1 to 0.2</v>
      </c>
      <c r="W177" s="16">
        <f t="shared" ca="1" si="17"/>
        <v>1</v>
      </c>
    </row>
    <row r="178" spans="1:23" x14ac:dyDescent="0.25">
      <c r="A178" s="9" t="s">
        <v>559</v>
      </c>
      <c r="B178" s="10" t="s">
        <v>560</v>
      </c>
      <c r="C178" s="10" t="str">
        <f t="shared" si="18"/>
        <v>January</v>
      </c>
      <c r="D178" s="10">
        <f t="shared" si="19"/>
        <v>2025</v>
      </c>
      <c r="E178" s="10" t="str">
        <f t="shared" si="20"/>
        <v>Q1</v>
      </c>
      <c r="F178" s="10" t="s">
        <v>561</v>
      </c>
      <c r="G178" s="10" t="s">
        <v>64</v>
      </c>
      <c r="H178" s="10" t="s">
        <v>45</v>
      </c>
      <c r="I178" s="10" t="s">
        <v>46</v>
      </c>
      <c r="J178" s="10" t="s">
        <v>29</v>
      </c>
      <c r="K178" s="10" t="s">
        <v>60</v>
      </c>
      <c r="L178" s="10">
        <v>773.71</v>
      </c>
      <c r="M178" s="10">
        <f t="shared" si="21"/>
        <v>773.71</v>
      </c>
      <c r="N178" s="10">
        <v>1</v>
      </c>
      <c r="O178" s="10">
        <v>0.27</v>
      </c>
      <c r="P178" s="10">
        <v>211.53</v>
      </c>
      <c r="Q178" s="11">
        <f t="shared" si="22"/>
        <v>0.27339700921533905</v>
      </c>
      <c r="R178" s="10" t="s">
        <v>54</v>
      </c>
      <c r="S178" s="10" t="s">
        <v>40</v>
      </c>
      <c r="T178" s="10">
        <v>4</v>
      </c>
      <c r="U178" s="12" t="str">
        <f t="shared" si="23"/>
        <v>NORMAL</v>
      </c>
      <c r="V178" s="10" t="str">
        <f t="shared" si="16"/>
        <v>upto 0.3</v>
      </c>
      <c r="W178" s="16">
        <f t="shared" ca="1" si="17"/>
        <v>1</v>
      </c>
    </row>
    <row r="179" spans="1:23" x14ac:dyDescent="0.25">
      <c r="A179" s="9" t="s">
        <v>562</v>
      </c>
      <c r="B179" s="10" t="s">
        <v>563</v>
      </c>
      <c r="C179" s="10" t="str">
        <f t="shared" si="18"/>
        <v>September</v>
      </c>
      <c r="D179" s="10">
        <f t="shared" si="19"/>
        <v>2024</v>
      </c>
      <c r="E179" s="10" t="str">
        <f t="shared" si="20"/>
        <v>Q3</v>
      </c>
      <c r="F179" s="10" t="s">
        <v>564</v>
      </c>
      <c r="G179" s="10" t="s">
        <v>64</v>
      </c>
      <c r="H179" s="10" t="s">
        <v>19</v>
      </c>
      <c r="I179" s="10" t="s">
        <v>106</v>
      </c>
      <c r="J179" s="10" t="s">
        <v>66</v>
      </c>
      <c r="K179" s="10" t="s">
        <v>39</v>
      </c>
      <c r="L179" s="10">
        <v>2726.98</v>
      </c>
      <c r="M179" s="10">
        <f t="shared" si="21"/>
        <v>681.745</v>
      </c>
      <c r="N179" s="10">
        <v>4</v>
      </c>
      <c r="O179" s="10">
        <v>0.13</v>
      </c>
      <c r="P179" s="10">
        <v>297.20999999999998</v>
      </c>
      <c r="Q179" s="11">
        <f t="shared" si="22"/>
        <v>0.1089886981202649</v>
      </c>
      <c r="R179" s="10" t="s">
        <v>54</v>
      </c>
      <c r="S179" s="10" t="s">
        <v>40</v>
      </c>
      <c r="T179" s="10">
        <v>5</v>
      </c>
      <c r="U179" s="12" t="str">
        <f t="shared" si="23"/>
        <v>NORMAL</v>
      </c>
      <c r="V179" s="10" t="str">
        <f t="shared" si="16"/>
        <v>0.1 to 0.2</v>
      </c>
      <c r="W179" s="16">
        <f t="shared" ca="1" si="17"/>
        <v>1</v>
      </c>
    </row>
    <row r="180" spans="1:23" x14ac:dyDescent="0.25">
      <c r="A180" s="9" t="s">
        <v>565</v>
      </c>
      <c r="B180" s="10" t="s">
        <v>566</v>
      </c>
      <c r="C180" s="10" t="str">
        <f t="shared" si="18"/>
        <v>September</v>
      </c>
      <c r="D180" s="10">
        <f t="shared" si="19"/>
        <v>2025</v>
      </c>
      <c r="E180" s="10" t="str">
        <f t="shared" si="20"/>
        <v>Q3</v>
      </c>
      <c r="F180" s="10" t="s">
        <v>567</v>
      </c>
      <c r="G180" s="10" t="s">
        <v>102</v>
      </c>
      <c r="H180" s="10" t="s">
        <v>37</v>
      </c>
      <c r="I180" s="10" t="s">
        <v>38</v>
      </c>
      <c r="J180" s="10" t="s">
        <v>29</v>
      </c>
      <c r="K180" s="10" t="s">
        <v>53</v>
      </c>
      <c r="L180" s="10">
        <v>481.7</v>
      </c>
      <c r="M180" s="10">
        <f t="shared" si="21"/>
        <v>120.425</v>
      </c>
      <c r="N180" s="10">
        <v>4</v>
      </c>
      <c r="O180" s="10">
        <v>0.28999999999999998</v>
      </c>
      <c r="P180" s="10">
        <v>58.68</v>
      </c>
      <c r="Q180" s="11">
        <f t="shared" si="22"/>
        <v>0.12181855926925472</v>
      </c>
      <c r="R180" s="10" t="s">
        <v>54</v>
      </c>
      <c r="S180" s="10" t="s">
        <v>32</v>
      </c>
      <c r="T180" s="10">
        <v>6</v>
      </c>
      <c r="U180" s="12" t="str">
        <f t="shared" si="23"/>
        <v>NORMAL</v>
      </c>
      <c r="V180" s="10" t="str">
        <f t="shared" si="16"/>
        <v>upto 0.3</v>
      </c>
      <c r="W180" s="16">
        <f t="shared" ca="1" si="17"/>
        <v>1</v>
      </c>
    </row>
    <row r="181" spans="1:23" x14ac:dyDescent="0.25">
      <c r="A181" s="9" t="s">
        <v>568</v>
      </c>
      <c r="B181" s="10" t="s">
        <v>569</v>
      </c>
      <c r="C181" s="10" t="str">
        <f t="shared" si="18"/>
        <v>December</v>
      </c>
      <c r="D181" s="10">
        <f t="shared" si="19"/>
        <v>2024</v>
      </c>
      <c r="E181" s="10" t="str">
        <f t="shared" si="20"/>
        <v>Q4</v>
      </c>
      <c r="F181" s="10" t="s">
        <v>570</v>
      </c>
      <c r="G181" s="10" t="s">
        <v>36</v>
      </c>
      <c r="H181" s="10" t="s">
        <v>51</v>
      </c>
      <c r="I181" s="10" t="s">
        <v>38</v>
      </c>
      <c r="J181" s="10" t="s">
        <v>29</v>
      </c>
      <c r="K181" s="10" t="s">
        <v>22</v>
      </c>
      <c r="L181" s="10">
        <v>1067.74</v>
      </c>
      <c r="M181" s="10">
        <f t="shared" si="21"/>
        <v>355.91333333333336</v>
      </c>
      <c r="N181" s="10">
        <v>3</v>
      </c>
      <c r="O181" s="10">
        <v>0.1</v>
      </c>
      <c r="P181" s="10">
        <v>123.59</v>
      </c>
      <c r="Q181" s="11">
        <f t="shared" si="22"/>
        <v>0.11574915241538203</v>
      </c>
      <c r="R181" s="10" t="s">
        <v>54</v>
      </c>
      <c r="S181" s="10" t="s">
        <v>77</v>
      </c>
      <c r="T181" s="10">
        <v>4</v>
      </c>
      <c r="U181" s="12" t="str">
        <f t="shared" si="23"/>
        <v>NORMAL</v>
      </c>
      <c r="V181" s="10" t="str">
        <f t="shared" si="16"/>
        <v>0.1 to 0.2</v>
      </c>
      <c r="W181" s="16">
        <f t="shared" ca="1" si="17"/>
        <v>1</v>
      </c>
    </row>
    <row r="182" spans="1:23" x14ac:dyDescent="0.25">
      <c r="A182" s="9" t="s">
        <v>571</v>
      </c>
      <c r="B182" s="10" t="s">
        <v>572</v>
      </c>
      <c r="C182" s="10" t="str">
        <f t="shared" si="18"/>
        <v>September</v>
      </c>
      <c r="D182" s="10">
        <f t="shared" si="19"/>
        <v>2024</v>
      </c>
      <c r="E182" s="10" t="str">
        <f t="shared" si="20"/>
        <v>Q3</v>
      </c>
      <c r="F182" s="10" t="s">
        <v>573</v>
      </c>
      <c r="G182" s="10" t="s">
        <v>36</v>
      </c>
      <c r="H182" s="10" t="s">
        <v>71</v>
      </c>
      <c r="I182" s="10" t="s">
        <v>116</v>
      </c>
      <c r="J182" s="10" t="s">
        <v>66</v>
      </c>
      <c r="K182" s="10" t="s">
        <v>82</v>
      </c>
      <c r="L182" s="10">
        <v>593.48</v>
      </c>
      <c r="M182" s="10">
        <f t="shared" si="21"/>
        <v>197.82666666666668</v>
      </c>
      <c r="N182" s="10">
        <v>3</v>
      </c>
      <c r="O182" s="10">
        <v>0.28000000000000003</v>
      </c>
      <c r="P182" s="10">
        <v>158.86000000000001</v>
      </c>
      <c r="Q182" s="11">
        <f t="shared" si="22"/>
        <v>0.26767540607939611</v>
      </c>
      <c r="R182" s="10" t="s">
        <v>54</v>
      </c>
      <c r="S182" s="10" t="s">
        <v>24</v>
      </c>
      <c r="T182" s="10">
        <v>10</v>
      </c>
      <c r="U182" s="12" t="str">
        <f t="shared" si="23"/>
        <v>SLOW</v>
      </c>
      <c r="V182" s="10" t="str">
        <f t="shared" si="16"/>
        <v>upto 0.3</v>
      </c>
      <c r="W182" s="16">
        <f t="shared" ca="1" si="17"/>
        <v>1</v>
      </c>
    </row>
    <row r="183" spans="1:23" x14ac:dyDescent="0.25">
      <c r="A183" s="9" t="s">
        <v>574</v>
      </c>
      <c r="B183" s="10" t="s">
        <v>575</v>
      </c>
      <c r="C183" s="10" t="str">
        <f t="shared" si="18"/>
        <v>March</v>
      </c>
      <c r="D183" s="10">
        <f t="shared" si="19"/>
        <v>2024</v>
      </c>
      <c r="E183" s="10" t="str">
        <f t="shared" si="20"/>
        <v>Q1</v>
      </c>
      <c r="F183" s="10" t="s">
        <v>576</v>
      </c>
      <c r="G183" s="10" t="s">
        <v>44</v>
      </c>
      <c r="H183" s="10" t="s">
        <v>37</v>
      </c>
      <c r="I183" s="10" t="s">
        <v>106</v>
      </c>
      <c r="J183" s="10" t="s">
        <v>29</v>
      </c>
      <c r="K183" s="10" t="s">
        <v>53</v>
      </c>
      <c r="L183" s="10">
        <v>851.13</v>
      </c>
      <c r="M183" s="10">
        <f t="shared" si="21"/>
        <v>851.13</v>
      </c>
      <c r="N183" s="10">
        <v>1</v>
      </c>
      <c r="O183" s="10">
        <v>0.02</v>
      </c>
      <c r="P183" s="10">
        <v>125.83</v>
      </c>
      <c r="Q183" s="11">
        <f t="shared" si="22"/>
        <v>0.14783875553675702</v>
      </c>
      <c r="R183" s="10" t="s">
        <v>31</v>
      </c>
      <c r="S183" s="10" t="s">
        <v>32</v>
      </c>
      <c r="T183" s="10">
        <v>2</v>
      </c>
      <c r="U183" s="12" t="str">
        <f t="shared" si="23"/>
        <v>FAST</v>
      </c>
      <c r="V183" s="10" t="str">
        <f t="shared" si="16"/>
        <v>0 to 0.1</v>
      </c>
      <c r="W183" s="16">
        <f t="shared" ca="1" si="17"/>
        <v>1</v>
      </c>
    </row>
    <row r="184" spans="1:23" x14ac:dyDescent="0.25">
      <c r="A184" s="9" t="s">
        <v>577</v>
      </c>
      <c r="B184" s="10" t="s">
        <v>578</v>
      </c>
      <c r="C184" s="10" t="str">
        <f t="shared" si="18"/>
        <v>March</v>
      </c>
      <c r="D184" s="10">
        <f t="shared" si="19"/>
        <v>2025</v>
      </c>
      <c r="E184" s="10" t="str">
        <f t="shared" si="20"/>
        <v>Q1</v>
      </c>
      <c r="F184" s="10" t="s">
        <v>579</v>
      </c>
      <c r="G184" s="10" t="s">
        <v>64</v>
      </c>
      <c r="H184" s="10" t="s">
        <v>51</v>
      </c>
      <c r="I184" s="10" t="s">
        <v>38</v>
      </c>
      <c r="J184" s="10" t="s">
        <v>47</v>
      </c>
      <c r="K184" s="10" t="s">
        <v>76</v>
      </c>
      <c r="L184" s="10">
        <v>452.73</v>
      </c>
      <c r="M184" s="10">
        <f t="shared" si="21"/>
        <v>452.73</v>
      </c>
      <c r="N184" s="10">
        <v>1</v>
      </c>
      <c r="O184" s="10">
        <v>0.03</v>
      </c>
      <c r="P184" s="10">
        <v>77.430000000000007</v>
      </c>
      <c r="Q184" s="11">
        <f t="shared" si="22"/>
        <v>0.17102909018620371</v>
      </c>
      <c r="R184" s="10" t="s">
        <v>23</v>
      </c>
      <c r="S184" s="10" t="s">
        <v>24</v>
      </c>
      <c r="T184" s="10">
        <v>8</v>
      </c>
      <c r="U184" s="12" t="str">
        <f t="shared" si="23"/>
        <v>SLOW</v>
      </c>
      <c r="V184" s="10" t="str">
        <f t="shared" si="16"/>
        <v>0 to 0.1</v>
      </c>
      <c r="W184" s="16">
        <f t="shared" ca="1" si="17"/>
        <v>1</v>
      </c>
    </row>
    <row r="185" spans="1:23" x14ac:dyDescent="0.25">
      <c r="A185" s="9" t="s">
        <v>580</v>
      </c>
      <c r="B185" s="10" t="s">
        <v>581</v>
      </c>
      <c r="C185" s="10" t="str">
        <f t="shared" si="18"/>
        <v>November</v>
      </c>
      <c r="D185" s="10">
        <f t="shared" si="19"/>
        <v>2025</v>
      </c>
      <c r="E185" s="10" t="str">
        <f t="shared" si="20"/>
        <v>Q4</v>
      </c>
      <c r="F185" s="10" t="s">
        <v>582</v>
      </c>
      <c r="G185" s="10" t="s">
        <v>102</v>
      </c>
      <c r="H185" s="10" t="s">
        <v>71</v>
      </c>
      <c r="I185" s="10" t="s">
        <v>20</v>
      </c>
      <c r="J185" s="10" t="s">
        <v>66</v>
      </c>
      <c r="K185" s="10" t="s">
        <v>76</v>
      </c>
      <c r="L185" s="10">
        <v>2110.59</v>
      </c>
      <c r="M185" s="10">
        <f t="shared" si="21"/>
        <v>527.64750000000004</v>
      </c>
      <c r="N185" s="10">
        <v>4</v>
      </c>
      <c r="O185" s="10">
        <v>0.11</v>
      </c>
      <c r="P185" s="10">
        <v>464.2</v>
      </c>
      <c r="Q185" s="11">
        <f t="shared" si="22"/>
        <v>0.21993850060883446</v>
      </c>
      <c r="R185" s="10" t="s">
        <v>23</v>
      </c>
      <c r="S185" s="10" t="s">
        <v>32</v>
      </c>
      <c r="T185" s="10">
        <v>5</v>
      </c>
      <c r="U185" s="12" t="str">
        <f t="shared" si="23"/>
        <v>NORMAL</v>
      </c>
      <c r="V185" s="10" t="str">
        <f t="shared" si="16"/>
        <v>0.1 to 0.2</v>
      </c>
      <c r="W185" s="16">
        <f t="shared" ca="1" si="17"/>
        <v>1</v>
      </c>
    </row>
    <row r="186" spans="1:23" x14ac:dyDescent="0.25">
      <c r="A186" s="9" t="s">
        <v>583</v>
      </c>
      <c r="B186" s="10" t="s">
        <v>584</v>
      </c>
      <c r="C186" s="10" t="str">
        <f t="shared" si="18"/>
        <v>October</v>
      </c>
      <c r="D186" s="10">
        <f t="shared" si="19"/>
        <v>2025</v>
      </c>
      <c r="E186" s="10" t="str">
        <f t="shared" si="20"/>
        <v>Q4</v>
      </c>
      <c r="F186" s="10" t="s">
        <v>585</v>
      </c>
      <c r="G186" s="10" t="s">
        <v>36</v>
      </c>
      <c r="H186" s="10" t="s">
        <v>51</v>
      </c>
      <c r="I186" s="10" t="s">
        <v>59</v>
      </c>
      <c r="J186" s="10" t="s">
        <v>21</v>
      </c>
      <c r="K186" s="10" t="s">
        <v>60</v>
      </c>
      <c r="L186" s="10">
        <v>2664.84</v>
      </c>
      <c r="M186" s="10">
        <f t="shared" si="21"/>
        <v>532.96800000000007</v>
      </c>
      <c r="N186" s="10">
        <v>5</v>
      </c>
      <c r="O186" s="10">
        <v>0.14000000000000001</v>
      </c>
      <c r="P186" s="10">
        <v>371.06</v>
      </c>
      <c r="Q186" s="11">
        <f t="shared" si="22"/>
        <v>0.139242881373741</v>
      </c>
      <c r="R186" s="10" t="s">
        <v>23</v>
      </c>
      <c r="S186" s="10" t="s">
        <v>24</v>
      </c>
      <c r="T186" s="10">
        <v>7</v>
      </c>
      <c r="U186" s="12" t="str">
        <f t="shared" si="23"/>
        <v>NORMAL</v>
      </c>
      <c r="V186" s="10" t="str">
        <f t="shared" si="16"/>
        <v>0.1 to 0.2</v>
      </c>
      <c r="W186" s="16">
        <f t="shared" ca="1" si="17"/>
        <v>1</v>
      </c>
    </row>
    <row r="187" spans="1:23" x14ac:dyDescent="0.25">
      <c r="A187" s="9" t="s">
        <v>586</v>
      </c>
      <c r="B187" s="10" t="s">
        <v>587</v>
      </c>
      <c r="C187" s="10" t="str">
        <f t="shared" si="18"/>
        <v>November</v>
      </c>
      <c r="D187" s="10">
        <f t="shared" si="19"/>
        <v>2024</v>
      </c>
      <c r="E187" s="10" t="str">
        <f t="shared" si="20"/>
        <v>Q4</v>
      </c>
      <c r="F187" s="10" t="s">
        <v>588</v>
      </c>
      <c r="G187" s="10" t="s">
        <v>44</v>
      </c>
      <c r="H187" s="10" t="s">
        <v>45</v>
      </c>
      <c r="I187" s="10" t="s">
        <v>59</v>
      </c>
      <c r="J187" s="10" t="s">
        <v>29</v>
      </c>
      <c r="K187" s="10" t="s">
        <v>30</v>
      </c>
      <c r="L187" s="10">
        <v>2285.94</v>
      </c>
      <c r="M187" s="10">
        <f t="shared" si="21"/>
        <v>571.48500000000001</v>
      </c>
      <c r="N187" s="10">
        <v>4</v>
      </c>
      <c r="O187" s="10">
        <v>0.26</v>
      </c>
      <c r="P187" s="10">
        <v>363.17</v>
      </c>
      <c r="Q187" s="11">
        <f t="shared" si="22"/>
        <v>0.15887118647033605</v>
      </c>
      <c r="R187" s="10" t="s">
        <v>54</v>
      </c>
      <c r="S187" s="10" t="s">
        <v>77</v>
      </c>
      <c r="T187" s="10">
        <v>6</v>
      </c>
      <c r="U187" s="12" t="str">
        <f t="shared" si="23"/>
        <v>NORMAL</v>
      </c>
      <c r="V187" s="10" t="str">
        <f t="shared" si="16"/>
        <v>upto 0.3</v>
      </c>
      <c r="W187" s="16">
        <f t="shared" ca="1" si="17"/>
        <v>1</v>
      </c>
    </row>
    <row r="188" spans="1:23" x14ac:dyDescent="0.25">
      <c r="A188" s="9" t="s">
        <v>589</v>
      </c>
      <c r="B188" s="10" t="s">
        <v>590</v>
      </c>
      <c r="C188" s="10" t="str">
        <f t="shared" si="18"/>
        <v>October</v>
      </c>
      <c r="D188" s="10">
        <f t="shared" si="19"/>
        <v>2025</v>
      </c>
      <c r="E188" s="10" t="str">
        <f t="shared" si="20"/>
        <v>Q4</v>
      </c>
      <c r="F188" s="10" t="s">
        <v>591</v>
      </c>
      <c r="G188" s="10" t="s">
        <v>102</v>
      </c>
      <c r="H188" s="10" t="s">
        <v>51</v>
      </c>
      <c r="I188" s="10" t="s">
        <v>116</v>
      </c>
      <c r="J188" s="10" t="s">
        <v>81</v>
      </c>
      <c r="K188" s="10" t="s">
        <v>67</v>
      </c>
      <c r="L188" s="10">
        <v>357.1</v>
      </c>
      <c r="M188" s="10">
        <f t="shared" si="21"/>
        <v>119.03333333333335</v>
      </c>
      <c r="N188" s="10">
        <v>3</v>
      </c>
      <c r="O188" s="10">
        <v>0.18</v>
      </c>
      <c r="P188" s="10">
        <v>40.5</v>
      </c>
      <c r="Q188" s="11">
        <f t="shared" si="22"/>
        <v>0.11341360963315597</v>
      </c>
      <c r="R188" s="10" t="s">
        <v>54</v>
      </c>
      <c r="S188" s="10" t="s">
        <v>77</v>
      </c>
      <c r="T188" s="10">
        <v>4</v>
      </c>
      <c r="U188" s="12" t="str">
        <f t="shared" si="23"/>
        <v>NORMAL</v>
      </c>
      <c r="V188" s="10" t="str">
        <f t="shared" si="16"/>
        <v>0.1 to 0.2</v>
      </c>
      <c r="W188" s="16">
        <f t="shared" ca="1" si="17"/>
        <v>1</v>
      </c>
    </row>
    <row r="189" spans="1:23" x14ac:dyDescent="0.25">
      <c r="A189" s="9" t="s">
        <v>592</v>
      </c>
      <c r="B189" s="10" t="s">
        <v>593</v>
      </c>
      <c r="C189" s="10" t="str">
        <f t="shared" si="18"/>
        <v>July</v>
      </c>
      <c r="D189" s="10">
        <f t="shared" si="19"/>
        <v>2025</v>
      </c>
      <c r="E189" s="10" t="str">
        <f t="shared" si="20"/>
        <v>Q3</v>
      </c>
      <c r="F189" s="10" t="s">
        <v>594</v>
      </c>
      <c r="G189" s="10" t="s">
        <v>64</v>
      </c>
      <c r="H189" s="10" t="s">
        <v>65</v>
      </c>
      <c r="I189" s="10" t="s">
        <v>38</v>
      </c>
      <c r="J189" s="10" t="s">
        <v>66</v>
      </c>
      <c r="K189" s="10" t="s">
        <v>22</v>
      </c>
      <c r="L189" s="10">
        <v>773.92</v>
      </c>
      <c r="M189" s="10">
        <f t="shared" si="21"/>
        <v>257.9733333333333</v>
      </c>
      <c r="N189" s="10">
        <v>3</v>
      </c>
      <c r="O189" s="10">
        <v>7.0000000000000007E-2</v>
      </c>
      <c r="P189" s="10">
        <v>270.29000000000002</v>
      </c>
      <c r="Q189" s="11">
        <f t="shared" si="22"/>
        <v>0.34924798428778175</v>
      </c>
      <c r="R189" s="10" t="s">
        <v>23</v>
      </c>
      <c r="S189" s="10" t="s">
        <v>77</v>
      </c>
      <c r="T189" s="10">
        <v>1</v>
      </c>
      <c r="U189" s="12" t="str">
        <f t="shared" si="23"/>
        <v>FAST</v>
      </c>
      <c r="V189" s="10" t="str">
        <f t="shared" si="16"/>
        <v>0 to 0.1</v>
      </c>
      <c r="W189" s="16">
        <f t="shared" ca="1" si="17"/>
        <v>1</v>
      </c>
    </row>
    <row r="190" spans="1:23" x14ac:dyDescent="0.25">
      <c r="A190" s="9" t="s">
        <v>595</v>
      </c>
      <c r="B190" s="10" t="s">
        <v>596</v>
      </c>
      <c r="C190" s="10" t="str">
        <f t="shared" si="18"/>
        <v>January</v>
      </c>
      <c r="D190" s="10">
        <f t="shared" si="19"/>
        <v>2024</v>
      </c>
      <c r="E190" s="10" t="str">
        <f t="shared" si="20"/>
        <v>Q1</v>
      </c>
      <c r="F190" s="10" t="s">
        <v>597</v>
      </c>
      <c r="G190" s="10" t="s">
        <v>64</v>
      </c>
      <c r="H190" s="10" t="s">
        <v>65</v>
      </c>
      <c r="I190" s="10" t="s">
        <v>52</v>
      </c>
      <c r="J190" s="10" t="s">
        <v>66</v>
      </c>
      <c r="K190" s="10" t="s">
        <v>60</v>
      </c>
      <c r="L190" s="10">
        <v>950.08</v>
      </c>
      <c r="M190" s="10">
        <f t="shared" si="21"/>
        <v>475.04</v>
      </c>
      <c r="N190" s="10">
        <v>2</v>
      </c>
      <c r="O190" s="10">
        <v>0.16</v>
      </c>
      <c r="P190" s="10">
        <v>271.39</v>
      </c>
      <c r="Q190" s="11">
        <f t="shared" si="22"/>
        <v>0.28564962950488376</v>
      </c>
      <c r="R190" s="10" t="s">
        <v>23</v>
      </c>
      <c r="S190" s="10" t="s">
        <v>77</v>
      </c>
      <c r="T190" s="10">
        <v>1</v>
      </c>
      <c r="U190" s="12" t="str">
        <f t="shared" si="23"/>
        <v>FAST</v>
      </c>
      <c r="V190" s="10" t="str">
        <f t="shared" si="16"/>
        <v>0.1 to 0.2</v>
      </c>
      <c r="W190" s="16">
        <f t="shared" ca="1" si="17"/>
        <v>1</v>
      </c>
    </row>
    <row r="191" spans="1:23" x14ac:dyDescent="0.25">
      <c r="A191" s="9" t="s">
        <v>598</v>
      </c>
      <c r="B191" s="10" t="s">
        <v>599</v>
      </c>
      <c r="C191" s="10" t="str">
        <f t="shared" si="18"/>
        <v>January</v>
      </c>
      <c r="D191" s="10">
        <f t="shared" si="19"/>
        <v>2024</v>
      </c>
      <c r="E191" s="10" t="str">
        <f t="shared" si="20"/>
        <v>Q1</v>
      </c>
      <c r="F191" s="10" t="s">
        <v>600</v>
      </c>
      <c r="G191" s="10" t="s">
        <v>64</v>
      </c>
      <c r="H191" s="10" t="s">
        <v>58</v>
      </c>
      <c r="I191" s="10" t="s">
        <v>52</v>
      </c>
      <c r="J191" s="10" t="s">
        <v>21</v>
      </c>
      <c r="K191" s="10" t="s">
        <v>22</v>
      </c>
      <c r="L191" s="10">
        <v>1428.04</v>
      </c>
      <c r="M191" s="10">
        <f t="shared" si="21"/>
        <v>714.02</v>
      </c>
      <c r="N191" s="10">
        <v>2</v>
      </c>
      <c r="O191" s="10">
        <v>0.27</v>
      </c>
      <c r="P191" s="10">
        <v>383.73</v>
      </c>
      <c r="Q191" s="11">
        <f t="shared" si="22"/>
        <v>0.26871096047729759</v>
      </c>
      <c r="R191" s="10" t="s">
        <v>23</v>
      </c>
      <c r="S191" s="10" t="s">
        <v>86</v>
      </c>
      <c r="T191" s="10">
        <v>9</v>
      </c>
      <c r="U191" s="12" t="str">
        <f t="shared" si="23"/>
        <v>SLOW</v>
      </c>
      <c r="V191" s="10" t="str">
        <f t="shared" si="16"/>
        <v>upto 0.3</v>
      </c>
      <c r="W191" s="16">
        <f t="shared" ca="1" si="17"/>
        <v>1</v>
      </c>
    </row>
    <row r="192" spans="1:23" x14ac:dyDescent="0.25">
      <c r="A192" s="9" t="s">
        <v>601</v>
      </c>
      <c r="B192" s="10" t="s">
        <v>602</v>
      </c>
      <c r="C192" s="10" t="str">
        <f t="shared" si="18"/>
        <v>September</v>
      </c>
      <c r="D192" s="10">
        <f t="shared" si="19"/>
        <v>2024</v>
      </c>
      <c r="E192" s="10" t="str">
        <f t="shared" si="20"/>
        <v>Q3</v>
      </c>
      <c r="F192" s="10" t="s">
        <v>603</v>
      </c>
      <c r="G192" s="10" t="s">
        <v>64</v>
      </c>
      <c r="H192" s="10" t="s">
        <v>65</v>
      </c>
      <c r="I192" s="10" t="s">
        <v>52</v>
      </c>
      <c r="J192" s="10" t="s">
        <v>81</v>
      </c>
      <c r="K192" s="10" t="s">
        <v>60</v>
      </c>
      <c r="L192" s="10">
        <v>1855.72</v>
      </c>
      <c r="M192" s="10">
        <f t="shared" si="21"/>
        <v>927.86</v>
      </c>
      <c r="N192" s="10">
        <v>2</v>
      </c>
      <c r="O192" s="10">
        <v>0.03</v>
      </c>
      <c r="P192" s="10">
        <v>401.3</v>
      </c>
      <c r="Q192" s="11">
        <f t="shared" si="22"/>
        <v>0.21625029638091953</v>
      </c>
      <c r="R192" s="10" t="s">
        <v>23</v>
      </c>
      <c r="S192" s="10" t="s">
        <v>32</v>
      </c>
      <c r="T192" s="10">
        <v>2</v>
      </c>
      <c r="U192" s="12" t="str">
        <f t="shared" si="23"/>
        <v>FAST</v>
      </c>
      <c r="V192" s="10" t="str">
        <f t="shared" si="16"/>
        <v>0 to 0.1</v>
      </c>
      <c r="W192" s="16">
        <f t="shared" ca="1" si="17"/>
        <v>1</v>
      </c>
    </row>
    <row r="193" spans="1:23" x14ac:dyDescent="0.25">
      <c r="A193" s="9" t="s">
        <v>604</v>
      </c>
      <c r="B193" s="10" t="s">
        <v>605</v>
      </c>
      <c r="C193" s="10" t="str">
        <f t="shared" si="18"/>
        <v>January</v>
      </c>
      <c r="D193" s="10">
        <f t="shared" si="19"/>
        <v>2025</v>
      </c>
      <c r="E193" s="10" t="str">
        <f t="shared" si="20"/>
        <v>Q1</v>
      </c>
      <c r="F193" s="10" t="s">
        <v>606</v>
      </c>
      <c r="G193" s="10" t="s">
        <v>36</v>
      </c>
      <c r="H193" s="10" t="s">
        <v>45</v>
      </c>
      <c r="I193" s="10" t="s">
        <v>46</v>
      </c>
      <c r="J193" s="10" t="s">
        <v>66</v>
      </c>
      <c r="K193" s="10" t="s">
        <v>76</v>
      </c>
      <c r="L193" s="10">
        <v>502.71</v>
      </c>
      <c r="M193" s="10">
        <f t="shared" si="21"/>
        <v>251.35499999999999</v>
      </c>
      <c r="N193" s="10">
        <v>2</v>
      </c>
      <c r="O193" s="10">
        <v>0.28000000000000003</v>
      </c>
      <c r="P193" s="10">
        <v>161.30000000000001</v>
      </c>
      <c r="Q193" s="11">
        <f t="shared" si="22"/>
        <v>0.32086093373913394</v>
      </c>
      <c r="R193" s="10" t="s">
        <v>23</v>
      </c>
      <c r="S193" s="10" t="s">
        <v>24</v>
      </c>
      <c r="T193" s="10">
        <v>1</v>
      </c>
      <c r="U193" s="12" t="str">
        <f t="shared" si="23"/>
        <v>FAST</v>
      </c>
      <c r="V193" s="10" t="str">
        <f t="shared" si="16"/>
        <v>upto 0.3</v>
      </c>
      <c r="W193" s="16">
        <f t="shared" ca="1" si="17"/>
        <v>1</v>
      </c>
    </row>
    <row r="194" spans="1:23" x14ac:dyDescent="0.25">
      <c r="A194" s="9" t="s">
        <v>607</v>
      </c>
      <c r="B194" s="10" t="s">
        <v>608</v>
      </c>
      <c r="C194" s="10" t="str">
        <f t="shared" si="18"/>
        <v>February</v>
      </c>
      <c r="D194" s="10">
        <f t="shared" si="19"/>
        <v>2024</v>
      </c>
      <c r="E194" s="10" t="str">
        <f t="shared" si="20"/>
        <v>Q1</v>
      </c>
      <c r="F194" s="10" t="s">
        <v>609</v>
      </c>
      <c r="G194" s="10" t="s">
        <v>36</v>
      </c>
      <c r="H194" s="10" t="s">
        <v>58</v>
      </c>
      <c r="I194" s="10" t="s">
        <v>52</v>
      </c>
      <c r="J194" s="10" t="s">
        <v>47</v>
      </c>
      <c r="K194" s="10" t="s">
        <v>53</v>
      </c>
      <c r="L194" s="10">
        <v>473.99</v>
      </c>
      <c r="M194" s="10">
        <f t="shared" si="21"/>
        <v>94.798000000000002</v>
      </c>
      <c r="N194" s="10">
        <v>5</v>
      </c>
      <c r="O194" s="10">
        <v>0.18</v>
      </c>
      <c r="P194" s="10">
        <v>48.07</v>
      </c>
      <c r="Q194" s="11">
        <f t="shared" si="22"/>
        <v>0.10141564168020423</v>
      </c>
      <c r="R194" s="10" t="s">
        <v>31</v>
      </c>
      <c r="S194" s="10" t="s">
        <v>86</v>
      </c>
      <c r="T194" s="10">
        <v>2</v>
      </c>
      <c r="U194" s="12" t="str">
        <f t="shared" si="23"/>
        <v>FAST</v>
      </c>
      <c r="V194" s="10" t="str">
        <f t="shared" ref="V194:V257" si="24">IF(O194=0,"no discount",IF(O194&lt;0.1,"0 to 0.1",IF(O194&lt;0.2,"0.1 to 0.2","upto 0.3")))</f>
        <v>0.1 to 0.2</v>
      </c>
      <c r="W194" s="16">
        <f t="shared" ref="W194:W257" ca="1" si="25">COUNTA(unique(F:F))</f>
        <v>1</v>
      </c>
    </row>
    <row r="195" spans="1:23" x14ac:dyDescent="0.25">
      <c r="A195" s="9" t="s">
        <v>610</v>
      </c>
      <c r="B195" s="10" t="s">
        <v>611</v>
      </c>
      <c r="C195" s="10" t="str">
        <f t="shared" ref="C195:C258" si="26">TEXT(B195,"MMMMMMMMM")</f>
        <v>June</v>
      </c>
      <c r="D195" s="10">
        <f t="shared" ref="D195:D258" si="27">YEAR(B195)</f>
        <v>2024</v>
      </c>
      <c r="E195" s="10" t="str">
        <f t="shared" ref="E195:E258" si="28">"Q"&amp;ROUNDUP(MONTH(B195)/3,0)</f>
        <v>Q2</v>
      </c>
      <c r="F195" s="10" t="s">
        <v>612</v>
      </c>
      <c r="G195" s="10" t="s">
        <v>44</v>
      </c>
      <c r="H195" s="10" t="s">
        <v>51</v>
      </c>
      <c r="I195" s="10" t="s">
        <v>28</v>
      </c>
      <c r="J195" s="10" t="s">
        <v>81</v>
      </c>
      <c r="K195" s="10" t="s">
        <v>82</v>
      </c>
      <c r="L195" s="10">
        <v>319.10000000000002</v>
      </c>
      <c r="M195" s="10">
        <f t="shared" ref="M195:M258" si="29">L195/N195</f>
        <v>319.10000000000002</v>
      </c>
      <c r="N195" s="10">
        <v>1</v>
      </c>
      <c r="O195" s="10">
        <v>0.26</v>
      </c>
      <c r="P195" s="10">
        <v>54.46</v>
      </c>
      <c r="Q195" s="11">
        <f t="shared" ref="Q195:Q258" si="30">(P195/L195)</f>
        <v>0.17066750235036038</v>
      </c>
      <c r="R195" s="10" t="s">
        <v>23</v>
      </c>
      <c r="S195" s="10" t="s">
        <v>77</v>
      </c>
      <c r="T195" s="10">
        <v>2</v>
      </c>
      <c r="U195" s="12" t="str">
        <f t="shared" ref="U195:U258" si="31">IF(T195&lt;=3,"FAST",IF(T195&lt;=7,"NORMAL","SLOW"))</f>
        <v>FAST</v>
      </c>
      <c r="V195" s="10" t="str">
        <f t="shared" si="24"/>
        <v>upto 0.3</v>
      </c>
      <c r="W195" s="16">
        <f t="shared" ca="1" si="25"/>
        <v>1</v>
      </c>
    </row>
    <row r="196" spans="1:23" x14ac:dyDescent="0.25">
      <c r="A196" s="9" t="s">
        <v>613</v>
      </c>
      <c r="B196" s="10" t="s">
        <v>614</v>
      </c>
      <c r="C196" s="10" t="str">
        <f t="shared" si="26"/>
        <v>June</v>
      </c>
      <c r="D196" s="10">
        <f t="shared" si="27"/>
        <v>2024</v>
      </c>
      <c r="E196" s="10" t="str">
        <f t="shared" si="28"/>
        <v>Q2</v>
      </c>
      <c r="F196" s="10" t="s">
        <v>615</v>
      </c>
      <c r="G196" s="10" t="s">
        <v>36</v>
      </c>
      <c r="H196" s="10" t="s">
        <v>45</v>
      </c>
      <c r="I196" s="10" t="s">
        <v>106</v>
      </c>
      <c r="J196" s="10" t="s">
        <v>66</v>
      </c>
      <c r="K196" s="10" t="s">
        <v>53</v>
      </c>
      <c r="L196" s="10">
        <v>3926.58</v>
      </c>
      <c r="M196" s="10">
        <f t="shared" si="29"/>
        <v>785.31600000000003</v>
      </c>
      <c r="N196" s="10">
        <v>5</v>
      </c>
      <c r="O196" s="10">
        <v>0.03</v>
      </c>
      <c r="P196" s="10">
        <v>667.03</v>
      </c>
      <c r="Q196" s="11">
        <f t="shared" si="30"/>
        <v>0.16987556601419046</v>
      </c>
      <c r="R196" s="10" t="s">
        <v>54</v>
      </c>
      <c r="S196" s="10" t="s">
        <v>40</v>
      </c>
      <c r="T196" s="10">
        <v>2</v>
      </c>
      <c r="U196" s="12" t="str">
        <f t="shared" si="31"/>
        <v>FAST</v>
      </c>
      <c r="V196" s="10" t="str">
        <f t="shared" si="24"/>
        <v>0 to 0.1</v>
      </c>
      <c r="W196" s="16">
        <f t="shared" ca="1" si="25"/>
        <v>1</v>
      </c>
    </row>
    <row r="197" spans="1:23" x14ac:dyDescent="0.25">
      <c r="A197" s="9" t="s">
        <v>616</v>
      </c>
      <c r="B197" s="10" t="s">
        <v>617</v>
      </c>
      <c r="C197" s="10" t="str">
        <f t="shared" si="26"/>
        <v>April</v>
      </c>
      <c r="D197" s="10">
        <f t="shared" si="27"/>
        <v>2024</v>
      </c>
      <c r="E197" s="10" t="str">
        <f t="shared" si="28"/>
        <v>Q2</v>
      </c>
      <c r="F197" s="10" t="s">
        <v>618</v>
      </c>
      <c r="G197" s="10" t="s">
        <v>64</v>
      </c>
      <c r="H197" s="10" t="s">
        <v>45</v>
      </c>
      <c r="I197" s="10" t="s">
        <v>38</v>
      </c>
      <c r="J197" s="10" t="s">
        <v>21</v>
      </c>
      <c r="K197" s="10" t="s">
        <v>22</v>
      </c>
      <c r="L197" s="10">
        <v>562.73</v>
      </c>
      <c r="M197" s="10">
        <f t="shared" si="29"/>
        <v>281.36500000000001</v>
      </c>
      <c r="N197" s="10">
        <v>2</v>
      </c>
      <c r="O197" s="10">
        <v>0.11</v>
      </c>
      <c r="P197" s="10">
        <v>181.77</v>
      </c>
      <c r="Q197" s="11">
        <f t="shared" si="30"/>
        <v>0.32301458959003432</v>
      </c>
      <c r="R197" s="10" t="s">
        <v>23</v>
      </c>
      <c r="S197" s="10" t="s">
        <v>86</v>
      </c>
      <c r="T197" s="10">
        <v>1</v>
      </c>
      <c r="U197" s="12" t="str">
        <f t="shared" si="31"/>
        <v>FAST</v>
      </c>
      <c r="V197" s="10" t="str">
        <f t="shared" si="24"/>
        <v>0.1 to 0.2</v>
      </c>
      <c r="W197" s="16">
        <f t="shared" ca="1" si="25"/>
        <v>1</v>
      </c>
    </row>
    <row r="198" spans="1:23" x14ac:dyDescent="0.25">
      <c r="A198" s="9" t="s">
        <v>619</v>
      </c>
      <c r="B198" s="10" t="s">
        <v>620</v>
      </c>
      <c r="C198" s="10" t="str">
        <f t="shared" si="26"/>
        <v>April</v>
      </c>
      <c r="D198" s="10">
        <f t="shared" si="27"/>
        <v>2024</v>
      </c>
      <c r="E198" s="10" t="str">
        <f t="shared" si="28"/>
        <v>Q2</v>
      </c>
      <c r="F198" s="10" t="s">
        <v>621</v>
      </c>
      <c r="G198" s="10" t="s">
        <v>44</v>
      </c>
      <c r="H198" s="10" t="s">
        <v>19</v>
      </c>
      <c r="I198" s="10" t="s">
        <v>20</v>
      </c>
      <c r="J198" s="10" t="s">
        <v>66</v>
      </c>
      <c r="K198" s="10" t="s">
        <v>82</v>
      </c>
      <c r="L198" s="10">
        <v>29.32</v>
      </c>
      <c r="M198" s="10">
        <f t="shared" si="29"/>
        <v>29.32</v>
      </c>
      <c r="N198" s="10">
        <v>1</v>
      </c>
      <c r="O198" s="10">
        <v>0.21</v>
      </c>
      <c r="P198" s="10">
        <v>4.3899999999999997</v>
      </c>
      <c r="Q198" s="11">
        <f t="shared" si="30"/>
        <v>0.14972714870395634</v>
      </c>
      <c r="R198" s="10" t="s">
        <v>23</v>
      </c>
      <c r="S198" s="10" t="s">
        <v>40</v>
      </c>
      <c r="T198" s="10">
        <v>2</v>
      </c>
      <c r="U198" s="12" t="str">
        <f t="shared" si="31"/>
        <v>FAST</v>
      </c>
      <c r="V198" s="10" t="str">
        <f t="shared" si="24"/>
        <v>upto 0.3</v>
      </c>
      <c r="W198" s="16">
        <f t="shared" ca="1" si="25"/>
        <v>1</v>
      </c>
    </row>
    <row r="199" spans="1:23" x14ac:dyDescent="0.25">
      <c r="A199" s="9" t="s">
        <v>622</v>
      </c>
      <c r="B199" s="10" t="s">
        <v>623</v>
      </c>
      <c r="C199" s="10" t="str">
        <f t="shared" si="26"/>
        <v>April</v>
      </c>
      <c r="D199" s="10">
        <f t="shared" si="27"/>
        <v>2024</v>
      </c>
      <c r="E199" s="10" t="str">
        <f t="shared" si="28"/>
        <v>Q2</v>
      </c>
      <c r="F199" s="10" t="s">
        <v>624</v>
      </c>
      <c r="G199" s="10" t="s">
        <v>64</v>
      </c>
      <c r="H199" s="10" t="s">
        <v>58</v>
      </c>
      <c r="I199" s="10" t="s">
        <v>116</v>
      </c>
      <c r="J199" s="10" t="s">
        <v>66</v>
      </c>
      <c r="K199" s="10" t="s">
        <v>30</v>
      </c>
      <c r="L199" s="10">
        <v>2670.55</v>
      </c>
      <c r="M199" s="10">
        <f t="shared" si="29"/>
        <v>667.63750000000005</v>
      </c>
      <c r="N199" s="10">
        <v>4</v>
      </c>
      <c r="O199" s="10">
        <v>0.17</v>
      </c>
      <c r="P199" s="10">
        <v>485.04</v>
      </c>
      <c r="Q199" s="11">
        <f t="shared" si="30"/>
        <v>0.18162550785418732</v>
      </c>
      <c r="R199" s="10" t="s">
        <v>31</v>
      </c>
      <c r="S199" s="10" t="s">
        <v>86</v>
      </c>
      <c r="T199" s="10">
        <v>6</v>
      </c>
      <c r="U199" s="12" t="str">
        <f t="shared" si="31"/>
        <v>NORMAL</v>
      </c>
      <c r="V199" s="10" t="str">
        <f t="shared" si="24"/>
        <v>0.1 to 0.2</v>
      </c>
      <c r="W199" s="16">
        <f t="shared" ca="1" si="25"/>
        <v>1</v>
      </c>
    </row>
    <row r="200" spans="1:23" x14ac:dyDescent="0.25">
      <c r="A200" s="9" t="s">
        <v>625</v>
      </c>
      <c r="B200" s="10" t="s">
        <v>626</v>
      </c>
      <c r="C200" s="10" t="str">
        <f t="shared" si="26"/>
        <v>November</v>
      </c>
      <c r="D200" s="10">
        <f t="shared" si="27"/>
        <v>2024</v>
      </c>
      <c r="E200" s="10" t="str">
        <f t="shared" si="28"/>
        <v>Q4</v>
      </c>
      <c r="F200" s="10" t="s">
        <v>627</v>
      </c>
      <c r="G200" s="10" t="s">
        <v>64</v>
      </c>
      <c r="H200" s="10" t="s">
        <v>51</v>
      </c>
      <c r="I200" s="10" t="s">
        <v>116</v>
      </c>
      <c r="J200" s="10" t="s">
        <v>29</v>
      </c>
      <c r="K200" s="10" t="s">
        <v>82</v>
      </c>
      <c r="L200" s="10">
        <v>3786.18</v>
      </c>
      <c r="M200" s="10">
        <f t="shared" si="29"/>
        <v>946.54499999999996</v>
      </c>
      <c r="N200" s="10">
        <v>4</v>
      </c>
      <c r="O200" s="10">
        <v>0.2</v>
      </c>
      <c r="P200" s="10">
        <v>1155.0999999999999</v>
      </c>
      <c r="Q200" s="11">
        <f t="shared" si="30"/>
        <v>0.30508322372417579</v>
      </c>
      <c r="R200" s="10" t="s">
        <v>31</v>
      </c>
      <c r="S200" s="10" t="s">
        <v>40</v>
      </c>
      <c r="T200" s="10">
        <v>6</v>
      </c>
      <c r="U200" s="12" t="str">
        <f t="shared" si="31"/>
        <v>NORMAL</v>
      </c>
      <c r="V200" s="10" t="str">
        <f t="shared" si="24"/>
        <v>upto 0.3</v>
      </c>
      <c r="W200" s="16">
        <f t="shared" ca="1" si="25"/>
        <v>1</v>
      </c>
    </row>
    <row r="201" spans="1:23" x14ac:dyDescent="0.25">
      <c r="A201" s="9" t="s">
        <v>628</v>
      </c>
      <c r="B201" s="10" t="s">
        <v>203</v>
      </c>
      <c r="C201" s="10" t="str">
        <f t="shared" si="26"/>
        <v>March</v>
      </c>
      <c r="D201" s="10">
        <f t="shared" si="27"/>
        <v>2024</v>
      </c>
      <c r="E201" s="10" t="str">
        <f t="shared" si="28"/>
        <v>Q1</v>
      </c>
      <c r="F201" s="10" t="s">
        <v>629</v>
      </c>
      <c r="G201" s="10" t="s">
        <v>44</v>
      </c>
      <c r="H201" s="10" t="s">
        <v>51</v>
      </c>
      <c r="I201" s="10" t="s">
        <v>20</v>
      </c>
      <c r="J201" s="10" t="s">
        <v>81</v>
      </c>
      <c r="K201" s="10" t="s">
        <v>76</v>
      </c>
      <c r="L201" s="10">
        <v>501.06</v>
      </c>
      <c r="M201" s="10">
        <f t="shared" si="29"/>
        <v>501.06</v>
      </c>
      <c r="N201" s="10">
        <v>1</v>
      </c>
      <c r="O201" s="10">
        <v>0.1</v>
      </c>
      <c r="P201" s="10">
        <v>146.91999999999999</v>
      </c>
      <c r="Q201" s="11">
        <f t="shared" si="30"/>
        <v>0.29321837704067377</v>
      </c>
      <c r="R201" s="10" t="s">
        <v>54</v>
      </c>
      <c r="S201" s="10" t="s">
        <v>77</v>
      </c>
      <c r="T201" s="10">
        <v>6</v>
      </c>
      <c r="U201" s="12" t="str">
        <f t="shared" si="31"/>
        <v>NORMAL</v>
      </c>
      <c r="V201" s="10" t="str">
        <f t="shared" si="24"/>
        <v>0.1 to 0.2</v>
      </c>
      <c r="W201" s="16">
        <f t="shared" ca="1" si="25"/>
        <v>1</v>
      </c>
    </row>
    <row r="202" spans="1:23" x14ac:dyDescent="0.25">
      <c r="A202" s="9" t="s">
        <v>630</v>
      </c>
      <c r="B202" s="10" t="s">
        <v>631</v>
      </c>
      <c r="C202" s="10" t="str">
        <f t="shared" si="26"/>
        <v>June</v>
      </c>
      <c r="D202" s="10">
        <f t="shared" si="27"/>
        <v>2025</v>
      </c>
      <c r="E202" s="10" t="str">
        <f t="shared" si="28"/>
        <v>Q2</v>
      </c>
      <c r="F202" s="10" t="s">
        <v>632</v>
      </c>
      <c r="G202" s="10" t="s">
        <v>36</v>
      </c>
      <c r="H202" s="10" t="s">
        <v>51</v>
      </c>
      <c r="I202" s="10" t="s">
        <v>59</v>
      </c>
      <c r="J202" s="10" t="s">
        <v>66</v>
      </c>
      <c r="K202" s="10" t="s">
        <v>72</v>
      </c>
      <c r="L202" s="10">
        <v>728.27</v>
      </c>
      <c r="M202" s="10">
        <f t="shared" si="29"/>
        <v>728.27</v>
      </c>
      <c r="N202" s="10">
        <v>1</v>
      </c>
      <c r="O202" s="10">
        <v>0.23</v>
      </c>
      <c r="P202" s="10">
        <v>230.83</v>
      </c>
      <c r="Q202" s="11">
        <f t="shared" si="30"/>
        <v>0.31695662323039536</v>
      </c>
      <c r="R202" s="10" t="s">
        <v>23</v>
      </c>
      <c r="S202" s="10" t="s">
        <v>86</v>
      </c>
      <c r="T202" s="10">
        <v>7</v>
      </c>
      <c r="U202" s="12" t="str">
        <f t="shared" si="31"/>
        <v>NORMAL</v>
      </c>
      <c r="V202" s="10" t="str">
        <f t="shared" si="24"/>
        <v>upto 0.3</v>
      </c>
      <c r="W202" s="16">
        <f t="shared" ca="1" si="25"/>
        <v>1</v>
      </c>
    </row>
    <row r="203" spans="1:23" x14ac:dyDescent="0.25">
      <c r="A203" s="9" t="s">
        <v>633</v>
      </c>
      <c r="B203" s="10" t="s">
        <v>634</v>
      </c>
      <c r="C203" s="10" t="str">
        <f t="shared" si="26"/>
        <v>February</v>
      </c>
      <c r="D203" s="10">
        <f t="shared" si="27"/>
        <v>2024</v>
      </c>
      <c r="E203" s="10" t="str">
        <f t="shared" si="28"/>
        <v>Q1</v>
      </c>
      <c r="F203" s="10" t="s">
        <v>635</v>
      </c>
      <c r="G203" s="10" t="s">
        <v>18</v>
      </c>
      <c r="H203" s="10" t="s">
        <v>19</v>
      </c>
      <c r="I203" s="10" t="s">
        <v>59</v>
      </c>
      <c r="J203" s="10" t="s">
        <v>21</v>
      </c>
      <c r="K203" s="10" t="s">
        <v>60</v>
      </c>
      <c r="L203" s="10">
        <v>996.77</v>
      </c>
      <c r="M203" s="10">
        <f t="shared" si="29"/>
        <v>996.77</v>
      </c>
      <c r="N203" s="10">
        <v>1</v>
      </c>
      <c r="O203" s="10">
        <v>7.0000000000000007E-2</v>
      </c>
      <c r="P203" s="10">
        <v>220.41</v>
      </c>
      <c r="Q203" s="11">
        <f t="shared" si="30"/>
        <v>0.22112423126699238</v>
      </c>
      <c r="R203" s="10" t="s">
        <v>31</v>
      </c>
      <c r="S203" s="10" t="s">
        <v>24</v>
      </c>
      <c r="T203" s="10">
        <v>3</v>
      </c>
      <c r="U203" s="12" t="str">
        <f t="shared" si="31"/>
        <v>FAST</v>
      </c>
      <c r="V203" s="10" t="str">
        <f t="shared" si="24"/>
        <v>0 to 0.1</v>
      </c>
      <c r="W203" s="16">
        <f t="shared" ca="1" si="25"/>
        <v>1</v>
      </c>
    </row>
    <row r="204" spans="1:23" x14ac:dyDescent="0.25">
      <c r="A204" s="9" t="s">
        <v>636</v>
      </c>
      <c r="B204" s="10" t="s">
        <v>637</v>
      </c>
      <c r="C204" s="10" t="str">
        <f t="shared" si="26"/>
        <v>March</v>
      </c>
      <c r="D204" s="10">
        <f t="shared" si="27"/>
        <v>2024</v>
      </c>
      <c r="E204" s="10" t="str">
        <f t="shared" si="28"/>
        <v>Q1</v>
      </c>
      <c r="F204" s="10" t="s">
        <v>638</v>
      </c>
      <c r="G204" s="10" t="s">
        <v>64</v>
      </c>
      <c r="H204" s="10" t="s">
        <v>37</v>
      </c>
      <c r="I204" s="10" t="s">
        <v>38</v>
      </c>
      <c r="J204" s="10" t="s">
        <v>21</v>
      </c>
      <c r="K204" s="10" t="s">
        <v>60</v>
      </c>
      <c r="L204" s="10">
        <v>2678.2</v>
      </c>
      <c r="M204" s="10">
        <f t="shared" si="29"/>
        <v>892.73333333333323</v>
      </c>
      <c r="N204" s="10">
        <v>3</v>
      </c>
      <c r="O204" s="10">
        <v>0.18</v>
      </c>
      <c r="P204" s="10">
        <v>870.67</v>
      </c>
      <c r="Q204" s="11">
        <f t="shared" si="30"/>
        <v>0.32509521320289747</v>
      </c>
      <c r="R204" s="10" t="s">
        <v>31</v>
      </c>
      <c r="S204" s="10" t="s">
        <v>24</v>
      </c>
      <c r="T204" s="10">
        <v>4</v>
      </c>
      <c r="U204" s="12" t="str">
        <f t="shared" si="31"/>
        <v>NORMAL</v>
      </c>
      <c r="V204" s="10" t="str">
        <f t="shared" si="24"/>
        <v>0.1 to 0.2</v>
      </c>
      <c r="W204" s="16">
        <f t="shared" ca="1" si="25"/>
        <v>1</v>
      </c>
    </row>
    <row r="205" spans="1:23" x14ac:dyDescent="0.25">
      <c r="A205" s="9" t="s">
        <v>639</v>
      </c>
      <c r="B205" s="10" t="s">
        <v>640</v>
      </c>
      <c r="C205" s="10" t="str">
        <f t="shared" si="26"/>
        <v>November</v>
      </c>
      <c r="D205" s="10">
        <f t="shared" si="27"/>
        <v>2024</v>
      </c>
      <c r="E205" s="10" t="str">
        <f t="shared" si="28"/>
        <v>Q4</v>
      </c>
      <c r="F205" s="10" t="s">
        <v>641</v>
      </c>
      <c r="G205" s="10" t="s">
        <v>36</v>
      </c>
      <c r="H205" s="10" t="s">
        <v>19</v>
      </c>
      <c r="I205" s="10" t="s">
        <v>106</v>
      </c>
      <c r="J205" s="10" t="s">
        <v>21</v>
      </c>
      <c r="K205" s="10" t="s">
        <v>39</v>
      </c>
      <c r="L205" s="10">
        <v>444.16</v>
      </c>
      <c r="M205" s="10">
        <f t="shared" si="29"/>
        <v>444.16</v>
      </c>
      <c r="N205" s="10">
        <v>1</v>
      </c>
      <c r="O205" s="10">
        <v>0.28999999999999998</v>
      </c>
      <c r="P205" s="10">
        <v>136.16999999999999</v>
      </c>
      <c r="Q205" s="11">
        <f t="shared" si="30"/>
        <v>0.30657871037463974</v>
      </c>
      <c r="R205" s="10" t="s">
        <v>54</v>
      </c>
      <c r="S205" s="10" t="s">
        <v>86</v>
      </c>
      <c r="T205" s="10">
        <v>7</v>
      </c>
      <c r="U205" s="12" t="str">
        <f t="shared" si="31"/>
        <v>NORMAL</v>
      </c>
      <c r="V205" s="10" t="str">
        <f t="shared" si="24"/>
        <v>upto 0.3</v>
      </c>
      <c r="W205" s="16">
        <f t="shared" ca="1" si="25"/>
        <v>1</v>
      </c>
    </row>
    <row r="206" spans="1:23" x14ac:dyDescent="0.25">
      <c r="A206" s="9" t="s">
        <v>642</v>
      </c>
      <c r="B206" s="10" t="s">
        <v>643</v>
      </c>
      <c r="C206" s="10" t="str">
        <f t="shared" si="26"/>
        <v>October</v>
      </c>
      <c r="D206" s="10">
        <f t="shared" si="27"/>
        <v>2025</v>
      </c>
      <c r="E206" s="10" t="str">
        <f t="shared" si="28"/>
        <v>Q4</v>
      </c>
      <c r="F206" s="10" t="s">
        <v>644</v>
      </c>
      <c r="G206" s="10" t="s">
        <v>44</v>
      </c>
      <c r="H206" s="10" t="s">
        <v>37</v>
      </c>
      <c r="I206" s="10" t="s">
        <v>116</v>
      </c>
      <c r="J206" s="10" t="s">
        <v>47</v>
      </c>
      <c r="K206" s="10" t="s">
        <v>72</v>
      </c>
      <c r="L206" s="10">
        <v>1881.39</v>
      </c>
      <c r="M206" s="10">
        <f t="shared" si="29"/>
        <v>940.69500000000005</v>
      </c>
      <c r="N206" s="10">
        <v>2</v>
      </c>
      <c r="O206" s="10">
        <v>0.15</v>
      </c>
      <c r="P206" s="10">
        <v>324.69</v>
      </c>
      <c r="Q206" s="11">
        <f t="shared" si="30"/>
        <v>0.17257984787843031</v>
      </c>
      <c r="R206" s="10" t="s">
        <v>54</v>
      </c>
      <c r="S206" s="10" t="s">
        <v>32</v>
      </c>
      <c r="T206" s="10">
        <v>10</v>
      </c>
      <c r="U206" s="12" t="str">
        <f t="shared" si="31"/>
        <v>SLOW</v>
      </c>
      <c r="V206" s="10" t="str">
        <f t="shared" si="24"/>
        <v>0.1 to 0.2</v>
      </c>
      <c r="W206" s="16">
        <f t="shared" ca="1" si="25"/>
        <v>1</v>
      </c>
    </row>
    <row r="207" spans="1:23" x14ac:dyDescent="0.25">
      <c r="A207" s="9" t="s">
        <v>645</v>
      </c>
      <c r="B207" s="10" t="s">
        <v>646</v>
      </c>
      <c r="C207" s="10" t="str">
        <f t="shared" si="26"/>
        <v>January</v>
      </c>
      <c r="D207" s="10">
        <f t="shared" si="27"/>
        <v>2025</v>
      </c>
      <c r="E207" s="10" t="str">
        <f t="shared" si="28"/>
        <v>Q1</v>
      </c>
      <c r="F207" s="10" t="s">
        <v>647</v>
      </c>
      <c r="G207" s="10" t="s">
        <v>44</v>
      </c>
      <c r="H207" s="10" t="s">
        <v>58</v>
      </c>
      <c r="I207" s="10" t="s">
        <v>20</v>
      </c>
      <c r="J207" s="10" t="s">
        <v>66</v>
      </c>
      <c r="K207" s="10" t="s">
        <v>60</v>
      </c>
      <c r="L207" s="10">
        <v>852.14</v>
      </c>
      <c r="M207" s="10">
        <f t="shared" si="29"/>
        <v>426.07</v>
      </c>
      <c r="N207" s="10">
        <v>2</v>
      </c>
      <c r="O207" s="10">
        <v>0.21</v>
      </c>
      <c r="P207" s="10">
        <v>219.91</v>
      </c>
      <c r="Q207" s="11">
        <f t="shared" si="30"/>
        <v>0.25806792311122584</v>
      </c>
      <c r="R207" s="10" t="s">
        <v>23</v>
      </c>
      <c r="S207" s="10" t="s">
        <v>77</v>
      </c>
      <c r="T207" s="10">
        <v>10</v>
      </c>
      <c r="U207" s="12" t="str">
        <f t="shared" si="31"/>
        <v>SLOW</v>
      </c>
      <c r="V207" s="10" t="str">
        <f t="shared" si="24"/>
        <v>upto 0.3</v>
      </c>
      <c r="W207" s="16">
        <f t="shared" ca="1" si="25"/>
        <v>1</v>
      </c>
    </row>
    <row r="208" spans="1:23" x14ac:dyDescent="0.25">
      <c r="A208" s="9" t="s">
        <v>648</v>
      </c>
      <c r="B208" s="10" t="s">
        <v>649</v>
      </c>
      <c r="C208" s="10" t="str">
        <f t="shared" si="26"/>
        <v>October</v>
      </c>
      <c r="D208" s="10">
        <f t="shared" si="27"/>
        <v>2025</v>
      </c>
      <c r="E208" s="10" t="str">
        <f t="shared" si="28"/>
        <v>Q4</v>
      </c>
      <c r="F208" s="10" t="s">
        <v>650</v>
      </c>
      <c r="G208" s="10" t="s">
        <v>36</v>
      </c>
      <c r="H208" s="10" t="s">
        <v>71</v>
      </c>
      <c r="I208" s="10" t="s">
        <v>52</v>
      </c>
      <c r="J208" s="10" t="s">
        <v>29</v>
      </c>
      <c r="K208" s="10" t="s">
        <v>22</v>
      </c>
      <c r="L208" s="10">
        <v>2073.46</v>
      </c>
      <c r="M208" s="10">
        <f t="shared" si="29"/>
        <v>691.15333333333331</v>
      </c>
      <c r="N208" s="10">
        <v>3</v>
      </c>
      <c r="O208" s="10">
        <v>0.06</v>
      </c>
      <c r="P208" s="10">
        <v>255.81</v>
      </c>
      <c r="Q208" s="11">
        <f t="shared" si="30"/>
        <v>0.12337349165163543</v>
      </c>
      <c r="R208" s="10" t="s">
        <v>31</v>
      </c>
      <c r="S208" s="10" t="s">
        <v>24</v>
      </c>
      <c r="T208" s="10">
        <v>9</v>
      </c>
      <c r="U208" s="12" t="str">
        <f t="shared" si="31"/>
        <v>SLOW</v>
      </c>
      <c r="V208" s="10" t="str">
        <f t="shared" si="24"/>
        <v>0 to 0.1</v>
      </c>
      <c r="W208" s="16">
        <f t="shared" ca="1" si="25"/>
        <v>1</v>
      </c>
    </row>
    <row r="209" spans="1:23" x14ac:dyDescent="0.25">
      <c r="A209" s="9" t="s">
        <v>651</v>
      </c>
      <c r="B209" s="10" t="s">
        <v>652</v>
      </c>
      <c r="C209" s="10" t="str">
        <f t="shared" si="26"/>
        <v>June</v>
      </c>
      <c r="D209" s="10">
        <f t="shared" si="27"/>
        <v>2024</v>
      </c>
      <c r="E209" s="10" t="str">
        <f t="shared" si="28"/>
        <v>Q2</v>
      </c>
      <c r="F209" s="10" t="s">
        <v>591</v>
      </c>
      <c r="G209" s="10" t="s">
        <v>102</v>
      </c>
      <c r="H209" s="10" t="s">
        <v>19</v>
      </c>
      <c r="I209" s="10" t="s">
        <v>52</v>
      </c>
      <c r="J209" s="10" t="s">
        <v>81</v>
      </c>
      <c r="K209" s="10" t="s">
        <v>72</v>
      </c>
      <c r="L209" s="10">
        <v>2149.69</v>
      </c>
      <c r="M209" s="10">
        <f t="shared" si="29"/>
        <v>716.56333333333339</v>
      </c>
      <c r="N209" s="10">
        <v>3</v>
      </c>
      <c r="O209" s="10">
        <v>0.21</v>
      </c>
      <c r="P209" s="10">
        <v>584.94000000000005</v>
      </c>
      <c r="Q209" s="11">
        <f t="shared" si="30"/>
        <v>0.27210434992952476</v>
      </c>
      <c r="R209" s="10" t="s">
        <v>23</v>
      </c>
      <c r="S209" s="10" t="s">
        <v>24</v>
      </c>
      <c r="T209" s="10">
        <v>6</v>
      </c>
      <c r="U209" s="12" t="str">
        <f t="shared" si="31"/>
        <v>NORMAL</v>
      </c>
      <c r="V209" s="10" t="str">
        <f t="shared" si="24"/>
        <v>upto 0.3</v>
      </c>
      <c r="W209" s="16">
        <f t="shared" ca="1" si="25"/>
        <v>1</v>
      </c>
    </row>
    <row r="210" spans="1:23" x14ac:dyDescent="0.25">
      <c r="A210" s="9" t="s">
        <v>653</v>
      </c>
      <c r="B210" s="10" t="s">
        <v>654</v>
      </c>
      <c r="C210" s="10" t="str">
        <f t="shared" si="26"/>
        <v>June</v>
      </c>
      <c r="D210" s="10">
        <f t="shared" si="27"/>
        <v>2024</v>
      </c>
      <c r="E210" s="10" t="str">
        <f t="shared" si="28"/>
        <v>Q2</v>
      </c>
      <c r="F210" s="10" t="s">
        <v>655</v>
      </c>
      <c r="G210" s="10" t="s">
        <v>18</v>
      </c>
      <c r="H210" s="10" t="s">
        <v>45</v>
      </c>
      <c r="I210" s="10" t="s">
        <v>116</v>
      </c>
      <c r="J210" s="10" t="s">
        <v>29</v>
      </c>
      <c r="K210" s="10" t="s">
        <v>67</v>
      </c>
      <c r="L210" s="10">
        <v>1884.71</v>
      </c>
      <c r="M210" s="10">
        <f t="shared" si="29"/>
        <v>471.17750000000001</v>
      </c>
      <c r="N210" s="10">
        <v>4</v>
      </c>
      <c r="O210" s="10">
        <v>0.24</v>
      </c>
      <c r="P210" s="10">
        <v>448.52</v>
      </c>
      <c r="Q210" s="11">
        <f t="shared" si="30"/>
        <v>0.23797825660181141</v>
      </c>
      <c r="R210" s="10" t="s">
        <v>31</v>
      </c>
      <c r="S210" s="10" t="s">
        <v>24</v>
      </c>
      <c r="T210" s="10">
        <v>1</v>
      </c>
      <c r="U210" s="12" t="str">
        <f t="shared" si="31"/>
        <v>FAST</v>
      </c>
      <c r="V210" s="10" t="str">
        <f t="shared" si="24"/>
        <v>upto 0.3</v>
      </c>
      <c r="W210" s="16">
        <f t="shared" ca="1" si="25"/>
        <v>1</v>
      </c>
    </row>
    <row r="211" spans="1:23" x14ac:dyDescent="0.25">
      <c r="A211" s="9" t="s">
        <v>656</v>
      </c>
      <c r="B211" s="10" t="s">
        <v>620</v>
      </c>
      <c r="C211" s="10" t="str">
        <f t="shared" si="26"/>
        <v>April</v>
      </c>
      <c r="D211" s="10">
        <f t="shared" si="27"/>
        <v>2024</v>
      </c>
      <c r="E211" s="10" t="str">
        <f t="shared" si="28"/>
        <v>Q2</v>
      </c>
      <c r="F211" s="10" t="s">
        <v>657</v>
      </c>
      <c r="G211" s="10" t="s">
        <v>36</v>
      </c>
      <c r="H211" s="10" t="s">
        <v>19</v>
      </c>
      <c r="I211" s="10" t="s">
        <v>116</v>
      </c>
      <c r="J211" s="10" t="s">
        <v>81</v>
      </c>
      <c r="K211" s="10" t="s">
        <v>82</v>
      </c>
      <c r="L211" s="10">
        <v>179.28</v>
      </c>
      <c r="M211" s="10">
        <f t="shared" si="29"/>
        <v>179.28</v>
      </c>
      <c r="N211" s="10">
        <v>1</v>
      </c>
      <c r="O211" s="10">
        <v>0.16</v>
      </c>
      <c r="P211" s="10">
        <v>30.24</v>
      </c>
      <c r="Q211" s="11">
        <f t="shared" si="30"/>
        <v>0.16867469879518071</v>
      </c>
      <c r="R211" s="10" t="s">
        <v>31</v>
      </c>
      <c r="S211" s="10" t="s">
        <v>32</v>
      </c>
      <c r="T211" s="10">
        <v>6</v>
      </c>
      <c r="U211" s="12" t="str">
        <f t="shared" si="31"/>
        <v>NORMAL</v>
      </c>
      <c r="V211" s="10" t="str">
        <f t="shared" si="24"/>
        <v>0.1 to 0.2</v>
      </c>
      <c r="W211" s="16">
        <f t="shared" ca="1" si="25"/>
        <v>1</v>
      </c>
    </row>
    <row r="212" spans="1:23" x14ac:dyDescent="0.25">
      <c r="A212" s="9" t="s">
        <v>658</v>
      </c>
      <c r="B212" s="10" t="s">
        <v>379</v>
      </c>
      <c r="C212" s="10" t="str">
        <f t="shared" si="26"/>
        <v>October</v>
      </c>
      <c r="D212" s="10">
        <f t="shared" si="27"/>
        <v>2025</v>
      </c>
      <c r="E212" s="10" t="str">
        <f t="shared" si="28"/>
        <v>Q4</v>
      </c>
      <c r="F212" s="10" t="s">
        <v>659</v>
      </c>
      <c r="G212" s="10" t="s">
        <v>36</v>
      </c>
      <c r="H212" s="10" t="s">
        <v>58</v>
      </c>
      <c r="I212" s="10" t="s">
        <v>20</v>
      </c>
      <c r="J212" s="10" t="s">
        <v>47</v>
      </c>
      <c r="K212" s="10" t="s">
        <v>39</v>
      </c>
      <c r="L212" s="10">
        <v>974.35</v>
      </c>
      <c r="M212" s="10">
        <f t="shared" si="29"/>
        <v>487.17500000000001</v>
      </c>
      <c r="N212" s="10">
        <v>2</v>
      </c>
      <c r="O212" s="10">
        <v>0.23</v>
      </c>
      <c r="P212" s="10">
        <v>321.55</v>
      </c>
      <c r="Q212" s="11">
        <f t="shared" si="30"/>
        <v>0.33001488171601578</v>
      </c>
      <c r="R212" s="10" t="s">
        <v>54</v>
      </c>
      <c r="S212" s="10" t="s">
        <v>24</v>
      </c>
      <c r="T212" s="10">
        <v>5</v>
      </c>
      <c r="U212" s="12" t="str">
        <f t="shared" si="31"/>
        <v>NORMAL</v>
      </c>
      <c r="V212" s="10" t="str">
        <f t="shared" si="24"/>
        <v>upto 0.3</v>
      </c>
      <c r="W212" s="16">
        <f t="shared" ca="1" si="25"/>
        <v>1</v>
      </c>
    </row>
    <row r="213" spans="1:23" x14ac:dyDescent="0.25">
      <c r="A213" s="9" t="s">
        <v>660</v>
      </c>
      <c r="B213" s="10" t="s">
        <v>252</v>
      </c>
      <c r="C213" s="10" t="str">
        <f t="shared" si="26"/>
        <v>October</v>
      </c>
      <c r="D213" s="10">
        <f t="shared" si="27"/>
        <v>2025</v>
      </c>
      <c r="E213" s="10" t="str">
        <f t="shared" si="28"/>
        <v>Q4</v>
      </c>
      <c r="F213" s="10" t="s">
        <v>661</v>
      </c>
      <c r="G213" s="10" t="s">
        <v>102</v>
      </c>
      <c r="H213" s="10" t="s">
        <v>19</v>
      </c>
      <c r="I213" s="10" t="s">
        <v>28</v>
      </c>
      <c r="J213" s="10" t="s">
        <v>21</v>
      </c>
      <c r="K213" s="10" t="s">
        <v>82</v>
      </c>
      <c r="L213" s="10">
        <v>1388.39</v>
      </c>
      <c r="M213" s="10">
        <f t="shared" si="29"/>
        <v>462.79666666666668</v>
      </c>
      <c r="N213" s="10">
        <v>3</v>
      </c>
      <c r="O213" s="10">
        <v>0.14000000000000001</v>
      </c>
      <c r="P213" s="10">
        <v>271.45999999999998</v>
      </c>
      <c r="Q213" s="11">
        <f t="shared" si="30"/>
        <v>0.19552143129812224</v>
      </c>
      <c r="R213" s="10" t="s">
        <v>54</v>
      </c>
      <c r="S213" s="10" t="s">
        <v>32</v>
      </c>
      <c r="T213" s="10">
        <v>6</v>
      </c>
      <c r="U213" s="12" t="str">
        <f t="shared" si="31"/>
        <v>NORMAL</v>
      </c>
      <c r="V213" s="10" t="str">
        <f t="shared" si="24"/>
        <v>0.1 to 0.2</v>
      </c>
      <c r="W213" s="16">
        <f t="shared" ca="1" si="25"/>
        <v>1</v>
      </c>
    </row>
    <row r="214" spans="1:23" x14ac:dyDescent="0.25">
      <c r="A214" s="9" t="s">
        <v>662</v>
      </c>
      <c r="B214" s="10" t="s">
        <v>663</v>
      </c>
      <c r="C214" s="10" t="str">
        <f t="shared" si="26"/>
        <v>May</v>
      </c>
      <c r="D214" s="10">
        <f t="shared" si="27"/>
        <v>2024</v>
      </c>
      <c r="E214" s="10" t="str">
        <f t="shared" si="28"/>
        <v>Q2</v>
      </c>
      <c r="F214" s="10" t="s">
        <v>664</v>
      </c>
      <c r="G214" s="10" t="s">
        <v>64</v>
      </c>
      <c r="H214" s="10" t="s">
        <v>37</v>
      </c>
      <c r="I214" s="10" t="s">
        <v>20</v>
      </c>
      <c r="J214" s="10" t="s">
        <v>47</v>
      </c>
      <c r="K214" s="10" t="s">
        <v>39</v>
      </c>
      <c r="L214" s="10">
        <v>1565.37</v>
      </c>
      <c r="M214" s="10">
        <f t="shared" si="29"/>
        <v>313.07399999999996</v>
      </c>
      <c r="N214" s="10">
        <v>5</v>
      </c>
      <c r="O214" s="10">
        <v>0.15</v>
      </c>
      <c r="P214" s="10">
        <v>171.9</v>
      </c>
      <c r="Q214" s="11">
        <f t="shared" si="30"/>
        <v>0.10981429310642213</v>
      </c>
      <c r="R214" s="10" t="s">
        <v>23</v>
      </c>
      <c r="S214" s="10" t="s">
        <v>32</v>
      </c>
      <c r="T214" s="10">
        <v>2</v>
      </c>
      <c r="U214" s="12" t="str">
        <f t="shared" si="31"/>
        <v>FAST</v>
      </c>
      <c r="V214" s="10" t="str">
        <f t="shared" si="24"/>
        <v>0.1 to 0.2</v>
      </c>
      <c r="W214" s="16">
        <f t="shared" ca="1" si="25"/>
        <v>1</v>
      </c>
    </row>
    <row r="215" spans="1:23" x14ac:dyDescent="0.25">
      <c r="A215" s="9" t="s">
        <v>665</v>
      </c>
      <c r="B215" s="10" t="s">
        <v>438</v>
      </c>
      <c r="C215" s="10" t="str">
        <f t="shared" si="26"/>
        <v>August</v>
      </c>
      <c r="D215" s="10">
        <f t="shared" si="27"/>
        <v>2024</v>
      </c>
      <c r="E215" s="10" t="str">
        <f t="shared" si="28"/>
        <v>Q3</v>
      </c>
      <c r="F215" s="10" t="s">
        <v>666</v>
      </c>
      <c r="G215" s="10" t="s">
        <v>64</v>
      </c>
      <c r="H215" s="10" t="s">
        <v>19</v>
      </c>
      <c r="I215" s="10" t="s">
        <v>116</v>
      </c>
      <c r="J215" s="10" t="s">
        <v>29</v>
      </c>
      <c r="K215" s="10" t="s">
        <v>72</v>
      </c>
      <c r="L215" s="10">
        <v>2879.79</v>
      </c>
      <c r="M215" s="10">
        <f t="shared" si="29"/>
        <v>719.94749999999999</v>
      </c>
      <c r="N215" s="10">
        <v>4</v>
      </c>
      <c r="O215" s="10">
        <v>0.21</v>
      </c>
      <c r="P215" s="10">
        <v>934.38</v>
      </c>
      <c r="Q215" s="11">
        <f t="shared" si="30"/>
        <v>0.32446115862614983</v>
      </c>
      <c r="R215" s="10" t="s">
        <v>54</v>
      </c>
      <c r="S215" s="10" t="s">
        <v>32</v>
      </c>
      <c r="T215" s="10">
        <v>1</v>
      </c>
      <c r="U215" s="12" t="str">
        <f t="shared" si="31"/>
        <v>FAST</v>
      </c>
      <c r="V215" s="10" t="str">
        <f t="shared" si="24"/>
        <v>upto 0.3</v>
      </c>
      <c r="W215" s="16">
        <f t="shared" ca="1" si="25"/>
        <v>1</v>
      </c>
    </row>
    <row r="216" spans="1:23" x14ac:dyDescent="0.25">
      <c r="A216" s="9" t="s">
        <v>667</v>
      </c>
      <c r="B216" s="10" t="s">
        <v>668</v>
      </c>
      <c r="C216" s="10" t="str">
        <f t="shared" si="26"/>
        <v>April</v>
      </c>
      <c r="D216" s="10">
        <f t="shared" si="27"/>
        <v>2025</v>
      </c>
      <c r="E216" s="10" t="str">
        <f t="shared" si="28"/>
        <v>Q2</v>
      </c>
      <c r="F216" s="10" t="s">
        <v>669</v>
      </c>
      <c r="G216" s="10" t="s">
        <v>64</v>
      </c>
      <c r="H216" s="10" t="s">
        <v>71</v>
      </c>
      <c r="I216" s="10" t="s">
        <v>46</v>
      </c>
      <c r="J216" s="10" t="s">
        <v>29</v>
      </c>
      <c r="K216" s="10" t="s">
        <v>76</v>
      </c>
      <c r="L216" s="10">
        <v>2135.98</v>
      </c>
      <c r="M216" s="10">
        <f t="shared" si="29"/>
        <v>711.99333333333334</v>
      </c>
      <c r="N216" s="10">
        <v>3</v>
      </c>
      <c r="O216" s="10">
        <v>0.01</v>
      </c>
      <c r="P216" s="10">
        <v>414.94</v>
      </c>
      <c r="Q216" s="11">
        <f t="shared" si="30"/>
        <v>0.19426211855916253</v>
      </c>
      <c r="R216" s="10" t="s">
        <v>23</v>
      </c>
      <c r="S216" s="10" t="s">
        <v>24</v>
      </c>
      <c r="T216" s="10">
        <v>3</v>
      </c>
      <c r="U216" s="12" t="str">
        <f t="shared" si="31"/>
        <v>FAST</v>
      </c>
      <c r="V216" s="10" t="str">
        <f t="shared" si="24"/>
        <v>0 to 0.1</v>
      </c>
      <c r="W216" s="16">
        <f t="shared" ca="1" si="25"/>
        <v>1</v>
      </c>
    </row>
    <row r="217" spans="1:23" x14ac:dyDescent="0.25">
      <c r="A217" s="9" t="s">
        <v>670</v>
      </c>
      <c r="B217" s="10" t="s">
        <v>671</v>
      </c>
      <c r="C217" s="10" t="str">
        <f t="shared" si="26"/>
        <v>September</v>
      </c>
      <c r="D217" s="10">
        <f t="shared" si="27"/>
        <v>2025</v>
      </c>
      <c r="E217" s="10" t="str">
        <f t="shared" si="28"/>
        <v>Q3</v>
      </c>
      <c r="F217" s="10" t="s">
        <v>672</v>
      </c>
      <c r="G217" s="10" t="s">
        <v>18</v>
      </c>
      <c r="H217" s="10" t="s">
        <v>65</v>
      </c>
      <c r="I217" s="10" t="s">
        <v>59</v>
      </c>
      <c r="J217" s="10" t="s">
        <v>81</v>
      </c>
      <c r="K217" s="10" t="s">
        <v>22</v>
      </c>
      <c r="L217" s="10">
        <v>4761.3500000000004</v>
      </c>
      <c r="M217" s="10">
        <f t="shared" si="29"/>
        <v>952.2700000000001</v>
      </c>
      <c r="N217" s="10">
        <v>5</v>
      </c>
      <c r="O217" s="10">
        <v>0.11</v>
      </c>
      <c r="P217" s="10">
        <v>1526.94</v>
      </c>
      <c r="Q217" s="11">
        <f t="shared" si="30"/>
        <v>0.32069476093964944</v>
      </c>
      <c r="R217" s="10" t="s">
        <v>31</v>
      </c>
      <c r="S217" s="10" t="s">
        <v>24</v>
      </c>
      <c r="T217" s="10">
        <v>2</v>
      </c>
      <c r="U217" s="12" t="str">
        <f t="shared" si="31"/>
        <v>FAST</v>
      </c>
      <c r="V217" s="10" t="str">
        <f t="shared" si="24"/>
        <v>0.1 to 0.2</v>
      </c>
      <c r="W217" s="16">
        <f t="shared" ca="1" si="25"/>
        <v>1</v>
      </c>
    </row>
    <row r="218" spans="1:23" x14ac:dyDescent="0.25">
      <c r="A218" s="9" t="s">
        <v>673</v>
      </c>
      <c r="B218" s="10" t="s">
        <v>674</v>
      </c>
      <c r="C218" s="10" t="str">
        <f t="shared" si="26"/>
        <v>March</v>
      </c>
      <c r="D218" s="10">
        <f t="shared" si="27"/>
        <v>2025</v>
      </c>
      <c r="E218" s="10" t="str">
        <f t="shared" si="28"/>
        <v>Q1</v>
      </c>
      <c r="F218" s="10" t="s">
        <v>675</v>
      </c>
      <c r="G218" s="10" t="s">
        <v>18</v>
      </c>
      <c r="H218" s="10" t="s">
        <v>45</v>
      </c>
      <c r="I218" s="10" t="s">
        <v>46</v>
      </c>
      <c r="J218" s="10" t="s">
        <v>66</v>
      </c>
      <c r="K218" s="10" t="s">
        <v>72</v>
      </c>
      <c r="L218" s="10">
        <v>1643.35</v>
      </c>
      <c r="M218" s="10">
        <f t="shared" si="29"/>
        <v>547.7833333333333</v>
      </c>
      <c r="N218" s="10">
        <v>3</v>
      </c>
      <c r="O218" s="10">
        <v>0.23</v>
      </c>
      <c r="P218" s="10">
        <v>395.49</v>
      </c>
      <c r="Q218" s="11">
        <f t="shared" si="30"/>
        <v>0.24066084522469347</v>
      </c>
      <c r="R218" s="10" t="s">
        <v>31</v>
      </c>
      <c r="S218" s="10" t="s">
        <v>32</v>
      </c>
      <c r="T218" s="10">
        <v>9</v>
      </c>
      <c r="U218" s="12" t="str">
        <f t="shared" si="31"/>
        <v>SLOW</v>
      </c>
      <c r="V218" s="10" t="str">
        <f t="shared" si="24"/>
        <v>upto 0.3</v>
      </c>
      <c r="W218" s="16">
        <f t="shared" ca="1" si="25"/>
        <v>1</v>
      </c>
    </row>
    <row r="219" spans="1:23" x14ac:dyDescent="0.25">
      <c r="A219" s="9" t="s">
        <v>676</v>
      </c>
      <c r="B219" s="10" t="s">
        <v>677</v>
      </c>
      <c r="C219" s="10" t="str">
        <f t="shared" si="26"/>
        <v>October</v>
      </c>
      <c r="D219" s="10">
        <f t="shared" si="27"/>
        <v>2025</v>
      </c>
      <c r="E219" s="10" t="str">
        <f t="shared" si="28"/>
        <v>Q4</v>
      </c>
      <c r="F219" s="10" t="s">
        <v>678</v>
      </c>
      <c r="G219" s="10" t="s">
        <v>44</v>
      </c>
      <c r="H219" s="10" t="s">
        <v>58</v>
      </c>
      <c r="I219" s="10" t="s">
        <v>28</v>
      </c>
      <c r="J219" s="10" t="s">
        <v>21</v>
      </c>
      <c r="K219" s="10" t="s">
        <v>30</v>
      </c>
      <c r="L219" s="10">
        <v>1177.18</v>
      </c>
      <c r="M219" s="10">
        <f t="shared" si="29"/>
        <v>235.43600000000001</v>
      </c>
      <c r="N219" s="10">
        <v>5</v>
      </c>
      <c r="O219" s="10">
        <v>0.05</v>
      </c>
      <c r="P219" s="10">
        <v>177.1</v>
      </c>
      <c r="Q219" s="11">
        <f t="shared" si="30"/>
        <v>0.15044428209789495</v>
      </c>
      <c r="R219" s="10" t="s">
        <v>23</v>
      </c>
      <c r="S219" s="10" t="s">
        <v>32</v>
      </c>
      <c r="T219" s="10">
        <v>5</v>
      </c>
      <c r="U219" s="12" t="str">
        <f t="shared" si="31"/>
        <v>NORMAL</v>
      </c>
      <c r="V219" s="10" t="str">
        <f t="shared" si="24"/>
        <v>0 to 0.1</v>
      </c>
      <c r="W219" s="16">
        <f t="shared" ca="1" si="25"/>
        <v>1</v>
      </c>
    </row>
    <row r="220" spans="1:23" x14ac:dyDescent="0.25">
      <c r="A220" s="9" t="s">
        <v>679</v>
      </c>
      <c r="B220" s="10" t="s">
        <v>680</v>
      </c>
      <c r="C220" s="10" t="str">
        <f t="shared" si="26"/>
        <v>December</v>
      </c>
      <c r="D220" s="10">
        <f t="shared" si="27"/>
        <v>2025</v>
      </c>
      <c r="E220" s="10" t="str">
        <f t="shared" si="28"/>
        <v>Q4</v>
      </c>
      <c r="F220" s="10" t="s">
        <v>681</v>
      </c>
      <c r="G220" s="10" t="s">
        <v>44</v>
      </c>
      <c r="H220" s="10" t="s">
        <v>19</v>
      </c>
      <c r="I220" s="10" t="s">
        <v>38</v>
      </c>
      <c r="J220" s="10" t="s">
        <v>29</v>
      </c>
      <c r="K220" s="10" t="s">
        <v>60</v>
      </c>
      <c r="L220" s="10">
        <v>4990.12</v>
      </c>
      <c r="M220" s="10">
        <f t="shared" si="29"/>
        <v>998.024</v>
      </c>
      <c r="N220" s="10">
        <v>5</v>
      </c>
      <c r="O220" s="10">
        <v>0.12</v>
      </c>
      <c r="P220" s="10">
        <v>853.04</v>
      </c>
      <c r="Q220" s="11">
        <f t="shared" si="30"/>
        <v>0.17094578887882456</v>
      </c>
      <c r="R220" s="10" t="s">
        <v>54</v>
      </c>
      <c r="S220" s="10" t="s">
        <v>40</v>
      </c>
      <c r="T220" s="10">
        <v>6</v>
      </c>
      <c r="U220" s="12" t="str">
        <f t="shared" si="31"/>
        <v>NORMAL</v>
      </c>
      <c r="V220" s="10" t="str">
        <f t="shared" si="24"/>
        <v>0.1 to 0.2</v>
      </c>
      <c r="W220" s="16">
        <f t="shared" ca="1" si="25"/>
        <v>1</v>
      </c>
    </row>
    <row r="221" spans="1:23" x14ac:dyDescent="0.25">
      <c r="A221" s="9" t="s">
        <v>682</v>
      </c>
      <c r="B221" s="10" t="s">
        <v>683</v>
      </c>
      <c r="C221" s="10" t="str">
        <f t="shared" si="26"/>
        <v>October</v>
      </c>
      <c r="D221" s="10">
        <f t="shared" si="27"/>
        <v>2024</v>
      </c>
      <c r="E221" s="10" t="str">
        <f t="shared" si="28"/>
        <v>Q4</v>
      </c>
      <c r="F221" s="10" t="s">
        <v>684</v>
      </c>
      <c r="G221" s="10" t="s">
        <v>18</v>
      </c>
      <c r="H221" s="10" t="s">
        <v>51</v>
      </c>
      <c r="I221" s="10" t="s">
        <v>59</v>
      </c>
      <c r="J221" s="10" t="s">
        <v>47</v>
      </c>
      <c r="K221" s="10" t="s">
        <v>53</v>
      </c>
      <c r="L221" s="10">
        <v>4249.12</v>
      </c>
      <c r="M221" s="10">
        <f t="shared" si="29"/>
        <v>849.82399999999996</v>
      </c>
      <c r="N221" s="10">
        <v>5</v>
      </c>
      <c r="O221" s="10">
        <v>0.24</v>
      </c>
      <c r="P221" s="10">
        <v>576.6</v>
      </c>
      <c r="Q221" s="11">
        <f t="shared" si="30"/>
        <v>0.13569868584553979</v>
      </c>
      <c r="R221" s="10" t="s">
        <v>31</v>
      </c>
      <c r="S221" s="10" t="s">
        <v>77</v>
      </c>
      <c r="T221" s="10">
        <v>9</v>
      </c>
      <c r="U221" s="12" t="str">
        <f t="shared" si="31"/>
        <v>SLOW</v>
      </c>
      <c r="V221" s="10" t="str">
        <f t="shared" si="24"/>
        <v>upto 0.3</v>
      </c>
      <c r="W221" s="16">
        <f t="shared" ca="1" si="25"/>
        <v>1</v>
      </c>
    </row>
    <row r="222" spans="1:23" x14ac:dyDescent="0.25">
      <c r="A222" s="9" t="s">
        <v>685</v>
      </c>
      <c r="B222" s="10" t="s">
        <v>686</v>
      </c>
      <c r="C222" s="10" t="str">
        <f t="shared" si="26"/>
        <v>September</v>
      </c>
      <c r="D222" s="10">
        <f t="shared" si="27"/>
        <v>2024</v>
      </c>
      <c r="E222" s="10" t="str">
        <f t="shared" si="28"/>
        <v>Q3</v>
      </c>
      <c r="F222" s="10" t="s">
        <v>687</v>
      </c>
      <c r="G222" s="10" t="s">
        <v>18</v>
      </c>
      <c r="H222" s="10" t="s">
        <v>37</v>
      </c>
      <c r="I222" s="10" t="s">
        <v>59</v>
      </c>
      <c r="J222" s="10" t="s">
        <v>47</v>
      </c>
      <c r="K222" s="10" t="s">
        <v>39</v>
      </c>
      <c r="L222" s="10">
        <v>1696.32</v>
      </c>
      <c r="M222" s="10">
        <f t="shared" si="29"/>
        <v>565.43999999999994</v>
      </c>
      <c r="N222" s="10">
        <v>3</v>
      </c>
      <c r="O222" s="10">
        <v>0.19</v>
      </c>
      <c r="P222" s="10">
        <v>389.18</v>
      </c>
      <c r="Q222" s="11">
        <f t="shared" si="30"/>
        <v>0.22942605168836069</v>
      </c>
      <c r="R222" s="10" t="s">
        <v>23</v>
      </c>
      <c r="S222" s="10" t="s">
        <v>32</v>
      </c>
      <c r="T222" s="10">
        <v>2</v>
      </c>
      <c r="U222" s="12" t="str">
        <f t="shared" si="31"/>
        <v>FAST</v>
      </c>
      <c r="V222" s="10" t="str">
        <f t="shared" si="24"/>
        <v>0.1 to 0.2</v>
      </c>
      <c r="W222" s="16">
        <f t="shared" ca="1" si="25"/>
        <v>1</v>
      </c>
    </row>
    <row r="223" spans="1:23" x14ac:dyDescent="0.25">
      <c r="A223" s="9" t="s">
        <v>688</v>
      </c>
      <c r="B223" s="10" t="s">
        <v>689</v>
      </c>
      <c r="C223" s="10" t="str">
        <f t="shared" si="26"/>
        <v>October</v>
      </c>
      <c r="D223" s="10">
        <f t="shared" si="27"/>
        <v>2024</v>
      </c>
      <c r="E223" s="10" t="str">
        <f t="shared" si="28"/>
        <v>Q4</v>
      </c>
      <c r="F223" s="10" t="s">
        <v>690</v>
      </c>
      <c r="G223" s="10" t="s">
        <v>36</v>
      </c>
      <c r="H223" s="10" t="s">
        <v>71</v>
      </c>
      <c r="I223" s="10" t="s">
        <v>28</v>
      </c>
      <c r="J223" s="10" t="s">
        <v>47</v>
      </c>
      <c r="K223" s="10" t="s">
        <v>82</v>
      </c>
      <c r="L223" s="10">
        <v>4833.34</v>
      </c>
      <c r="M223" s="10">
        <f t="shared" si="29"/>
        <v>966.66800000000001</v>
      </c>
      <c r="N223" s="10">
        <v>5</v>
      </c>
      <c r="O223" s="10">
        <v>0.11</v>
      </c>
      <c r="P223" s="10">
        <v>988.91</v>
      </c>
      <c r="Q223" s="11">
        <f t="shared" si="30"/>
        <v>0.20460178675615617</v>
      </c>
      <c r="R223" s="10" t="s">
        <v>31</v>
      </c>
      <c r="S223" s="10" t="s">
        <v>86</v>
      </c>
      <c r="T223" s="10">
        <v>5</v>
      </c>
      <c r="U223" s="12" t="str">
        <f t="shared" si="31"/>
        <v>NORMAL</v>
      </c>
      <c r="V223" s="10" t="str">
        <f t="shared" si="24"/>
        <v>0.1 to 0.2</v>
      </c>
      <c r="W223" s="16">
        <f t="shared" ca="1" si="25"/>
        <v>1</v>
      </c>
    </row>
    <row r="224" spans="1:23" x14ac:dyDescent="0.25">
      <c r="A224" s="9" t="s">
        <v>691</v>
      </c>
      <c r="B224" s="10" t="s">
        <v>692</v>
      </c>
      <c r="C224" s="10" t="str">
        <f t="shared" si="26"/>
        <v>August</v>
      </c>
      <c r="D224" s="10">
        <f t="shared" si="27"/>
        <v>2025</v>
      </c>
      <c r="E224" s="10" t="str">
        <f t="shared" si="28"/>
        <v>Q3</v>
      </c>
      <c r="F224" s="10" t="s">
        <v>693</v>
      </c>
      <c r="G224" s="10" t="s">
        <v>102</v>
      </c>
      <c r="H224" s="10" t="s">
        <v>51</v>
      </c>
      <c r="I224" s="10" t="s">
        <v>20</v>
      </c>
      <c r="J224" s="10" t="s">
        <v>81</v>
      </c>
      <c r="K224" s="10" t="s">
        <v>30</v>
      </c>
      <c r="L224" s="10">
        <v>593.73</v>
      </c>
      <c r="M224" s="10">
        <f t="shared" si="29"/>
        <v>148.4325</v>
      </c>
      <c r="N224" s="10">
        <v>4</v>
      </c>
      <c r="O224" s="10">
        <v>0.17</v>
      </c>
      <c r="P224" s="10">
        <v>117.62</v>
      </c>
      <c r="Q224" s="11">
        <f t="shared" si="30"/>
        <v>0.19810351506577065</v>
      </c>
      <c r="R224" s="10" t="s">
        <v>23</v>
      </c>
      <c r="S224" s="10" t="s">
        <v>32</v>
      </c>
      <c r="T224" s="10">
        <v>10</v>
      </c>
      <c r="U224" s="12" t="str">
        <f t="shared" si="31"/>
        <v>SLOW</v>
      </c>
      <c r="V224" s="10" t="str">
        <f t="shared" si="24"/>
        <v>0.1 to 0.2</v>
      </c>
      <c r="W224" s="16">
        <f t="shared" ca="1" si="25"/>
        <v>1</v>
      </c>
    </row>
    <row r="225" spans="1:23" x14ac:dyDescent="0.25">
      <c r="A225" s="9" t="s">
        <v>694</v>
      </c>
      <c r="B225" s="10" t="s">
        <v>637</v>
      </c>
      <c r="C225" s="10" t="str">
        <f t="shared" si="26"/>
        <v>March</v>
      </c>
      <c r="D225" s="10">
        <f t="shared" si="27"/>
        <v>2024</v>
      </c>
      <c r="E225" s="10" t="str">
        <f t="shared" si="28"/>
        <v>Q1</v>
      </c>
      <c r="F225" s="10" t="s">
        <v>695</v>
      </c>
      <c r="G225" s="10" t="s">
        <v>36</v>
      </c>
      <c r="H225" s="10" t="s">
        <v>71</v>
      </c>
      <c r="I225" s="10" t="s">
        <v>20</v>
      </c>
      <c r="J225" s="10" t="s">
        <v>81</v>
      </c>
      <c r="K225" s="10" t="s">
        <v>53</v>
      </c>
      <c r="L225" s="10">
        <v>1623.87</v>
      </c>
      <c r="M225" s="10">
        <f t="shared" si="29"/>
        <v>541.29</v>
      </c>
      <c r="N225" s="10">
        <v>3</v>
      </c>
      <c r="O225" s="10">
        <v>0.13</v>
      </c>
      <c r="P225" s="10">
        <v>507.1</v>
      </c>
      <c r="Q225" s="11">
        <f t="shared" si="30"/>
        <v>0.31227869225984844</v>
      </c>
      <c r="R225" s="10" t="s">
        <v>23</v>
      </c>
      <c r="S225" s="10" t="s">
        <v>32</v>
      </c>
      <c r="T225" s="10">
        <v>1</v>
      </c>
      <c r="U225" s="12" t="str">
        <f t="shared" si="31"/>
        <v>FAST</v>
      </c>
      <c r="V225" s="10" t="str">
        <f t="shared" si="24"/>
        <v>0.1 to 0.2</v>
      </c>
      <c r="W225" s="16">
        <f t="shared" ca="1" si="25"/>
        <v>1</v>
      </c>
    </row>
    <row r="226" spans="1:23" x14ac:dyDescent="0.25">
      <c r="A226" s="9" t="s">
        <v>696</v>
      </c>
      <c r="B226" s="10" t="s">
        <v>697</v>
      </c>
      <c r="C226" s="10" t="str">
        <f t="shared" si="26"/>
        <v>May</v>
      </c>
      <c r="D226" s="10">
        <f t="shared" si="27"/>
        <v>2025</v>
      </c>
      <c r="E226" s="10" t="str">
        <f t="shared" si="28"/>
        <v>Q2</v>
      </c>
      <c r="F226" s="10" t="s">
        <v>112</v>
      </c>
      <c r="G226" s="10" t="s">
        <v>18</v>
      </c>
      <c r="H226" s="10" t="s">
        <v>19</v>
      </c>
      <c r="I226" s="10" t="s">
        <v>20</v>
      </c>
      <c r="J226" s="10" t="s">
        <v>81</v>
      </c>
      <c r="K226" s="10" t="s">
        <v>67</v>
      </c>
      <c r="L226" s="10">
        <v>132.06</v>
      </c>
      <c r="M226" s="10">
        <f t="shared" si="29"/>
        <v>132.06</v>
      </c>
      <c r="N226" s="10">
        <v>1</v>
      </c>
      <c r="O226" s="10">
        <v>0.26</v>
      </c>
      <c r="P226" s="10">
        <v>17.670000000000002</v>
      </c>
      <c r="Q226" s="11">
        <f t="shared" si="30"/>
        <v>0.13380281690140847</v>
      </c>
      <c r="R226" s="10" t="s">
        <v>23</v>
      </c>
      <c r="S226" s="10" t="s">
        <v>40</v>
      </c>
      <c r="T226" s="10">
        <v>8</v>
      </c>
      <c r="U226" s="12" t="str">
        <f t="shared" si="31"/>
        <v>SLOW</v>
      </c>
      <c r="V226" s="10" t="str">
        <f t="shared" si="24"/>
        <v>upto 0.3</v>
      </c>
      <c r="W226" s="16">
        <f t="shared" ca="1" si="25"/>
        <v>1</v>
      </c>
    </row>
    <row r="227" spans="1:23" x14ac:dyDescent="0.25">
      <c r="A227" s="9" t="s">
        <v>698</v>
      </c>
      <c r="B227" s="10" t="s">
        <v>157</v>
      </c>
      <c r="C227" s="10" t="str">
        <f t="shared" si="26"/>
        <v>May</v>
      </c>
      <c r="D227" s="10">
        <f t="shared" si="27"/>
        <v>2024</v>
      </c>
      <c r="E227" s="10" t="str">
        <f t="shared" si="28"/>
        <v>Q2</v>
      </c>
      <c r="F227" s="10" t="s">
        <v>699</v>
      </c>
      <c r="G227" s="10" t="s">
        <v>102</v>
      </c>
      <c r="H227" s="10" t="s">
        <v>45</v>
      </c>
      <c r="I227" s="10" t="s">
        <v>106</v>
      </c>
      <c r="J227" s="10" t="s">
        <v>21</v>
      </c>
      <c r="K227" s="10" t="s">
        <v>30</v>
      </c>
      <c r="L227" s="10">
        <v>673.81</v>
      </c>
      <c r="M227" s="10">
        <f t="shared" si="29"/>
        <v>336.90499999999997</v>
      </c>
      <c r="N227" s="10">
        <v>2</v>
      </c>
      <c r="O227" s="10">
        <v>0.23</v>
      </c>
      <c r="P227" s="10">
        <v>113.17</v>
      </c>
      <c r="Q227" s="11">
        <f t="shared" si="30"/>
        <v>0.16795535833543582</v>
      </c>
      <c r="R227" s="10" t="s">
        <v>31</v>
      </c>
      <c r="S227" s="10" t="s">
        <v>32</v>
      </c>
      <c r="T227" s="10">
        <v>7</v>
      </c>
      <c r="U227" s="12" t="str">
        <f t="shared" si="31"/>
        <v>NORMAL</v>
      </c>
      <c r="V227" s="10" t="str">
        <f t="shared" si="24"/>
        <v>upto 0.3</v>
      </c>
      <c r="W227" s="16">
        <f t="shared" ca="1" si="25"/>
        <v>1</v>
      </c>
    </row>
    <row r="228" spans="1:23" x14ac:dyDescent="0.25">
      <c r="A228" s="9" t="s">
        <v>700</v>
      </c>
      <c r="B228" s="10" t="s">
        <v>701</v>
      </c>
      <c r="C228" s="10" t="str">
        <f t="shared" si="26"/>
        <v>March</v>
      </c>
      <c r="D228" s="10">
        <f t="shared" si="27"/>
        <v>2024</v>
      </c>
      <c r="E228" s="10" t="str">
        <f t="shared" si="28"/>
        <v>Q1</v>
      </c>
      <c r="F228" s="10" t="s">
        <v>702</v>
      </c>
      <c r="G228" s="10" t="s">
        <v>36</v>
      </c>
      <c r="H228" s="10" t="s">
        <v>51</v>
      </c>
      <c r="I228" s="10" t="s">
        <v>116</v>
      </c>
      <c r="J228" s="10" t="s">
        <v>29</v>
      </c>
      <c r="K228" s="10" t="s">
        <v>72</v>
      </c>
      <c r="L228" s="10">
        <v>1087.23</v>
      </c>
      <c r="M228" s="10">
        <f t="shared" si="29"/>
        <v>362.41</v>
      </c>
      <c r="N228" s="10">
        <v>3</v>
      </c>
      <c r="O228" s="10">
        <v>0.06</v>
      </c>
      <c r="P228" s="10">
        <v>269.66000000000003</v>
      </c>
      <c r="Q228" s="11">
        <f t="shared" si="30"/>
        <v>0.24802479696108462</v>
      </c>
      <c r="R228" s="10" t="s">
        <v>31</v>
      </c>
      <c r="S228" s="10" t="s">
        <v>40</v>
      </c>
      <c r="T228" s="10">
        <v>8</v>
      </c>
      <c r="U228" s="12" t="str">
        <f t="shared" si="31"/>
        <v>SLOW</v>
      </c>
      <c r="V228" s="10" t="str">
        <f t="shared" si="24"/>
        <v>0 to 0.1</v>
      </c>
      <c r="W228" s="16">
        <f t="shared" ca="1" si="25"/>
        <v>1</v>
      </c>
    </row>
    <row r="229" spans="1:23" x14ac:dyDescent="0.25">
      <c r="A229" s="9" t="s">
        <v>703</v>
      </c>
      <c r="B229" s="10" t="s">
        <v>258</v>
      </c>
      <c r="C229" s="10" t="str">
        <f t="shared" si="26"/>
        <v>May</v>
      </c>
      <c r="D229" s="10">
        <f t="shared" si="27"/>
        <v>2024</v>
      </c>
      <c r="E229" s="10" t="str">
        <f t="shared" si="28"/>
        <v>Q2</v>
      </c>
      <c r="F229" s="10" t="s">
        <v>704</v>
      </c>
      <c r="G229" s="10" t="s">
        <v>102</v>
      </c>
      <c r="H229" s="10" t="s">
        <v>45</v>
      </c>
      <c r="I229" s="10" t="s">
        <v>20</v>
      </c>
      <c r="J229" s="10" t="s">
        <v>47</v>
      </c>
      <c r="K229" s="10" t="s">
        <v>30</v>
      </c>
      <c r="L229" s="10">
        <v>48.39</v>
      </c>
      <c r="M229" s="10">
        <f t="shared" si="29"/>
        <v>48.39</v>
      </c>
      <c r="N229" s="10">
        <v>1</v>
      </c>
      <c r="O229" s="10">
        <v>0.25</v>
      </c>
      <c r="P229" s="10">
        <v>10.58</v>
      </c>
      <c r="Q229" s="11">
        <f t="shared" si="30"/>
        <v>0.21864021492043811</v>
      </c>
      <c r="R229" s="10" t="s">
        <v>31</v>
      </c>
      <c r="S229" s="10" t="s">
        <v>86</v>
      </c>
      <c r="T229" s="10">
        <v>10</v>
      </c>
      <c r="U229" s="12" t="str">
        <f t="shared" si="31"/>
        <v>SLOW</v>
      </c>
      <c r="V229" s="10" t="str">
        <f t="shared" si="24"/>
        <v>upto 0.3</v>
      </c>
      <c r="W229" s="16">
        <f t="shared" ca="1" si="25"/>
        <v>1</v>
      </c>
    </row>
    <row r="230" spans="1:23" x14ac:dyDescent="0.25">
      <c r="A230" s="9" t="s">
        <v>705</v>
      </c>
      <c r="B230" s="10" t="s">
        <v>533</v>
      </c>
      <c r="C230" s="10" t="str">
        <f t="shared" si="26"/>
        <v>December</v>
      </c>
      <c r="D230" s="10">
        <f t="shared" si="27"/>
        <v>2024</v>
      </c>
      <c r="E230" s="10" t="str">
        <f t="shared" si="28"/>
        <v>Q4</v>
      </c>
      <c r="F230" s="10" t="s">
        <v>706</v>
      </c>
      <c r="G230" s="10" t="s">
        <v>102</v>
      </c>
      <c r="H230" s="10" t="s">
        <v>71</v>
      </c>
      <c r="I230" s="10" t="s">
        <v>46</v>
      </c>
      <c r="J230" s="10" t="s">
        <v>29</v>
      </c>
      <c r="K230" s="10" t="s">
        <v>30</v>
      </c>
      <c r="L230" s="10">
        <v>1424.06</v>
      </c>
      <c r="M230" s="10">
        <f t="shared" si="29"/>
        <v>474.68666666666667</v>
      </c>
      <c r="N230" s="10">
        <v>3</v>
      </c>
      <c r="O230" s="10">
        <v>0.25</v>
      </c>
      <c r="P230" s="10">
        <v>438.74</v>
      </c>
      <c r="Q230" s="11">
        <f t="shared" si="30"/>
        <v>0.30809095122396529</v>
      </c>
      <c r="R230" s="10" t="s">
        <v>23</v>
      </c>
      <c r="S230" s="10" t="s">
        <v>40</v>
      </c>
      <c r="T230" s="10">
        <v>5</v>
      </c>
      <c r="U230" s="12" t="str">
        <f t="shared" si="31"/>
        <v>NORMAL</v>
      </c>
      <c r="V230" s="10" t="str">
        <f t="shared" si="24"/>
        <v>upto 0.3</v>
      </c>
      <c r="W230" s="16">
        <f t="shared" ca="1" si="25"/>
        <v>1</v>
      </c>
    </row>
    <row r="231" spans="1:23" x14ac:dyDescent="0.25">
      <c r="A231" s="9" t="s">
        <v>707</v>
      </c>
      <c r="B231" s="10" t="s">
        <v>708</v>
      </c>
      <c r="C231" s="10" t="str">
        <f t="shared" si="26"/>
        <v>July</v>
      </c>
      <c r="D231" s="10">
        <f t="shared" si="27"/>
        <v>2025</v>
      </c>
      <c r="E231" s="10" t="str">
        <f t="shared" si="28"/>
        <v>Q3</v>
      </c>
      <c r="F231" s="10" t="s">
        <v>709</v>
      </c>
      <c r="G231" s="10" t="s">
        <v>18</v>
      </c>
      <c r="H231" s="10" t="s">
        <v>51</v>
      </c>
      <c r="I231" s="10" t="s">
        <v>20</v>
      </c>
      <c r="J231" s="10" t="s">
        <v>47</v>
      </c>
      <c r="K231" s="10" t="s">
        <v>72</v>
      </c>
      <c r="L231" s="10">
        <v>301.91000000000003</v>
      </c>
      <c r="M231" s="10">
        <f t="shared" si="29"/>
        <v>301.91000000000003</v>
      </c>
      <c r="N231" s="10">
        <v>1</v>
      </c>
      <c r="O231" s="10">
        <v>0.02</v>
      </c>
      <c r="P231" s="10">
        <v>85.62</v>
      </c>
      <c r="Q231" s="11">
        <f t="shared" si="30"/>
        <v>0.28359444867675798</v>
      </c>
      <c r="R231" s="10" t="s">
        <v>23</v>
      </c>
      <c r="S231" s="10" t="s">
        <v>40</v>
      </c>
      <c r="T231" s="10">
        <v>5</v>
      </c>
      <c r="U231" s="12" t="str">
        <f t="shared" si="31"/>
        <v>NORMAL</v>
      </c>
      <c r="V231" s="10" t="str">
        <f t="shared" si="24"/>
        <v>0 to 0.1</v>
      </c>
      <c r="W231" s="16">
        <f t="shared" ca="1" si="25"/>
        <v>1</v>
      </c>
    </row>
    <row r="232" spans="1:23" x14ac:dyDescent="0.25">
      <c r="A232" s="9" t="s">
        <v>710</v>
      </c>
      <c r="B232" s="10" t="s">
        <v>711</v>
      </c>
      <c r="C232" s="10" t="str">
        <f t="shared" si="26"/>
        <v>September</v>
      </c>
      <c r="D232" s="10">
        <f t="shared" si="27"/>
        <v>2025</v>
      </c>
      <c r="E232" s="10" t="str">
        <f t="shared" si="28"/>
        <v>Q3</v>
      </c>
      <c r="F232" s="10" t="s">
        <v>712</v>
      </c>
      <c r="G232" s="10" t="s">
        <v>102</v>
      </c>
      <c r="H232" s="10" t="s">
        <v>19</v>
      </c>
      <c r="I232" s="10" t="s">
        <v>28</v>
      </c>
      <c r="J232" s="10" t="s">
        <v>81</v>
      </c>
      <c r="K232" s="10" t="s">
        <v>22</v>
      </c>
      <c r="L232" s="10">
        <v>1632.32</v>
      </c>
      <c r="M232" s="10">
        <f t="shared" si="29"/>
        <v>816.16</v>
      </c>
      <c r="N232" s="10">
        <v>2</v>
      </c>
      <c r="O232" s="10">
        <v>0.26</v>
      </c>
      <c r="P232" s="10">
        <v>169.17</v>
      </c>
      <c r="Q232" s="11">
        <f t="shared" si="30"/>
        <v>0.10363776710448931</v>
      </c>
      <c r="R232" s="10" t="s">
        <v>54</v>
      </c>
      <c r="S232" s="10" t="s">
        <v>32</v>
      </c>
      <c r="T232" s="10">
        <v>10</v>
      </c>
      <c r="U232" s="12" t="str">
        <f t="shared" si="31"/>
        <v>SLOW</v>
      </c>
      <c r="V232" s="10" t="str">
        <f t="shared" si="24"/>
        <v>upto 0.3</v>
      </c>
      <c r="W232" s="16">
        <f t="shared" ca="1" si="25"/>
        <v>1</v>
      </c>
    </row>
    <row r="233" spans="1:23" x14ac:dyDescent="0.25">
      <c r="A233" s="9" t="s">
        <v>713</v>
      </c>
      <c r="B233" s="10" t="s">
        <v>714</v>
      </c>
      <c r="C233" s="10" t="str">
        <f t="shared" si="26"/>
        <v>April</v>
      </c>
      <c r="D233" s="10">
        <f t="shared" si="27"/>
        <v>2025</v>
      </c>
      <c r="E233" s="10" t="str">
        <f t="shared" si="28"/>
        <v>Q2</v>
      </c>
      <c r="F233" s="10" t="s">
        <v>715</v>
      </c>
      <c r="G233" s="10" t="s">
        <v>18</v>
      </c>
      <c r="H233" s="10" t="s">
        <v>65</v>
      </c>
      <c r="I233" s="10" t="s">
        <v>116</v>
      </c>
      <c r="J233" s="10" t="s">
        <v>21</v>
      </c>
      <c r="K233" s="10" t="s">
        <v>76</v>
      </c>
      <c r="L233" s="10">
        <v>1715.79</v>
      </c>
      <c r="M233" s="10">
        <f t="shared" si="29"/>
        <v>571.92999999999995</v>
      </c>
      <c r="N233" s="10">
        <v>3</v>
      </c>
      <c r="O233" s="10">
        <v>0.15</v>
      </c>
      <c r="P233" s="10">
        <v>552.97</v>
      </c>
      <c r="Q233" s="11">
        <f t="shared" si="30"/>
        <v>0.32228302997453073</v>
      </c>
      <c r="R233" s="10" t="s">
        <v>31</v>
      </c>
      <c r="S233" s="10" t="s">
        <v>86</v>
      </c>
      <c r="T233" s="10">
        <v>6</v>
      </c>
      <c r="U233" s="12" t="str">
        <f t="shared" si="31"/>
        <v>NORMAL</v>
      </c>
      <c r="V233" s="10" t="str">
        <f t="shared" si="24"/>
        <v>0.1 to 0.2</v>
      </c>
      <c r="W233" s="16">
        <f t="shared" ca="1" si="25"/>
        <v>1</v>
      </c>
    </row>
    <row r="234" spans="1:23" x14ac:dyDescent="0.25">
      <c r="A234" s="9" t="s">
        <v>716</v>
      </c>
      <c r="B234" s="10" t="s">
        <v>717</v>
      </c>
      <c r="C234" s="10" t="str">
        <f t="shared" si="26"/>
        <v>June</v>
      </c>
      <c r="D234" s="10">
        <f t="shared" si="27"/>
        <v>2025</v>
      </c>
      <c r="E234" s="10" t="str">
        <f t="shared" si="28"/>
        <v>Q2</v>
      </c>
      <c r="F234" s="10" t="s">
        <v>718</v>
      </c>
      <c r="G234" s="10" t="s">
        <v>102</v>
      </c>
      <c r="H234" s="10" t="s">
        <v>45</v>
      </c>
      <c r="I234" s="10" t="s">
        <v>116</v>
      </c>
      <c r="J234" s="10" t="s">
        <v>47</v>
      </c>
      <c r="K234" s="10" t="s">
        <v>72</v>
      </c>
      <c r="L234" s="10">
        <v>191.72</v>
      </c>
      <c r="M234" s="10">
        <f t="shared" si="29"/>
        <v>95.86</v>
      </c>
      <c r="N234" s="10">
        <v>2</v>
      </c>
      <c r="O234" s="10">
        <v>0.11</v>
      </c>
      <c r="P234" s="10">
        <v>52.3</v>
      </c>
      <c r="Q234" s="11">
        <f t="shared" si="30"/>
        <v>0.27279365741706652</v>
      </c>
      <c r="R234" s="10" t="s">
        <v>31</v>
      </c>
      <c r="S234" s="10" t="s">
        <v>32</v>
      </c>
      <c r="T234" s="10">
        <v>5</v>
      </c>
      <c r="U234" s="12" t="str">
        <f t="shared" si="31"/>
        <v>NORMAL</v>
      </c>
      <c r="V234" s="10" t="str">
        <f t="shared" si="24"/>
        <v>0.1 to 0.2</v>
      </c>
      <c r="W234" s="16">
        <f t="shared" ca="1" si="25"/>
        <v>1</v>
      </c>
    </row>
    <row r="235" spans="1:23" x14ac:dyDescent="0.25">
      <c r="A235" s="9" t="s">
        <v>719</v>
      </c>
      <c r="B235" s="10" t="s">
        <v>611</v>
      </c>
      <c r="C235" s="10" t="str">
        <f t="shared" si="26"/>
        <v>June</v>
      </c>
      <c r="D235" s="10">
        <f t="shared" si="27"/>
        <v>2024</v>
      </c>
      <c r="E235" s="10" t="str">
        <f t="shared" si="28"/>
        <v>Q2</v>
      </c>
      <c r="F235" s="10" t="s">
        <v>720</v>
      </c>
      <c r="G235" s="10" t="s">
        <v>44</v>
      </c>
      <c r="H235" s="10" t="s">
        <v>51</v>
      </c>
      <c r="I235" s="10" t="s">
        <v>20</v>
      </c>
      <c r="J235" s="10" t="s">
        <v>66</v>
      </c>
      <c r="K235" s="10" t="s">
        <v>76</v>
      </c>
      <c r="L235" s="10">
        <v>645.49</v>
      </c>
      <c r="M235" s="10">
        <f t="shared" si="29"/>
        <v>322.745</v>
      </c>
      <c r="N235" s="10">
        <v>2</v>
      </c>
      <c r="O235" s="10">
        <v>0.16</v>
      </c>
      <c r="P235" s="10">
        <v>138.72999999999999</v>
      </c>
      <c r="Q235" s="11">
        <f t="shared" si="30"/>
        <v>0.21492199724240499</v>
      </c>
      <c r="R235" s="10" t="s">
        <v>23</v>
      </c>
      <c r="S235" s="10" t="s">
        <v>77</v>
      </c>
      <c r="T235" s="10">
        <v>6</v>
      </c>
      <c r="U235" s="12" t="str">
        <f t="shared" si="31"/>
        <v>NORMAL</v>
      </c>
      <c r="V235" s="10" t="str">
        <f t="shared" si="24"/>
        <v>0.1 to 0.2</v>
      </c>
      <c r="W235" s="16">
        <f t="shared" ca="1" si="25"/>
        <v>1</v>
      </c>
    </row>
    <row r="236" spans="1:23" x14ac:dyDescent="0.25">
      <c r="A236" s="9" t="s">
        <v>721</v>
      </c>
      <c r="B236" s="10" t="s">
        <v>114</v>
      </c>
      <c r="C236" s="10" t="str">
        <f t="shared" si="26"/>
        <v>July</v>
      </c>
      <c r="D236" s="10">
        <f t="shared" si="27"/>
        <v>2025</v>
      </c>
      <c r="E236" s="10" t="str">
        <f t="shared" si="28"/>
        <v>Q3</v>
      </c>
      <c r="F236" s="10" t="s">
        <v>722</v>
      </c>
      <c r="G236" s="10" t="s">
        <v>64</v>
      </c>
      <c r="H236" s="10" t="s">
        <v>65</v>
      </c>
      <c r="I236" s="10" t="s">
        <v>20</v>
      </c>
      <c r="J236" s="10" t="s">
        <v>81</v>
      </c>
      <c r="K236" s="10" t="s">
        <v>67</v>
      </c>
      <c r="L236" s="10">
        <v>1398.74</v>
      </c>
      <c r="M236" s="10">
        <f t="shared" si="29"/>
        <v>699.37</v>
      </c>
      <c r="N236" s="10">
        <v>2</v>
      </c>
      <c r="O236" s="10">
        <v>0.18</v>
      </c>
      <c r="P236" s="10">
        <v>438.1</v>
      </c>
      <c r="Q236" s="11">
        <f t="shared" si="30"/>
        <v>0.31321046084333043</v>
      </c>
      <c r="R236" s="10" t="s">
        <v>23</v>
      </c>
      <c r="S236" s="10" t="s">
        <v>40</v>
      </c>
      <c r="T236" s="10">
        <v>3</v>
      </c>
      <c r="U236" s="12" t="str">
        <f t="shared" si="31"/>
        <v>FAST</v>
      </c>
      <c r="V236" s="10" t="str">
        <f t="shared" si="24"/>
        <v>0.1 to 0.2</v>
      </c>
      <c r="W236" s="16">
        <f t="shared" ca="1" si="25"/>
        <v>1</v>
      </c>
    </row>
    <row r="237" spans="1:23" x14ac:dyDescent="0.25">
      <c r="A237" s="9" t="s">
        <v>723</v>
      </c>
      <c r="B237" s="10" t="s">
        <v>724</v>
      </c>
      <c r="C237" s="10" t="str">
        <f t="shared" si="26"/>
        <v>August</v>
      </c>
      <c r="D237" s="10">
        <f t="shared" si="27"/>
        <v>2024</v>
      </c>
      <c r="E237" s="10" t="str">
        <f t="shared" si="28"/>
        <v>Q3</v>
      </c>
      <c r="F237" s="10" t="s">
        <v>725</v>
      </c>
      <c r="G237" s="10" t="s">
        <v>102</v>
      </c>
      <c r="H237" s="10" t="s">
        <v>45</v>
      </c>
      <c r="I237" s="10" t="s">
        <v>52</v>
      </c>
      <c r="J237" s="10" t="s">
        <v>21</v>
      </c>
      <c r="K237" s="10" t="s">
        <v>53</v>
      </c>
      <c r="L237" s="10">
        <v>887.41</v>
      </c>
      <c r="M237" s="10">
        <f t="shared" si="29"/>
        <v>887.41</v>
      </c>
      <c r="N237" s="10">
        <v>1</v>
      </c>
      <c r="O237" s="10">
        <v>0.01</v>
      </c>
      <c r="P237" s="10">
        <v>301.35000000000002</v>
      </c>
      <c r="Q237" s="11">
        <f t="shared" si="30"/>
        <v>0.33958373243483853</v>
      </c>
      <c r="R237" s="10" t="s">
        <v>31</v>
      </c>
      <c r="S237" s="10" t="s">
        <v>77</v>
      </c>
      <c r="T237" s="10">
        <v>5</v>
      </c>
      <c r="U237" s="12" t="str">
        <f t="shared" si="31"/>
        <v>NORMAL</v>
      </c>
      <c r="V237" s="10" t="str">
        <f t="shared" si="24"/>
        <v>0 to 0.1</v>
      </c>
      <c r="W237" s="16">
        <f t="shared" ca="1" si="25"/>
        <v>1</v>
      </c>
    </row>
    <row r="238" spans="1:23" x14ac:dyDescent="0.25">
      <c r="A238" s="9" t="s">
        <v>726</v>
      </c>
      <c r="B238" s="10" t="s">
        <v>727</v>
      </c>
      <c r="C238" s="10" t="str">
        <f t="shared" si="26"/>
        <v>March</v>
      </c>
      <c r="D238" s="10">
        <f t="shared" si="27"/>
        <v>2025</v>
      </c>
      <c r="E238" s="10" t="str">
        <f t="shared" si="28"/>
        <v>Q1</v>
      </c>
      <c r="F238" s="10" t="s">
        <v>728</v>
      </c>
      <c r="G238" s="10" t="s">
        <v>64</v>
      </c>
      <c r="H238" s="10" t="s">
        <v>19</v>
      </c>
      <c r="I238" s="10" t="s">
        <v>20</v>
      </c>
      <c r="J238" s="10" t="s">
        <v>29</v>
      </c>
      <c r="K238" s="10" t="s">
        <v>39</v>
      </c>
      <c r="L238" s="10">
        <v>1115.8499999999999</v>
      </c>
      <c r="M238" s="10">
        <f t="shared" si="29"/>
        <v>371.95</v>
      </c>
      <c r="N238" s="10">
        <v>3</v>
      </c>
      <c r="O238" s="10">
        <v>0.01</v>
      </c>
      <c r="P238" s="10">
        <v>353.75</v>
      </c>
      <c r="Q238" s="11">
        <f t="shared" si="30"/>
        <v>0.31702289734283284</v>
      </c>
      <c r="R238" s="10" t="s">
        <v>23</v>
      </c>
      <c r="S238" s="10" t="s">
        <v>77</v>
      </c>
      <c r="T238" s="10">
        <v>4</v>
      </c>
      <c r="U238" s="12" t="str">
        <f t="shared" si="31"/>
        <v>NORMAL</v>
      </c>
      <c r="V238" s="10" t="str">
        <f t="shared" si="24"/>
        <v>0 to 0.1</v>
      </c>
      <c r="W238" s="16">
        <f t="shared" ca="1" si="25"/>
        <v>1</v>
      </c>
    </row>
    <row r="239" spans="1:23" x14ac:dyDescent="0.25">
      <c r="A239" s="9" t="s">
        <v>729</v>
      </c>
      <c r="B239" s="10" t="s">
        <v>730</v>
      </c>
      <c r="C239" s="10" t="str">
        <f t="shared" si="26"/>
        <v>February</v>
      </c>
      <c r="D239" s="10">
        <f t="shared" si="27"/>
        <v>2025</v>
      </c>
      <c r="E239" s="10" t="str">
        <f t="shared" si="28"/>
        <v>Q1</v>
      </c>
      <c r="F239" s="10" t="s">
        <v>731</v>
      </c>
      <c r="G239" s="10" t="s">
        <v>18</v>
      </c>
      <c r="H239" s="10" t="s">
        <v>58</v>
      </c>
      <c r="I239" s="10" t="s">
        <v>38</v>
      </c>
      <c r="J239" s="10" t="s">
        <v>66</v>
      </c>
      <c r="K239" s="10" t="s">
        <v>39</v>
      </c>
      <c r="L239" s="10">
        <v>3221.87</v>
      </c>
      <c r="M239" s="10">
        <f t="shared" si="29"/>
        <v>805.46749999999997</v>
      </c>
      <c r="N239" s="10">
        <v>4</v>
      </c>
      <c r="O239" s="10">
        <v>0.21</v>
      </c>
      <c r="P239" s="10">
        <v>478.22</v>
      </c>
      <c r="Q239" s="11">
        <f t="shared" si="30"/>
        <v>0.14842932830933589</v>
      </c>
      <c r="R239" s="10" t="s">
        <v>54</v>
      </c>
      <c r="S239" s="10" t="s">
        <v>77</v>
      </c>
      <c r="T239" s="10">
        <v>5</v>
      </c>
      <c r="U239" s="12" t="str">
        <f t="shared" si="31"/>
        <v>NORMAL</v>
      </c>
      <c r="V239" s="10" t="str">
        <f t="shared" si="24"/>
        <v>upto 0.3</v>
      </c>
      <c r="W239" s="16">
        <f t="shared" ca="1" si="25"/>
        <v>1</v>
      </c>
    </row>
    <row r="240" spans="1:23" x14ac:dyDescent="0.25">
      <c r="A240" s="9" t="s">
        <v>732</v>
      </c>
      <c r="B240" s="10" t="s">
        <v>733</v>
      </c>
      <c r="C240" s="10" t="str">
        <f t="shared" si="26"/>
        <v>July</v>
      </c>
      <c r="D240" s="10">
        <f t="shared" si="27"/>
        <v>2024</v>
      </c>
      <c r="E240" s="10" t="str">
        <f t="shared" si="28"/>
        <v>Q3</v>
      </c>
      <c r="F240" s="10" t="s">
        <v>734</v>
      </c>
      <c r="G240" s="10" t="s">
        <v>64</v>
      </c>
      <c r="H240" s="10" t="s">
        <v>65</v>
      </c>
      <c r="I240" s="10" t="s">
        <v>38</v>
      </c>
      <c r="J240" s="10" t="s">
        <v>66</v>
      </c>
      <c r="K240" s="10" t="s">
        <v>76</v>
      </c>
      <c r="L240" s="10">
        <v>707.74</v>
      </c>
      <c r="M240" s="10">
        <f t="shared" si="29"/>
        <v>176.935</v>
      </c>
      <c r="N240" s="10">
        <v>4</v>
      </c>
      <c r="O240" s="10">
        <v>0.05</v>
      </c>
      <c r="P240" s="10">
        <v>85.51</v>
      </c>
      <c r="Q240" s="11">
        <f t="shared" si="30"/>
        <v>0.1208212055274536</v>
      </c>
      <c r="R240" s="10" t="s">
        <v>31</v>
      </c>
      <c r="S240" s="10" t="s">
        <v>24</v>
      </c>
      <c r="T240" s="10">
        <v>5</v>
      </c>
      <c r="U240" s="12" t="str">
        <f t="shared" si="31"/>
        <v>NORMAL</v>
      </c>
      <c r="V240" s="10" t="str">
        <f t="shared" si="24"/>
        <v>0 to 0.1</v>
      </c>
      <c r="W240" s="16">
        <f t="shared" ca="1" si="25"/>
        <v>1</v>
      </c>
    </row>
    <row r="241" spans="1:23" x14ac:dyDescent="0.25">
      <c r="A241" s="9" t="s">
        <v>735</v>
      </c>
      <c r="B241" s="10" t="s">
        <v>736</v>
      </c>
      <c r="C241" s="10" t="str">
        <f t="shared" si="26"/>
        <v>November</v>
      </c>
      <c r="D241" s="10">
        <f t="shared" si="27"/>
        <v>2024</v>
      </c>
      <c r="E241" s="10" t="str">
        <f t="shared" si="28"/>
        <v>Q4</v>
      </c>
      <c r="F241" s="10" t="s">
        <v>737</v>
      </c>
      <c r="G241" s="10" t="s">
        <v>18</v>
      </c>
      <c r="H241" s="10" t="s">
        <v>37</v>
      </c>
      <c r="I241" s="10" t="s">
        <v>20</v>
      </c>
      <c r="J241" s="10" t="s">
        <v>21</v>
      </c>
      <c r="K241" s="10" t="s">
        <v>67</v>
      </c>
      <c r="L241" s="10">
        <v>1773.37</v>
      </c>
      <c r="M241" s="10">
        <f t="shared" si="29"/>
        <v>591.12333333333333</v>
      </c>
      <c r="N241" s="10">
        <v>3</v>
      </c>
      <c r="O241" s="10">
        <v>0.21</v>
      </c>
      <c r="P241" s="10">
        <v>182.35</v>
      </c>
      <c r="Q241" s="11">
        <f t="shared" si="30"/>
        <v>0.10282682124993657</v>
      </c>
      <c r="R241" s="10" t="s">
        <v>31</v>
      </c>
      <c r="S241" s="10" t="s">
        <v>86</v>
      </c>
      <c r="T241" s="10">
        <v>6</v>
      </c>
      <c r="U241" s="12" t="str">
        <f t="shared" si="31"/>
        <v>NORMAL</v>
      </c>
      <c r="V241" s="10" t="str">
        <f t="shared" si="24"/>
        <v>upto 0.3</v>
      </c>
      <c r="W241" s="16">
        <f t="shared" ca="1" si="25"/>
        <v>1</v>
      </c>
    </row>
    <row r="242" spans="1:23" x14ac:dyDescent="0.25">
      <c r="A242" s="9" t="s">
        <v>738</v>
      </c>
      <c r="B242" s="10" t="s">
        <v>575</v>
      </c>
      <c r="C242" s="10" t="str">
        <f t="shared" si="26"/>
        <v>March</v>
      </c>
      <c r="D242" s="10">
        <f t="shared" si="27"/>
        <v>2024</v>
      </c>
      <c r="E242" s="10" t="str">
        <f t="shared" si="28"/>
        <v>Q1</v>
      </c>
      <c r="F242" s="10" t="s">
        <v>739</v>
      </c>
      <c r="G242" s="10" t="s">
        <v>102</v>
      </c>
      <c r="H242" s="10" t="s">
        <v>45</v>
      </c>
      <c r="I242" s="10" t="s">
        <v>38</v>
      </c>
      <c r="J242" s="10" t="s">
        <v>66</v>
      </c>
      <c r="K242" s="10" t="s">
        <v>53</v>
      </c>
      <c r="L242" s="10">
        <v>842.01</v>
      </c>
      <c r="M242" s="10">
        <f t="shared" si="29"/>
        <v>842.01</v>
      </c>
      <c r="N242" s="10">
        <v>1</v>
      </c>
      <c r="O242" s="10">
        <v>0.11</v>
      </c>
      <c r="P242" s="10">
        <v>171.15</v>
      </c>
      <c r="Q242" s="11">
        <f t="shared" si="30"/>
        <v>0.20326361919692165</v>
      </c>
      <c r="R242" s="10" t="s">
        <v>54</v>
      </c>
      <c r="S242" s="10" t="s">
        <v>77</v>
      </c>
      <c r="T242" s="10">
        <v>7</v>
      </c>
      <c r="U242" s="12" t="str">
        <f t="shared" si="31"/>
        <v>NORMAL</v>
      </c>
      <c r="V242" s="10" t="str">
        <f t="shared" si="24"/>
        <v>0.1 to 0.2</v>
      </c>
      <c r="W242" s="16">
        <f t="shared" ca="1" si="25"/>
        <v>1</v>
      </c>
    </row>
    <row r="243" spans="1:23" x14ac:dyDescent="0.25">
      <c r="A243" s="9" t="s">
        <v>740</v>
      </c>
      <c r="B243" s="10" t="s">
        <v>654</v>
      </c>
      <c r="C243" s="10" t="str">
        <f t="shared" si="26"/>
        <v>June</v>
      </c>
      <c r="D243" s="10">
        <f t="shared" si="27"/>
        <v>2024</v>
      </c>
      <c r="E243" s="10" t="str">
        <f t="shared" si="28"/>
        <v>Q2</v>
      </c>
      <c r="F243" s="10" t="s">
        <v>741</v>
      </c>
      <c r="G243" s="10" t="s">
        <v>102</v>
      </c>
      <c r="H243" s="10" t="s">
        <v>37</v>
      </c>
      <c r="I243" s="10" t="s">
        <v>28</v>
      </c>
      <c r="J243" s="10" t="s">
        <v>21</v>
      </c>
      <c r="K243" s="10" t="s">
        <v>53</v>
      </c>
      <c r="L243" s="10">
        <v>2927.25</v>
      </c>
      <c r="M243" s="10">
        <f t="shared" si="29"/>
        <v>731.8125</v>
      </c>
      <c r="N243" s="10">
        <v>4</v>
      </c>
      <c r="O243" s="10">
        <v>0.03</v>
      </c>
      <c r="P243" s="10">
        <v>857.23</v>
      </c>
      <c r="Q243" s="11">
        <f t="shared" si="30"/>
        <v>0.29284482022375952</v>
      </c>
      <c r="R243" s="10" t="s">
        <v>54</v>
      </c>
      <c r="S243" s="10" t="s">
        <v>32</v>
      </c>
      <c r="T243" s="10">
        <v>1</v>
      </c>
      <c r="U243" s="12" t="str">
        <f t="shared" si="31"/>
        <v>FAST</v>
      </c>
      <c r="V243" s="10" t="str">
        <f t="shared" si="24"/>
        <v>0 to 0.1</v>
      </c>
      <c r="W243" s="16">
        <f t="shared" ca="1" si="25"/>
        <v>1</v>
      </c>
    </row>
    <row r="244" spans="1:23" x14ac:dyDescent="0.25">
      <c r="A244" s="9" t="s">
        <v>742</v>
      </c>
      <c r="B244" s="10" t="s">
        <v>197</v>
      </c>
      <c r="C244" s="10" t="str">
        <f t="shared" si="26"/>
        <v>November</v>
      </c>
      <c r="D244" s="10">
        <f t="shared" si="27"/>
        <v>2025</v>
      </c>
      <c r="E244" s="10" t="str">
        <f t="shared" si="28"/>
        <v>Q4</v>
      </c>
      <c r="F244" s="10" t="s">
        <v>743</v>
      </c>
      <c r="G244" s="10" t="s">
        <v>18</v>
      </c>
      <c r="H244" s="10" t="s">
        <v>51</v>
      </c>
      <c r="I244" s="10" t="s">
        <v>20</v>
      </c>
      <c r="J244" s="10" t="s">
        <v>66</v>
      </c>
      <c r="K244" s="10" t="s">
        <v>60</v>
      </c>
      <c r="L244" s="10">
        <v>729.08</v>
      </c>
      <c r="M244" s="10">
        <f t="shared" si="29"/>
        <v>729.08</v>
      </c>
      <c r="N244" s="10">
        <v>1</v>
      </c>
      <c r="O244" s="10">
        <v>0.13</v>
      </c>
      <c r="P244" s="10">
        <v>86.83</v>
      </c>
      <c r="Q244" s="11">
        <f t="shared" si="30"/>
        <v>0.11909529818401272</v>
      </c>
      <c r="R244" s="10" t="s">
        <v>23</v>
      </c>
      <c r="S244" s="10" t="s">
        <v>86</v>
      </c>
      <c r="T244" s="10">
        <v>2</v>
      </c>
      <c r="U244" s="12" t="str">
        <f t="shared" si="31"/>
        <v>FAST</v>
      </c>
      <c r="V244" s="10" t="str">
        <f t="shared" si="24"/>
        <v>0.1 to 0.2</v>
      </c>
      <c r="W244" s="16">
        <f t="shared" ca="1" si="25"/>
        <v>1</v>
      </c>
    </row>
    <row r="245" spans="1:23" x14ac:dyDescent="0.25">
      <c r="A245" s="9" t="s">
        <v>744</v>
      </c>
      <c r="B245" s="10" t="s">
        <v>745</v>
      </c>
      <c r="C245" s="10" t="str">
        <f t="shared" si="26"/>
        <v>July</v>
      </c>
      <c r="D245" s="10">
        <f t="shared" si="27"/>
        <v>2025</v>
      </c>
      <c r="E245" s="10" t="str">
        <f t="shared" si="28"/>
        <v>Q3</v>
      </c>
      <c r="F245" s="10" t="s">
        <v>746</v>
      </c>
      <c r="G245" s="10" t="s">
        <v>64</v>
      </c>
      <c r="H245" s="10" t="s">
        <v>71</v>
      </c>
      <c r="I245" s="10" t="s">
        <v>106</v>
      </c>
      <c r="J245" s="10" t="s">
        <v>66</v>
      </c>
      <c r="K245" s="10" t="s">
        <v>39</v>
      </c>
      <c r="L245" s="10">
        <v>173.35</v>
      </c>
      <c r="M245" s="10">
        <f t="shared" si="29"/>
        <v>34.67</v>
      </c>
      <c r="N245" s="10">
        <v>5</v>
      </c>
      <c r="O245" s="10">
        <v>0.15</v>
      </c>
      <c r="P245" s="10">
        <v>56.27</v>
      </c>
      <c r="Q245" s="11">
        <f t="shared" si="30"/>
        <v>0.32460340351889244</v>
      </c>
      <c r="R245" s="10" t="s">
        <v>23</v>
      </c>
      <c r="S245" s="10" t="s">
        <v>86</v>
      </c>
      <c r="T245" s="10">
        <v>2</v>
      </c>
      <c r="U245" s="12" t="str">
        <f t="shared" si="31"/>
        <v>FAST</v>
      </c>
      <c r="V245" s="10" t="str">
        <f t="shared" si="24"/>
        <v>0.1 to 0.2</v>
      </c>
      <c r="W245" s="16">
        <f t="shared" ca="1" si="25"/>
        <v>1</v>
      </c>
    </row>
    <row r="246" spans="1:23" x14ac:dyDescent="0.25">
      <c r="A246" s="9" t="s">
        <v>747</v>
      </c>
      <c r="B246" s="10" t="s">
        <v>212</v>
      </c>
      <c r="C246" s="10" t="str">
        <f t="shared" si="26"/>
        <v>December</v>
      </c>
      <c r="D246" s="10">
        <f t="shared" si="27"/>
        <v>2024</v>
      </c>
      <c r="E246" s="10" t="str">
        <f t="shared" si="28"/>
        <v>Q4</v>
      </c>
      <c r="F246" s="10" t="s">
        <v>748</v>
      </c>
      <c r="G246" s="10" t="s">
        <v>36</v>
      </c>
      <c r="H246" s="10" t="s">
        <v>51</v>
      </c>
      <c r="I246" s="10" t="s">
        <v>46</v>
      </c>
      <c r="J246" s="10" t="s">
        <v>29</v>
      </c>
      <c r="K246" s="10" t="s">
        <v>72</v>
      </c>
      <c r="L246" s="10">
        <v>3416.31</v>
      </c>
      <c r="M246" s="10">
        <f t="shared" si="29"/>
        <v>683.26199999999994</v>
      </c>
      <c r="N246" s="10">
        <v>5</v>
      </c>
      <c r="O246" s="10">
        <v>0.18</v>
      </c>
      <c r="P246" s="10">
        <v>679.33</v>
      </c>
      <c r="Q246" s="11">
        <f t="shared" si="30"/>
        <v>0.19884905058381705</v>
      </c>
      <c r="R246" s="10" t="s">
        <v>31</v>
      </c>
      <c r="S246" s="10" t="s">
        <v>40</v>
      </c>
      <c r="T246" s="10">
        <v>1</v>
      </c>
      <c r="U246" s="12" t="str">
        <f t="shared" si="31"/>
        <v>FAST</v>
      </c>
      <c r="V246" s="10" t="str">
        <f t="shared" si="24"/>
        <v>0.1 to 0.2</v>
      </c>
      <c r="W246" s="16">
        <f t="shared" ca="1" si="25"/>
        <v>1</v>
      </c>
    </row>
    <row r="247" spans="1:23" x14ac:dyDescent="0.25">
      <c r="A247" s="9" t="s">
        <v>749</v>
      </c>
      <c r="B247" s="10" t="s">
        <v>750</v>
      </c>
      <c r="C247" s="10" t="str">
        <f t="shared" si="26"/>
        <v>February</v>
      </c>
      <c r="D247" s="10">
        <f t="shared" si="27"/>
        <v>2024</v>
      </c>
      <c r="E247" s="10" t="str">
        <f t="shared" si="28"/>
        <v>Q1</v>
      </c>
      <c r="F247" s="10" t="s">
        <v>751</v>
      </c>
      <c r="G247" s="10" t="s">
        <v>44</v>
      </c>
      <c r="H247" s="10" t="s">
        <v>37</v>
      </c>
      <c r="I247" s="10" t="s">
        <v>59</v>
      </c>
      <c r="J247" s="10" t="s">
        <v>21</v>
      </c>
      <c r="K247" s="10" t="s">
        <v>30</v>
      </c>
      <c r="L247" s="10">
        <v>3095.74</v>
      </c>
      <c r="M247" s="10">
        <f t="shared" si="29"/>
        <v>619.14799999999991</v>
      </c>
      <c r="N247" s="10">
        <v>5</v>
      </c>
      <c r="O247" s="10">
        <v>0.02</v>
      </c>
      <c r="P247" s="10">
        <v>886.55</v>
      </c>
      <c r="Q247" s="11">
        <f t="shared" si="30"/>
        <v>0.28637740895553243</v>
      </c>
      <c r="R247" s="10" t="s">
        <v>54</v>
      </c>
      <c r="S247" s="10" t="s">
        <v>77</v>
      </c>
      <c r="T247" s="10">
        <v>5</v>
      </c>
      <c r="U247" s="12" t="str">
        <f t="shared" si="31"/>
        <v>NORMAL</v>
      </c>
      <c r="V247" s="10" t="str">
        <f t="shared" si="24"/>
        <v>0 to 0.1</v>
      </c>
      <c r="W247" s="16">
        <f t="shared" ca="1" si="25"/>
        <v>1</v>
      </c>
    </row>
    <row r="248" spans="1:23" x14ac:dyDescent="0.25">
      <c r="A248" s="9" t="s">
        <v>752</v>
      </c>
      <c r="B248" s="10" t="s">
        <v>753</v>
      </c>
      <c r="C248" s="10" t="str">
        <f t="shared" si="26"/>
        <v>January</v>
      </c>
      <c r="D248" s="10">
        <f t="shared" si="27"/>
        <v>2024</v>
      </c>
      <c r="E248" s="10" t="str">
        <f t="shared" si="28"/>
        <v>Q1</v>
      </c>
      <c r="F248" s="10" t="s">
        <v>754</v>
      </c>
      <c r="G248" s="10" t="s">
        <v>44</v>
      </c>
      <c r="H248" s="10" t="s">
        <v>37</v>
      </c>
      <c r="I248" s="10" t="s">
        <v>20</v>
      </c>
      <c r="J248" s="10" t="s">
        <v>81</v>
      </c>
      <c r="K248" s="10" t="s">
        <v>72</v>
      </c>
      <c r="L248" s="10">
        <v>1278.8499999999999</v>
      </c>
      <c r="M248" s="10">
        <f t="shared" si="29"/>
        <v>639.42499999999995</v>
      </c>
      <c r="N248" s="10">
        <v>2</v>
      </c>
      <c r="O248" s="10">
        <v>0.22</v>
      </c>
      <c r="P248" s="10">
        <v>288.07</v>
      </c>
      <c r="Q248" s="11">
        <f t="shared" si="30"/>
        <v>0.22525706689603942</v>
      </c>
      <c r="R248" s="10" t="s">
        <v>23</v>
      </c>
      <c r="S248" s="10" t="s">
        <v>40</v>
      </c>
      <c r="T248" s="10">
        <v>6</v>
      </c>
      <c r="U248" s="12" t="str">
        <f t="shared" si="31"/>
        <v>NORMAL</v>
      </c>
      <c r="V248" s="10" t="str">
        <f t="shared" si="24"/>
        <v>upto 0.3</v>
      </c>
      <c r="W248" s="16">
        <f t="shared" ca="1" si="25"/>
        <v>1</v>
      </c>
    </row>
    <row r="249" spans="1:23" x14ac:dyDescent="0.25">
      <c r="A249" s="9" t="s">
        <v>755</v>
      </c>
      <c r="B249" s="10" t="s">
        <v>756</v>
      </c>
      <c r="C249" s="10" t="str">
        <f t="shared" si="26"/>
        <v>October</v>
      </c>
      <c r="D249" s="10">
        <f t="shared" si="27"/>
        <v>2025</v>
      </c>
      <c r="E249" s="10" t="str">
        <f t="shared" si="28"/>
        <v>Q4</v>
      </c>
      <c r="F249" s="10" t="s">
        <v>757</v>
      </c>
      <c r="G249" s="10" t="s">
        <v>64</v>
      </c>
      <c r="H249" s="10" t="s">
        <v>51</v>
      </c>
      <c r="I249" s="10" t="s">
        <v>116</v>
      </c>
      <c r="J249" s="10" t="s">
        <v>21</v>
      </c>
      <c r="K249" s="10" t="s">
        <v>82</v>
      </c>
      <c r="L249" s="10">
        <v>317.16000000000003</v>
      </c>
      <c r="M249" s="10">
        <f t="shared" si="29"/>
        <v>317.16000000000003</v>
      </c>
      <c r="N249" s="10">
        <v>1</v>
      </c>
      <c r="O249" s="10">
        <v>0.12</v>
      </c>
      <c r="P249" s="10">
        <v>105.48</v>
      </c>
      <c r="Q249" s="11">
        <f t="shared" si="30"/>
        <v>0.33257661748013617</v>
      </c>
      <c r="R249" s="10" t="s">
        <v>54</v>
      </c>
      <c r="S249" s="10" t="s">
        <v>24</v>
      </c>
      <c r="T249" s="10">
        <v>2</v>
      </c>
      <c r="U249" s="12" t="str">
        <f t="shared" si="31"/>
        <v>FAST</v>
      </c>
      <c r="V249" s="10" t="str">
        <f t="shared" si="24"/>
        <v>0.1 to 0.2</v>
      </c>
      <c r="W249" s="16">
        <f t="shared" ca="1" si="25"/>
        <v>1</v>
      </c>
    </row>
    <row r="250" spans="1:23" x14ac:dyDescent="0.25">
      <c r="A250" s="9" t="s">
        <v>758</v>
      </c>
      <c r="B250" s="10" t="s">
        <v>759</v>
      </c>
      <c r="C250" s="10" t="str">
        <f t="shared" si="26"/>
        <v>September</v>
      </c>
      <c r="D250" s="10">
        <f t="shared" si="27"/>
        <v>2024</v>
      </c>
      <c r="E250" s="10" t="str">
        <f t="shared" si="28"/>
        <v>Q3</v>
      </c>
      <c r="F250" s="10" t="s">
        <v>760</v>
      </c>
      <c r="G250" s="10" t="s">
        <v>102</v>
      </c>
      <c r="H250" s="10" t="s">
        <v>51</v>
      </c>
      <c r="I250" s="10" t="s">
        <v>46</v>
      </c>
      <c r="J250" s="10" t="s">
        <v>66</v>
      </c>
      <c r="K250" s="10" t="s">
        <v>39</v>
      </c>
      <c r="L250" s="10">
        <v>248.73</v>
      </c>
      <c r="M250" s="10">
        <f t="shared" si="29"/>
        <v>248.73</v>
      </c>
      <c r="N250" s="10">
        <v>1</v>
      </c>
      <c r="O250" s="10">
        <v>0.19</v>
      </c>
      <c r="P250" s="10">
        <v>27.02</v>
      </c>
      <c r="Q250" s="11">
        <f t="shared" si="30"/>
        <v>0.1086318497969686</v>
      </c>
      <c r="R250" s="10" t="s">
        <v>54</v>
      </c>
      <c r="S250" s="10" t="s">
        <v>77</v>
      </c>
      <c r="T250" s="10">
        <v>4</v>
      </c>
      <c r="U250" s="12" t="str">
        <f t="shared" si="31"/>
        <v>NORMAL</v>
      </c>
      <c r="V250" s="10" t="str">
        <f t="shared" si="24"/>
        <v>0.1 to 0.2</v>
      </c>
      <c r="W250" s="16">
        <f t="shared" ca="1" si="25"/>
        <v>1</v>
      </c>
    </row>
    <row r="251" spans="1:23" x14ac:dyDescent="0.25">
      <c r="A251" s="9" t="s">
        <v>761</v>
      </c>
      <c r="B251" s="10" t="s">
        <v>762</v>
      </c>
      <c r="C251" s="10" t="str">
        <f t="shared" si="26"/>
        <v>January</v>
      </c>
      <c r="D251" s="10">
        <f t="shared" si="27"/>
        <v>2025</v>
      </c>
      <c r="E251" s="10" t="str">
        <f t="shared" si="28"/>
        <v>Q1</v>
      </c>
      <c r="F251" s="10" t="s">
        <v>763</v>
      </c>
      <c r="G251" s="10" t="s">
        <v>44</v>
      </c>
      <c r="H251" s="10" t="s">
        <v>58</v>
      </c>
      <c r="I251" s="10" t="s">
        <v>106</v>
      </c>
      <c r="J251" s="10" t="s">
        <v>81</v>
      </c>
      <c r="K251" s="10" t="s">
        <v>53</v>
      </c>
      <c r="L251" s="10">
        <v>2071.63</v>
      </c>
      <c r="M251" s="10">
        <f t="shared" si="29"/>
        <v>690.54333333333341</v>
      </c>
      <c r="N251" s="10">
        <v>3</v>
      </c>
      <c r="O251" s="10">
        <v>0.19</v>
      </c>
      <c r="P251" s="10">
        <v>305.95999999999998</v>
      </c>
      <c r="Q251" s="11">
        <f t="shared" si="30"/>
        <v>0.14769046596158578</v>
      </c>
      <c r="R251" s="10" t="s">
        <v>23</v>
      </c>
      <c r="S251" s="10" t="s">
        <v>77</v>
      </c>
      <c r="T251" s="10">
        <v>5</v>
      </c>
      <c r="U251" s="12" t="str">
        <f t="shared" si="31"/>
        <v>NORMAL</v>
      </c>
      <c r="V251" s="10" t="str">
        <f t="shared" si="24"/>
        <v>0.1 to 0.2</v>
      </c>
      <c r="W251" s="16">
        <f t="shared" ca="1" si="25"/>
        <v>1</v>
      </c>
    </row>
    <row r="252" spans="1:23" x14ac:dyDescent="0.25">
      <c r="A252" s="9" t="s">
        <v>764</v>
      </c>
      <c r="B252" s="10" t="s">
        <v>765</v>
      </c>
      <c r="C252" s="10" t="str">
        <f t="shared" si="26"/>
        <v>July</v>
      </c>
      <c r="D252" s="10">
        <f t="shared" si="27"/>
        <v>2025</v>
      </c>
      <c r="E252" s="10" t="str">
        <f t="shared" si="28"/>
        <v>Q3</v>
      </c>
      <c r="F252" s="10" t="s">
        <v>766</v>
      </c>
      <c r="G252" s="10" t="s">
        <v>64</v>
      </c>
      <c r="H252" s="10" t="s">
        <v>71</v>
      </c>
      <c r="I252" s="10" t="s">
        <v>52</v>
      </c>
      <c r="J252" s="10" t="s">
        <v>66</v>
      </c>
      <c r="K252" s="10" t="s">
        <v>72</v>
      </c>
      <c r="L252" s="10">
        <v>107.81</v>
      </c>
      <c r="M252" s="10">
        <f t="shared" si="29"/>
        <v>35.936666666666667</v>
      </c>
      <c r="N252" s="10">
        <v>3</v>
      </c>
      <c r="O252" s="10">
        <v>0.19</v>
      </c>
      <c r="P252" s="10">
        <v>24.25</v>
      </c>
      <c r="Q252" s="11">
        <f t="shared" si="30"/>
        <v>0.22493275206381597</v>
      </c>
      <c r="R252" s="10" t="s">
        <v>54</v>
      </c>
      <c r="S252" s="10" t="s">
        <v>77</v>
      </c>
      <c r="T252" s="10">
        <v>5</v>
      </c>
      <c r="U252" s="12" t="str">
        <f t="shared" si="31"/>
        <v>NORMAL</v>
      </c>
      <c r="V252" s="10" t="str">
        <f t="shared" si="24"/>
        <v>0.1 to 0.2</v>
      </c>
      <c r="W252" s="16">
        <f t="shared" ca="1" si="25"/>
        <v>1</v>
      </c>
    </row>
    <row r="253" spans="1:23" x14ac:dyDescent="0.25">
      <c r="A253" s="9" t="s">
        <v>767</v>
      </c>
      <c r="B253" s="10" t="s">
        <v>768</v>
      </c>
      <c r="C253" s="10" t="str">
        <f t="shared" si="26"/>
        <v>January</v>
      </c>
      <c r="D253" s="10">
        <f t="shared" si="27"/>
        <v>2025</v>
      </c>
      <c r="E253" s="10" t="str">
        <f t="shared" si="28"/>
        <v>Q1</v>
      </c>
      <c r="F253" s="10" t="s">
        <v>769</v>
      </c>
      <c r="G253" s="10" t="s">
        <v>18</v>
      </c>
      <c r="H253" s="10" t="s">
        <v>19</v>
      </c>
      <c r="I253" s="10" t="s">
        <v>106</v>
      </c>
      <c r="J253" s="10" t="s">
        <v>47</v>
      </c>
      <c r="K253" s="10" t="s">
        <v>67</v>
      </c>
      <c r="L253" s="10">
        <v>2809.99</v>
      </c>
      <c r="M253" s="10">
        <f t="shared" si="29"/>
        <v>936.6633333333333</v>
      </c>
      <c r="N253" s="10">
        <v>3</v>
      </c>
      <c r="O253" s="10">
        <v>0.27</v>
      </c>
      <c r="P253" s="10">
        <v>660.65</v>
      </c>
      <c r="Q253" s="11">
        <f t="shared" si="30"/>
        <v>0.2351075982476806</v>
      </c>
      <c r="R253" s="10" t="s">
        <v>23</v>
      </c>
      <c r="S253" s="10" t="s">
        <v>24</v>
      </c>
      <c r="T253" s="10">
        <v>1</v>
      </c>
      <c r="U253" s="12" t="str">
        <f t="shared" si="31"/>
        <v>FAST</v>
      </c>
      <c r="V253" s="10" t="str">
        <f t="shared" si="24"/>
        <v>upto 0.3</v>
      </c>
      <c r="W253" s="16">
        <f t="shared" ca="1" si="25"/>
        <v>1</v>
      </c>
    </row>
    <row r="254" spans="1:23" x14ac:dyDescent="0.25">
      <c r="A254" s="9" t="s">
        <v>770</v>
      </c>
      <c r="B254" s="10" t="s">
        <v>771</v>
      </c>
      <c r="C254" s="10" t="str">
        <f t="shared" si="26"/>
        <v>March</v>
      </c>
      <c r="D254" s="10">
        <f t="shared" si="27"/>
        <v>2024</v>
      </c>
      <c r="E254" s="10" t="str">
        <f t="shared" si="28"/>
        <v>Q1</v>
      </c>
      <c r="F254" s="10" t="s">
        <v>772</v>
      </c>
      <c r="G254" s="10" t="s">
        <v>18</v>
      </c>
      <c r="H254" s="10" t="s">
        <v>19</v>
      </c>
      <c r="I254" s="10" t="s">
        <v>116</v>
      </c>
      <c r="J254" s="10" t="s">
        <v>66</v>
      </c>
      <c r="K254" s="10" t="s">
        <v>22</v>
      </c>
      <c r="L254" s="10">
        <v>3284.41</v>
      </c>
      <c r="M254" s="10">
        <f t="shared" si="29"/>
        <v>821.10249999999996</v>
      </c>
      <c r="N254" s="10">
        <v>4</v>
      </c>
      <c r="O254" s="10">
        <v>0.04</v>
      </c>
      <c r="P254" s="10">
        <v>839.93</v>
      </c>
      <c r="Q254" s="11">
        <f t="shared" si="30"/>
        <v>0.25573238420294664</v>
      </c>
      <c r="R254" s="10" t="s">
        <v>31</v>
      </c>
      <c r="S254" s="10" t="s">
        <v>32</v>
      </c>
      <c r="T254" s="10">
        <v>10</v>
      </c>
      <c r="U254" s="12" t="str">
        <f t="shared" si="31"/>
        <v>SLOW</v>
      </c>
      <c r="V254" s="10" t="str">
        <f t="shared" si="24"/>
        <v>0 to 0.1</v>
      </c>
      <c r="W254" s="16">
        <f t="shared" ca="1" si="25"/>
        <v>1</v>
      </c>
    </row>
    <row r="255" spans="1:23" x14ac:dyDescent="0.25">
      <c r="A255" s="9" t="s">
        <v>773</v>
      </c>
      <c r="B255" s="10" t="s">
        <v>774</v>
      </c>
      <c r="C255" s="10" t="str">
        <f t="shared" si="26"/>
        <v>December</v>
      </c>
      <c r="D255" s="10">
        <f t="shared" si="27"/>
        <v>2024</v>
      </c>
      <c r="E255" s="10" t="str">
        <f t="shared" si="28"/>
        <v>Q4</v>
      </c>
      <c r="F255" s="10" t="s">
        <v>775</v>
      </c>
      <c r="G255" s="10" t="s">
        <v>18</v>
      </c>
      <c r="H255" s="10" t="s">
        <v>19</v>
      </c>
      <c r="I255" s="10" t="s">
        <v>20</v>
      </c>
      <c r="J255" s="10" t="s">
        <v>21</v>
      </c>
      <c r="K255" s="10" t="s">
        <v>72</v>
      </c>
      <c r="L255" s="10">
        <v>1015.89</v>
      </c>
      <c r="M255" s="10">
        <f t="shared" si="29"/>
        <v>507.94499999999999</v>
      </c>
      <c r="N255" s="10">
        <v>2</v>
      </c>
      <c r="O255" s="10">
        <v>0.04</v>
      </c>
      <c r="P255" s="10">
        <v>216.45</v>
      </c>
      <c r="Q255" s="11">
        <f t="shared" si="30"/>
        <v>0.2130644065794525</v>
      </c>
      <c r="R255" s="10" t="s">
        <v>31</v>
      </c>
      <c r="S255" s="10" t="s">
        <v>86</v>
      </c>
      <c r="T255" s="10">
        <v>6</v>
      </c>
      <c r="U255" s="12" t="str">
        <f t="shared" si="31"/>
        <v>NORMAL</v>
      </c>
      <c r="V255" s="10" t="str">
        <f t="shared" si="24"/>
        <v>0 to 0.1</v>
      </c>
      <c r="W255" s="16">
        <f t="shared" ca="1" si="25"/>
        <v>1</v>
      </c>
    </row>
    <row r="256" spans="1:23" x14ac:dyDescent="0.25">
      <c r="A256" s="9" t="s">
        <v>776</v>
      </c>
      <c r="B256" s="10" t="s">
        <v>777</v>
      </c>
      <c r="C256" s="10" t="str">
        <f t="shared" si="26"/>
        <v>March</v>
      </c>
      <c r="D256" s="10">
        <f t="shared" si="27"/>
        <v>2024</v>
      </c>
      <c r="E256" s="10" t="str">
        <f t="shared" si="28"/>
        <v>Q1</v>
      </c>
      <c r="F256" s="10" t="s">
        <v>778</v>
      </c>
      <c r="G256" s="10" t="s">
        <v>36</v>
      </c>
      <c r="H256" s="10" t="s">
        <v>37</v>
      </c>
      <c r="I256" s="10" t="s">
        <v>59</v>
      </c>
      <c r="J256" s="10" t="s">
        <v>81</v>
      </c>
      <c r="K256" s="10" t="s">
        <v>72</v>
      </c>
      <c r="L256" s="10">
        <v>1971.28</v>
      </c>
      <c r="M256" s="10">
        <f t="shared" si="29"/>
        <v>657.09333333333336</v>
      </c>
      <c r="N256" s="10">
        <v>3</v>
      </c>
      <c r="O256" s="10">
        <v>0.14000000000000001</v>
      </c>
      <c r="P256" s="10">
        <v>682.47</v>
      </c>
      <c r="Q256" s="11">
        <f t="shared" si="30"/>
        <v>0.34620652570918392</v>
      </c>
      <c r="R256" s="10" t="s">
        <v>23</v>
      </c>
      <c r="S256" s="10" t="s">
        <v>77</v>
      </c>
      <c r="T256" s="10">
        <v>6</v>
      </c>
      <c r="U256" s="12" t="str">
        <f t="shared" si="31"/>
        <v>NORMAL</v>
      </c>
      <c r="V256" s="10" t="str">
        <f t="shared" si="24"/>
        <v>0.1 to 0.2</v>
      </c>
      <c r="W256" s="16">
        <f t="shared" ca="1" si="25"/>
        <v>1</v>
      </c>
    </row>
    <row r="257" spans="1:23" x14ac:dyDescent="0.25">
      <c r="A257" s="9" t="s">
        <v>779</v>
      </c>
      <c r="B257" s="10" t="s">
        <v>780</v>
      </c>
      <c r="C257" s="10" t="str">
        <f t="shared" si="26"/>
        <v>May</v>
      </c>
      <c r="D257" s="10">
        <f t="shared" si="27"/>
        <v>2025</v>
      </c>
      <c r="E257" s="10" t="str">
        <f t="shared" si="28"/>
        <v>Q2</v>
      </c>
      <c r="F257" s="10" t="s">
        <v>781</v>
      </c>
      <c r="G257" s="10" t="s">
        <v>44</v>
      </c>
      <c r="H257" s="10" t="s">
        <v>51</v>
      </c>
      <c r="I257" s="10" t="s">
        <v>106</v>
      </c>
      <c r="J257" s="10" t="s">
        <v>81</v>
      </c>
      <c r="K257" s="10" t="s">
        <v>39</v>
      </c>
      <c r="L257" s="10">
        <v>656.31</v>
      </c>
      <c r="M257" s="10">
        <f t="shared" si="29"/>
        <v>656.31</v>
      </c>
      <c r="N257" s="10">
        <v>1</v>
      </c>
      <c r="O257" s="10">
        <v>0.22</v>
      </c>
      <c r="P257" s="10">
        <v>181.07</v>
      </c>
      <c r="Q257" s="11">
        <f t="shared" si="30"/>
        <v>0.27589096615928449</v>
      </c>
      <c r="R257" s="10" t="s">
        <v>31</v>
      </c>
      <c r="S257" s="10" t="s">
        <v>24</v>
      </c>
      <c r="T257" s="10">
        <v>10</v>
      </c>
      <c r="U257" s="12" t="str">
        <f t="shared" si="31"/>
        <v>SLOW</v>
      </c>
      <c r="V257" s="10" t="str">
        <f t="shared" si="24"/>
        <v>upto 0.3</v>
      </c>
      <c r="W257" s="16">
        <f t="shared" ca="1" si="25"/>
        <v>1</v>
      </c>
    </row>
    <row r="258" spans="1:23" x14ac:dyDescent="0.25">
      <c r="A258" s="9" t="s">
        <v>782</v>
      </c>
      <c r="B258" s="10" t="s">
        <v>575</v>
      </c>
      <c r="C258" s="10" t="str">
        <f t="shared" si="26"/>
        <v>March</v>
      </c>
      <c r="D258" s="10">
        <f t="shared" si="27"/>
        <v>2024</v>
      </c>
      <c r="E258" s="10" t="str">
        <f t="shared" si="28"/>
        <v>Q1</v>
      </c>
      <c r="F258" s="10" t="s">
        <v>783</v>
      </c>
      <c r="G258" s="10" t="s">
        <v>18</v>
      </c>
      <c r="H258" s="10" t="s">
        <v>51</v>
      </c>
      <c r="I258" s="10" t="s">
        <v>52</v>
      </c>
      <c r="J258" s="10" t="s">
        <v>29</v>
      </c>
      <c r="K258" s="10" t="s">
        <v>82</v>
      </c>
      <c r="L258" s="10">
        <v>2928.36</v>
      </c>
      <c r="M258" s="10">
        <f t="shared" si="29"/>
        <v>976.12</v>
      </c>
      <c r="N258" s="10">
        <v>3</v>
      </c>
      <c r="O258" s="10">
        <v>0.16</v>
      </c>
      <c r="P258" s="10">
        <v>454.79</v>
      </c>
      <c r="Q258" s="11">
        <f t="shared" si="30"/>
        <v>0.15530535863076944</v>
      </c>
      <c r="R258" s="10" t="s">
        <v>23</v>
      </c>
      <c r="S258" s="10" t="s">
        <v>32</v>
      </c>
      <c r="T258" s="10">
        <v>7</v>
      </c>
      <c r="U258" s="12" t="str">
        <f t="shared" si="31"/>
        <v>NORMAL</v>
      </c>
      <c r="V258" s="10" t="str">
        <f t="shared" ref="V258:V321" si="32">IF(O258=0,"no discount",IF(O258&lt;0.1,"0 to 0.1",IF(O258&lt;0.2,"0.1 to 0.2","upto 0.3")))</f>
        <v>0.1 to 0.2</v>
      </c>
      <c r="W258" s="16">
        <f t="shared" ref="W258:W321" ca="1" si="33">COUNTA(unique(F:F))</f>
        <v>1</v>
      </c>
    </row>
    <row r="259" spans="1:23" x14ac:dyDescent="0.25">
      <c r="A259" s="9" t="s">
        <v>784</v>
      </c>
      <c r="B259" s="10" t="s">
        <v>785</v>
      </c>
      <c r="C259" s="10" t="str">
        <f t="shared" ref="C259:C322" si="34">TEXT(B259,"MMMMMMMMM")</f>
        <v>March</v>
      </c>
      <c r="D259" s="10">
        <f t="shared" ref="D259:D322" si="35">YEAR(B259)</f>
        <v>2025</v>
      </c>
      <c r="E259" s="10" t="str">
        <f t="shared" ref="E259:E322" si="36">"Q"&amp;ROUNDUP(MONTH(B259)/3,0)</f>
        <v>Q1</v>
      </c>
      <c r="F259" s="10" t="s">
        <v>786</v>
      </c>
      <c r="G259" s="10" t="s">
        <v>102</v>
      </c>
      <c r="H259" s="10" t="s">
        <v>19</v>
      </c>
      <c r="I259" s="10" t="s">
        <v>46</v>
      </c>
      <c r="J259" s="10" t="s">
        <v>21</v>
      </c>
      <c r="K259" s="10" t="s">
        <v>76</v>
      </c>
      <c r="L259" s="10">
        <v>2968.76</v>
      </c>
      <c r="M259" s="10">
        <f t="shared" ref="M259:M322" si="37">L259/N259</f>
        <v>742.19</v>
      </c>
      <c r="N259" s="10">
        <v>4</v>
      </c>
      <c r="O259" s="10">
        <v>0.14000000000000001</v>
      </c>
      <c r="P259" s="10">
        <v>708.69</v>
      </c>
      <c r="Q259" s="11">
        <f t="shared" ref="Q259:Q322" si="38">(P259/L259)</f>
        <v>0.23871582748352849</v>
      </c>
      <c r="R259" s="10" t="s">
        <v>31</v>
      </c>
      <c r="S259" s="10" t="s">
        <v>24</v>
      </c>
      <c r="T259" s="10">
        <v>5</v>
      </c>
      <c r="U259" s="12" t="str">
        <f t="shared" ref="U259:U322" si="39">IF(T259&lt;=3,"FAST",IF(T259&lt;=7,"NORMAL","SLOW"))</f>
        <v>NORMAL</v>
      </c>
      <c r="V259" s="10" t="str">
        <f t="shared" si="32"/>
        <v>0.1 to 0.2</v>
      </c>
      <c r="W259" s="16">
        <f t="shared" ca="1" si="33"/>
        <v>1</v>
      </c>
    </row>
    <row r="260" spans="1:23" x14ac:dyDescent="0.25">
      <c r="A260" s="9" t="s">
        <v>787</v>
      </c>
      <c r="B260" s="10" t="s">
        <v>788</v>
      </c>
      <c r="C260" s="10" t="str">
        <f t="shared" si="34"/>
        <v>December</v>
      </c>
      <c r="D260" s="10">
        <f t="shared" si="35"/>
        <v>2024</v>
      </c>
      <c r="E260" s="10" t="str">
        <f t="shared" si="36"/>
        <v>Q4</v>
      </c>
      <c r="F260" s="10" t="s">
        <v>789</v>
      </c>
      <c r="G260" s="10" t="s">
        <v>102</v>
      </c>
      <c r="H260" s="10" t="s">
        <v>19</v>
      </c>
      <c r="I260" s="10" t="s">
        <v>38</v>
      </c>
      <c r="J260" s="10" t="s">
        <v>66</v>
      </c>
      <c r="K260" s="10" t="s">
        <v>60</v>
      </c>
      <c r="L260" s="10">
        <v>566.48</v>
      </c>
      <c r="M260" s="10">
        <f t="shared" si="37"/>
        <v>566.48</v>
      </c>
      <c r="N260" s="10">
        <v>1</v>
      </c>
      <c r="O260" s="10">
        <v>0.21</v>
      </c>
      <c r="P260" s="10">
        <v>120.59</v>
      </c>
      <c r="Q260" s="11">
        <f t="shared" si="38"/>
        <v>0.21287600621381161</v>
      </c>
      <c r="R260" s="10" t="s">
        <v>54</v>
      </c>
      <c r="S260" s="10" t="s">
        <v>24</v>
      </c>
      <c r="T260" s="10">
        <v>10</v>
      </c>
      <c r="U260" s="12" t="str">
        <f t="shared" si="39"/>
        <v>SLOW</v>
      </c>
      <c r="V260" s="10" t="str">
        <f t="shared" si="32"/>
        <v>upto 0.3</v>
      </c>
      <c r="W260" s="16">
        <f t="shared" ca="1" si="33"/>
        <v>1</v>
      </c>
    </row>
    <row r="261" spans="1:23" x14ac:dyDescent="0.25">
      <c r="A261" s="9" t="s">
        <v>790</v>
      </c>
      <c r="B261" s="10" t="s">
        <v>114</v>
      </c>
      <c r="C261" s="10" t="str">
        <f t="shared" si="34"/>
        <v>July</v>
      </c>
      <c r="D261" s="10">
        <f t="shared" si="35"/>
        <v>2025</v>
      </c>
      <c r="E261" s="10" t="str">
        <f t="shared" si="36"/>
        <v>Q3</v>
      </c>
      <c r="F261" s="10" t="s">
        <v>791</v>
      </c>
      <c r="G261" s="10" t="s">
        <v>36</v>
      </c>
      <c r="H261" s="10" t="s">
        <v>58</v>
      </c>
      <c r="I261" s="10" t="s">
        <v>106</v>
      </c>
      <c r="J261" s="10" t="s">
        <v>29</v>
      </c>
      <c r="K261" s="10" t="s">
        <v>60</v>
      </c>
      <c r="L261" s="10">
        <v>762.27</v>
      </c>
      <c r="M261" s="10">
        <f t="shared" si="37"/>
        <v>152.45400000000001</v>
      </c>
      <c r="N261" s="10">
        <v>5</v>
      </c>
      <c r="O261" s="10">
        <v>0.22</v>
      </c>
      <c r="P261" s="10">
        <v>244.83</v>
      </c>
      <c r="Q261" s="11">
        <f t="shared" si="38"/>
        <v>0.32118540674564133</v>
      </c>
      <c r="R261" s="10" t="s">
        <v>31</v>
      </c>
      <c r="S261" s="10" t="s">
        <v>24</v>
      </c>
      <c r="T261" s="10">
        <v>8</v>
      </c>
      <c r="U261" s="12" t="str">
        <f t="shared" si="39"/>
        <v>SLOW</v>
      </c>
      <c r="V261" s="10" t="str">
        <f t="shared" si="32"/>
        <v>upto 0.3</v>
      </c>
      <c r="W261" s="16">
        <f t="shared" ca="1" si="33"/>
        <v>1</v>
      </c>
    </row>
    <row r="262" spans="1:23" x14ac:dyDescent="0.25">
      <c r="A262" s="9" t="s">
        <v>792</v>
      </c>
      <c r="B262" s="10" t="s">
        <v>793</v>
      </c>
      <c r="C262" s="10" t="str">
        <f t="shared" si="34"/>
        <v>December</v>
      </c>
      <c r="D262" s="10">
        <f t="shared" si="35"/>
        <v>2025</v>
      </c>
      <c r="E262" s="10" t="str">
        <f t="shared" si="36"/>
        <v>Q4</v>
      </c>
      <c r="F262" s="10" t="s">
        <v>794</v>
      </c>
      <c r="G262" s="10" t="s">
        <v>64</v>
      </c>
      <c r="H262" s="10" t="s">
        <v>45</v>
      </c>
      <c r="I262" s="10" t="s">
        <v>20</v>
      </c>
      <c r="J262" s="10" t="s">
        <v>66</v>
      </c>
      <c r="K262" s="10" t="s">
        <v>82</v>
      </c>
      <c r="L262" s="10">
        <v>857.12</v>
      </c>
      <c r="M262" s="10">
        <f t="shared" si="37"/>
        <v>171.42400000000001</v>
      </c>
      <c r="N262" s="10">
        <v>5</v>
      </c>
      <c r="O262" s="10">
        <v>0.09</v>
      </c>
      <c r="P262" s="10">
        <v>201.7</v>
      </c>
      <c r="Q262" s="11">
        <f t="shared" si="38"/>
        <v>0.23532294194511852</v>
      </c>
      <c r="R262" s="10" t="s">
        <v>23</v>
      </c>
      <c r="S262" s="10" t="s">
        <v>40</v>
      </c>
      <c r="T262" s="10">
        <v>7</v>
      </c>
      <c r="U262" s="12" t="str">
        <f t="shared" si="39"/>
        <v>NORMAL</v>
      </c>
      <c r="V262" s="10" t="str">
        <f t="shared" si="32"/>
        <v>0 to 0.1</v>
      </c>
      <c r="W262" s="16">
        <f t="shared" ca="1" si="33"/>
        <v>1</v>
      </c>
    </row>
    <row r="263" spans="1:23" x14ac:dyDescent="0.25">
      <c r="A263" s="9" t="s">
        <v>795</v>
      </c>
      <c r="B263" s="10" t="s">
        <v>796</v>
      </c>
      <c r="C263" s="10" t="str">
        <f t="shared" si="34"/>
        <v>May</v>
      </c>
      <c r="D263" s="10">
        <f t="shared" si="35"/>
        <v>2025</v>
      </c>
      <c r="E263" s="10" t="str">
        <f t="shared" si="36"/>
        <v>Q2</v>
      </c>
      <c r="F263" s="10" t="s">
        <v>797</v>
      </c>
      <c r="G263" s="10" t="s">
        <v>44</v>
      </c>
      <c r="H263" s="10" t="s">
        <v>45</v>
      </c>
      <c r="I263" s="10" t="s">
        <v>20</v>
      </c>
      <c r="J263" s="10" t="s">
        <v>66</v>
      </c>
      <c r="K263" s="10" t="s">
        <v>72</v>
      </c>
      <c r="L263" s="10">
        <v>1510.07</v>
      </c>
      <c r="M263" s="10">
        <f t="shared" si="37"/>
        <v>377.51749999999998</v>
      </c>
      <c r="N263" s="10">
        <v>4</v>
      </c>
      <c r="O263" s="10">
        <v>0.25</v>
      </c>
      <c r="P263" s="10">
        <v>184.12</v>
      </c>
      <c r="Q263" s="11">
        <f t="shared" si="38"/>
        <v>0.12192812253736583</v>
      </c>
      <c r="R263" s="10" t="s">
        <v>54</v>
      </c>
      <c r="S263" s="10" t="s">
        <v>32</v>
      </c>
      <c r="T263" s="10">
        <v>1</v>
      </c>
      <c r="U263" s="12" t="str">
        <f t="shared" si="39"/>
        <v>FAST</v>
      </c>
      <c r="V263" s="10" t="str">
        <f t="shared" si="32"/>
        <v>upto 0.3</v>
      </c>
      <c r="W263" s="16">
        <f t="shared" ca="1" si="33"/>
        <v>1</v>
      </c>
    </row>
    <row r="264" spans="1:23" x14ac:dyDescent="0.25">
      <c r="A264" s="9" t="s">
        <v>798</v>
      </c>
      <c r="B264" s="10" t="s">
        <v>124</v>
      </c>
      <c r="C264" s="10" t="str">
        <f t="shared" si="34"/>
        <v>March</v>
      </c>
      <c r="D264" s="10">
        <f t="shared" si="35"/>
        <v>2024</v>
      </c>
      <c r="E264" s="10" t="str">
        <f t="shared" si="36"/>
        <v>Q1</v>
      </c>
      <c r="F264" s="10" t="s">
        <v>799</v>
      </c>
      <c r="G264" s="10" t="s">
        <v>102</v>
      </c>
      <c r="H264" s="10" t="s">
        <v>45</v>
      </c>
      <c r="I264" s="10" t="s">
        <v>28</v>
      </c>
      <c r="J264" s="10" t="s">
        <v>47</v>
      </c>
      <c r="K264" s="10" t="s">
        <v>53</v>
      </c>
      <c r="L264" s="10">
        <v>1968.74</v>
      </c>
      <c r="M264" s="10">
        <f t="shared" si="37"/>
        <v>984.37</v>
      </c>
      <c r="N264" s="10">
        <v>2</v>
      </c>
      <c r="O264" s="10">
        <v>0.2</v>
      </c>
      <c r="P264" s="10">
        <v>200.93</v>
      </c>
      <c r="Q264" s="11">
        <f t="shared" si="38"/>
        <v>0.1020602009407032</v>
      </c>
      <c r="R264" s="10" t="s">
        <v>31</v>
      </c>
      <c r="S264" s="10" t="s">
        <v>86</v>
      </c>
      <c r="T264" s="10">
        <v>5</v>
      </c>
      <c r="U264" s="12" t="str">
        <f t="shared" si="39"/>
        <v>NORMAL</v>
      </c>
      <c r="V264" s="10" t="str">
        <f t="shared" si="32"/>
        <v>upto 0.3</v>
      </c>
      <c r="W264" s="16">
        <f t="shared" ca="1" si="33"/>
        <v>1</v>
      </c>
    </row>
    <row r="265" spans="1:23" x14ac:dyDescent="0.25">
      <c r="A265" s="9" t="s">
        <v>800</v>
      </c>
      <c r="B265" s="10" t="s">
        <v>801</v>
      </c>
      <c r="C265" s="10" t="str">
        <f t="shared" si="34"/>
        <v>August</v>
      </c>
      <c r="D265" s="10">
        <f t="shared" si="35"/>
        <v>2025</v>
      </c>
      <c r="E265" s="10" t="str">
        <f t="shared" si="36"/>
        <v>Q3</v>
      </c>
      <c r="F265" s="10" t="s">
        <v>802</v>
      </c>
      <c r="G265" s="10" t="s">
        <v>64</v>
      </c>
      <c r="H265" s="10" t="s">
        <v>45</v>
      </c>
      <c r="I265" s="10" t="s">
        <v>106</v>
      </c>
      <c r="J265" s="10" t="s">
        <v>21</v>
      </c>
      <c r="K265" s="10" t="s">
        <v>72</v>
      </c>
      <c r="L265" s="10">
        <v>4822.8599999999997</v>
      </c>
      <c r="M265" s="10">
        <f t="shared" si="37"/>
        <v>964.57199999999989</v>
      </c>
      <c r="N265" s="10">
        <v>5</v>
      </c>
      <c r="O265" s="10">
        <v>0.03</v>
      </c>
      <c r="P265" s="10">
        <v>549.9</v>
      </c>
      <c r="Q265" s="11">
        <f t="shared" si="38"/>
        <v>0.11401948221594656</v>
      </c>
      <c r="R265" s="10" t="s">
        <v>54</v>
      </c>
      <c r="S265" s="10" t="s">
        <v>40</v>
      </c>
      <c r="T265" s="10">
        <v>7</v>
      </c>
      <c r="U265" s="12" t="str">
        <f t="shared" si="39"/>
        <v>NORMAL</v>
      </c>
      <c r="V265" s="10" t="str">
        <f t="shared" si="32"/>
        <v>0 to 0.1</v>
      </c>
      <c r="W265" s="16">
        <f t="shared" ca="1" si="33"/>
        <v>1</v>
      </c>
    </row>
    <row r="266" spans="1:23" x14ac:dyDescent="0.25">
      <c r="A266" s="9" t="s">
        <v>803</v>
      </c>
      <c r="B266" s="10" t="s">
        <v>804</v>
      </c>
      <c r="C266" s="10" t="str">
        <f t="shared" si="34"/>
        <v>May</v>
      </c>
      <c r="D266" s="10">
        <f t="shared" si="35"/>
        <v>2025</v>
      </c>
      <c r="E266" s="10" t="str">
        <f t="shared" si="36"/>
        <v>Q2</v>
      </c>
      <c r="F266" s="10" t="s">
        <v>805</v>
      </c>
      <c r="G266" s="10" t="s">
        <v>44</v>
      </c>
      <c r="H266" s="10" t="s">
        <v>45</v>
      </c>
      <c r="I266" s="10" t="s">
        <v>52</v>
      </c>
      <c r="J266" s="10" t="s">
        <v>47</v>
      </c>
      <c r="K266" s="10" t="s">
        <v>82</v>
      </c>
      <c r="L266" s="10">
        <v>2015.1</v>
      </c>
      <c r="M266" s="10">
        <f t="shared" si="37"/>
        <v>503.77499999999998</v>
      </c>
      <c r="N266" s="10">
        <v>4</v>
      </c>
      <c r="O266" s="10">
        <v>0.19</v>
      </c>
      <c r="P266" s="10">
        <v>656.31</v>
      </c>
      <c r="Q266" s="11">
        <f t="shared" si="38"/>
        <v>0.32569599523596843</v>
      </c>
      <c r="R266" s="10" t="s">
        <v>23</v>
      </c>
      <c r="S266" s="10" t="s">
        <v>32</v>
      </c>
      <c r="T266" s="10">
        <v>9</v>
      </c>
      <c r="U266" s="12" t="str">
        <f t="shared" si="39"/>
        <v>SLOW</v>
      </c>
      <c r="V266" s="10" t="str">
        <f t="shared" si="32"/>
        <v>0.1 to 0.2</v>
      </c>
      <c r="W266" s="16">
        <f t="shared" ca="1" si="33"/>
        <v>1</v>
      </c>
    </row>
    <row r="267" spans="1:23" x14ac:dyDescent="0.25">
      <c r="A267" s="9" t="s">
        <v>806</v>
      </c>
      <c r="B267" s="10" t="s">
        <v>255</v>
      </c>
      <c r="C267" s="10" t="str">
        <f t="shared" si="34"/>
        <v>December</v>
      </c>
      <c r="D267" s="10">
        <f t="shared" si="35"/>
        <v>2024</v>
      </c>
      <c r="E267" s="10" t="str">
        <f t="shared" si="36"/>
        <v>Q4</v>
      </c>
      <c r="F267" s="10" t="s">
        <v>807</v>
      </c>
      <c r="G267" s="10" t="s">
        <v>44</v>
      </c>
      <c r="H267" s="10" t="s">
        <v>51</v>
      </c>
      <c r="I267" s="10" t="s">
        <v>59</v>
      </c>
      <c r="J267" s="10" t="s">
        <v>29</v>
      </c>
      <c r="K267" s="10" t="s">
        <v>30</v>
      </c>
      <c r="L267" s="10">
        <v>3847.58</v>
      </c>
      <c r="M267" s="10">
        <f t="shared" si="37"/>
        <v>961.89499999999998</v>
      </c>
      <c r="N267" s="10">
        <v>4</v>
      </c>
      <c r="O267" s="10">
        <v>0.25</v>
      </c>
      <c r="P267" s="10">
        <v>763.8</v>
      </c>
      <c r="Q267" s="11">
        <f t="shared" si="38"/>
        <v>0.19851439086386766</v>
      </c>
      <c r="R267" s="10" t="s">
        <v>23</v>
      </c>
      <c r="S267" s="10" t="s">
        <v>24</v>
      </c>
      <c r="T267" s="10">
        <v>9</v>
      </c>
      <c r="U267" s="12" t="str">
        <f t="shared" si="39"/>
        <v>SLOW</v>
      </c>
      <c r="V267" s="10" t="str">
        <f t="shared" si="32"/>
        <v>upto 0.3</v>
      </c>
      <c r="W267" s="16">
        <f t="shared" ca="1" si="33"/>
        <v>1</v>
      </c>
    </row>
    <row r="268" spans="1:23" x14ac:dyDescent="0.25">
      <c r="A268" s="9" t="s">
        <v>808</v>
      </c>
      <c r="B268" s="10" t="s">
        <v>809</v>
      </c>
      <c r="C268" s="10" t="str">
        <f t="shared" si="34"/>
        <v>November</v>
      </c>
      <c r="D268" s="10">
        <f t="shared" si="35"/>
        <v>2024</v>
      </c>
      <c r="E268" s="10" t="str">
        <f t="shared" si="36"/>
        <v>Q4</v>
      </c>
      <c r="F268" s="10" t="s">
        <v>810</v>
      </c>
      <c r="G268" s="10" t="s">
        <v>18</v>
      </c>
      <c r="H268" s="10" t="s">
        <v>19</v>
      </c>
      <c r="I268" s="10" t="s">
        <v>116</v>
      </c>
      <c r="J268" s="10" t="s">
        <v>29</v>
      </c>
      <c r="K268" s="10" t="s">
        <v>67</v>
      </c>
      <c r="L268" s="10">
        <v>2092.2399999999998</v>
      </c>
      <c r="M268" s="10">
        <f t="shared" si="37"/>
        <v>523.05999999999995</v>
      </c>
      <c r="N268" s="10">
        <v>4</v>
      </c>
      <c r="O268" s="10">
        <v>0.1</v>
      </c>
      <c r="P268" s="10">
        <v>597.16</v>
      </c>
      <c r="Q268" s="11">
        <f t="shared" si="38"/>
        <v>0.28541658700722672</v>
      </c>
      <c r="R268" s="10" t="s">
        <v>23</v>
      </c>
      <c r="S268" s="10" t="s">
        <v>32</v>
      </c>
      <c r="T268" s="10">
        <v>6</v>
      </c>
      <c r="U268" s="12" t="str">
        <f t="shared" si="39"/>
        <v>NORMAL</v>
      </c>
      <c r="V268" s="10" t="str">
        <f t="shared" si="32"/>
        <v>0.1 to 0.2</v>
      </c>
      <c r="W268" s="16">
        <f t="shared" ca="1" si="33"/>
        <v>1</v>
      </c>
    </row>
    <row r="269" spans="1:23" x14ac:dyDescent="0.25">
      <c r="A269" s="9" t="s">
        <v>811</v>
      </c>
      <c r="B269" s="10" t="s">
        <v>812</v>
      </c>
      <c r="C269" s="10" t="str">
        <f t="shared" si="34"/>
        <v>August</v>
      </c>
      <c r="D269" s="10">
        <f t="shared" si="35"/>
        <v>2024</v>
      </c>
      <c r="E269" s="10" t="str">
        <f t="shared" si="36"/>
        <v>Q3</v>
      </c>
      <c r="F269" s="10" t="s">
        <v>813</v>
      </c>
      <c r="G269" s="10" t="s">
        <v>102</v>
      </c>
      <c r="H269" s="10" t="s">
        <v>37</v>
      </c>
      <c r="I269" s="10" t="s">
        <v>59</v>
      </c>
      <c r="J269" s="10" t="s">
        <v>47</v>
      </c>
      <c r="K269" s="10" t="s">
        <v>53</v>
      </c>
      <c r="L269" s="10">
        <v>2051.63</v>
      </c>
      <c r="M269" s="10">
        <f t="shared" si="37"/>
        <v>683.87666666666667</v>
      </c>
      <c r="N269" s="10">
        <v>3</v>
      </c>
      <c r="O269" s="10">
        <v>0.3</v>
      </c>
      <c r="P269" s="10">
        <v>297.41000000000003</v>
      </c>
      <c r="Q269" s="11">
        <f t="shared" si="38"/>
        <v>0.14496278568747778</v>
      </c>
      <c r="R269" s="10" t="s">
        <v>23</v>
      </c>
      <c r="S269" s="10" t="s">
        <v>86</v>
      </c>
      <c r="T269" s="10">
        <v>9</v>
      </c>
      <c r="U269" s="12" t="str">
        <f t="shared" si="39"/>
        <v>SLOW</v>
      </c>
      <c r="V269" s="10" t="str">
        <f t="shared" si="32"/>
        <v>upto 0.3</v>
      </c>
      <c r="W269" s="16">
        <f t="shared" ca="1" si="33"/>
        <v>1</v>
      </c>
    </row>
    <row r="270" spans="1:23" x14ac:dyDescent="0.25">
      <c r="A270" s="9" t="s">
        <v>814</v>
      </c>
      <c r="B270" s="10" t="s">
        <v>815</v>
      </c>
      <c r="C270" s="10" t="str">
        <f t="shared" si="34"/>
        <v>November</v>
      </c>
      <c r="D270" s="10">
        <f t="shared" si="35"/>
        <v>2024</v>
      </c>
      <c r="E270" s="10" t="str">
        <f t="shared" si="36"/>
        <v>Q4</v>
      </c>
      <c r="F270" s="10" t="s">
        <v>816</v>
      </c>
      <c r="G270" s="10" t="s">
        <v>102</v>
      </c>
      <c r="H270" s="10" t="s">
        <v>65</v>
      </c>
      <c r="I270" s="10" t="s">
        <v>20</v>
      </c>
      <c r="J270" s="10" t="s">
        <v>21</v>
      </c>
      <c r="K270" s="10" t="s">
        <v>60</v>
      </c>
      <c r="L270" s="10">
        <v>948.14</v>
      </c>
      <c r="M270" s="10">
        <f t="shared" si="37"/>
        <v>316.04666666666668</v>
      </c>
      <c r="N270" s="10">
        <v>3</v>
      </c>
      <c r="O270" s="10">
        <v>0.11</v>
      </c>
      <c r="P270" s="10">
        <v>204.8</v>
      </c>
      <c r="Q270" s="11">
        <f t="shared" si="38"/>
        <v>0.21600185626595231</v>
      </c>
      <c r="R270" s="10" t="s">
        <v>31</v>
      </c>
      <c r="S270" s="10" t="s">
        <v>24</v>
      </c>
      <c r="T270" s="10">
        <v>4</v>
      </c>
      <c r="U270" s="12" t="str">
        <f t="shared" si="39"/>
        <v>NORMAL</v>
      </c>
      <c r="V270" s="10" t="str">
        <f t="shared" si="32"/>
        <v>0.1 to 0.2</v>
      </c>
      <c r="W270" s="16">
        <f t="shared" ca="1" si="33"/>
        <v>1</v>
      </c>
    </row>
    <row r="271" spans="1:23" x14ac:dyDescent="0.25">
      <c r="A271" s="9" t="s">
        <v>817</v>
      </c>
      <c r="B271" s="10" t="s">
        <v>818</v>
      </c>
      <c r="C271" s="10" t="str">
        <f t="shared" si="34"/>
        <v>November</v>
      </c>
      <c r="D271" s="10">
        <f t="shared" si="35"/>
        <v>2024</v>
      </c>
      <c r="E271" s="10" t="str">
        <f t="shared" si="36"/>
        <v>Q4</v>
      </c>
      <c r="F271" s="10" t="s">
        <v>819</v>
      </c>
      <c r="G271" s="10" t="s">
        <v>36</v>
      </c>
      <c r="H271" s="10" t="s">
        <v>65</v>
      </c>
      <c r="I271" s="10" t="s">
        <v>116</v>
      </c>
      <c r="J271" s="10" t="s">
        <v>47</v>
      </c>
      <c r="K271" s="10" t="s">
        <v>82</v>
      </c>
      <c r="L271" s="10">
        <v>769.8</v>
      </c>
      <c r="M271" s="10">
        <f t="shared" si="37"/>
        <v>769.8</v>
      </c>
      <c r="N271" s="10">
        <v>1</v>
      </c>
      <c r="O271" s="10">
        <v>0.06</v>
      </c>
      <c r="P271" s="10">
        <v>97.55</v>
      </c>
      <c r="Q271" s="11">
        <f t="shared" si="38"/>
        <v>0.12672122629254351</v>
      </c>
      <c r="R271" s="10" t="s">
        <v>54</v>
      </c>
      <c r="S271" s="10" t="s">
        <v>24</v>
      </c>
      <c r="T271" s="10">
        <v>1</v>
      </c>
      <c r="U271" s="12" t="str">
        <f t="shared" si="39"/>
        <v>FAST</v>
      </c>
      <c r="V271" s="10" t="str">
        <f t="shared" si="32"/>
        <v>0 to 0.1</v>
      </c>
      <c r="W271" s="16">
        <f t="shared" ca="1" si="33"/>
        <v>1</v>
      </c>
    </row>
    <row r="272" spans="1:23" x14ac:dyDescent="0.25">
      <c r="A272" s="9" t="s">
        <v>820</v>
      </c>
      <c r="B272" s="10" t="s">
        <v>821</v>
      </c>
      <c r="C272" s="10" t="str">
        <f t="shared" si="34"/>
        <v>February</v>
      </c>
      <c r="D272" s="10">
        <f t="shared" si="35"/>
        <v>2025</v>
      </c>
      <c r="E272" s="10" t="str">
        <f t="shared" si="36"/>
        <v>Q1</v>
      </c>
      <c r="F272" s="10" t="s">
        <v>822</v>
      </c>
      <c r="G272" s="10" t="s">
        <v>44</v>
      </c>
      <c r="H272" s="10" t="s">
        <v>51</v>
      </c>
      <c r="I272" s="10" t="s">
        <v>38</v>
      </c>
      <c r="J272" s="10" t="s">
        <v>81</v>
      </c>
      <c r="K272" s="10" t="s">
        <v>67</v>
      </c>
      <c r="L272" s="10">
        <v>653.21</v>
      </c>
      <c r="M272" s="10">
        <f t="shared" si="37"/>
        <v>130.642</v>
      </c>
      <c r="N272" s="10">
        <v>5</v>
      </c>
      <c r="O272" s="10">
        <v>0.24</v>
      </c>
      <c r="P272" s="10">
        <v>72.42</v>
      </c>
      <c r="Q272" s="11">
        <f t="shared" si="38"/>
        <v>0.11086786791384087</v>
      </c>
      <c r="R272" s="10" t="s">
        <v>31</v>
      </c>
      <c r="S272" s="10" t="s">
        <v>77</v>
      </c>
      <c r="T272" s="10">
        <v>1</v>
      </c>
      <c r="U272" s="12" t="str">
        <f t="shared" si="39"/>
        <v>FAST</v>
      </c>
      <c r="V272" s="10" t="str">
        <f t="shared" si="32"/>
        <v>upto 0.3</v>
      </c>
      <c r="W272" s="16">
        <f t="shared" ca="1" si="33"/>
        <v>1</v>
      </c>
    </row>
    <row r="273" spans="1:23" x14ac:dyDescent="0.25">
      <c r="A273" s="9" t="s">
        <v>823</v>
      </c>
      <c r="B273" s="10" t="s">
        <v>824</v>
      </c>
      <c r="C273" s="10" t="str">
        <f t="shared" si="34"/>
        <v>February</v>
      </c>
      <c r="D273" s="10">
        <f t="shared" si="35"/>
        <v>2025</v>
      </c>
      <c r="E273" s="10" t="str">
        <f t="shared" si="36"/>
        <v>Q1</v>
      </c>
      <c r="F273" s="10" t="s">
        <v>825</v>
      </c>
      <c r="G273" s="10" t="s">
        <v>102</v>
      </c>
      <c r="H273" s="10" t="s">
        <v>65</v>
      </c>
      <c r="I273" s="10" t="s">
        <v>38</v>
      </c>
      <c r="J273" s="10" t="s">
        <v>81</v>
      </c>
      <c r="K273" s="10" t="s">
        <v>76</v>
      </c>
      <c r="L273" s="10">
        <v>506.11</v>
      </c>
      <c r="M273" s="10">
        <f t="shared" si="37"/>
        <v>101.22200000000001</v>
      </c>
      <c r="N273" s="10">
        <v>5</v>
      </c>
      <c r="O273" s="10">
        <v>0.01</v>
      </c>
      <c r="P273" s="10">
        <v>50.74</v>
      </c>
      <c r="Q273" s="11">
        <f t="shared" si="38"/>
        <v>0.10025488530161428</v>
      </c>
      <c r="R273" s="10" t="s">
        <v>54</v>
      </c>
      <c r="S273" s="10" t="s">
        <v>32</v>
      </c>
      <c r="T273" s="10">
        <v>10</v>
      </c>
      <c r="U273" s="12" t="str">
        <f t="shared" si="39"/>
        <v>SLOW</v>
      </c>
      <c r="V273" s="10" t="str">
        <f t="shared" si="32"/>
        <v>0 to 0.1</v>
      </c>
      <c r="W273" s="16">
        <f t="shared" ca="1" si="33"/>
        <v>1</v>
      </c>
    </row>
    <row r="274" spans="1:23" x14ac:dyDescent="0.25">
      <c r="A274" s="9" t="s">
        <v>826</v>
      </c>
      <c r="B274" s="10" t="s">
        <v>608</v>
      </c>
      <c r="C274" s="10" t="str">
        <f t="shared" si="34"/>
        <v>February</v>
      </c>
      <c r="D274" s="10">
        <f t="shared" si="35"/>
        <v>2024</v>
      </c>
      <c r="E274" s="10" t="str">
        <f t="shared" si="36"/>
        <v>Q1</v>
      </c>
      <c r="F274" s="10" t="s">
        <v>827</v>
      </c>
      <c r="G274" s="10" t="s">
        <v>102</v>
      </c>
      <c r="H274" s="10" t="s">
        <v>58</v>
      </c>
      <c r="I274" s="10" t="s">
        <v>20</v>
      </c>
      <c r="J274" s="10" t="s">
        <v>66</v>
      </c>
      <c r="K274" s="10" t="s">
        <v>30</v>
      </c>
      <c r="L274" s="10">
        <v>2712.92</v>
      </c>
      <c r="M274" s="10">
        <f t="shared" si="37"/>
        <v>542.58400000000006</v>
      </c>
      <c r="N274" s="10">
        <v>5</v>
      </c>
      <c r="O274" s="10">
        <v>0.06</v>
      </c>
      <c r="P274" s="10">
        <v>385.99</v>
      </c>
      <c r="Q274" s="11">
        <f t="shared" si="38"/>
        <v>0.14227843062088083</v>
      </c>
      <c r="R274" s="10" t="s">
        <v>23</v>
      </c>
      <c r="S274" s="10" t="s">
        <v>32</v>
      </c>
      <c r="T274" s="10">
        <v>10</v>
      </c>
      <c r="U274" s="12" t="str">
        <f t="shared" si="39"/>
        <v>SLOW</v>
      </c>
      <c r="V274" s="10" t="str">
        <f t="shared" si="32"/>
        <v>0 to 0.1</v>
      </c>
      <c r="W274" s="16">
        <f t="shared" ca="1" si="33"/>
        <v>1</v>
      </c>
    </row>
    <row r="275" spans="1:23" x14ac:dyDescent="0.25">
      <c r="A275" s="9" t="s">
        <v>828</v>
      </c>
      <c r="B275" s="10" t="s">
        <v>796</v>
      </c>
      <c r="C275" s="10" t="str">
        <f t="shared" si="34"/>
        <v>May</v>
      </c>
      <c r="D275" s="10">
        <f t="shared" si="35"/>
        <v>2025</v>
      </c>
      <c r="E275" s="10" t="str">
        <f t="shared" si="36"/>
        <v>Q2</v>
      </c>
      <c r="F275" s="10" t="s">
        <v>829</v>
      </c>
      <c r="G275" s="10" t="s">
        <v>64</v>
      </c>
      <c r="H275" s="10" t="s">
        <v>19</v>
      </c>
      <c r="I275" s="10" t="s">
        <v>59</v>
      </c>
      <c r="J275" s="10" t="s">
        <v>47</v>
      </c>
      <c r="K275" s="10" t="s">
        <v>30</v>
      </c>
      <c r="L275" s="10">
        <v>254.01</v>
      </c>
      <c r="M275" s="10">
        <f t="shared" si="37"/>
        <v>254.01</v>
      </c>
      <c r="N275" s="10">
        <v>1</v>
      </c>
      <c r="O275" s="10">
        <v>0.15</v>
      </c>
      <c r="P275" s="10">
        <v>40.86</v>
      </c>
      <c r="Q275" s="11">
        <f t="shared" si="38"/>
        <v>0.16085980866895006</v>
      </c>
      <c r="R275" s="10" t="s">
        <v>31</v>
      </c>
      <c r="S275" s="10" t="s">
        <v>77</v>
      </c>
      <c r="T275" s="10">
        <v>2</v>
      </c>
      <c r="U275" s="12" t="str">
        <f t="shared" si="39"/>
        <v>FAST</v>
      </c>
      <c r="V275" s="10" t="str">
        <f t="shared" si="32"/>
        <v>0.1 to 0.2</v>
      </c>
      <c r="W275" s="16">
        <f t="shared" ca="1" si="33"/>
        <v>1</v>
      </c>
    </row>
    <row r="276" spans="1:23" x14ac:dyDescent="0.25">
      <c r="A276" s="9" t="s">
        <v>830</v>
      </c>
      <c r="B276" s="10" t="s">
        <v>127</v>
      </c>
      <c r="C276" s="10" t="str">
        <f t="shared" si="34"/>
        <v>August</v>
      </c>
      <c r="D276" s="10">
        <f t="shared" si="35"/>
        <v>2025</v>
      </c>
      <c r="E276" s="10" t="str">
        <f t="shared" si="36"/>
        <v>Q3</v>
      </c>
      <c r="F276" s="10" t="s">
        <v>831</v>
      </c>
      <c r="G276" s="10" t="s">
        <v>18</v>
      </c>
      <c r="H276" s="10" t="s">
        <v>58</v>
      </c>
      <c r="I276" s="10" t="s">
        <v>116</v>
      </c>
      <c r="J276" s="10" t="s">
        <v>47</v>
      </c>
      <c r="K276" s="10" t="s">
        <v>72</v>
      </c>
      <c r="L276" s="10">
        <v>4585.93</v>
      </c>
      <c r="M276" s="10">
        <f t="shared" si="37"/>
        <v>917.18600000000004</v>
      </c>
      <c r="N276" s="10">
        <v>5</v>
      </c>
      <c r="O276" s="10">
        <v>0.17</v>
      </c>
      <c r="P276" s="10">
        <v>1067.73</v>
      </c>
      <c r="Q276" s="11">
        <f t="shared" si="38"/>
        <v>0.23282736544168794</v>
      </c>
      <c r="R276" s="10" t="s">
        <v>31</v>
      </c>
      <c r="S276" s="10" t="s">
        <v>40</v>
      </c>
      <c r="T276" s="10">
        <v>2</v>
      </c>
      <c r="U276" s="12" t="str">
        <f t="shared" si="39"/>
        <v>FAST</v>
      </c>
      <c r="V276" s="10" t="str">
        <f t="shared" si="32"/>
        <v>0.1 to 0.2</v>
      </c>
      <c r="W276" s="16">
        <f t="shared" ca="1" si="33"/>
        <v>1</v>
      </c>
    </row>
    <row r="277" spans="1:23" x14ac:dyDescent="0.25">
      <c r="A277" s="9" t="s">
        <v>832</v>
      </c>
      <c r="B277" s="10" t="s">
        <v>833</v>
      </c>
      <c r="C277" s="10" t="str">
        <f t="shared" si="34"/>
        <v>June</v>
      </c>
      <c r="D277" s="10">
        <f t="shared" si="35"/>
        <v>2025</v>
      </c>
      <c r="E277" s="10" t="str">
        <f t="shared" si="36"/>
        <v>Q2</v>
      </c>
      <c r="F277" s="10" t="s">
        <v>834</v>
      </c>
      <c r="G277" s="10" t="s">
        <v>44</v>
      </c>
      <c r="H277" s="10" t="s">
        <v>58</v>
      </c>
      <c r="I277" s="10" t="s">
        <v>52</v>
      </c>
      <c r="J277" s="10" t="s">
        <v>29</v>
      </c>
      <c r="K277" s="10" t="s">
        <v>72</v>
      </c>
      <c r="L277" s="10">
        <v>3902.32</v>
      </c>
      <c r="M277" s="10">
        <f t="shared" si="37"/>
        <v>780.46400000000006</v>
      </c>
      <c r="N277" s="10">
        <v>5</v>
      </c>
      <c r="O277" s="10">
        <v>0.2</v>
      </c>
      <c r="P277" s="10">
        <v>580</v>
      </c>
      <c r="Q277" s="11">
        <f t="shared" si="38"/>
        <v>0.14862953320076261</v>
      </c>
      <c r="R277" s="10" t="s">
        <v>31</v>
      </c>
      <c r="S277" s="10" t="s">
        <v>32</v>
      </c>
      <c r="T277" s="10">
        <v>5</v>
      </c>
      <c r="U277" s="12" t="str">
        <f t="shared" si="39"/>
        <v>NORMAL</v>
      </c>
      <c r="V277" s="10" t="str">
        <f t="shared" si="32"/>
        <v>upto 0.3</v>
      </c>
      <c r="W277" s="16">
        <f t="shared" ca="1" si="33"/>
        <v>1</v>
      </c>
    </row>
    <row r="278" spans="1:23" x14ac:dyDescent="0.25">
      <c r="A278" s="9" t="s">
        <v>835</v>
      </c>
      <c r="B278" s="10" t="s">
        <v>412</v>
      </c>
      <c r="C278" s="10" t="str">
        <f t="shared" si="34"/>
        <v>May</v>
      </c>
      <c r="D278" s="10">
        <f t="shared" si="35"/>
        <v>2025</v>
      </c>
      <c r="E278" s="10" t="str">
        <f t="shared" si="36"/>
        <v>Q2</v>
      </c>
      <c r="F278" s="10" t="s">
        <v>836</v>
      </c>
      <c r="G278" s="10" t="s">
        <v>64</v>
      </c>
      <c r="H278" s="10" t="s">
        <v>58</v>
      </c>
      <c r="I278" s="10" t="s">
        <v>46</v>
      </c>
      <c r="J278" s="10" t="s">
        <v>21</v>
      </c>
      <c r="K278" s="10" t="s">
        <v>76</v>
      </c>
      <c r="L278" s="10">
        <v>2501.77</v>
      </c>
      <c r="M278" s="10">
        <f t="shared" si="37"/>
        <v>625.4425</v>
      </c>
      <c r="N278" s="10">
        <v>4</v>
      </c>
      <c r="O278" s="10">
        <v>0.15</v>
      </c>
      <c r="P278" s="10">
        <v>500.26</v>
      </c>
      <c r="Q278" s="11">
        <f t="shared" si="38"/>
        <v>0.19996242660196581</v>
      </c>
      <c r="R278" s="10" t="s">
        <v>23</v>
      </c>
      <c r="S278" s="10" t="s">
        <v>32</v>
      </c>
      <c r="T278" s="10">
        <v>6</v>
      </c>
      <c r="U278" s="12" t="str">
        <f t="shared" si="39"/>
        <v>NORMAL</v>
      </c>
      <c r="V278" s="10" t="str">
        <f t="shared" si="32"/>
        <v>0.1 to 0.2</v>
      </c>
      <c r="W278" s="16">
        <f t="shared" ca="1" si="33"/>
        <v>1</v>
      </c>
    </row>
    <row r="279" spans="1:23" x14ac:dyDescent="0.25">
      <c r="A279" s="9" t="s">
        <v>837</v>
      </c>
      <c r="B279" s="10" t="s">
        <v>838</v>
      </c>
      <c r="C279" s="10" t="str">
        <f t="shared" si="34"/>
        <v>November</v>
      </c>
      <c r="D279" s="10">
        <f t="shared" si="35"/>
        <v>2025</v>
      </c>
      <c r="E279" s="10" t="str">
        <f t="shared" si="36"/>
        <v>Q4</v>
      </c>
      <c r="F279" s="10" t="s">
        <v>839</v>
      </c>
      <c r="G279" s="10" t="s">
        <v>44</v>
      </c>
      <c r="H279" s="10" t="s">
        <v>19</v>
      </c>
      <c r="I279" s="10" t="s">
        <v>106</v>
      </c>
      <c r="J279" s="10" t="s">
        <v>66</v>
      </c>
      <c r="K279" s="10" t="s">
        <v>72</v>
      </c>
      <c r="L279" s="10">
        <v>1690.77</v>
      </c>
      <c r="M279" s="10">
        <f t="shared" si="37"/>
        <v>338.154</v>
      </c>
      <c r="N279" s="10">
        <v>5</v>
      </c>
      <c r="O279" s="10">
        <v>0.24</v>
      </c>
      <c r="P279" s="10">
        <v>373.77</v>
      </c>
      <c r="Q279" s="11">
        <f t="shared" si="38"/>
        <v>0.2210649585691726</v>
      </c>
      <c r="R279" s="10" t="s">
        <v>54</v>
      </c>
      <c r="S279" s="10" t="s">
        <v>24</v>
      </c>
      <c r="T279" s="10">
        <v>10</v>
      </c>
      <c r="U279" s="12" t="str">
        <f t="shared" si="39"/>
        <v>SLOW</v>
      </c>
      <c r="V279" s="10" t="str">
        <f t="shared" si="32"/>
        <v>upto 0.3</v>
      </c>
      <c r="W279" s="16">
        <f t="shared" ca="1" si="33"/>
        <v>1</v>
      </c>
    </row>
    <row r="280" spans="1:23" x14ac:dyDescent="0.25">
      <c r="A280" s="9" t="s">
        <v>840</v>
      </c>
      <c r="B280" s="10" t="s">
        <v>841</v>
      </c>
      <c r="C280" s="10" t="str">
        <f t="shared" si="34"/>
        <v>April</v>
      </c>
      <c r="D280" s="10">
        <f t="shared" si="35"/>
        <v>2024</v>
      </c>
      <c r="E280" s="10" t="str">
        <f t="shared" si="36"/>
        <v>Q2</v>
      </c>
      <c r="F280" s="10" t="s">
        <v>842</v>
      </c>
      <c r="G280" s="10" t="s">
        <v>36</v>
      </c>
      <c r="H280" s="10" t="s">
        <v>45</v>
      </c>
      <c r="I280" s="10" t="s">
        <v>38</v>
      </c>
      <c r="J280" s="10" t="s">
        <v>66</v>
      </c>
      <c r="K280" s="10" t="s">
        <v>60</v>
      </c>
      <c r="L280" s="10">
        <v>704.97</v>
      </c>
      <c r="M280" s="10">
        <f t="shared" si="37"/>
        <v>176.24250000000001</v>
      </c>
      <c r="N280" s="10">
        <v>4</v>
      </c>
      <c r="O280" s="10">
        <v>0.28000000000000003</v>
      </c>
      <c r="P280" s="10">
        <v>92.47</v>
      </c>
      <c r="Q280" s="11">
        <f t="shared" si="38"/>
        <v>0.13116870221427862</v>
      </c>
      <c r="R280" s="10" t="s">
        <v>23</v>
      </c>
      <c r="S280" s="10" t="s">
        <v>24</v>
      </c>
      <c r="T280" s="10">
        <v>10</v>
      </c>
      <c r="U280" s="12" t="str">
        <f t="shared" si="39"/>
        <v>SLOW</v>
      </c>
      <c r="V280" s="10" t="str">
        <f t="shared" si="32"/>
        <v>upto 0.3</v>
      </c>
      <c r="W280" s="16">
        <f t="shared" ca="1" si="33"/>
        <v>1</v>
      </c>
    </row>
    <row r="281" spans="1:23" x14ac:dyDescent="0.25">
      <c r="A281" s="9" t="s">
        <v>843</v>
      </c>
      <c r="B281" s="10" t="s">
        <v>844</v>
      </c>
      <c r="C281" s="10" t="str">
        <f t="shared" si="34"/>
        <v>February</v>
      </c>
      <c r="D281" s="10">
        <f t="shared" si="35"/>
        <v>2024</v>
      </c>
      <c r="E281" s="10" t="str">
        <f t="shared" si="36"/>
        <v>Q1</v>
      </c>
      <c r="F281" s="10" t="s">
        <v>845</v>
      </c>
      <c r="G281" s="10" t="s">
        <v>64</v>
      </c>
      <c r="H281" s="10" t="s">
        <v>45</v>
      </c>
      <c r="I281" s="10" t="s">
        <v>52</v>
      </c>
      <c r="J281" s="10" t="s">
        <v>21</v>
      </c>
      <c r="K281" s="10" t="s">
        <v>67</v>
      </c>
      <c r="L281" s="10">
        <v>294.37</v>
      </c>
      <c r="M281" s="10">
        <f t="shared" si="37"/>
        <v>98.123333333333335</v>
      </c>
      <c r="N281" s="10">
        <v>3</v>
      </c>
      <c r="O281" s="10">
        <v>0.02</v>
      </c>
      <c r="P281" s="10">
        <v>42.22</v>
      </c>
      <c r="Q281" s="11">
        <f t="shared" si="38"/>
        <v>0.14342494140027856</v>
      </c>
      <c r="R281" s="10" t="s">
        <v>23</v>
      </c>
      <c r="S281" s="10" t="s">
        <v>40</v>
      </c>
      <c r="T281" s="10">
        <v>7</v>
      </c>
      <c r="U281" s="12" t="str">
        <f t="shared" si="39"/>
        <v>NORMAL</v>
      </c>
      <c r="V281" s="10" t="str">
        <f t="shared" si="32"/>
        <v>0 to 0.1</v>
      </c>
      <c r="W281" s="16">
        <f t="shared" ca="1" si="33"/>
        <v>1</v>
      </c>
    </row>
    <row r="282" spans="1:23" x14ac:dyDescent="0.25">
      <c r="A282" s="9" t="s">
        <v>846</v>
      </c>
      <c r="B282" s="10" t="s">
        <v>847</v>
      </c>
      <c r="C282" s="10" t="str">
        <f t="shared" si="34"/>
        <v>April</v>
      </c>
      <c r="D282" s="10">
        <f t="shared" si="35"/>
        <v>2024</v>
      </c>
      <c r="E282" s="10" t="str">
        <f t="shared" si="36"/>
        <v>Q2</v>
      </c>
      <c r="F282" s="10" t="s">
        <v>848</v>
      </c>
      <c r="G282" s="10" t="s">
        <v>102</v>
      </c>
      <c r="H282" s="10" t="s">
        <v>45</v>
      </c>
      <c r="I282" s="10" t="s">
        <v>52</v>
      </c>
      <c r="J282" s="10" t="s">
        <v>29</v>
      </c>
      <c r="K282" s="10" t="s">
        <v>67</v>
      </c>
      <c r="L282" s="10">
        <v>317.98</v>
      </c>
      <c r="M282" s="10">
        <f t="shared" si="37"/>
        <v>105.99333333333334</v>
      </c>
      <c r="N282" s="10">
        <v>3</v>
      </c>
      <c r="O282" s="10">
        <v>0.26</v>
      </c>
      <c r="P282" s="10">
        <v>88.46</v>
      </c>
      <c r="Q282" s="11">
        <f t="shared" si="38"/>
        <v>0.27819359708157743</v>
      </c>
      <c r="R282" s="10" t="s">
        <v>23</v>
      </c>
      <c r="S282" s="10" t="s">
        <v>77</v>
      </c>
      <c r="T282" s="10">
        <v>2</v>
      </c>
      <c r="U282" s="12" t="str">
        <f t="shared" si="39"/>
        <v>FAST</v>
      </c>
      <c r="V282" s="10" t="str">
        <f t="shared" si="32"/>
        <v>upto 0.3</v>
      </c>
      <c r="W282" s="16">
        <f t="shared" ca="1" si="33"/>
        <v>1</v>
      </c>
    </row>
    <row r="283" spans="1:23" x14ac:dyDescent="0.25">
      <c r="A283" s="9" t="s">
        <v>849</v>
      </c>
      <c r="B283" s="10" t="s">
        <v>762</v>
      </c>
      <c r="C283" s="10" t="str">
        <f t="shared" si="34"/>
        <v>January</v>
      </c>
      <c r="D283" s="10">
        <f t="shared" si="35"/>
        <v>2025</v>
      </c>
      <c r="E283" s="10" t="str">
        <f t="shared" si="36"/>
        <v>Q1</v>
      </c>
      <c r="F283" s="10" t="s">
        <v>850</v>
      </c>
      <c r="G283" s="10" t="s">
        <v>64</v>
      </c>
      <c r="H283" s="10" t="s">
        <v>51</v>
      </c>
      <c r="I283" s="10" t="s">
        <v>106</v>
      </c>
      <c r="J283" s="10" t="s">
        <v>66</v>
      </c>
      <c r="K283" s="10" t="s">
        <v>53</v>
      </c>
      <c r="L283" s="10">
        <v>1629.25</v>
      </c>
      <c r="M283" s="10">
        <f t="shared" si="37"/>
        <v>814.625</v>
      </c>
      <c r="N283" s="10">
        <v>2</v>
      </c>
      <c r="O283" s="10">
        <v>0.17</v>
      </c>
      <c r="P283" s="10">
        <v>558.33000000000004</v>
      </c>
      <c r="Q283" s="11">
        <f t="shared" si="38"/>
        <v>0.34269142243363515</v>
      </c>
      <c r="R283" s="10" t="s">
        <v>31</v>
      </c>
      <c r="S283" s="10" t="s">
        <v>24</v>
      </c>
      <c r="T283" s="10">
        <v>8</v>
      </c>
      <c r="U283" s="12" t="str">
        <f t="shared" si="39"/>
        <v>SLOW</v>
      </c>
      <c r="V283" s="10" t="str">
        <f t="shared" si="32"/>
        <v>0.1 to 0.2</v>
      </c>
      <c r="W283" s="16">
        <f t="shared" ca="1" si="33"/>
        <v>1</v>
      </c>
    </row>
    <row r="284" spans="1:23" x14ac:dyDescent="0.25">
      <c r="A284" s="9" t="s">
        <v>851</v>
      </c>
      <c r="B284" s="10" t="s">
        <v>852</v>
      </c>
      <c r="C284" s="10" t="str">
        <f t="shared" si="34"/>
        <v>January</v>
      </c>
      <c r="D284" s="10">
        <f t="shared" si="35"/>
        <v>2024</v>
      </c>
      <c r="E284" s="10" t="str">
        <f t="shared" si="36"/>
        <v>Q1</v>
      </c>
      <c r="F284" s="10" t="s">
        <v>853</v>
      </c>
      <c r="G284" s="10" t="s">
        <v>102</v>
      </c>
      <c r="H284" s="10" t="s">
        <v>51</v>
      </c>
      <c r="I284" s="10" t="s">
        <v>20</v>
      </c>
      <c r="J284" s="10" t="s">
        <v>66</v>
      </c>
      <c r="K284" s="10" t="s">
        <v>53</v>
      </c>
      <c r="L284" s="10">
        <v>75.42</v>
      </c>
      <c r="M284" s="10">
        <f t="shared" si="37"/>
        <v>75.42</v>
      </c>
      <c r="N284" s="10">
        <v>1</v>
      </c>
      <c r="O284" s="10">
        <v>0.05</v>
      </c>
      <c r="P284" s="10">
        <v>20.02</v>
      </c>
      <c r="Q284" s="11">
        <f t="shared" si="38"/>
        <v>0.26544683107928929</v>
      </c>
      <c r="R284" s="10" t="s">
        <v>54</v>
      </c>
      <c r="S284" s="10" t="s">
        <v>24</v>
      </c>
      <c r="T284" s="10">
        <v>2</v>
      </c>
      <c r="U284" s="12" t="str">
        <f t="shared" si="39"/>
        <v>FAST</v>
      </c>
      <c r="V284" s="10" t="str">
        <f t="shared" si="32"/>
        <v>0 to 0.1</v>
      </c>
      <c r="W284" s="16">
        <f t="shared" ca="1" si="33"/>
        <v>1</v>
      </c>
    </row>
    <row r="285" spans="1:23" x14ac:dyDescent="0.25">
      <c r="A285" s="9" t="s">
        <v>854</v>
      </c>
      <c r="B285" s="10" t="s">
        <v>753</v>
      </c>
      <c r="C285" s="10" t="str">
        <f t="shared" si="34"/>
        <v>January</v>
      </c>
      <c r="D285" s="10">
        <f t="shared" si="35"/>
        <v>2024</v>
      </c>
      <c r="E285" s="10" t="str">
        <f t="shared" si="36"/>
        <v>Q1</v>
      </c>
      <c r="F285" s="10" t="s">
        <v>855</v>
      </c>
      <c r="G285" s="10" t="s">
        <v>44</v>
      </c>
      <c r="H285" s="10" t="s">
        <v>51</v>
      </c>
      <c r="I285" s="10" t="s">
        <v>106</v>
      </c>
      <c r="J285" s="10" t="s">
        <v>81</v>
      </c>
      <c r="K285" s="10" t="s">
        <v>30</v>
      </c>
      <c r="L285" s="10">
        <v>2423.59</v>
      </c>
      <c r="M285" s="10">
        <f t="shared" si="37"/>
        <v>807.86333333333334</v>
      </c>
      <c r="N285" s="10">
        <v>3</v>
      </c>
      <c r="O285" s="10">
        <v>0.11</v>
      </c>
      <c r="P285" s="10">
        <v>643.23</v>
      </c>
      <c r="Q285" s="11">
        <f t="shared" si="38"/>
        <v>0.26540380179815892</v>
      </c>
      <c r="R285" s="10" t="s">
        <v>54</v>
      </c>
      <c r="S285" s="10" t="s">
        <v>77</v>
      </c>
      <c r="T285" s="10">
        <v>1</v>
      </c>
      <c r="U285" s="12" t="str">
        <f t="shared" si="39"/>
        <v>FAST</v>
      </c>
      <c r="V285" s="10" t="str">
        <f t="shared" si="32"/>
        <v>0.1 to 0.2</v>
      </c>
      <c r="W285" s="16">
        <f t="shared" ca="1" si="33"/>
        <v>1</v>
      </c>
    </row>
    <row r="286" spans="1:23" x14ac:dyDescent="0.25">
      <c r="A286" s="9" t="s">
        <v>856</v>
      </c>
      <c r="B286" s="10" t="s">
        <v>631</v>
      </c>
      <c r="C286" s="10" t="str">
        <f t="shared" si="34"/>
        <v>June</v>
      </c>
      <c r="D286" s="10">
        <f t="shared" si="35"/>
        <v>2025</v>
      </c>
      <c r="E286" s="10" t="str">
        <f t="shared" si="36"/>
        <v>Q2</v>
      </c>
      <c r="F286" s="10" t="s">
        <v>857</v>
      </c>
      <c r="G286" s="10" t="s">
        <v>44</v>
      </c>
      <c r="H286" s="10" t="s">
        <v>51</v>
      </c>
      <c r="I286" s="10" t="s">
        <v>116</v>
      </c>
      <c r="J286" s="10" t="s">
        <v>66</v>
      </c>
      <c r="K286" s="10" t="s">
        <v>72</v>
      </c>
      <c r="L286" s="10">
        <v>2383.21</v>
      </c>
      <c r="M286" s="10">
        <f t="shared" si="37"/>
        <v>794.40333333333331</v>
      </c>
      <c r="N286" s="10">
        <v>3</v>
      </c>
      <c r="O286" s="10">
        <v>0.09</v>
      </c>
      <c r="P286" s="10">
        <v>763.18</v>
      </c>
      <c r="Q286" s="11">
        <f t="shared" si="38"/>
        <v>0.32023195605926458</v>
      </c>
      <c r="R286" s="10" t="s">
        <v>31</v>
      </c>
      <c r="S286" s="10" t="s">
        <v>77</v>
      </c>
      <c r="T286" s="10">
        <v>9</v>
      </c>
      <c r="U286" s="12" t="str">
        <f t="shared" si="39"/>
        <v>SLOW</v>
      </c>
      <c r="V286" s="10" t="str">
        <f t="shared" si="32"/>
        <v>0 to 0.1</v>
      </c>
      <c r="W286" s="16">
        <f t="shared" ca="1" si="33"/>
        <v>1</v>
      </c>
    </row>
    <row r="287" spans="1:23" x14ac:dyDescent="0.25">
      <c r="A287" s="9" t="s">
        <v>858</v>
      </c>
      <c r="B287" s="10" t="s">
        <v>841</v>
      </c>
      <c r="C287" s="10" t="str">
        <f t="shared" si="34"/>
        <v>April</v>
      </c>
      <c r="D287" s="10">
        <f t="shared" si="35"/>
        <v>2024</v>
      </c>
      <c r="E287" s="10" t="str">
        <f t="shared" si="36"/>
        <v>Q2</v>
      </c>
      <c r="F287" s="10" t="s">
        <v>859</v>
      </c>
      <c r="G287" s="10" t="s">
        <v>64</v>
      </c>
      <c r="H287" s="10" t="s">
        <v>45</v>
      </c>
      <c r="I287" s="10" t="s">
        <v>52</v>
      </c>
      <c r="J287" s="10" t="s">
        <v>47</v>
      </c>
      <c r="K287" s="10" t="s">
        <v>82</v>
      </c>
      <c r="L287" s="10">
        <v>282.99</v>
      </c>
      <c r="M287" s="10">
        <f t="shared" si="37"/>
        <v>282.99</v>
      </c>
      <c r="N287" s="10">
        <v>1</v>
      </c>
      <c r="O287" s="10">
        <v>0.17</v>
      </c>
      <c r="P287" s="10">
        <v>70.56</v>
      </c>
      <c r="Q287" s="11">
        <f t="shared" si="38"/>
        <v>0.24933743241810666</v>
      </c>
      <c r="R287" s="10" t="s">
        <v>23</v>
      </c>
      <c r="S287" s="10" t="s">
        <v>40</v>
      </c>
      <c r="T287" s="10">
        <v>4</v>
      </c>
      <c r="U287" s="12" t="str">
        <f t="shared" si="39"/>
        <v>NORMAL</v>
      </c>
      <c r="V287" s="10" t="str">
        <f t="shared" si="32"/>
        <v>0.1 to 0.2</v>
      </c>
      <c r="W287" s="16">
        <f t="shared" ca="1" si="33"/>
        <v>1</v>
      </c>
    </row>
    <row r="288" spans="1:23" x14ac:dyDescent="0.25">
      <c r="A288" s="9" t="s">
        <v>860</v>
      </c>
      <c r="B288" s="10" t="s">
        <v>444</v>
      </c>
      <c r="C288" s="10" t="str">
        <f t="shared" si="34"/>
        <v>August</v>
      </c>
      <c r="D288" s="10">
        <f t="shared" si="35"/>
        <v>2025</v>
      </c>
      <c r="E288" s="10" t="str">
        <f t="shared" si="36"/>
        <v>Q3</v>
      </c>
      <c r="F288" s="10" t="s">
        <v>861</v>
      </c>
      <c r="G288" s="10" t="s">
        <v>102</v>
      </c>
      <c r="H288" s="10" t="s">
        <v>58</v>
      </c>
      <c r="I288" s="10" t="s">
        <v>46</v>
      </c>
      <c r="J288" s="10" t="s">
        <v>81</v>
      </c>
      <c r="K288" s="10" t="s">
        <v>82</v>
      </c>
      <c r="L288" s="10">
        <v>3082.32</v>
      </c>
      <c r="M288" s="10">
        <f t="shared" si="37"/>
        <v>616.46400000000006</v>
      </c>
      <c r="N288" s="10">
        <v>5</v>
      </c>
      <c r="O288" s="10">
        <v>0.03</v>
      </c>
      <c r="P288" s="10">
        <v>790.11</v>
      </c>
      <c r="Q288" s="11">
        <f t="shared" si="38"/>
        <v>0.25633613641672504</v>
      </c>
      <c r="R288" s="10" t="s">
        <v>54</v>
      </c>
      <c r="S288" s="10" t="s">
        <v>32</v>
      </c>
      <c r="T288" s="10">
        <v>9</v>
      </c>
      <c r="U288" s="12" t="str">
        <f t="shared" si="39"/>
        <v>SLOW</v>
      </c>
      <c r="V288" s="10" t="str">
        <f t="shared" si="32"/>
        <v>0 to 0.1</v>
      </c>
      <c r="W288" s="16">
        <f t="shared" ca="1" si="33"/>
        <v>1</v>
      </c>
    </row>
    <row r="289" spans="1:23" x14ac:dyDescent="0.25">
      <c r="A289" s="9" t="s">
        <v>862</v>
      </c>
      <c r="B289" s="10" t="s">
        <v>863</v>
      </c>
      <c r="C289" s="10" t="str">
        <f t="shared" si="34"/>
        <v>November</v>
      </c>
      <c r="D289" s="10">
        <f t="shared" si="35"/>
        <v>2024</v>
      </c>
      <c r="E289" s="10" t="str">
        <f t="shared" si="36"/>
        <v>Q4</v>
      </c>
      <c r="F289" s="10" t="s">
        <v>864</v>
      </c>
      <c r="G289" s="10" t="s">
        <v>102</v>
      </c>
      <c r="H289" s="10" t="s">
        <v>19</v>
      </c>
      <c r="I289" s="10" t="s">
        <v>38</v>
      </c>
      <c r="J289" s="10" t="s">
        <v>66</v>
      </c>
      <c r="K289" s="10" t="s">
        <v>30</v>
      </c>
      <c r="L289" s="10">
        <v>337.37</v>
      </c>
      <c r="M289" s="10">
        <f t="shared" si="37"/>
        <v>112.45666666666666</v>
      </c>
      <c r="N289" s="10">
        <v>3</v>
      </c>
      <c r="O289" s="10">
        <v>0.3</v>
      </c>
      <c r="P289" s="10">
        <v>79.489999999999995</v>
      </c>
      <c r="Q289" s="11">
        <f t="shared" si="38"/>
        <v>0.23561668198120755</v>
      </c>
      <c r="R289" s="10" t="s">
        <v>23</v>
      </c>
      <c r="S289" s="10" t="s">
        <v>77</v>
      </c>
      <c r="T289" s="10">
        <v>5</v>
      </c>
      <c r="U289" s="12" t="str">
        <f t="shared" si="39"/>
        <v>NORMAL</v>
      </c>
      <c r="V289" s="10" t="str">
        <f t="shared" si="32"/>
        <v>upto 0.3</v>
      </c>
      <c r="W289" s="16">
        <f t="shared" ca="1" si="33"/>
        <v>1</v>
      </c>
    </row>
    <row r="290" spans="1:23" x14ac:dyDescent="0.25">
      <c r="A290" s="9" t="s">
        <v>865</v>
      </c>
      <c r="B290" s="10" t="s">
        <v>866</v>
      </c>
      <c r="C290" s="10" t="str">
        <f t="shared" si="34"/>
        <v>December</v>
      </c>
      <c r="D290" s="10">
        <f t="shared" si="35"/>
        <v>2025</v>
      </c>
      <c r="E290" s="10" t="str">
        <f t="shared" si="36"/>
        <v>Q4</v>
      </c>
      <c r="F290" s="10" t="s">
        <v>867</v>
      </c>
      <c r="G290" s="10" t="s">
        <v>64</v>
      </c>
      <c r="H290" s="10" t="s">
        <v>37</v>
      </c>
      <c r="I290" s="10" t="s">
        <v>59</v>
      </c>
      <c r="J290" s="10" t="s">
        <v>29</v>
      </c>
      <c r="K290" s="10" t="s">
        <v>82</v>
      </c>
      <c r="L290" s="10">
        <v>1695.92</v>
      </c>
      <c r="M290" s="10">
        <f t="shared" si="37"/>
        <v>847.96</v>
      </c>
      <c r="N290" s="10">
        <v>2</v>
      </c>
      <c r="O290" s="10">
        <v>0.09</v>
      </c>
      <c r="P290" s="10">
        <v>210.75</v>
      </c>
      <c r="Q290" s="11">
        <f t="shared" si="38"/>
        <v>0.12426883343553941</v>
      </c>
      <c r="R290" s="10" t="s">
        <v>23</v>
      </c>
      <c r="S290" s="10" t="s">
        <v>40</v>
      </c>
      <c r="T290" s="10">
        <v>8</v>
      </c>
      <c r="U290" s="12" t="str">
        <f t="shared" si="39"/>
        <v>SLOW</v>
      </c>
      <c r="V290" s="10" t="str">
        <f t="shared" si="32"/>
        <v>0 to 0.1</v>
      </c>
      <c r="W290" s="16">
        <f t="shared" ca="1" si="33"/>
        <v>1</v>
      </c>
    </row>
    <row r="291" spans="1:23" x14ac:dyDescent="0.25">
      <c r="A291" s="9" t="s">
        <v>868</v>
      </c>
      <c r="B291" s="10" t="s">
        <v>686</v>
      </c>
      <c r="C291" s="10" t="str">
        <f t="shared" si="34"/>
        <v>September</v>
      </c>
      <c r="D291" s="10">
        <f t="shared" si="35"/>
        <v>2024</v>
      </c>
      <c r="E291" s="10" t="str">
        <f t="shared" si="36"/>
        <v>Q3</v>
      </c>
      <c r="F291" s="10" t="s">
        <v>869</v>
      </c>
      <c r="G291" s="10" t="s">
        <v>18</v>
      </c>
      <c r="H291" s="10" t="s">
        <v>51</v>
      </c>
      <c r="I291" s="10" t="s">
        <v>59</v>
      </c>
      <c r="J291" s="10" t="s">
        <v>21</v>
      </c>
      <c r="K291" s="10" t="s">
        <v>39</v>
      </c>
      <c r="L291" s="10">
        <v>2858.33</v>
      </c>
      <c r="M291" s="10">
        <f t="shared" si="37"/>
        <v>952.77666666666664</v>
      </c>
      <c r="N291" s="10">
        <v>3</v>
      </c>
      <c r="O291" s="10">
        <v>0.14000000000000001</v>
      </c>
      <c r="P291" s="10">
        <v>416.02</v>
      </c>
      <c r="Q291" s="11">
        <f t="shared" si="38"/>
        <v>0.14554652541868854</v>
      </c>
      <c r="R291" s="10" t="s">
        <v>54</v>
      </c>
      <c r="S291" s="10" t="s">
        <v>24</v>
      </c>
      <c r="T291" s="10">
        <v>5</v>
      </c>
      <c r="U291" s="12" t="str">
        <f t="shared" si="39"/>
        <v>NORMAL</v>
      </c>
      <c r="V291" s="10" t="str">
        <f t="shared" si="32"/>
        <v>0.1 to 0.2</v>
      </c>
      <c r="W291" s="16">
        <f t="shared" ca="1" si="33"/>
        <v>1</v>
      </c>
    </row>
    <row r="292" spans="1:23" x14ac:dyDescent="0.25">
      <c r="A292" s="9" t="s">
        <v>870</v>
      </c>
      <c r="B292" s="10" t="s">
        <v>871</v>
      </c>
      <c r="C292" s="10" t="str">
        <f t="shared" si="34"/>
        <v>January</v>
      </c>
      <c r="D292" s="10">
        <f t="shared" si="35"/>
        <v>2024</v>
      </c>
      <c r="E292" s="10" t="str">
        <f t="shared" si="36"/>
        <v>Q1</v>
      </c>
      <c r="F292" s="10" t="s">
        <v>872</v>
      </c>
      <c r="G292" s="10" t="s">
        <v>102</v>
      </c>
      <c r="H292" s="10" t="s">
        <v>58</v>
      </c>
      <c r="I292" s="10" t="s">
        <v>38</v>
      </c>
      <c r="J292" s="10" t="s">
        <v>47</v>
      </c>
      <c r="K292" s="10" t="s">
        <v>60</v>
      </c>
      <c r="L292" s="10">
        <v>1689.76</v>
      </c>
      <c r="M292" s="10">
        <f t="shared" si="37"/>
        <v>844.88</v>
      </c>
      <c r="N292" s="10">
        <v>2</v>
      </c>
      <c r="O292" s="10">
        <v>0.22</v>
      </c>
      <c r="P292" s="10">
        <v>202.45</v>
      </c>
      <c r="Q292" s="11">
        <f t="shared" si="38"/>
        <v>0.11980991383391723</v>
      </c>
      <c r="R292" s="10" t="s">
        <v>31</v>
      </c>
      <c r="S292" s="10" t="s">
        <v>77</v>
      </c>
      <c r="T292" s="10">
        <v>3</v>
      </c>
      <c r="U292" s="12" t="str">
        <f t="shared" si="39"/>
        <v>FAST</v>
      </c>
      <c r="V292" s="10" t="str">
        <f t="shared" si="32"/>
        <v>upto 0.3</v>
      </c>
      <c r="W292" s="16">
        <f t="shared" ca="1" si="33"/>
        <v>1</v>
      </c>
    </row>
    <row r="293" spans="1:23" x14ac:dyDescent="0.25">
      <c r="A293" s="9" t="s">
        <v>873</v>
      </c>
      <c r="B293" s="10" t="s">
        <v>677</v>
      </c>
      <c r="C293" s="10" t="str">
        <f t="shared" si="34"/>
        <v>October</v>
      </c>
      <c r="D293" s="10">
        <f t="shared" si="35"/>
        <v>2025</v>
      </c>
      <c r="E293" s="10" t="str">
        <f t="shared" si="36"/>
        <v>Q4</v>
      </c>
      <c r="F293" s="10" t="s">
        <v>874</v>
      </c>
      <c r="G293" s="10" t="s">
        <v>44</v>
      </c>
      <c r="H293" s="10" t="s">
        <v>37</v>
      </c>
      <c r="I293" s="10" t="s">
        <v>52</v>
      </c>
      <c r="J293" s="10" t="s">
        <v>21</v>
      </c>
      <c r="K293" s="10" t="s">
        <v>30</v>
      </c>
      <c r="L293" s="10">
        <v>448.91</v>
      </c>
      <c r="M293" s="10">
        <f t="shared" si="37"/>
        <v>224.45500000000001</v>
      </c>
      <c r="N293" s="10">
        <v>2</v>
      </c>
      <c r="O293" s="10">
        <v>0.01</v>
      </c>
      <c r="P293" s="10">
        <v>90.38</v>
      </c>
      <c r="Q293" s="11">
        <f t="shared" si="38"/>
        <v>0.20133211556882225</v>
      </c>
      <c r="R293" s="10" t="s">
        <v>54</v>
      </c>
      <c r="S293" s="10" t="s">
        <v>77</v>
      </c>
      <c r="T293" s="10">
        <v>3</v>
      </c>
      <c r="U293" s="12" t="str">
        <f t="shared" si="39"/>
        <v>FAST</v>
      </c>
      <c r="V293" s="10" t="str">
        <f t="shared" si="32"/>
        <v>0 to 0.1</v>
      </c>
      <c r="W293" s="16">
        <f t="shared" ca="1" si="33"/>
        <v>1</v>
      </c>
    </row>
    <row r="294" spans="1:23" x14ac:dyDescent="0.25">
      <c r="A294" s="9" t="s">
        <v>875</v>
      </c>
      <c r="B294" s="10" t="s">
        <v>206</v>
      </c>
      <c r="C294" s="10" t="str">
        <f t="shared" si="34"/>
        <v>August</v>
      </c>
      <c r="D294" s="10">
        <f t="shared" si="35"/>
        <v>2024</v>
      </c>
      <c r="E294" s="10" t="str">
        <f t="shared" si="36"/>
        <v>Q3</v>
      </c>
      <c r="F294" s="10" t="s">
        <v>876</v>
      </c>
      <c r="G294" s="10" t="s">
        <v>44</v>
      </c>
      <c r="H294" s="10" t="s">
        <v>71</v>
      </c>
      <c r="I294" s="10" t="s">
        <v>52</v>
      </c>
      <c r="J294" s="10" t="s">
        <v>47</v>
      </c>
      <c r="K294" s="10" t="s">
        <v>30</v>
      </c>
      <c r="L294" s="10">
        <v>649.59</v>
      </c>
      <c r="M294" s="10">
        <f t="shared" si="37"/>
        <v>324.79500000000002</v>
      </c>
      <c r="N294" s="10">
        <v>2</v>
      </c>
      <c r="O294" s="10">
        <v>0.08</v>
      </c>
      <c r="P294" s="10">
        <v>128.19</v>
      </c>
      <c r="Q294" s="11">
        <f t="shared" si="38"/>
        <v>0.19733986052740959</v>
      </c>
      <c r="R294" s="10" t="s">
        <v>54</v>
      </c>
      <c r="S294" s="10" t="s">
        <v>77</v>
      </c>
      <c r="T294" s="10">
        <v>1</v>
      </c>
      <c r="U294" s="12" t="str">
        <f t="shared" si="39"/>
        <v>FAST</v>
      </c>
      <c r="V294" s="10" t="str">
        <f t="shared" si="32"/>
        <v>0 to 0.1</v>
      </c>
      <c r="W294" s="16">
        <f t="shared" ca="1" si="33"/>
        <v>1</v>
      </c>
    </row>
    <row r="295" spans="1:23" x14ac:dyDescent="0.25">
      <c r="A295" s="9" t="s">
        <v>877</v>
      </c>
      <c r="B295" s="10" t="s">
        <v>515</v>
      </c>
      <c r="C295" s="10" t="str">
        <f t="shared" si="34"/>
        <v>February</v>
      </c>
      <c r="D295" s="10">
        <f t="shared" si="35"/>
        <v>2025</v>
      </c>
      <c r="E295" s="10" t="str">
        <f t="shared" si="36"/>
        <v>Q1</v>
      </c>
      <c r="F295" s="10" t="s">
        <v>878</v>
      </c>
      <c r="G295" s="10" t="s">
        <v>64</v>
      </c>
      <c r="H295" s="10" t="s">
        <v>65</v>
      </c>
      <c r="I295" s="10" t="s">
        <v>28</v>
      </c>
      <c r="J295" s="10" t="s">
        <v>47</v>
      </c>
      <c r="K295" s="10" t="s">
        <v>82</v>
      </c>
      <c r="L295" s="10">
        <v>2728.38</v>
      </c>
      <c r="M295" s="10">
        <f t="shared" si="37"/>
        <v>545.67600000000004</v>
      </c>
      <c r="N295" s="10">
        <v>5</v>
      </c>
      <c r="O295" s="10">
        <v>0.12</v>
      </c>
      <c r="P295" s="10">
        <v>612.03</v>
      </c>
      <c r="Q295" s="11">
        <f t="shared" si="38"/>
        <v>0.22431992610999932</v>
      </c>
      <c r="R295" s="10" t="s">
        <v>31</v>
      </c>
      <c r="S295" s="10" t="s">
        <v>24</v>
      </c>
      <c r="T295" s="10">
        <v>5</v>
      </c>
      <c r="U295" s="12" t="str">
        <f t="shared" si="39"/>
        <v>NORMAL</v>
      </c>
      <c r="V295" s="10" t="str">
        <f t="shared" si="32"/>
        <v>0.1 to 0.2</v>
      </c>
      <c r="W295" s="16">
        <f t="shared" ca="1" si="33"/>
        <v>1</v>
      </c>
    </row>
    <row r="296" spans="1:23" x14ac:dyDescent="0.25">
      <c r="A296" s="9" t="s">
        <v>879</v>
      </c>
      <c r="B296" s="10" t="s">
        <v>880</v>
      </c>
      <c r="C296" s="10" t="str">
        <f t="shared" si="34"/>
        <v>July</v>
      </c>
      <c r="D296" s="10">
        <f t="shared" si="35"/>
        <v>2024</v>
      </c>
      <c r="E296" s="10" t="str">
        <f t="shared" si="36"/>
        <v>Q3</v>
      </c>
      <c r="F296" s="10" t="s">
        <v>881</v>
      </c>
      <c r="G296" s="10" t="s">
        <v>102</v>
      </c>
      <c r="H296" s="10" t="s">
        <v>58</v>
      </c>
      <c r="I296" s="10" t="s">
        <v>28</v>
      </c>
      <c r="J296" s="10" t="s">
        <v>66</v>
      </c>
      <c r="K296" s="10" t="s">
        <v>67</v>
      </c>
      <c r="L296" s="10">
        <v>697.25</v>
      </c>
      <c r="M296" s="10">
        <f t="shared" si="37"/>
        <v>139.44999999999999</v>
      </c>
      <c r="N296" s="10">
        <v>5</v>
      </c>
      <c r="O296" s="10">
        <v>0.24</v>
      </c>
      <c r="P296" s="10">
        <v>80.69</v>
      </c>
      <c r="Q296" s="11">
        <f t="shared" si="38"/>
        <v>0.11572606669057009</v>
      </c>
      <c r="R296" s="10" t="s">
        <v>54</v>
      </c>
      <c r="S296" s="10" t="s">
        <v>32</v>
      </c>
      <c r="T296" s="10">
        <v>5</v>
      </c>
      <c r="U296" s="12" t="str">
        <f t="shared" si="39"/>
        <v>NORMAL</v>
      </c>
      <c r="V296" s="10" t="str">
        <f t="shared" si="32"/>
        <v>upto 0.3</v>
      </c>
      <c r="W296" s="16">
        <f t="shared" ca="1" si="33"/>
        <v>1</v>
      </c>
    </row>
    <row r="297" spans="1:23" x14ac:dyDescent="0.25">
      <c r="A297" s="9" t="s">
        <v>882</v>
      </c>
      <c r="B297" s="10" t="s">
        <v>584</v>
      </c>
      <c r="C297" s="10" t="str">
        <f t="shared" si="34"/>
        <v>October</v>
      </c>
      <c r="D297" s="10">
        <f t="shared" si="35"/>
        <v>2025</v>
      </c>
      <c r="E297" s="10" t="str">
        <f t="shared" si="36"/>
        <v>Q4</v>
      </c>
      <c r="F297" s="10" t="s">
        <v>883</v>
      </c>
      <c r="G297" s="10" t="s">
        <v>18</v>
      </c>
      <c r="H297" s="10" t="s">
        <v>37</v>
      </c>
      <c r="I297" s="10" t="s">
        <v>106</v>
      </c>
      <c r="J297" s="10" t="s">
        <v>81</v>
      </c>
      <c r="K297" s="10" t="s">
        <v>76</v>
      </c>
      <c r="L297" s="10">
        <v>427.83</v>
      </c>
      <c r="M297" s="10">
        <f t="shared" si="37"/>
        <v>213.91499999999999</v>
      </c>
      <c r="N297" s="10">
        <v>2</v>
      </c>
      <c r="O297" s="10">
        <v>0.27</v>
      </c>
      <c r="P297" s="10">
        <v>63.79</v>
      </c>
      <c r="Q297" s="11">
        <f t="shared" si="38"/>
        <v>0.14910127854521657</v>
      </c>
      <c r="R297" s="10" t="s">
        <v>31</v>
      </c>
      <c r="S297" s="10" t="s">
        <v>77</v>
      </c>
      <c r="T297" s="10">
        <v>1</v>
      </c>
      <c r="U297" s="12" t="str">
        <f t="shared" si="39"/>
        <v>FAST</v>
      </c>
      <c r="V297" s="10" t="str">
        <f t="shared" si="32"/>
        <v>upto 0.3</v>
      </c>
      <c r="W297" s="16">
        <f t="shared" ca="1" si="33"/>
        <v>1</v>
      </c>
    </row>
    <row r="298" spans="1:23" x14ac:dyDescent="0.25">
      <c r="A298" s="9" t="s">
        <v>884</v>
      </c>
      <c r="B298" s="10" t="s">
        <v>885</v>
      </c>
      <c r="C298" s="10" t="str">
        <f t="shared" si="34"/>
        <v>May</v>
      </c>
      <c r="D298" s="10">
        <f t="shared" si="35"/>
        <v>2025</v>
      </c>
      <c r="E298" s="10" t="str">
        <f t="shared" si="36"/>
        <v>Q2</v>
      </c>
      <c r="F298" s="10" t="s">
        <v>886</v>
      </c>
      <c r="G298" s="10" t="s">
        <v>102</v>
      </c>
      <c r="H298" s="10" t="s">
        <v>19</v>
      </c>
      <c r="I298" s="10" t="s">
        <v>59</v>
      </c>
      <c r="J298" s="10" t="s">
        <v>47</v>
      </c>
      <c r="K298" s="10" t="s">
        <v>39</v>
      </c>
      <c r="L298" s="10">
        <v>194.5</v>
      </c>
      <c r="M298" s="10">
        <f t="shared" si="37"/>
        <v>194.5</v>
      </c>
      <c r="N298" s="10">
        <v>1</v>
      </c>
      <c r="O298" s="10">
        <v>0.22</v>
      </c>
      <c r="P298" s="10">
        <v>24.35</v>
      </c>
      <c r="Q298" s="11">
        <f t="shared" si="38"/>
        <v>0.12519280205655528</v>
      </c>
      <c r="R298" s="10" t="s">
        <v>31</v>
      </c>
      <c r="S298" s="10" t="s">
        <v>40</v>
      </c>
      <c r="T298" s="10">
        <v>5</v>
      </c>
      <c r="U298" s="12" t="str">
        <f t="shared" si="39"/>
        <v>NORMAL</v>
      </c>
      <c r="V298" s="10" t="str">
        <f t="shared" si="32"/>
        <v>upto 0.3</v>
      </c>
      <c r="W298" s="16">
        <f t="shared" ca="1" si="33"/>
        <v>1</v>
      </c>
    </row>
    <row r="299" spans="1:23" x14ac:dyDescent="0.25">
      <c r="A299" s="9" t="s">
        <v>887</v>
      </c>
      <c r="B299" s="10" t="s">
        <v>888</v>
      </c>
      <c r="C299" s="10" t="str">
        <f t="shared" si="34"/>
        <v>May</v>
      </c>
      <c r="D299" s="10">
        <f t="shared" si="35"/>
        <v>2025</v>
      </c>
      <c r="E299" s="10" t="str">
        <f t="shared" si="36"/>
        <v>Q2</v>
      </c>
      <c r="F299" s="10" t="s">
        <v>889</v>
      </c>
      <c r="G299" s="10" t="s">
        <v>102</v>
      </c>
      <c r="H299" s="10" t="s">
        <v>58</v>
      </c>
      <c r="I299" s="10" t="s">
        <v>106</v>
      </c>
      <c r="J299" s="10" t="s">
        <v>21</v>
      </c>
      <c r="K299" s="10" t="s">
        <v>82</v>
      </c>
      <c r="L299" s="10">
        <v>3092.21</v>
      </c>
      <c r="M299" s="10">
        <f t="shared" si="37"/>
        <v>773.05250000000001</v>
      </c>
      <c r="N299" s="10">
        <v>4</v>
      </c>
      <c r="O299" s="10">
        <v>0.22</v>
      </c>
      <c r="P299" s="10">
        <v>961.51</v>
      </c>
      <c r="Q299" s="11">
        <f t="shared" si="38"/>
        <v>0.31094589306677101</v>
      </c>
      <c r="R299" s="10" t="s">
        <v>54</v>
      </c>
      <c r="S299" s="10" t="s">
        <v>32</v>
      </c>
      <c r="T299" s="10">
        <v>1</v>
      </c>
      <c r="U299" s="12" t="str">
        <f t="shared" si="39"/>
        <v>FAST</v>
      </c>
      <c r="V299" s="10" t="str">
        <f t="shared" si="32"/>
        <v>upto 0.3</v>
      </c>
      <c r="W299" s="16">
        <f t="shared" ca="1" si="33"/>
        <v>1</v>
      </c>
    </row>
    <row r="300" spans="1:23" x14ac:dyDescent="0.25">
      <c r="A300" s="9" t="s">
        <v>890</v>
      </c>
      <c r="B300" s="10" t="s">
        <v>891</v>
      </c>
      <c r="C300" s="10" t="str">
        <f t="shared" si="34"/>
        <v>January</v>
      </c>
      <c r="D300" s="10">
        <f t="shared" si="35"/>
        <v>2025</v>
      </c>
      <c r="E300" s="10" t="str">
        <f t="shared" si="36"/>
        <v>Q1</v>
      </c>
      <c r="F300" s="10" t="s">
        <v>892</v>
      </c>
      <c r="G300" s="10" t="s">
        <v>18</v>
      </c>
      <c r="H300" s="10" t="s">
        <v>51</v>
      </c>
      <c r="I300" s="10" t="s">
        <v>106</v>
      </c>
      <c r="J300" s="10" t="s">
        <v>29</v>
      </c>
      <c r="K300" s="10" t="s">
        <v>72</v>
      </c>
      <c r="L300" s="10">
        <v>378.64</v>
      </c>
      <c r="M300" s="10">
        <f t="shared" si="37"/>
        <v>75.727999999999994</v>
      </c>
      <c r="N300" s="10">
        <v>5</v>
      </c>
      <c r="O300" s="10">
        <v>0.12</v>
      </c>
      <c r="P300" s="10">
        <v>124.06</v>
      </c>
      <c r="Q300" s="11">
        <f t="shared" si="38"/>
        <v>0.3276463131206423</v>
      </c>
      <c r="R300" s="10" t="s">
        <v>23</v>
      </c>
      <c r="S300" s="10" t="s">
        <v>24</v>
      </c>
      <c r="T300" s="10">
        <v>10</v>
      </c>
      <c r="U300" s="12" t="str">
        <f t="shared" si="39"/>
        <v>SLOW</v>
      </c>
      <c r="V300" s="10" t="str">
        <f t="shared" si="32"/>
        <v>0.1 to 0.2</v>
      </c>
      <c r="W300" s="16">
        <f t="shared" ca="1" si="33"/>
        <v>1</v>
      </c>
    </row>
    <row r="301" spans="1:23" x14ac:dyDescent="0.25">
      <c r="A301" s="9" t="s">
        <v>893</v>
      </c>
      <c r="B301" s="10" t="s">
        <v>894</v>
      </c>
      <c r="C301" s="10" t="str">
        <f t="shared" si="34"/>
        <v>May</v>
      </c>
      <c r="D301" s="10">
        <f t="shared" si="35"/>
        <v>2024</v>
      </c>
      <c r="E301" s="10" t="str">
        <f t="shared" si="36"/>
        <v>Q2</v>
      </c>
      <c r="F301" s="10" t="s">
        <v>895</v>
      </c>
      <c r="G301" s="10" t="s">
        <v>102</v>
      </c>
      <c r="H301" s="10" t="s">
        <v>19</v>
      </c>
      <c r="I301" s="10" t="s">
        <v>59</v>
      </c>
      <c r="J301" s="10" t="s">
        <v>29</v>
      </c>
      <c r="K301" s="10" t="s">
        <v>60</v>
      </c>
      <c r="L301" s="10">
        <v>844.54</v>
      </c>
      <c r="M301" s="10">
        <f t="shared" si="37"/>
        <v>211.13499999999999</v>
      </c>
      <c r="N301" s="10">
        <v>4</v>
      </c>
      <c r="O301" s="10">
        <v>0.09</v>
      </c>
      <c r="P301" s="10">
        <v>180.41</v>
      </c>
      <c r="Q301" s="11">
        <f t="shared" si="38"/>
        <v>0.21361924834821322</v>
      </c>
      <c r="R301" s="10" t="s">
        <v>31</v>
      </c>
      <c r="S301" s="10" t="s">
        <v>32</v>
      </c>
      <c r="T301" s="10">
        <v>7</v>
      </c>
      <c r="U301" s="12" t="str">
        <f t="shared" si="39"/>
        <v>NORMAL</v>
      </c>
      <c r="V301" s="10" t="str">
        <f t="shared" si="32"/>
        <v>0 to 0.1</v>
      </c>
      <c r="W301" s="16">
        <f t="shared" ca="1" si="33"/>
        <v>1</v>
      </c>
    </row>
    <row r="302" spans="1:23" x14ac:dyDescent="0.25">
      <c r="A302" s="9" t="s">
        <v>896</v>
      </c>
      <c r="B302" s="10" t="s">
        <v>897</v>
      </c>
      <c r="C302" s="10" t="str">
        <f t="shared" si="34"/>
        <v>May</v>
      </c>
      <c r="D302" s="10">
        <f t="shared" si="35"/>
        <v>2025</v>
      </c>
      <c r="E302" s="10" t="str">
        <f t="shared" si="36"/>
        <v>Q2</v>
      </c>
      <c r="F302" s="10" t="s">
        <v>898</v>
      </c>
      <c r="G302" s="10" t="s">
        <v>18</v>
      </c>
      <c r="H302" s="10" t="s">
        <v>51</v>
      </c>
      <c r="I302" s="10" t="s">
        <v>59</v>
      </c>
      <c r="J302" s="10" t="s">
        <v>66</v>
      </c>
      <c r="K302" s="10" t="s">
        <v>82</v>
      </c>
      <c r="L302" s="10">
        <v>165.79</v>
      </c>
      <c r="M302" s="10">
        <f t="shared" si="37"/>
        <v>165.79</v>
      </c>
      <c r="N302" s="10">
        <v>1</v>
      </c>
      <c r="O302" s="10">
        <v>0.25</v>
      </c>
      <c r="P302" s="10">
        <v>30.22</v>
      </c>
      <c r="Q302" s="11">
        <f t="shared" si="38"/>
        <v>0.18227878641655107</v>
      </c>
      <c r="R302" s="10" t="s">
        <v>23</v>
      </c>
      <c r="S302" s="10" t="s">
        <v>40</v>
      </c>
      <c r="T302" s="10">
        <v>5</v>
      </c>
      <c r="U302" s="12" t="str">
        <f t="shared" si="39"/>
        <v>NORMAL</v>
      </c>
      <c r="V302" s="10" t="str">
        <f t="shared" si="32"/>
        <v>upto 0.3</v>
      </c>
      <c r="W302" s="16">
        <f t="shared" ca="1" si="33"/>
        <v>1</v>
      </c>
    </row>
    <row r="303" spans="1:23" x14ac:dyDescent="0.25">
      <c r="A303" s="9" t="s">
        <v>899</v>
      </c>
      <c r="B303" s="10" t="s">
        <v>733</v>
      </c>
      <c r="C303" s="10" t="str">
        <f t="shared" si="34"/>
        <v>July</v>
      </c>
      <c r="D303" s="10">
        <f t="shared" si="35"/>
        <v>2024</v>
      </c>
      <c r="E303" s="10" t="str">
        <f t="shared" si="36"/>
        <v>Q3</v>
      </c>
      <c r="F303" s="10" t="s">
        <v>900</v>
      </c>
      <c r="G303" s="10" t="s">
        <v>18</v>
      </c>
      <c r="H303" s="10" t="s">
        <v>58</v>
      </c>
      <c r="I303" s="10" t="s">
        <v>46</v>
      </c>
      <c r="J303" s="10" t="s">
        <v>81</v>
      </c>
      <c r="K303" s="10" t="s">
        <v>67</v>
      </c>
      <c r="L303" s="10">
        <v>3316.41</v>
      </c>
      <c r="M303" s="10">
        <f t="shared" si="37"/>
        <v>829.10249999999996</v>
      </c>
      <c r="N303" s="10">
        <v>4</v>
      </c>
      <c r="O303" s="10">
        <v>0.06</v>
      </c>
      <c r="P303" s="10">
        <v>899.5</v>
      </c>
      <c r="Q303" s="11">
        <f t="shared" si="38"/>
        <v>0.27122701957839956</v>
      </c>
      <c r="R303" s="10" t="s">
        <v>54</v>
      </c>
      <c r="S303" s="10" t="s">
        <v>86</v>
      </c>
      <c r="T303" s="10">
        <v>2</v>
      </c>
      <c r="U303" s="12" t="str">
        <f t="shared" si="39"/>
        <v>FAST</v>
      </c>
      <c r="V303" s="10" t="str">
        <f t="shared" si="32"/>
        <v>0 to 0.1</v>
      </c>
      <c r="W303" s="16">
        <f t="shared" ca="1" si="33"/>
        <v>1</v>
      </c>
    </row>
    <row r="304" spans="1:23" x14ac:dyDescent="0.25">
      <c r="A304" s="9" t="s">
        <v>901</v>
      </c>
      <c r="B304" s="10" t="s">
        <v>902</v>
      </c>
      <c r="C304" s="10" t="str">
        <f t="shared" si="34"/>
        <v>April</v>
      </c>
      <c r="D304" s="10">
        <f t="shared" si="35"/>
        <v>2024</v>
      </c>
      <c r="E304" s="10" t="str">
        <f t="shared" si="36"/>
        <v>Q2</v>
      </c>
      <c r="F304" s="10" t="s">
        <v>903</v>
      </c>
      <c r="G304" s="10" t="s">
        <v>44</v>
      </c>
      <c r="H304" s="10" t="s">
        <v>37</v>
      </c>
      <c r="I304" s="10" t="s">
        <v>46</v>
      </c>
      <c r="J304" s="10" t="s">
        <v>47</v>
      </c>
      <c r="K304" s="10" t="s">
        <v>30</v>
      </c>
      <c r="L304" s="10">
        <v>1914.24</v>
      </c>
      <c r="M304" s="10">
        <f t="shared" si="37"/>
        <v>957.12</v>
      </c>
      <c r="N304" s="10">
        <v>2</v>
      </c>
      <c r="O304" s="10">
        <v>0.2</v>
      </c>
      <c r="P304" s="10">
        <v>570.92999999999995</v>
      </c>
      <c r="Q304" s="11">
        <f t="shared" si="38"/>
        <v>0.29825413741223666</v>
      </c>
      <c r="R304" s="10" t="s">
        <v>54</v>
      </c>
      <c r="S304" s="10" t="s">
        <v>86</v>
      </c>
      <c r="T304" s="10">
        <v>1</v>
      </c>
      <c r="U304" s="12" t="str">
        <f t="shared" si="39"/>
        <v>FAST</v>
      </c>
      <c r="V304" s="10" t="str">
        <f t="shared" si="32"/>
        <v>upto 0.3</v>
      </c>
      <c r="W304" s="16">
        <f t="shared" ca="1" si="33"/>
        <v>1</v>
      </c>
    </row>
    <row r="305" spans="1:23" x14ac:dyDescent="0.25">
      <c r="A305" s="9" t="s">
        <v>904</v>
      </c>
      <c r="B305" s="10" t="s">
        <v>905</v>
      </c>
      <c r="C305" s="10" t="str">
        <f t="shared" si="34"/>
        <v>February</v>
      </c>
      <c r="D305" s="10">
        <f t="shared" si="35"/>
        <v>2024</v>
      </c>
      <c r="E305" s="10" t="str">
        <f t="shared" si="36"/>
        <v>Q1</v>
      </c>
      <c r="F305" s="10" t="s">
        <v>906</v>
      </c>
      <c r="G305" s="10" t="s">
        <v>64</v>
      </c>
      <c r="H305" s="10" t="s">
        <v>51</v>
      </c>
      <c r="I305" s="10" t="s">
        <v>106</v>
      </c>
      <c r="J305" s="10" t="s">
        <v>29</v>
      </c>
      <c r="K305" s="10" t="s">
        <v>30</v>
      </c>
      <c r="L305" s="10">
        <v>4539.95</v>
      </c>
      <c r="M305" s="10">
        <f t="shared" si="37"/>
        <v>907.99</v>
      </c>
      <c r="N305" s="10">
        <v>5</v>
      </c>
      <c r="O305" s="10">
        <v>0.1</v>
      </c>
      <c r="P305" s="10">
        <v>860.52</v>
      </c>
      <c r="Q305" s="11">
        <f t="shared" si="38"/>
        <v>0.18954393770856506</v>
      </c>
      <c r="R305" s="10" t="s">
        <v>31</v>
      </c>
      <c r="S305" s="10" t="s">
        <v>24</v>
      </c>
      <c r="T305" s="10">
        <v>10</v>
      </c>
      <c r="U305" s="12" t="str">
        <f t="shared" si="39"/>
        <v>SLOW</v>
      </c>
      <c r="V305" s="10" t="str">
        <f t="shared" si="32"/>
        <v>0.1 to 0.2</v>
      </c>
      <c r="W305" s="16">
        <f t="shared" ca="1" si="33"/>
        <v>1</v>
      </c>
    </row>
    <row r="306" spans="1:23" x14ac:dyDescent="0.25">
      <c r="A306" s="9" t="s">
        <v>907</v>
      </c>
      <c r="B306" s="10" t="s">
        <v>908</v>
      </c>
      <c r="C306" s="10" t="str">
        <f t="shared" si="34"/>
        <v>July</v>
      </c>
      <c r="D306" s="10">
        <f t="shared" si="35"/>
        <v>2025</v>
      </c>
      <c r="E306" s="10" t="str">
        <f t="shared" si="36"/>
        <v>Q3</v>
      </c>
      <c r="F306" s="10" t="s">
        <v>909</v>
      </c>
      <c r="G306" s="10" t="s">
        <v>102</v>
      </c>
      <c r="H306" s="10" t="s">
        <v>19</v>
      </c>
      <c r="I306" s="10" t="s">
        <v>46</v>
      </c>
      <c r="J306" s="10" t="s">
        <v>21</v>
      </c>
      <c r="K306" s="10" t="s">
        <v>72</v>
      </c>
      <c r="L306" s="10">
        <v>644</v>
      </c>
      <c r="M306" s="10">
        <f t="shared" si="37"/>
        <v>214.66666666666666</v>
      </c>
      <c r="N306" s="10">
        <v>3</v>
      </c>
      <c r="O306" s="10">
        <v>0.12</v>
      </c>
      <c r="P306" s="10">
        <v>168.21</v>
      </c>
      <c r="Q306" s="11">
        <f t="shared" si="38"/>
        <v>0.26119565217391305</v>
      </c>
      <c r="R306" s="10" t="s">
        <v>31</v>
      </c>
      <c r="S306" s="10" t="s">
        <v>77</v>
      </c>
      <c r="T306" s="10">
        <v>3</v>
      </c>
      <c r="U306" s="12" t="str">
        <f t="shared" si="39"/>
        <v>FAST</v>
      </c>
      <c r="V306" s="10" t="str">
        <f t="shared" si="32"/>
        <v>0.1 to 0.2</v>
      </c>
      <c r="W306" s="16">
        <f t="shared" ca="1" si="33"/>
        <v>1</v>
      </c>
    </row>
    <row r="307" spans="1:23" x14ac:dyDescent="0.25">
      <c r="A307" s="9" t="s">
        <v>910</v>
      </c>
      <c r="B307" s="10" t="s">
        <v>911</v>
      </c>
      <c r="C307" s="10" t="str">
        <f t="shared" si="34"/>
        <v>April</v>
      </c>
      <c r="D307" s="10">
        <f t="shared" si="35"/>
        <v>2025</v>
      </c>
      <c r="E307" s="10" t="str">
        <f t="shared" si="36"/>
        <v>Q2</v>
      </c>
      <c r="F307" s="10" t="s">
        <v>912</v>
      </c>
      <c r="G307" s="10" t="s">
        <v>44</v>
      </c>
      <c r="H307" s="10" t="s">
        <v>65</v>
      </c>
      <c r="I307" s="10" t="s">
        <v>52</v>
      </c>
      <c r="J307" s="10" t="s">
        <v>66</v>
      </c>
      <c r="K307" s="10" t="s">
        <v>72</v>
      </c>
      <c r="L307" s="10">
        <v>1876.36</v>
      </c>
      <c r="M307" s="10">
        <f t="shared" si="37"/>
        <v>938.18</v>
      </c>
      <c r="N307" s="10">
        <v>2</v>
      </c>
      <c r="O307" s="10">
        <v>7.0000000000000007E-2</v>
      </c>
      <c r="P307" s="10">
        <v>413.96</v>
      </c>
      <c r="Q307" s="11">
        <f t="shared" si="38"/>
        <v>0.22061864460977637</v>
      </c>
      <c r="R307" s="10" t="s">
        <v>31</v>
      </c>
      <c r="S307" s="10" t="s">
        <v>86</v>
      </c>
      <c r="T307" s="10">
        <v>3</v>
      </c>
      <c r="U307" s="12" t="str">
        <f t="shared" si="39"/>
        <v>FAST</v>
      </c>
      <c r="V307" s="10" t="str">
        <f t="shared" si="32"/>
        <v>0 to 0.1</v>
      </c>
      <c r="W307" s="16">
        <f t="shared" ca="1" si="33"/>
        <v>1</v>
      </c>
    </row>
    <row r="308" spans="1:23" x14ac:dyDescent="0.25">
      <c r="A308" s="9" t="s">
        <v>913</v>
      </c>
      <c r="B308" s="10" t="s">
        <v>100</v>
      </c>
      <c r="C308" s="10" t="str">
        <f t="shared" si="34"/>
        <v>November</v>
      </c>
      <c r="D308" s="10">
        <f t="shared" si="35"/>
        <v>2024</v>
      </c>
      <c r="E308" s="10" t="str">
        <f t="shared" si="36"/>
        <v>Q4</v>
      </c>
      <c r="F308" s="10" t="s">
        <v>914</v>
      </c>
      <c r="G308" s="10" t="s">
        <v>102</v>
      </c>
      <c r="H308" s="10" t="s">
        <v>19</v>
      </c>
      <c r="I308" s="10" t="s">
        <v>38</v>
      </c>
      <c r="J308" s="10" t="s">
        <v>66</v>
      </c>
      <c r="K308" s="10" t="s">
        <v>82</v>
      </c>
      <c r="L308" s="10">
        <v>2900.16</v>
      </c>
      <c r="M308" s="10">
        <f t="shared" si="37"/>
        <v>966.71999999999991</v>
      </c>
      <c r="N308" s="10">
        <v>3</v>
      </c>
      <c r="O308" s="10">
        <v>0.2</v>
      </c>
      <c r="P308" s="10">
        <v>653.55999999999995</v>
      </c>
      <c r="Q308" s="11">
        <f t="shared" si="38"/>
        <v>0.22535308396778109</v>
      </c>
      <c r="R308" s="10" t="s">
        <v>23</v>
      </c>
      <c r="S308" s="10" t="s">
        <v>40</v>
      </c>
      <c r="T308" s="10">
        <v>7</v>
      </c>
      <c r="U308" s="12" t="str">
        <f t="shared" si="39"/>
        <v>NORMAL</v>
      </c>
      <c r="V308" s="10" t="str">
        <f t="shared" si="32"/>
        <v>upto 0.3</v>
      </c>
      <c r="W308" s="16">
        <f t="shared" ca="1" si="33"/>
        <v>1</v>
      </c>
    </row>
    <row r="309" spans="1:23" x14ac:dyDescent="0.25">
      <c r="A309" s="9" t="s">
        <v>915</v>
      </c>
      <c r="B309" s="10" t="s">
        <v>916</v>
      </c>
      <c r="C309" s="10" t="str">
        <f t="shared" si="34"/>
        <v>July</v>
      </c>
      <c r="D309" s="10">
        <f t="shared" si="35"/>
        <v>2025</v>
      </c>
      <c r="E309" s="10" t="str">
        <f t="shared" si="36"/>
        <v>Q3</v>
      </c>
      <c r="F309" s="10" t="s">
        <v>917</v>
      </c>
      <c r="G309" s="10" t="s">
        <v>18</v>
      </c>
      <c r="H309" s="10" t="s">
        <v>37</v>
      </c>
      <c r="I309" s="10" t="s">
        <v>38</v>
      </c>
      <c r="J309" s="10" t="s">
        <v>47</v>
      </c>
      <c r="K309" s="10" t="s">
        <v>76</v>
      </c>
      <c r="L309" s="10">
        <v>4768.28</v>
      </c>
      <c r="M309" s="10">
        <f t="shared" si="37"/>
        <v>953.65599999999995</v>
      </c>
      <c r="N309" s="10">
        <v>5</v>
      </c>
      <c r="O309" s="10">
        <v>0.13</v>
      </c>
      <c r="P309" s="10">
        <v>1141.54</v>
      </c>
      <c r="Q309" s="11">
        <f t="shared" si="38"/>
        <v>0.23940288741432969</v>
      </c>
      <c r="R309" s="10" t="s">
        <v>54</v>
      </c>
      <c r="S309" s="10" t="s">
        <v>77</v>
      </c>
      <c r="T309" s="10">
        <v>8</v>
      </c>
      <c r="U309" s="12" t="str">
        <f t="shared" si="39"/>
        <v>SLOW</v>
      </c>
      <c r="V309" s="10" t="str">
        <f t="shared" si="32"/>
        <v>0.1 to 0.2</v>
      </c>
      <c r="W309" s="16">
        <f t="shared" ca="1" si="33"/>
        <v>1</v>
      </c>
    </row>
    <row r="310" spans="1:23" x14ac:dyDescent="0.25">
      <c r="A310" s="9" t="s">
        <v>918</v>
      </c>
      <c r="B310" s="10" t="s">
        <v>919</v>
      </c>
      <c r="C310" s="10" t="str">
        <f t="shared" si="34"/>
        <v>December</v>
      </c>
      <c r="D310" s="10">
        <f t="shared" si="35"/>
        <v>2025</v>
      </c>
      <c r="E310" s="10" t="str">
        <f t="shared" si="36"/>
        <v>Q4</v>
      </c>
      <c r="F310" s="10" t="s">
        <v>920</v>
      </c>
      <c r="G310" s="10" t="s">
        <v>64</v>
      </c>
      <c r="H310" s="10" t="s">
        <v>37</v>
      </c>
      <c r="I310" s="10" t="s">
        <v>20</v>
      </c>
      <c r="J310" s="10" t="s">
        <v>66</v>
      </c>
      <c r="K310" s="10" t="s">
        <v>39</v>
      </c>
      <c r="L310" s="10">
        <v>4647.53</v>
      </c>
      <c r="M310" s="10">
        <f t="shared" si="37"/>
        <v>929.50599999999997</v>
      </c>
      <c r="N310" s="10">
        <v>5</v>
      </c>
      <c r="O310" s="10">
        <v>0.09</v>
      </c>
      <c r="P310" s="10">
        <v>1531.24</v>
      </c>
      <c r="Q310" s="11">
        <f t="shared" si="38"/>
        <v>0.329473935617414</v>
      </c>
      <c r="R310" s="10" t="s">
        <v>23</v>
      </c>
      <c r="S310" s="10" t="s">
        <v>86</v>
      </c>
      <c r="T310" s="10">
        <v>10</v>
      </c>
      <c r="U310" s="12" t="str">
        <f t="shared" si="39"/>
        <v>SLOW</v>
      </c>
      <c r="V310" s="10" t="str">
        <f t="shared" si="32"/>
        <v>0 to 0.1</v>
      </c>
      <c r="W310" s="16">
        <f t="shared" ca="1" si="33"/>
        <v>1</v>
      </c>
    </row>
    <row r="311" spans="1:23" x14ac:dyDescent="0.25">
      <c r="A311" s="9" t="s">
        <v>921</v>
      </c>
      <c r="B311" s="10" t="s">
        <v>203</v>
      </c>
      <c r="C311" s="10" t="str">
        <f t="shared" si="34"/>
        <v>March</v>
      </c>
      <c r="D311" s="10">
        <f t="shared" si="35"/>
        <v>2024</v>
      </c>
      <c r="E311" s="10" t="str">
        <f t="shared" si="36"/>
        <v>Q1</v>
      </c>
      <c r="F311" s="10" t="s">
        <v>922</v>
      </c>
      <c r="G311" s="10" t="s">
        <v>102</v>
      </c>
      <c r="H311" s="10" t="s">
        <v>37</v>
      </c>
      <c r="I311" s="10" t="s">
        <v>20</v>
      </c>
      <c r="J311" s="10" t="s">
        <v>66</v>
      </c>
      <c r="K311" s="10" t="s">
        <v>22</v>
      </c>
      <c r="L311" s="10">
        <v>605.83000000000004</v>
      </c>
      <c r="M311" s="10">
        <f t="shared" si="37"/>
        <v>605.83000000000004</v>
      </c>
      <c r="N311" s="10">
        <v>1</v>
      </c>
      <c r="O311" s="10">
        <v>0.12</v>
      </c>
      <c r="P311" s="10">
        <v>61.31</v>
      </c>
      <c r="Q311" s="11">
        <f t="shared" si="38"/>
        <v>0.10120000660251226</v>
      </c>
      <c r="R311" s="10" t="s">
        <v>54</v>
      </c>
      <c r="S311" s="10" t="s">
        <v>24</v>
      </c>
      <c r="T311" s="10">
        <v>9</v>
      </c>
      <c r="U311" s="12" t="str">
        <f t="shared" si="39"/>
        <v>SLOW</v>
      </c>
      <c r="V311" s="10" t="str">
        <f t="shared" si="32"/>
        <v>0.1 to 0.2</v>
      </c>
      <c r="W311" s="16">
        <f t="shared" ca="1" si="33"/>
        <v>1</v>
      </c>
    </row>
    <row r="312" spans="1:23" x14ac:dyDescent="0.25">
      <c r="A312" s="9" t="s">
        <v>923</v>
      </c>
      <c r="B312" s="10" t="s">
        <v>924</v>
      </c>
      <c r="C312" s="10" t="str">
        <f t="shared" si="34"/>
        <v>May</v>
      </c>
      <c r="D312" s="10">
        <f t="shared" si="35"/>
        <v>2024</v>
      </c>
      <c r="E312" s="10" t="str">
        <f t="shared" si="36"/>
        <v>Q2</v>
      </c>
      <c r="F312" s="10" t="s">
        <v>925</v>
      </c>
      <c r="G312" s="10" t="s">
        <v>18</v>
      </c>
      <c r="H312" s="10" t="s">
        <v>71</v>
      </c>
      <c r="I312" s="10" t="s">
        <v>20</v>
      </c>
      <c r="J312" s="10" t="s">
        <v>81</v>
      </c>
      <c r="K312" s="10" t="s">
        <v>82</v>
      </c>
      <c r="L312" s="10">
        <v>742.92</v>
      </c>
      <c r="M312" s="10">
        <f t="shared" si="37"/>
        <v>371.46</v>
      </c>
      <c r="N312" s="10">
        <v>2</v>
      </c>
      <c r="O312" s="10">
        <v>0.01</v>
      </c>
      <c r="P312" s="10">
        <v>95.05</v>
      </c>
      <c r="Q312" s="11">
        <f t="shared" si="38"/>
        <v>0.12794109729176761</v>
      </c>
      <c r="R312" s="10" t="s">
        <v>54</v>
      </c>
      <c r="S312" s="10" t="s">
        <v>77</v>
      </c>
      <c r="T312" s="10">
        <v>10</v>
      </c>
      <c r="U312" s="12" t="str">
        <f t="shared" si="39"/>
        <v>SLOW</v>
      </c>
      <c r="V312" s="10" t="str">
        <f t="shared" si="32"/>
        <v>0 to 0.1</v>
      </c>
      <c r="W312" s="16">
        <f t="shared" ca="1" si="33"/>
        <v>1</v>
      </c>
    </row>
    <row r="313" spans="1:23" x14ac:dyDescent="0.25">
      <c r="A313" s="9" t="s">
        <v>926</v>
      </c>
      <c r="B313" s="10" t="s">
        <v>927</v>
      </c>
      <c r="C313" s="10" t="str">
        <f t="shared" si="34"/>
        <v>February</v>
      </c>
      <c r="D313" s="10">
        <f t="shared" si="35"/>
        <v>2025</v>
      </c>
      <c r="E313" s="10" t="str">
        <f t="shared" si="36"/>
        <v>Q1</v>
      </c>
      <c r="F313" s="10" t="s">
        <v>928</v>
      </c>
      <c r="G313" s="10" t="s">
        <v>36</v>
      </c>
      <c r="H313" s="10" t="s">
        <v>71</v>
      </c>
      <c r="I313" s="10" t="s">
        <v>106</v>
      </c>
      <c r="J313" s="10" t="s">
        <v>66</v>
      </c>
      <c r="K313" s="10" t="s">
        <v>22</v>
      </c>
      <c r="L313" s="10">
        <v>3594.78</v>
      </c>
      <c r="M313" s="10">
        <f t="shared" si="37"/>
        <v>718.95600000000002</v>
      </c>
      <c r="N313" s="10">
        <v>5</v>
      </c>
      <c r="O313" s="10">
        <v>0.28000000000000003</v>
      </c>
      <c r="P313" s="10">
        <v>730.2</v>
      </c>
      <c r="Q313" s="11">
        <f t="shared" si="38"/>
        <v>0.2031278687430107</v>
      </c>
      <c r="R313" s="10" t="s">
        <v>23</v>
      </c>
      <c r="S313" s="10" t="s">
        <v>32</v>
      </c>
      <c r="T313" s="10">
        <v>4</v>
      </c>
      <c r="U313" s="12" t="str">
        <f t="shared" si="39"/>
        <v>NORMAL</v>
      </c>
      <c r="V313" s="10" t="str">
        <f t="shared" si="32"/>
        <v>upto 0.3</v>
      </c>
      <c r="W313" s="16">
        <f t="shared" ca="1" si="33"/>
        <v>1</v>
      </c>
    </row>
    <row r="314" spans="1:23" x14ac:dyDescent="0.25">
      <c r="A314" s="9" t="s">
        <v>929</v>
      </c>
      <c r="B314" s="10" t="s">
        <v>329</v>
      </c>
      <c r="C314" s="10" t="str">
        <f t="shared" si="34"/>
        <v>August</v>
      </c>
      <c r="D314" s="10">
        <f t="shared" si="35"/>
        <v>2024</v>
      </c>
      <c r="E314" s="10" t="str">
        <f t="shared" si="36"/>
        <v>Q3</v>
      </c>
      <c r="F314" s="10" t="s">
        <v>930</v>
      </c>
      <c r="G314" s="10" t="s">
        <v>36</v>
      </c>
      <c r="H314" s="10" t="s">
        <v>37</v>
      </c>
      <c r="I314" s="10" t="s">
        <v>38</v>
      </c>
      <c r="J314" s="10" t="s">
        <v>29</v>
      </c>
      <c r="K314" s="10" t="s">
        <v>53</v>
      </c>
      <c r="L314" s="10">
        <v>818.78</v>
      </c>
      <c r="M314" s="10">
        <f t="shared" si="37"/>
        <v>272.92666666666668</v>
      </c>
      <c r="N314" s="10">
        <v>3</v>
      </c>
      <c r="O314" s="10">
        <v>0.22</v>
      </c>
      <c r="P314" s="10">
        <v>279.16000000000003</v>
      </c>
      <c r="Q314" s="11">
        <f t="shared" si="38"/>
        <v>0.34094628593761456</v>
      </c>
      <c r="R314" s="10" t="s">
        <v>54</v>
      </c>
      <c r="S314" s="10" t="s">
        <v>77</v>
      </c>
      <c r="T314" s="10">
        <v>3</v>
      </c>
      <c r="U314" s="12" t="str">
        <f t="shared" si="39"/>
        <v>FAST</v>
      </c>
      <c r="V314" s="10" t="str">
        <f t="shared" si="32"/>
        <v>upto 0.3</v>
      </c>
      <c r="W314" s="16">
        <f t="shared" ca="1" si="33"/>
        <v>1</v>
      </c>
    </row>
    <row r="315" spans="1:23" x14ac:dyDescent="0.25">
      <c r="A315" s="9" t="s">
        <v>931</v>
      </c>
      <c r="B315" s="10" t="s">
        <v>932</v>
      </c>
      <c r="C315" s="10" t="str">
        <f t="shared" si="34"/>
        <v>July</v>
      </c>
      <c r="D315" s="10">
        <f t="shared" si="35"/>
        <v>2024</v>
      </c>
      <c r="E315" s="10" t="str">
        <f t="shared" si="36"/>
        <v>Q3</v>
      </c>
      <c r="F315" s="10" t="s">
        <v>933</v>
      </c>
      <c r="G315" s="10" t="s">
        <v>36</v>
      </c>
      <c r="H315" s="10" t="s">
        <v>37</v>
      </c>
      <c r="I315" s="10" t="s">
        <v>38</v>
      </c>
      <c r="J315" s="10" t="s">
        <v>47</v>
      </c>
      <c r="K315" s="10" t="s">
        <v>39</v>
      </c>
      <c r="L315" s="10">
        <v>3287.96</v>
      </c>
      <c r="M315" s="10">
        <f t="shared" si="37"/>
        <v>821.99</v>
      </c>
      <c r="N315" s="10">
        <v>4</v>
      </c>
      <c r="O315" s="10">
        <v>0.01</v>
      </c>
      <c r="P315" s="10">
        <v>476.7</v>
      </c>
      <c r="Q315" s="11">
        <f t="shared" si="38"/>
        <v>0.14498351561454517</v>
      </c>
      <c r="R315" s="10" t="s">
        <v>31</v>
      </c>
      <c r="S315" s="10" t="s">
        <v>24</v>
      </c>
      <c r="T315" s="10">
        <v>4</v>
      </c>
      <c r="U315" s="12" t="str">
        <f t="shared" si="39"/>
        <v>NORMAL</v>
      </c>
      <c r="V315" s="10" t="str">
        <f t="shared" si="32"/>
        <v>0 to 0.1</v>
      </c>
      <c r="W315" s="16">
        <f t="shared" ca="1" si="33"/>
        <v>1</v>
      </c>
    </row>
    <row r="316" spans="1:23" x14ac:dyDescent="0.25">
      <c r="A316" s="9" t="s">
        <v>934</v>
      </c>
      <c r="B316" s="10" t="s">
        <v>536</v>
      </c>
      <c r="C316" s="10" t="str">
        <f t="shared" si="34"/>
        <v>December</v>
      </c>
      <c r="D316" s="10">
        <f t="shared" si="35"/>
        <v>2025</v>
      </c>
      <c r="E316" s="10" t="str">
        <f t="shared" si="36"/>
        <v>Q4</v>
      </c>
      <c r="F316" s="10" t="s">
        <v>935</v>
      </c>
      <c r="G316" s="10" t="s">
        <v>102</v>
      </c>
      <c r="H316" s="10" t="s">
        <v>71</v>
      </c>
      <c r="I316" s="10" t="s">
        <v>20</v>
      </c>
      <c r="J316" s="10" t="s">
        <v>47</v>
      </c>
      <c r="K316" s="10" t="s">
        <v>82</v>
      </c>
      <c r="L316" s="10">
        <v>1129.7</v>
      </c>
      <c r="M316" s="10">
        <f t="shared" si="37"/>
        <v>282.42500000000001</v>
      </c>
      <c r="N316" s="10">
        <v>4</v>
      </c>
      <c r="O316" s="10">
        <v>0.26</v>
      </c>
      <c r="P316" s="10">
        <v>235.7</v>
      </c>
      <c r="Q316" s="11">
        <f t="shared" si="38"/>
        <v>0.20863946180401874</v>
      </c>
      <c r="R316" s="10" t="s">
        <v>54</v>
      </c>
      <c r="S316" s="10" t="s">
        <v>86</v>
      </c>
      <c r="T316" s="10">
        <v>4</v>
      </c>
      <c r="U316" s="12" t="str">
        <f t="shared" si="39"/>
        <v>NORMAL</v>
      </c>
      <c r="V316" s="10" t="str">
        <f t="shared" si="32"/>
        <v>upto 0.3</v>
      </c>
      <c r="W316" s="16">
        <f t="shared" ca="1" si="33"/>
        <v>1</v>
      </c>
    </row>
    <row r="317" spans="1:23" x14ac:dyDescent="0.25">
      <c r="A317" s="9" t="s">
        <v>936</v>
      </c>
      <c r="B317" s="10" t="s">
        <v>937</v>
      </c>
      <c r="C317" s="10" t="str">
        <f t="shared" si="34"/>
        <v>December</v>
      </c>
      <c r="D317" s="10">
        <f t="shared" si="35"/>
        <v>2024</v>
      </c>
      <c r="E317" s="10" t="str">
        <f t="shared" si="36"/>
        <v>Q4</v>
      </c>
      <c r="F317" s="10" t="s">
        <v>938</v>
      </c>
      <c r="G317" s="10" t="s">
        <v>64</v>
      </c>
      <c r="H317" s="10" t="s">
        <v>58</v>
      </c>
      <c r="I317" s="10" t="s">
        <v>20</v>
      </c>
      <c r="J317" s="10" t="s">
        <v>29</v>
      </c>
      <c r="K317" s="10" t="s">
        <v>82</v>
      </c>
      <c r="L317" s="10">
        <v>3350.65</v>
      </c>
      <c r="M317" s="10">
        <f t="shared" si="37"/>
        <v>837.66250000000002</v>
      </c>
      <c r="N317" s="10">
        <v>4</v>
      </c>
      <c r="O317" s="10">
        <v>0.2</v>
      </c>
      <c r="P317" s="10">
        <v>352.98</v>
      </c>
      <c r="Q317" s="11">
        <f t="shared" si="38"/>
        <v>0.10534672377001478</v>
      </c>
      <c r="R317" s="10" t="s">
        <v>54</v>
      </c>
      <c r="S317" s="10" t="s">
        <v>32</v>
      </c>
      <c r="T317" s="10">
        <v>5</v>
      </c>
      <c r="U317" s="12" t="str">
        <f t="shared" si="39"/>
        <v>NORMAL</v>
      </c>
      <c r="V317" s="10" t="str">
        <f t="shared" si="32"/>
        <v>upto 0.3</v>
      </c>
      <c r="W317" s="16">
        <f t="shared" ca="1" si="33"/>
        <v>1</v>
      </c>
    </row>
    <row r="318" spans="1:23" x14ac:dyDescent="0.25">
      <c r="A318" s="9" t="s">
        <v>939</v>
      </c>
      <c r="B318" s="10" t="s">
        <v>768</v>
      </c>
      <c r="C318" s="10" t="str">
        <f t="shared" si="34"/>
        <v>January</v>
      </c>
      <c r="D318" s="10">
        <f t="shared" si="35"/>
        <v>2025</v>
      </c>
      <c r="E318" s="10" t="str">
        <f t="shared" si="36"/>
        <v>Q1</v>
      </c>
      <c r="F318" s="10" t="s">
        <v>940</v>
      </c>
      <c r="G318" s="10" t="s">
        <v>44</v>
      </c>
      <c r="H318" s="10" t="s">
        <v>19</v>
      </c>
      <c r="I318" s="10" t="s">
        <v>59</v>
      </c>
      <c r="J318" s="10" t="s">
        <v>21</v>
      </c>
      <c r="K318" s="10" t="s">
        <v>22</v>
      </c>
      <c r="L318" s="10">
        <v>335.29</v>
      </c>
      <c r="M318" s="10">
        <f t="shared" si="37"/>
        <v>167.64500000000001</v>
      </c>
      <c r="N318" s="10">
        <v>2</v>
      </c>
      <c r="O318" s="10">
        <v>0.11</v>
      </c>
      <c r="P318" s="10">
        <v>76.12</v>
      </c>
      <c r="Q318" s="11">
        <f t="shared" si="38"/>
        <v>0.22702734945867756</v>
      </c>
      <c r="R318" s="10" t="s">
        <v>23</v>
      </c>
      <c r="S318" s="10" t="s">
        <v>40</v>
      </c>
      <c r="T318" s="10">
        <v>3</v>
      </c>
      <c r="U318" s="12" t="str">
        <f t="shared" si="39"/>
        <v>FAST</v>
      </c>
      <c r="V318" s="10" t="str">
        <f t="shared" si="32"/>
        <v>0.1 to 0.2</v>
      </c>
      <c r="W318" s="16">
        <f t="shared" ca="1" si="33"/>
        <v>1</v>
      </c>
    </row>
    <row r="319" spans="1:23" x14ac:dyDescent="0.25">
      <c r="A319" s="9" t="s">
        <v>941</v>
      </c>
      <c r="B319" s="10" t="s">
        <v>942</v>
      </c>
      <c r="C319" s="10" t="str">
        <f t="shared" si="34"/>
        <v>April</v>
      </c>
      <c r="D319" s="10">
        <f t="shared" si="35"/>
        <v>2025</v>
      </c>
      <c r="E319" s="10" t="str">
        <f t="shared" si="36"/>
        <v>Q2</v>
      </c>
      <c r="F319" s="10" t="s">
        <v>943</v>
      </c>
      <c r="G319" s="10" t="s">
        <v>102</v>
      </c>
      <c r="H319" s="10" t="s">
        <v>37</v>
      </c>
      <c r="I319" s="10" t="s">
        <v>28</v>
      </c>
      <c r="J319" s="10" t="s">
        <v>66</v>
      </c>
      <c r="K319" s="10" t="s">
        <v>30</v>
      </c>
      <c r="L319" s="10">
        <v>2714.88</v>
      </c>
      <c r="M319" s="10">
        <f t="shared" si="37"/>
        <v>542.976</v>
      </c>
      <c r="N319" s="10">
        <v>5</v>
      </c>
      <c r="O319" s="10">
        <v>0.11</v>
      </c>
      <c r="P319" s="10">
        <v>655.05999999999995</v>
      </c>
      <c r="Q319" s="11">
        <f t="shared" si="38"/>
        <v>0.24128506600660063</v>
      </c>
      <c r="R319" s="10" t="s">
        <v>23</v>
      </c>
      <c r="S319" s="10" t="s">
        <v>77</v>
      </c>
      <c r="T319" s="10">
        <v>4</v>
      </c>
      <c r="U319" s="12" t="str">
        <f t="shared" si="39"/>
        <v>NORMAL</v>
      </c>
      <c r="V319" s="10" t="str">
        <f t="shared" si="32"/>
        <v>0.1 to 0.2</v>
      </c>
      <c r="W319" s="16">
        <f t="shared" ca="1" si="33"/>
        <v>1</v>
      </c>
    </row>
    <row r="320" spans="1:23" x14ac:dyDescent="0.25">
      <c r="A320" s="9" t="s">
        <v>944</v>
      </c>
      <c r="B320" s="10" t="s">
        <v>100</v>
      </c>
      <c r="C320" s="10" t="str">
        <f t="shared" si="34"/>
        <v>November</v>
      </c>
      <c r="D320" s="10">
        <f t="shared" si="35"/>
        <v>2024</v>
      </c>
      <c r="E320" s="10" t="str">
        <f t="shared" si="36"/>
        <v>Q4</v>
      </c>
      <c r="F320" s="10" t="s">
        <v>945</v>
      </c>
      <c r="G320" s="10" t="s">
        <v>44</v>
      </c>
      <c r="H320" s="10" t="s">
        <v>37</v>
      </c>
      <c r="I320" s="10" t="s">
        <v>52</v>
      </c>
      <c r="J320" s="10" t="s">
        <v>47</v>
      </c>
      <c r="K320" s="10" t="s">
        <v>22</v>
      </c>
      <c r="L320" s="10">
        <v>746.18</v>
      </c>
      <c r="M320" s="10">
        <f t="shared" si="37"/>
        <v>746.18</v>
      </c>
      <c r="N320" s="10">
        <v>1</v>
      </c>
      <c r="O320" s="10">
        <v>0.19</v>
      </c>
      <c r="P320" s="10">
        <v>152.21</v>
      </c>
      <c r="Q320" s="11">
        <f t="shared" si="38"/>
        <v>0.20398563349325902</v>
      </c>
      <c r="R320" s="10" t="s">
        <v>31</v>
      </c>
      <c r="S320" s="10" t="s">
        <v>24</v>
      </c>
      <c r="T320" s="10">
        <v>8</v>
      </c>
      <c r="U320" s="12" t="str">
        <f t="shared" si="39"/>
        <v>SLOW</v>
      </c>
      <c r="V320" s="10" t="str">
        <f t="shared" si="32"/>
        <v>0.1 to 0.2</v>
      </c>
      <c r="W320" s="16">
        <f t="shared" ca="1" si="33"/>
        <v>1</v>
      </c>
    </row>
    <row r="321" spans="1:23" x14ac:dyDescent="0.25">
      <c r="A321" s="9" t="s">
        <v>946</v>
      </c>
      <c r="B321" s="10" t="s">
        <v>16</v>
      </c>
      <c r="C321" s="10" t="str">
        <f t="shared" si="34"/>
        <v>November</v>
      </c>
      <c r="D321" s="10">
        <f t="shared" si="35"/>
        <v>2024</v>
      </c>
      <c r="E321" s="10" t="str">
        <f t="shared" si="36"/>
        <v>Q4</v>
      </c>
      <c r="F321" s="10" t="s">
        <v>947</v>
      </c>
      <c r="G321" s="10" t="s">
        <v>18</v>
      </c>
      <c r="H321" s="10" t="s">
        <v>71</v>
      </c>
      <c r="I321" s="10" t="s">
        <v>106</v>
      </c>
      <c r="J321" s="10" t="s">
        <v>47</v>
      </c>
      <c r="K321" s="10" t="s">
        <v>60</v>
      </c>
      <c r="L321" s="10">
        <v>649.25</v>
      </c>
      <c r="M321" s="10">
        <f t="shared" si="37"/>
        <v>324.625</v>
      </c>
      <c r="N321" s="10">
        <v>2</v>
      </c>
      <c r="O321" s="10">
        <v>0.04</v>
      </c>
      <c r="P321" s="10">
        <v>83.06</v>
      </c>
      <c r="Q321" s="11">
        <f t="shared" si="38"/>
        <v>0.12793222949557181</v>
      </c>
      <c r="R321" s="10" t="s">
        <v>54</v>
      </c>
      <c r="S321" s="10" t="s">
        <v>86</v>
      </c>
      <c r="T321" s="10">
        <v>10</v>
      </c>
      <c r="U321" s="12" t="str">
        <f t="shared" si="39"/>
        <v>SLOW</v>
      </c>
      <c r="V321" s="10" t="str">
        <f t="shared" si="32"/>
        <v>0 to 0.1</v>
      </c>
      <c r="W321" s="16">
        <f t="shared" ca="1" si="33"/>
        <v>1</v>
      </c>
    </row>
    <row r="322" spans="1:23" x14ac:dyDescent="0.25">
      <c r="A322" s="9" t="s">
        <v>948</v>
      </c>
      <c r="B322" s="10" t="s">
        <v>949</v>
      </c>
      <c r="C322" s="10" t="str">
        <f t="shared" si="34"/>
        <v>September</v>
      </c>
      <c r="D322" s="10">
        <f t="shared" si="35"/>
        <v>2025</v>
      </c>
      <c r="E322" s="10" t="str">
        <f t="shared" si="36"/>
        <v>Q3</v>
      </c>
      <c r="F322" s="10" t="s">
        <v>950</v>
      </c>
      <c r="G322" s="10" t="s">
        <v>102</v>
      </c>
      <c r="H322" s="10" t="s">
        <v>58</v>
      </c>
      <c r="I322" s="10" t="s">
        <v>28</v>
      </c>
      <c r="J322" s="10" t="s">
        <v>81</v>
      </c>
      <c r="K322" s="10" t="s">
        <v>30</v>
      </c>
      <c r="L322" s="10">
        <v>3723.26</v>
      </c>
      <c r="M322" s="10">
        <f t="shared" si="37"/>
        <v>930.81500000000005</v>
      </c>
      <c r="N322" s="10">
        <v>4</v>
      </c>
      <c r="O322" s="10">
        <v>0.27</v>
      </c>
      <c r="P322" s="10">
        <v>731.66</v>
      </c>
      <c r="Q322" s="11">
        <f t="shared" si="38"/>
        <v>0.19651058481008576</v>
      </c>
      <c r="R322" s="10" t="s">
        <v>54</v>
      </c>
      <c r="S322" s="10" t="s">
        <v>77</v>
      </c>
      <c r="T322" s="10">
        <v>3</v>
      </c>
      <c r="U322" s="12" t="str">
        <f t="shared" si="39"/>
        <v>FAST</v>
      </c>
      <c r="V322" s="10" t="str">
        <f t="shared" ref="V322:V385" si="40">IF(O322=0,"no discount",IF(O322&lt;0.1,"0 to 0.1",IF(O322&lt;0.2,"0.1 to 0.2","upto 0.3")))</f>
        <v>upto 0.3</v>
      </c>
      <c r="W322" s="16">
        <f t="shared" ref="W322:W385" ca="1" si="41">COUNTA(unique(F:F))</f>
        <v>1</v>
      </c>
    </row>
    <row r="323" spans="1:23" x14ac:dyDescent="0.25">
      <c r="A323" s="9" t="s">
        <v>951</v>
      </c>
      <c r="B323" s="10" t="s">
        <v>617</v>
      </c>
      <c r="C323" s="10" t="str">
        <f t="shared" ref="C323:C386" si="42">TEXT(B323,"MMMMMMMMM")</f>
        <v>April</v>
      </c>
      <c r="D323" s="10">
        <f t="shared" ref="D323:D386" si="43">YEAR(B323)</f>
        <v>2024</v>
      </c>
      <c r="E323" s="10" t="str">
        <f t="shared" ref="E323:E386" si="44">"Q"&amp;ROUNDUP(MONTH(B323)/3,0)</f>
        <v>Q2</v>
      </c>
      <c r="F323" s="10" t="s">
        <v>952</v>
      </c>
      <c r="G323" s="10" t="s">
        <v>102</v>
      </c>
      <c r="H323" s="10" t="s">
        <v>45</v>
      </c>
      <c r="I323" s="10" t="s">
        <v>38</v>
      </c>
      <c r="J323" s="10" t="s">
        <v>81</v>
      </c>
      <c r="K323" s="10" t="s">
        <v>82</v>
      </c>
      <c r="L323" s="10">
        <v>1403.88</v>
      </c>
      <c r="M323" s="10">
        <f t="shared" ref="M323:M386" si="45">L323/N323</f>
        <v>467.96000000000004</v>
      </c>
      <c r="N323" s="10">
        <v>3</v>
      </c>
      <c r="O323" s="10">
        <v>0.27</v>
      </c>
      <c r="P323" s="10">
        <v>336.03</v>
      </c>
      <c r="Q323" s="11">
        <f t="shared" ref="Q323:Q386" si="46">(P323/L323)</f>
        <v>0.2393580647918625</v>
      </c>
      <c r="R323" s="10" t="s">
        <v>31</v>
      </c>
      <c r="S323" s="10" t="s">
        <v>40</v>
      </c>
      <c r="T323" s="10">
        <v>10</v>
      </c>
      <c r="U323" s="12" t="str">
        <f t="shared" ref="U323:U386" si="47">IF(T323&lt;=3,"FAST",IF(T323&lt;=7,"NORMAL","SLOW"))</f>
        <v>SLOW</v>
      </c>
      <c r="V323" s="10" t="str">
        <f t="shared" si="40"/>
        <v>upto 0.3</v>
      </c>
      <c r="W323" s="16">
        <f t="shared" ca="1" si="41"/>
        <v>1</v>
      </c>
    </row>
    <row r="324" spans="1:23" x14ac:dyDescent="0.25">
      <c r="A324" s="9" t="s">
        <v>953</v>
      </c>
      <c r="B324" s="10" t="s">
        <v>954</v>
      </c>
      <c r="C324" s="10" t="str">
        <f t="shared" si="42"/>
        <v>October</v>
      </c>
      <c r="D324" s="10">
        <f t="shared" si="43"/>
        <v>2024</v>
      </c>
      <c r="E324" s="10" t="str">
        <f t="shared" si="44"/>
        <v>Q4</v>
      </c>
      <c r="F324" s="10" t="s">
        <v>955</v>
      </c>
      <c r="G324" s="10" t="s">
        <v>64</v>
      </c>
      <c r="H324" s="10" t="s">
        <v>71</v>
      </c>
      <c r="I324" s="10" t="s">
        <v>28</v>
      </c>
      <c r="J324" s="10" t="s">
        <v>47</v>
      </c>
      <c r="K324" s="10" t="s">
        <v>22</v>
      </c>
      <c r="L324" s="10">
        <v>3692.75</v>
      </c>
      <c r="M324" s="10">
        <f t="shared" si="45"/>
        <v>738.55</v>
      </c>
      <c r="N324" s="10">
        <v>5</v>
      </c>
      <c r="O324" s="10">
        <v>0.1</v>
      </c>
      <c r="P324" s="10">
        <v>571.14</v>
      </c>
      <c r="Q324" s="11">
        <f t="shared" si="46"/>
        <v>0.15466522239523389</v>
      </c>
      <c r="R324" s="10" t="s">
        <v>54</v>
      </c>
      <c r="S324" s="10" t="s">
        <v>24</v>
      </c>
      <c r="T324" s="10">
        <v>7</v>
      </c>
      <c r="U324" s="12" t="str">
        <f t="shared" si="47"/>
        <v>NORMAL</v>
      </c>
      <c r="V324" s="10" t="str">
        <f t="shared" si="40"/>
        <v>0.1 to 0.2</v>
      </c>
      <c r="W324" s="16">
        <f t="shared" ca="1" si="41"/>
        <v>1</v>
      </c>
    </row>
    <row r="325" spans="1:23" x14ac:dyDescent="0.25">
      <c r="A325" s="9" t="s">
        <v>956</v>
      </c>
      <c r="B325" s="10" t="s">
        <v>957</v>
      </c>
      <c r="C325" s="10" t="str">
        <f t="shared" si="42"/>
        <v>January</v>
      </c>
      <c r="D325" s="10">
        <f t="shared" si="43"/>
        <v>2025</v>
      </c>
      <c r="E325" s="10" t="str">
        <f t="shared" si="44"/>
        <v>Q1</v>
      </c>
      <c r="F325" s="10" t="s">
        <v>958</v>
      </c>
      <c r="G325" s="10" t="s">
        <v>18</v>
      </c>
      <c r="H325" s="10" t="s">
        <v>71</v>
      </c>
      <c r="I325" s="10" t="s">
        <v>52</v>
      </c>
      <c r="J325" s="10" t="s">
        <v>29</v>
      </c>
      <c r="K325" s="10" t="s">
        <v>22</v>
      </c>
      <c r="L325" s="10">
        <v>313.26</v>
      </c>
      <c r="M325" s="10">
        <f t="shared" si="45"/>
        <v>313.26</v>
      </c>
      <c r="N325" s="10">
        <v>1</v>
      </c>
      <c r="O325" s="10">
        <v>0.14000000000000001</v>
      </c>
      <c r="P325" s="10">
        <v>90.08</v>
      </c>
      <c r="Q325" s="11">
        <f t="shared" si="46"/>
        <v>0.28755666219753562</v>
      </c>
      <c r="R325" s="10" t="s">
        <v>31</v>
      </c>
      <c r="S325" s="10" t="s">
        <v>86</v>
      </c>
      <c r="T325" s="10">
        <v>8</v>
      </c>
      <c r="U325" s="12" t="str">
        <f t="shared" si="47"/>
        <v>SLOW</v>
      </c>
      <c r="V325" s="10" t="str">
        <f t="shared" si="40"/>
        <v>0.1 to 0.2</v>
      </c>
      <c r="W325" s="16">
        <f t="shared" ca="1" si="41"/>
        <v>1</v>
      </c>
    </row>
    <row r="326" spans="1:23" x14ac:dyDescent="0.25">
      <c r="A326" s="9" t="s">
        <v>959</v>
      </c>
      <c r="B326" s="10" t="s">
        <v>960</v>
      </c>
      <c r="C326" s="10" t="str">
        <f t="shared" si="42"/>
        <v>January</v>
      </c>
      <c r="D326" s="10">
        <f t="shared" si="43"/>
        <v>2025</v>
      </c>
      <c r="E326" s="10" t="str">
        <f t="shared" si="44"/>
        <v>Q1</v>
      </c>
      <c r="F326" s="10" t="s">
        <v>961</v>
      </c>
      <c r="G326" s="10" t="s">
        <v>44</v>
      </c>
      <c r="H326" s="10" t="s">
        <v>37</v>
      </c>
      <c r="I326" s="10" t="s">
        <v>46</v>
      </c>
      <c r="J326" s="10" t="s">
        <v>21</v>
      </c>
      <c r="K326" s="10" t="s">
        <v>60</v>
      </c>
      <c r="L326" s="10">
        <v>2037</v>
      </c>
      <c r="M326" s="10">
        <f t="shared" si="45"/>
        <v>509.25</v>
      </c>
      <c r="N326" s="10">
        <v>4</v>
      </c>
      <c r="O326" s="10">
        <v>0.05</v>
      </c>
      <c r="P326" s="10">
        <v>638.62</v>
      </c>
      <c r="Q326" s="11">
        <f t="shared" si="46"/>
        <v>0.31351006381934216</v>
      </c>
      <c r="R326" s="10" t="s">
        <v>23</v>
      </c>
      <c r="S326" s="10" t="s">
        <v>32</v>
      </c>
      <c r="T326" s="10">
        <v>3</v>
      </c>
      <c r="U326" s="12" t="str">
        <f t="shared" si="47"/>
        <v>FAST</v>
      </c>
      <c r="V326" s="10" t="str">
        <f t="shared" si="40"/>
        <v>0 to 0.1</v>
      </c>
      <c r="W326" s="16">
        <f t="shared" ca="1" si="41"/>
        <v>1</v>
      </c>
    </row>
    <row r="327" spans="1:23" x14ac:dyDescent="0.25">
      <c r="A327" s="9" t="s">
        <v>962</v>
      </c>
      <c r="B327" s="10" t="s">
        <v>963</v>
      </c>
      <c r="C327" s="10" t="str">
        <f t="shared" si="42"/>
        <v>December</v>
      </c>
      <c r="D327" s="10">
        <f t="shared" si="43"/>
        <v>2025</v>
      </c>
      <c r="E327" s="10" t="str">
        <f t="shared" si="44"/>
        <v>Q4</v>
      </c>
      <c r="F327" s="10" t="s">
        <v>964</v>
      </c>
      <c r="G327" s="10" t="s">
        <v>44</v>
      </c>
      <c r="H327" s="10" t="s">
        <v>51</v>
      </c>
      <c r="I327" s="10" t="s">
        <v>46</v>
      </c>
      <c r="J327" s="10" t="s">
        <v>29</v>
      </c>
      <c r="K327" s="10" t="s">
        <v>67</v>
      </c>
      <c r="L327" s="10">
        <v>2057.8000000000002</v>
      </c>
      <c r="M327" s="10">
        <f t="shared" si="45"/>
        <v>685.93333333333339</v>
      </c>
      <c r="N327" s="10">
        <v>3</v>
      </c>
      <c r="O327" s="10">
        <v>0.04</v>
      </c>
      <c r="P327" s="10">
        <v>296.93</v>
      </c>
      <c r="Q327" s="11">
        <f t="shared" si="46"/>
        <v>0.14429487802507532</v>
      </c>
      <c r="R327" s="10" t="s">
        <v>54</v>
      </c>
      <c r="S327" s="10" t="s">
        <v>24</v>
      </c>
      <c r="T327" s="10">
        <v>9</v>
      </c>
      <c r="U327" s="12" t="str">
        <f t="shared" si="47"/>
        <v>SLOW</v>
      </c>
      <c r="V327" s="10" t="str">
        <f t="shared" si="40"/>
        <v>0 to 0.1</v>
      </c>
      <c r="W327" s="16">
        <f t="shared" ca="1" si="41"/>
        <v>1</v>
      </c>
    </row>
    <row r="328" spans="1:23" x14ac:dyDescent="0.25">
      <c r="A328" s="9" t="s">
        <v>965</v>
      </c>
      <c r="B328" s="10" t="s">
        <v>966</v>
      </c>
      <c r="C328" s="10" t="str">
        <f t="shared" si="42"/>
        <v>September</v>
      </c>
      <c r="D328" s="10">
        <f t="shared" si="43"/>
        <v>2024</v>
      </c>
      <c r="E328" s="10" t="str">
        <f t="shared" si="44"/>
        <v>Q3</v>
      </c>
      <c r="F328" s="10" t="s">
        <v>967</v>
      </c>
      <c r="G328" s="10" t="s">
        <v>18</v>
      </c>
      <c r="H328" s="10" t="s">
        <v>58</v>
      </c>
      <c r="I328" s="10" t="s">
        <v>38</v>
      </c>
      <c r="J328" s="10" t="s">
        <v>81</v>
      </c>
      <c r="K328" s="10" t="s">
        <v>76</v>
      </c>
      <c r="L328" s="10">
        <v>924.12</v>
      </c>
      <c r="M328" s="10">
        <f t="shared" si="45"/>
        <v>924.12</v>
      </c>
      <c r="N328" s="10">
        <v>1</v>
      </c>
      <c r="O328" s="10">
        <v>0.16</v>
      </c>
      <c r="P328" s="10">
        <v>288.01</v>
      </c>
      <c r="Q328" s="11">
        <f t="shared" si="46"/>
        <v>0.3116586590486084</v>
      </c>
      <c r="R328" s="10" t="s">
        <v>31</v>
      </c>
      <c r="S328" s="10" t="s">
        <v>40</v>
      </c>
      <c r="T328" s="10">
        <v>6</v>
      </c>
      <c r="U328" s="12" t="str">
        <f t="shared" si="47"/>
        <v>NORMAL</v>
      </c>
      <c r="V328" s="10" t="str">
        <f t="shared" si="40"/>
        <v>0.1 to 0.2</v>
      </c>
      <c r="W328" s="16">
        <f t="shared" ca="1" si="41"/>
        <v>1</v>
      </c>
    </row>
    <row r="329" spans="1:23" x14ac:dyDescent="0.25">
      <c r="A329" s="9" t="s">
        <v>968</v>
      </c>
      <c r="B329" s="10" t="s">
        <v>88</v>
      </c>
      <c r="C329" s="10" t="str">
        <f t="shared" si="42"/>
        <v>August</v>
      </c>
      <c r="D329" s="10">
        <f t="shared" si="43"/>
        <v>2024</v>
      </c>
      <c r="E329" s="10" t="str">
        <f t="shared" si="44"/>
        <v>Q3</v>
      </c>
      <c r="F329" s="10" t="s">
        <v>969</v>
      </c>
      <c r="G329" s="10" t="s">
        <v>18</v>
      </c>
      <c r="H329" s="10" t="s">
        <v>58</v>
      </c>
      <c r="I329" s="10" t="s">
        <v>38</v>
      </c>
      <c r="J329" s="10" t="s">
        <v>66</v>
      </c>
      <c r="K329" s="10" t="s">
        <v>72</v>
      </c>
      <c r="L329" s="10">
        <v>2207.12</v>
      </c>
      <c r="M329" s="10">
        <f t="shared" si="45"/>
        <v>735.70666666666659</v>
      </c>
      <c r="N329" s="10">
        <v>3</v>
      </c>
      <c r="O329" s="10">
        <v>0.26</v>
      </c>
      <c r="P329" s="10">
        <v>283.18</v>
      </c>
      <c r="Q329" s="11">
        <f t="shared" si="46"/>
        <v>0.12830294682663382</v>
      </c>
      <c r="R329" s="10" t="s">
        <v>31</v>
      </c>
      <c r="S329" s="10" t="s">
        <v>77</v>
      </c>
      <c r="T329" s="10">
        <v>8</v>
      </c>
      <c r="U329" s="12" t="str">
        <f t="shared" si="47"/>
        <v>SLOW</v>
      </c>
      <c r="V329" s="10" t="str">
        <f t="shared" si="40"/>
        <v>upto 0.3</v>
      </c>
      <c r="W329" s="16">
        <f t="shared" ca="1" si="41"/>
        <v>1</v>
      </c>
    </row>
    <row r="330" spans="1:23" x14ac:dyDescent="0.25">
      <c r="A330" s="9" t="s">
        <v>970</v>
      </c>
      <c r="B330" s="10" t="s">
        <v>788</v>
      </c>
      <c r="C330" s="10" t="str">
        <f t="shared" si="42"/>
        <v>December</v>
      </c>
      <c r="D330" s="10">
        <f t="shared" si="43"/>
        <v>2024</v>
      </c>
      <c r="E330" s="10" t="str">
        <f t="shared" si="44"/>
        <v>Q4</v>
      </c>
      <c r="F330" s="10" t="s">
        <v>971</v>
      </c>
      <c r="G330" s="10" t="s">
        <v>102</v>
      </c>
      <c r="H330" s="10" t="s">
        <v>71</v>
      </c>
      <c r="I330" s="10" t="s">
        <v>116</v>
      </c>
      <c r="J330" s="10" t="s">
        <v>66</v>
      </c>
      <c r="K330" s="10" t="s">
        <v>76</v>
      </c>
      <c r="L330" s="10">
        <v>42.05</v>
      </c>
      <c r="M330" s="10">
        <f t="shared" si="45"/>
        <v>21.024999999999999</v>
      </c>
      <c r="N330" s="10">
        <v>2</v>
      </c>
      <c r="O330" s="10">
        <v>0.2</v>
      </c>
      <c r="P330" s="10">
        <v>14.55</v>
      </c>
      <c r="Q330" s="11">
        <f t="shared" si="46"/>
        <v>0.34601664684898936</v>
      </c>
      <c r="R330" s="10" t="s">
        <v>23</v>
      </c>
      <c r="S330" s="10" t="s">
        <v>32</v>
      </c>
      <c r="T330" s="10">
        <v>8</v>
      </c>
      <c r="U330" s="12" t="str">
        <f t="shared" si="47"/>
        <v>SLOW</v>
      </c>
      <c r="V330" s="10" t="str">
        <f t="shared" si="40"/>
        <v>upto 0.3</v>
      </c>
      <c r="W330" s="16">
        <f t="shared" ca="1" si="41"/>
        <v>1</v>
      </c>
    </row>
    <row r="331" spans="1:23" x14ac:dyDescent="0.25">
      <c r="A331" s="9" t="s">
        <v>972</v>
      </c>
      <c r="B331" s="10" t="s">
        <v>136</v>
      </c>
      <c r="C331" s="10" t="str">
        <f t="shared" si="42"/>
        <v>May</v>
      </c>
      <c r="D331" s="10">
        <f t="shared" si="43"/>
        <v>2024</v>
      </c>
      <c r="E331" s="10" t="str">
        <f t="shared" si="44"/>
        <v>Q2</v>
      </c>
      <c r="F331" s="10" t="s">
        <v>973</v>
      </c>
      <c r="G331" s="10" t="s">
        <v>44</v>
      </c>
      <c r="H331" s="10" t="s">
        <v>45</v>
      </c>
      <c r="I331" s="10" t="s">
        <v>38</v>
      </c>
      <c r="J331" s="10" t="s">
        <v>21</v>
      </c>
      <c r="K331" s="10" t="s">
        <v>30</v>
      </c>
      <c r="L331" s="10">
        <v>665.83</v>
      </c>
      <c r="M331" s="10">
        <f t="shared" si="45"/>
        <v>332.91500000000002</v>
      </c>
      <c r="N331" s="10">
        <v>2</v>
      </c>
      <c r="O331" s="10">
        <v>0.09</v>
      </c>
      <c r="P331" s="10">
        <v>142.71</v>
      </c>
      <c r="Q331" s="11">
        <f t="shared" si="46"/>
        <v>0.21433398915639126</v>
      </c>
      <c r="R331" s="10" t="s">
        <v>23</v>
      </c>
      <c r="S331" s="10" t="s">
        <v>77</v>
      </c>
      <c r="T331" s="10">
        <v>7</v>
      </c>
      <c r="U331" s="12" t="str">
        <f t="shared" si="47"/>
        <v>NORMAL</v>
      </c>
      <c r="V331" s="10" t="str">
        <f t="shared" si="40"/>
        <v>0 to 0.1</v>
      </c>
      <c r="W331" s="16">
        <f t="shared" ca="1" si="41"/>
        <v>1</v>
      </c>
    </row>
    <row r="332" spans="1:23" x14ac:dyDescent="0.25">
      <c r="A332" s="9" t="s">
        <v>974</v>
      </c>
      <c r="B332" s="10" t="s">
        <v>768</v>
      </c>
      <c r="C332" s="10" t="str">
        <f t="shared" si="42"/>
        <v>January</v>
      </c>
      <c r="D332" s="10">
        <f t="shared" si="43"/>
        <v>2025</v>
      </c>
      <c r="E332" s="10" t="str">
        <f t="shared" si="44"/>
        <v>Q1</v>
      </c>
      <c r="F332" s="10" t="s">
        <v>975</v>
      </c>
      <c r="G332" s="10" t="s">
        <v>36</v>
      </c>
      <c r="H332" s="10" t="s">
        <v>37</v>
      </c>
      <c r="I332" s="10" t="s">
        <v>116</v>
      </c>
      <c r="J332" s="10" t="s">
        <v>66</v>
      </c>
      <c r="K332" s="10" t="s">
        <v>22</v>
      </c>
      <c r="L332" s="10">
        <v>1821.38</v>
      </c>
      <c r="M332" s="10">
        <f t="shared" si="45"/>
        <v>910.69</v>
      </c>
      <c r="N332" s="10">
        <v>2</v>
      </c>
      <c r="O332" s="10">
        <v>0.3</v>
      </c>
      <c r="P332" s="10">
        <v>349.87</v>
      </c>
      <c r="Q332" s="11">
        <f t="shared" si="46"/>
        <v>0.19209061261241475</v>
      </c>
      <c r="R332" s="10" t="s">
        <v>23</v>
      </c>
      <c r="S332" s="10" t="s">
        <v>24</v>
      </c>
      <c r="T332" s="10">
        <v>5</v>
      </c>
      <c r="U332" s="12" t="str">
        <f t="shared" si="47"/>
        <v>NORMAL</v>
      </c>
      <c r="V332" s="10" t="str">
        <f t="shared" si="40"/>
        <v>upto 0.3</v>
      </c>
      <c r="W332" s="16">
        <f t="shared" ca="1" si="41"/>
        <v>1</v>
      </c>
    </row>
    <row r="333" spans="1:23" x14ac:dyDescent="0.25">
      <c r="A333" s="9" t="s">
        <v>976</v>
      </c>
      <c r="B333" s="10" t="s">
        <v>785</v>
      </c>
      <c r="C333" s="10" t="str">
        <f t="shared" si="42"/>
        <v>March</v>
      </c>
      <c r="D333" s="10">
        <f t="shared" si="43"/>
        <v>2025</v>
      </c>
      <c r="E333" s="10" t="str">
        <f t="shared" si="44"/>
        <v>Q1</v>
      </c>
      <c r="F333" s="10" t="s">
        <v>977</v>
      </c>
      <c r="G333" s="10" t="s">
        <v>44</v>
      </c>
      <c r="H333" s="10" t="s">
        <v>71</v>
      </c>
      <c r="I333" s="10" t="s">
        <v>38</v>
      </c>
      <c r="J333" s="10" t="s">
        <v>81</v>
      </c>
      <c r="K333" s="10" t="s">
        <v>82</v>
      </c>
      <c r="L333" s="10">
        <v>412.74</v>
      </c>
      <c r="M333" s="10">
        <f t="shared" si="45"/>
        <v>412.74</v>
      </c>
      <c r="N333" s="10">
        <v>1</v>
      </c>
      <c r="O333" s="10">
        <v>0.3</v>
      </c>
      <c r="P333" s="10">
        <v>53.65</v>
      </c>
      <c r="Q333" s="11">
        <f t="shared" si="46"/>
        <v>0.12998497843678827</v>
      </c>
      <c r="R333" s="10" t="s">
        <v>23</v>
      </c>
      <c r="S333" s="10" t="s">
        <v>24</v>
      </c>
      <c r="T333" s="10">
        <v>1</v>
      </c>
      <c r="U333" s="12" t="str">
        <f t="shared" si="47"/>
        <v>FAST</v>
      </c>
      <c r="V333" s="10" t="str">
        <f t="shared" si="40"/>
        <v>upto 0.3</v>
      </c>
      <c r="W333" s="16">
        <f t="shared" ca="1" si="41"/>
        <v>1</v>
      </c>
    </row>
    <row r="334" spans="1:23" x14ac:dyDescent="0.25">
      <c r="A334" s="9" t="s">
        <v>978</v>
      </c>
      <c r="B334" s="10" t="s">
        <v>979</v>
      </c>
      <c r="C334" s="10" t="str">
        <f t="shared" si="42"/>
        <v>July</v>
      </c>
      <c r="D334" s="10">
        <f t="shared" si="43"/>
        <v>2024</v>
      </c>
      <c r="E334" s="10" t="str">
        <f t="shared" si="44"/>
        <v>Q3</v>
      </c>
      <c r="F334" s="10" t="s">
        <v>980</v>
      </c>
      <c r="G334" s="10" t="s">
        <v>44</v>
      </c>
      <c r="H334" s="10" t="s">
        <v>58</v>
      </c>
      <c r="I334" s="10" t="s">
        <v>52</v>
      </c>
      <c r="J334" s="10" t="s">
        <v>66</v>
      </c>
      <c r="K334" s="10" t="s">
        <v>53</v>
      </c>
      <c r="L334" s="10">
        <v>207.55</v>
      </c>
      <c r="M334" s="10">
        <f t="shared" si="45"/>
        <v>207.55</v>
      </c>
      <c r="N334" s="10">
        <v>1</v>
      </c>
      <c r="O334" s="10">
        <v>0.13</v>
      </c>
      <c r="P334" s="10">
        <v>52.02</v>
      </c>
      <c r="Q334" s="11">
        <f t="shared" si="46"/>
        <v>0.25063840038544927</v>
      </c>
      <c r="R334" s="10" t="s">
        <v>23</v>
      </c>
      <c r="S334" s="10" t="s">
        <v>86</v>
      </c>
      <c r="T334" s="10">
        <v>10</v>
      </c>
      <c r="U334" s="12" t="str">
        <f t="shared" si="47"/>
        <v>SLOW</v>
      </c>
      <c r="V334" s="10" t="str">
        <f t="shared" si="40"/>
        <v>0.1 to 0.2</v>
      </c>
      <c r="W334" s="16">
        <f t="shared" ca="1" si="41"/>
        <v>1</v>
      </c>
    </row>
    <row r="335" spans="1:23" x14ac:dyDescent="0.25">
      <c r="A335" s="9" t="s">
        <v>981</v>
      </c>
      <c r="B335" s="10" t="s">
        <v>982</v>
      </c>
      <c r="C335" s="10" t="str">
        <f t="shared" si="42"/>
        <v>April</v>
      </c>
      <c r="D335" s="10">
        <f t="shared" si="43"/>
        <v>2025</v>
      </c>
      <c r="E335" s="10" t="str">
        <f t="shared" si="44"/>
        <v>Q2</v>
      </c>
      <c r="F335" s="10" t="s">
        <v>983</v>
      </c>
      <c r="G335" s="10" t="s">
        <v>102</v>
      </c>
      <c r="H335" s="10" t="s">
        <v>45</v>
      </c>
      <c r="I335" s="10" t="s">
        <v>38</v>
      </c>
      <c r="J335" s="10" t="s">
        <v>66</v>
      </c>
      <c r="K335" s="10" t="s">
        <v>39</v>
      </c>
      <c r="L335" s="10">
        <v>2773.41</v>
      </c>
      <c r="M335" s="10">
        <f t="shared" si="45"/>
        <v>924.46999999999991</v>
      </c>
      <c r="N335" s="10">
        <v>3</v>
      </c>
      <c r="O335" s="10">
        <v>0.25</v>
      </c>
      <c r="P335" s="10">
        <v>606.49</v>
      </c>
      <c r="Q335" s="11">
        <f t="shared" si="46"/>
        <v>0.2186802528295492</v>
      </c>
      <c r="R335" s="10" t="s">
        <v>54</v>
      </c>
      <c r="S335" s="10" t="s">
        <v>86</v>
      </c>
      <c r="T335" s="10">
        <v>9</v>
      </c>
      <c r="U335" s="12" t="str">
        <f t="shared" si="47"/>
        <v>SLOW</v>
      </c>
      <c r="V335" s="10" t="str">
        <f t="shared" si="40"/>
        <v>upto 0.3</v>
      </c>
      <c r="W335" s="16">
        <f t="shared" ca="1" si="41"/>
        <v>1</v>
      </c>
    </row>
    <row r="336" spans="1:23" x14ac:dyDescent="0.25">
      <c r="A336" s="9" t="s">
        <v>984</v>
      </c>
      <c r="B336" s="10" t="s">
        <v>985</v>
      </c>
      <c r="C336" s="10" t="str">
        <f t="shared" si="42"/>
        <v>July</v>
      </c>
      <c r="D336" s="10">
        <f t="shared" si="43"/>
        <v>2024</v>
      </c>
      <c r="E336" s="10" t="str">
        <f t="shared" si="44"/>
        <v>Q3</v>
      </c>
      <c r="F336" s="10" t="s">
        <v>986</v>
      </c>
      <c r="G336" s="10" t="s">
        <v>44</v>
      </c>
      <c r="H336" s="10" t="s">
        <v>19</v>
      </c>
      <c r="I336" s="10" t="s">
        <v>20</v>
      </c>
      <c r="J336" s="10" t="s">
        <v>47</v>
      </c>
      <c r="K336" s="10" t="s">
        <v>30</v>
      </c>
      <c r="L336" s="10">
        <v>1361.29</v>
      </c>
      <c r="M336" s="10">
        <f t="shared" si="45"/>
        <v>272.25799999999998</v>
      </c>
      <c r="N336" s="10">
        <v>5</v>
      </c>
      <c r="O336" s="10">
        <v>0.21</v>
      </c>
      <c r="P336" s="10">
        <v>389.42</v>
      </c>
      <c r="Q336" s="11">
        <f t="shared" si="46"/>
        <v>0.28606689243291294</v>
      </c>
      <c r="R336" s="10" t="s">
        <v>23</v>
      </c>
      <c r="S336" s="10" t="s">
        <v>32</v>
      </c>
      <c r="T336" s="10">
        <v>5</v>
      </c>
      <c r="U336" s="12" t="str">
        <f t="shared" si="47"/>
        <v>NORMAL</v>
      </c>
      <c r="V336" s="10" t="str">
        <f t="shared" si="40"/>
        <v>upto 0.3</v>
      </c>
      <c r="W336" s="16">
        <f t="shared" ca="1" si="41"/>
        <v>1</v>
      </c>
    </row>
    <row r="337" spans="1:23" x14ac:dyDescent="0.25">
      <c r="A337" s="9" t="s">
        <v>987</v>
      </c>
      <c r="B337" s="10" t="s">
        <v>988</v>
      </c>
      <c r="C337" s="10" t="str">
        <f t="shared" si="42"/>
        <v>March</v>
      </c>
      <c r="D337" s="10">
        <f t="shared" si="43"/>
        <v>2024</v>
      </c>
      <c r="E337" s="10" t="str">
        <f t="shared" si="44"/>
        <v>Q1</v>
      </c>
      <c r="F337" s="10" t="s">
        <v>989</v>
      </c>
      <c r="G337" s="10" t="s">
        <v>64</v>
      </c>
      <c r="H337" s="10" t="s">
        <v>65</v>
      </c>
      <c r="I337" s="10" t="s">
        <v>52</v>
      </c>
      <c r="J337" s="10" t="s">
        <v>81</v>
      </c>
      <c r="K337" s="10" t="s">
        <v>22</v>
      </c>
      <c r="L337" s="10">
        <v>403.48</v>
      </c>
      <c r="M337" s="10">
        <f t="shared" si="45"/>
        <v>403.48</v>
      </c>
      <c r="N337" s="10">
        <v>1</v>
      </c>
      <c r="O337" s="10">
        <v>0.14000000000000001</v>
      </c>
      <c r="P337" s="10">
        <v>49.59</v>
      </c>
      <c r="Q337" s="11">
        <f t="shared" si="46"/>
        <v>0.12290572023396451</v>
      </c>
      <c r="R337" s="10" t="s">
        <v>54</v>
      </c>
      <c r="S337" s="10" t="s">
        <v>40</v>
      </c>
      <c r="T337" s="10">
        <v>2</v>
      </c>
      <c r="U337" s="12" t="str">
        <f t="shared" si="47"/>
        <v>FAST</v>
      </c>
      <c r="V337" s="10" t="str">
        <f t="shared" si="40"/>
        <v>0.1 to 0.2</v>
      </c>
      <c r="W337" s="16">
        <f t="shared" ca="1" si="41"/>
        <v>1</v>
      </c>
    </row>
    <row r="338" spans="1:23" x14ac:dyDescent="0.25">
      <c r="A338" s="9" t="s">
        <v>990</v>
      </c>
      <c r="B338" s="10" t="s">
        <v>991</v>
      </c>
      <c r="C338" s="10" t="str">
        <f t="shared" si="42"/>
        <v>March</v>
      </c>
      <c r="D338" s="10">
        <f t="shared" si="43"/>
        <v>2025</v>
      </c>
      <c r="E338" s="10" t="str">
        <f t="shared" si="44"/>
        <v>Q1</v>
      </c>
      <c r="F338" s="10" t="s">
        <v>992</v>
      </c>
      <c r="G338" s="10" t="s">
        <v>102</v>
      </c>
      <c r="H338" s="10" t="s">
        <v>37</v>
      </c>
      <c r="I338" s="10" t="s">
        <v>52</v>
      </c>
      <c r="J338" s="10" t="s">
        <v>21</v>
      </c>
      <c r="K338" s="10" t="s">
        <v>39</v>
      </c>
      <c r="L338" s="10">
        <v>894.19</v>
      </c>
      <c r="M338" s="10">
        <f t="shared" si="45"/>
        <v>223.54750000000001</v>
      </c>
      <c r="N338" s="10">
        <v>4</v>
      </c>
      <c r="O338" s="10">
        <v>0.14000000000000001</v>
      </c>
      <c r="P338" s="10">
        <v>235.18</v>
      </c>
      <c r="Q338" s="11">
        <f t="shared" si="46"/>
        <v>0.26300898019436586</v>
      </c>
      <c r="R338" s="10" t="s">
        <v>23</v>
      </c>
      <c r="S338" s="10" t="s">
        <v>32</v>
      </c>
      <c r="T338" s="10">
        <v>2</v>
      </c>
      <c r="U338" s="12" t="str">
        <f t="shared" si="47"/>
        <v>FAST</v>
      </c>
      <c r="V338" s="10" t="str">
        <f t="shared" si="40"/>
        <v>0.1 to 0.2</v>
      </c>
      <c r="W338" s="16">
        <f t="shared" ca="1" si="41"/>
        <v>1</v>
      </c>
    </row>
    <row r="339" spans="1:23" x14ac:dyDescent="0.25">
      <c r="A339" s="9" t="s">
        <v>993</v>
      </c>
      <c r="B339" s="10" t="s">
        <v>994</v>
      </c>
      <c r="C339" s="10" t="str">
        <f t="shared" si="42"/>
        <v>July</v>
      </c>
      <c r="D339" s="10">
        <f t="shared" si="43"/>
        <v>2025</v>
      </c>
      <c r="E339" s="10" t="str">
        <f t="shared" si="44"/>
        <v>Q3</v>
      </c>
      <c r="F339" s="10" t="s">
        <v>995</v>
      </c>
      <c r="G339" s="10" t="s">
        <v>64</v>
      </c>
      <c r="H339" s="10" t="s">
        <v>58</v>
      </c>
      <c r="I339" s="10" t="s">
        <v>46</v>
      </c>
      <c r="J339" s="10" t="s">
        <v>29</v>
      </c>
      <c r="K339" s="10" t="s">
        <v>82</v>
      </c>
      <c r="L339" s="10">
        <v>481.46</v>
      </c>
      <c r="M339" s="10">
        <f t="shared" si="45"/>
        <v>481.46</v>
      </c>
      <c r="N339" s="10">
        <v>1</v>
      </c>
      <c r="O339" s="10">
        <v>0.06</v>
      </c>
      <c r="P339" s="10">
        <v>71.41</v>
      </c>
      <c r="Q339" s="11">
        <f t="shared" si="46"/>
        <v>0.14831969426328251</v>
      </c>
      <c r="R339" s="10" t="s">
        <v>54</v>
      </c>
      <c r="S339" s="10" t="s">
        <v>24</v>
      </c>
      <c r="T339" s="10">
        <v>8</v>
      </c>
      <c r="U339" s="12" t="str">
        <f t="shared" si="47"/>
        <v>SLOW</v>
      </c>
      <c r="V339" s="10" t="str">
        <f t="shared" si="40"/>
        <v>0 to 0.1</v>
      </c>
      <c r="W339" s="16">
        <f t="shared" ca="1" si="41"/>
        <v>1</v>
      </c>
    </row>
    <row r="340" spans="1:23" x14ac:dyDescent="0.25">
      <c r="A340" s="9" t="s">
        <v>996</v>
      </c>
      <c r="B340" s="10" t="s">
        <v>997</v>
      </c>
      <c r="C340" s="10" t="str">
        <f t="shared" si="42"/>
        <v>February</v>
      </c>
      <c r="D340" s="10">
        <f t="shared" si="43"/>
        <v>2024</v>
      </c>
      <c r="E340" s="10" t="str">
        <f t="shared" si="44"/>
        <v>Q1</v>
      </c>
      <c r="F340" s="10" t="s">
        <v>998</v>
      </c>
      <c r="G340" s="10" t="s">
        <v>64</v>
      </c>
      <c r="H340" s="10" t="s">
        <v>51</v>
      </c>
      <c r="I340" s="10" t="s">
        <v>38</v>
      </c>
      <c r="J340" s="10" t="s">
        <v>81</v>
      </c>
      <c r="K340" s="10" t="s">
        <v>67</v>
      </c>
      <c r="L340" s="10">
        <v>1246.97</v>
      </c>
      <c r="M340" s="10">
        <f t="shared" si="45"/>
        <v>249.39400000000001</v>
      </c>
      <c r="N340" s="10">
        <v>5</v>
      </c>
      <c r="O340" s="10">
        <v>0.28000000000000003</v>
      </c>
      <c r="P340" s="10">
        <v>288.26</v>
      </c>
      <c r="Q340" s="11">
        <f t="shared" si="46"/>
        <v>0.23116835208545514</v>
      </c>
      <c r="R340" s="10" t="s">
        <v>31</v>
      </c>
      <c r="S340" s="10" t="s">
        <v>77</v>
      </c>
      <c r="T340" s="10">
        <v>4</v>
      </c>
      <c r="U340" s="12" t="str">
        <f t="shared" si="47"/>
        <v>NORMAL</v>
      </c>
      <c r="V340" s="10" t="str">
        <f t="shared" si="40"/>
        <v>upto 0.3</v>
      </c>
      <c r="W340" s="16">
        <f t="shared" ca="1" si="41"/>
        <v>1</v>
      </c>
    </row>
    <row r="341" spans="1:23" x14ac:dyDescent="0.25">
      <c r="A341" s="9" t="s">
        <v>999</v>
      </c>
      <c r="B341" s="10" t="s">
        <v>1000</v>
      </c>
      <c r="C341" s="10" t="str">
        <f t="shared" si="42"/>
        <v>June</v>
      </c>
      <c r="D341" s="10">
        <f t="shared" si="43"/>
        <v>2024</v>
      </c>
      <c r="E341" s="10" t="str">
        <f t="shared" si="44"/>
        <v>Q2</v>
      </c>
      <c r="F341" s="10" t="s">
        <v>1001</v>
      </c>
      <c r="G341" s="10" t="s">
        <v>102</v>
      </c>
      <c r="H341" s="10" t="s">
        <v>71</v>
      </c>
      <c r="I341" s="10" t="s">
        <v>46</v>
      </c>
      <c r="J341" s="10" t="s">
        <v>66</v>
      </c>
      <c r="K341" s="10" t="s">
        <v>30</v>
      </c>
      <c r="L341" s="10">
        <v>52.29</v>
      </c>
      <c r="M341" s="10">
        <f t="shared" si="45"/>
        <v>52.29</v>
      </c>
      <c r="N341" s="10">
        <v>1</v>
      </c>
      <c r="O341" s="10">
        <v>0.26</v>
      </c>
      <c r="P341" s="10">
        <v>6.94</v>
      </c>
      <c r="Q341" s="11">
        <f t="shared" si="46"/>
        <v>0.1327213616370243</v>
      </c>
      <c r="R341" s="10" t="s">
        <v>23</v>
      </c>
      <c r="S341" s="10" t="s">
        <v>86</v>
      </c>
      <c r="T341" s="10">
        <v>10</v>
      </c>
      <c r="U341" s="12" t="str">
        <f t="shared" si="47"/>
        <v>SLOW</v>
      </c>
      <c r="V341" s="10" t="str">
        <f t="shared" si="40"/>
        <v>upto 0.3</v>
      </c>
      <c r="W341" s="16">
        <f t="shared" ca="1" si="41"/>
        <v>1</v>
      </c>
    </row>
    <row r="342" spans="1:23" x14ac:dyDescent="0.25">
      <c r="A342" s="9" t="s">
        <v>1002</v>
      </c>
      <c r="B342" s="10" t="s">
        <v>1003</v>
      </c>
      <c r="C342" s="10" t="str">
        <f t="shared" si="42"/>
        <v>March</v>
      </c>
      <c r="D342" s="10">
        <f t="shared" si="43"/>
        <v>2025</v>
      </c>
      <c r="E342" s="10" t="str">
        <f t="shared" si="44"/>
        <v>Q1</v>
      </c>
      <c r="F342" s="10" t="s">
        <v>1004</v>
      </c>
      <c r="G342" s="10" t="s">
        <v>18</v>
      </c>
      <c r="H342" s="10" t="s">
        <v>51</v>
      </c>
      <c r="I342" s="10" t="s">
        <v>52</v>
      </c>
      <c r="J342" s="10" t="s">
        <v>66</v>
      </c>
      <c r="K342" s="10" t="s">
        <v>53</v>
      </c>
      <c r="L342" s="10">
        <v>1231.67</v>
      </c>
      <c r="M342" s="10">
        <f t="shared" si="45"/>
        <v>246.334</v>
      </c>
      <c r="N342" s="10">
        <v>5</v>
      </c>
      <c r="O342" s="10">
        <v>0.2</v>
      </c>
      <c r="P342" s="10">
        <v>369.55</v>
      </c>
      <c r="Q342" s="11">
        <f t="shared" si="46"/>
        <v>0.30003978338353615</v>
      </c>
      <c r="R342" s="10" t="s">
        <v>31</v>
      </c>
      <c r="S342" s="10" t="s">
        <v>77</v>
      </c>
      <c r="T342" s="10">
        <v>6</v>
      </c>
      <c r="U342" s="12" t="str">
        <f t="shared" si="47"/>
        <v>NORMAL</v>
      </c>
      <c r="V342" s="10" t="str">
        <f t="shared" si="40"/>
        <v>upto 0.3</v>
      </c>
      <c r="W342" s="16">
        <f t="shared" ca="1" si="41"/>
        <v>1</v>
      </c>
    </row>
    <row r="343" spans="1:23" x14ac:dyDescent="0.25">
      <c r="A343" s="9" t="s">
        <v>1005</v>
      </c>
      <c r="B343" s="10" t="s">
        <v>1006</v>
      </c>
      <c r="C343" s="10" t="str">
        <f t="shared" si="42"/>
        <v>October</v>
      </c>
      <c r="D343" s="10">
        <f t="shared" si="43"/>
        <v>2024</v>
      </c>
      <c r="E343" s="10" t="str">
        <f t="shared" si="44"/>
        <v>Q4</v>
      </c>
      <c r="F343" s="10" t="s">
        <v>1007</v>
      </c>
      <c r="G343" s="10" t="s">
        <v>102</v>
      </c>
      <c r="H343" s="10" t="s">
        <v>58</v>
      </c>
      <c r="I343" s="10" t="s">
        <v>52</v>
      </c>
      <c r="J343" s="10" t="s">
        <v>21</v>
      </c>
      <c r="K343" s="10" t="s">
        <v>22</v>
      </c>
      <c r="L343" s="10">
        <v>963.7</v>
      </c>
      <c r="M343" s="10">
        <f t="shared" si="45"/>
        <v>481.85</v>
      </c>
      <c r="N343" s="10">
        <v>2</v>
      </c>
      <c r="O343" s="10">
        <v>7.0000000000000007E-2</v>
      </c>
      <c r="P343" s="10">
        <v>231.47</v>
      </c>
      <c r="Q343" s="11">
        <f t="shared" si="46"/>
        <v>0.24018885545294177</v>
      </c>
      <c r="R343" s="10" t="s">
        <v>23</v>
      </c>
      <c r="S343" s="10" t="s">
        <v>32</v>
      </c>
      <c r="T343" s="10">
        <v>10</v>
      </c>
      <c r="U343" s="12" t="str">
        <f t="shared" si="47"/>
        <v>SLOW</v>
      </c>
      <c r="V343" s="10" t="str">
        <f t="shared" si="40"/>
        <v>0 to 0.1</v>
      </c>
      <c r="W343" s="16">
        <f t="shared" ca="1" si="41"/>
        <v>1</v>
      </c>
    </row>
    <row r="344" spans="1:23" x14ac:dyDescent="0.25">
      <c r="A344" s="9" t="s">
        <v>1008</v>
      </c>
      <c r="B344" s="10" t="s">
        <v>1009</v>
      </c>
      <c r="C344" s="10" t="str">
        <f t="shared" si="42"/>
        <v>April</v>
      </c>
      <c r="D344" s="10">
        <f t="shared" si="43"/>
        <v>2024</v>
      </c>
      <c r="E344" s="10" t="str">
        <f t="shared" si="44"/>
        <v>Q2</v>
      </c>
      <c r="F344" s="10" t="s">
        <v>1010</v>
      </c>
      <c r="G344" s="10" t="s">
        <v>102</v>
      </c>
      <c r="H344" s="10" t="s">
        <v>58</v>
      </c>
      <c r="I344" s="10" t="s">
        <v>38</v>
      </c>
      <c r="J344" s="10" t="s">
        <v>21</v>
      </c>
      <c r="K344" s="10" t="s">
        <v>82</v>
      </c>
      <c r="L344" s="10">
        <v>1212.55</v>
      </c>
      <c r="M344" s="10">
        <f t="shared" si="45"/>
        <v>404.18333333333334</v>
      </c>
      <c r="N344" s="10">
        <v>3</v>
      </c>
      <c r="O344" s="10">
        <v>0.14000000000000001</v>
      </c>
      <c r="P344" s="10">
        <v>181.5</v>
      </c>
      <c r="Q344" s="11">
        <f t="shared" si="46"/>
        <v>0.14968454909075915</v>
      </c>
      <c r="R344" s="10" t="s">
        <v>23</v>
      </c>
      <c r="S344" s="10" t="s">
        <v>77</v>
      </c>
      <c r="T344" s="10">
        <v>8</v>
      </c>
      <c r="U344" s="12" t="str">
        <f t="shared" si="47"/>
        <v>SLOW</v>
      </c>
      <c r="V344" s="10" t="str">
        <f t="shared" si="40"/>
        <v>0.1 to 0.2</v>
      </c>
      <c r="W344" s="16">
        <f t="shared" ca="1" si="41"/>
        <v>1</v>
      </c>
    </row>
    <row r="345" spans="1:23" x14ac:dyDescent="0.25">
      <c r="A345" s="9" t="s">
        <v>1011</v>
      </c>
      <c r="B345" s="10" t="s">
        <v>1012</v>
      </c>
      <c r="C345" s="10" t="str">
        <f t="shared" si="42"/>
        <v>June</v>
      </c>
      <c r="D345" s="10">
        <f t="shared" si="43"/>
        <v>2025</v>
      </c>
      <c r="E345" s="10" t="str">
        <f t="shared" si="44"/>
        <v>Q2</v>
      </c>
      <c r="F345" s="10" t="s">
        <v>1013</v>
      </c>
      <c r="G345" s="10" t="s">
        <v>18</v>
      </c>
      <c r="H345" s="10" t="s">
        <v>71</v>
      </c>
      <c r="I345" s="10" t="s">
        <v>116</v>
      </c>
      <c r="J345" s="10" t="s">
        <v>21</v>
      </c>
      <c r="K345" s="10" t="s">
        <v>60</v>
      </c>
      <c r="L345" s="10">
        <v>651.36</v>
      </c>
      <c r="M345" s="10">
        <f t="shared" si="45"/>
        <v>325.68</v>
      </c>
      <c r="N345" s="10">
        <v>2</v>
      </c>
      <c r="O345" s="10">
        <v>0.06</v>
      </c>
      <c r="P345" s="10">
        <v>156.01</v>
      </c>
      <c r="Q345" s="11">
        <f t="shared" si="46"/>
        <v>0.23951424711373126</v>
      </c>
      <c r="R345" s="10" t="s">
        <v>23</v>
      </c>
      <c r="S345" s="10" t="s">
        <v>32</v>
      </c>
      <c r="T345" s="10">
        <v>10</v>
      </c>
      <c r="U345" s="12" t="str">
        <f t="shared" si="47"/>
        <v>SLOW</v>
      </c>
      <c r="V345" s="10" t="str">
        <f t="shared" si="40"/>
        <v>0 to 0.1</v>
      </c>
      <c r="W345" s="16">
        <f t="shared" ca="1" si="41"/>
        <v>1</v>
      </c>
    </row>
    <row r="346" spans="1:23" x14ac:dyDescent="0.25">
      <c r="A346" s="9" t="s">
        <v>1014</v>
      </c>
      <c r="B346" s="10" t="s">
        <v>572</v>
      </c>
      <c r="C346" s="10" t="str">
        <f t="shared" si="42"/>
        <v>September</v>
      </c>
      <c r="D346" s="10">
        <f t="shared" si="43"/>
        <v>2024</v>
      </c>
      <c r="E346" s="10" t="str">
        <f t="shared" si="44"/>
        <v>Q3</v>
      </c>
      <c r="F346" s="10" t="s">
        <v>1015</v>
      </c>
      <c r="G346" s="10" t="s">
        <v>64</v>
      </c>
      <c r="H346" s="10" t="s">
        <v>45</v>
      </c>
      <c r="I346" s="10" t="s">
        <v>20</v>
      </c>
      <c r="J346" s="10" t="s">
        <v>66</v>
      </c>
      <c r="K346" s="10" t="s">
        <v>72</v>
      </c>
      <c r="L346" s="10">
        <v>1049.44</v>
      </c>
      <c r="M346" s="10">
        <f t="shared" si="45"/>
        <v>349.81333333333333</v>
      </c>
      <c r="N346" s="10">
        <v>3</v>
      </c>
      <c r="O346" s="10">
        <v>0.23</v>
      </c>
      <c r="P346" s="10">
        <v>363.87</v>
      </c>
      <c r="Q346" s="11">
        <f t="shared" si="46"/>
        <v>0.34672777862479037</v>
      </c>
      <c r="R346" s="10" t="s">
        <v>23</v>
      </c>
      <c r="S346" s="10" t="s">
        <v>40</v>
      </c>
      <c r="T346" s="10">
        <v>2</v>
      </c>
      <c r="U346" s="12" t="str">
        <f t="shared" si="47"/>
        <v>FAST</v>
      </c>
      <c r="V346" s="10" t="str">
        <f t="shared" si="40"/>
        <v>upto 0.3</v>
      </c>
      <c r="W346" s="16">
        <f t="shared" ca="1" si="41"/>
        <v>1</v>
      </c>
    </row>
    <row r="347" spans="1:23" x14ac:dyDescent="0.25">
      <c r="A347" s="9" t="s">
        <v>1016</v>
      </c>
      <c r="B347" s="10" t="s">
        <v>1017</v>
      </c>
      <c r="C347" s="10" t="str">
        <f t="shared" si="42"/>
        <v>February</v>
      </c>
      <c r="D347" s="10">
        <f t="shared" si="43"/>
        <v>2024</v>
      </c>
      <c r="E347" s="10" t="str">
        <f t="shared" si="44"/>
        <v>Q1</v>
      </c>
      <c r="F347" s="10" t="s">
        <v>1018</v>
      </c>
      <c r="G347" s="10" t="s">
        <v>36</v>
      </c>
      <c r="H347" s="10" t="s">
        <v>45</v>
      </c>
      <c r="I347" s="10" t="s">
        <v>59</v>
      </c>
      <c r="J347" s="10" t="s">
        <v>21</v>
      </c>
      <c r="K347" s="10" t="s">
        <v>60</v>
      </c>
      <c r="L347" s="10">
        <v>1475.98</v>
      </c>
      <c r="M347" s="10">
        <f t="shared" si="45"/>
        <v>295.19600000000003</v>
      </c>
      <c r="N347" s="10">
        <v>5</v>
      </c>
      <c r="O347" s="10">
        <v>0.18</v>
      </c>
      <c r="P347" s="10">
        <v>177.33</v>
      </c>
      <c r="Q347" s="11">
        <f t="shared" si="46"/>
        <v>0.12014390438894837</v>
      </c>
      <c r="R347" s="10" t="s">
        <v>23</v>
      </c>
      <c r="S347" s="10" t="s">
        <v>40</v>
      </c>
      <c r="T347" s="10">
        <v>3</v>
      </c>
      <c r="U347" s="12" t="str">
        <f t="shared" si="47"/>
        <v>FAST</v>
      </c>
      <c r="V347" s="10" t="str">
        <f t="shared" si="40"/>
        <v>0.1 to 0.2</v>
      </c>
      <c r="W347" s="16">
        <f t="shared" ca="1" si="41"/>
        <v>1</v>
      </c>
    </row>
    <row r="348" spans="1:23" x14ac:dyDescent="0.25">
      <c r="A348" s="9" t="s">
        <v>1019</v>
      </c>
      <c r="B348" s="10" t="s">
        <v>1006</v>
      </c>
      <c r="C348" s="10" t="str">
        <f t="shared" si="42"/>
        <v>October</v>
      </c>
      <c r="D348" s="10">
        <f t="shared" si="43"/>
        <v>2024</v>
      </c>
      <c r="E348" s="10" t="str">
        <f t="shared" si="44"/>
        <v>Q4</v>
      </c>
      <c r="F348" s="10" t="s">
        <v>1020</v>
      </c>
      <c r="G348" s="10" t="s">
        <v>64</v>
      </c>
      <c r="H348" s="10" t="s">
        <v>37</v>
      </c>
      <c r="I348" s="10" t="s">
        <v>59</v>
      </c>
      <c r="J348" s="10" t="s">
        <v>21</v>
      </c>
      <c r="K348" s="10" t="s">
        <v>60</v>
      </c>
      <c r="L348" s="10">
        <v>425.57</v>
      </c>
      <c r="M348" s="10">
        <f t="shared" si="45"/>
        <v>425.57</v>
      </c>
      <c r="N348" s="10">
        <v>1</v>
      </c>
      <c r="O348" s="10">
        <v>0.05</v>
      </c>
      <c r="P348" s="10">
        <v>63.96</v>
      </c>
      <c r="Q348" s="11">
        <f t="shared" si="46"/>
        <v>0.15029254881688089</v>
      </c>
      <c r="R348" s="10" t="s">
        <v>23</v>
      </c>
      <c r="S348" s="10" t="s">
        <v>86</v>
      </c>
      <c r="T348" s="10">
        <v>4</v>
      </c>
      <c r="U348" s="12" t="str">
        <f t="shared" si="47"/>
        <v>NORMAL</v>
      </c>
      <c r="V348" s="10" t="str">
        <f t="shared" si="40"/>
        <v>0 to 0.1</v>
      </c>
      <c r="W348" s="16">
        <f t="shared" ca="1" si="41"/>
        <v>1</v>
      </c>
    </row>
    <row r="349" spans="1:23" x14ac:dyDescent="0.25">
      <c r="A349" s="9" t="s">
        <v>1021</v>
      </c>
      <c r="B349" s="10" t="s">
        <v>1022</v>
      </c>
      <c r="C349" s="10" t="str">
        <f t="shared" si="42"/>
        <v>January</v>
      </c>
      <c r="D349" s="10">
        <f t="shared" si="43"/>
        <v>2024</v>
      </c>
      <c r="E349" s="10" t="str">
        <f t="shared" si="44"/>
        <v>Q1</v>
      </c>
      <c r="F349" s="10" t="s">
        <v>1023</v>
      </c>
      <c r="G349" s="10" t="s">
        <v>64</v>
      </c>
      <c r="H349" s="10" t="s">
        <v>19</v>
      </c>
      <c r="I349" s="10" t="s">
        <v>59</v>
      </c>
      <c r="J349" s="10" t="s">
        <v>21</v>
      </c>
      <c r="K349" s="10" t="s">
        <v>22</v>
      </c>
      <c r="L349" s="10">
        <v>1783.9</v>
      </c>
      <c r="M349" s="10">
        <f t="shared" si="45"/>
        <v>445.97500000000002</v>
      </c>
      <c r="N349" s="10">
        <v>4</v>
      </c>
      <c r="O349" s="10">
        <v>0.24</v>
      </c>
      <c r="P349" s="10">
        <v>333.38</v>
      </c>
      <c r="Q349" s="11">
        <f t="shared" si="46"/>
        <v>0.18688267279556028</v>
      </c>
      <c r="R349" s="10" t="s">
        <v>54</v>
      </c>
      <c r="S349" s="10" t="s">
        <v>40</v>
      </c>
      <c r="T349" s="10">
        <v>4</v>
      </c>
      <c r="U349" s="12" t="str">
        <f t="shared" si="47"/>
        <v>NORMAL</v>
      </c>
      <c r="V349" s="10" t="str">
        <f t="shared" si="40"/>
        <v>upto 0.3</v>
      </c>
      <c r="W349" s="16">
        <f t="shared" ca="1" si="41"/>
        <v>1</v>
      </c>
    </row>
    <row r="350" spans="1:23" x14ac:dyDescent="0.25">
      <c r="A350" s="9" t="s">
        <v>1024</v>
      </c>
      <c r="B350" s="10" t="s">
        <v>1025</v>
      </c>
      <c r="C350" s="10" t="str">
        <f t="shared" si="42"/>
        <v>February</v>
      </c>
      <c r="D350" s="10">
        <f t="shared" si="43"/>
        <v>2024</v>
      </c>
      <c r="E350" s="10" t="str">
        <f t="shared" si="44"/>
        <v>Q1</v>
      </c>
      <c r="F350" s="10" t="s">
        <v>1026</v>
      </c>
      <c r="G350" s="10" t="s">
        <v>64</v>
      </c>
      <c r="H350" s="10" t="s">
        <v>65</v>
      </c>
      <c r="I350" s="10" t="s">
        <v>38</v>
      </c>
      <c r="J350" s="10" t="s">
        <v>66</v>
      </c>
      <c r="K350" s="10" t="s">
        <v>22</v>
      </c>
      <c r="L350" s="10">
        <v>138.94</v>
      </c>
      <c r="M350" s="10">
        <f t="shared" si="45"/>
        <v>138.94</v>
      </c>
      <c r="N350" s="10">
        <v>1</v>
      </c>
      <c r="O350" s="10">
        <v>0.03</v>
      </c>
      <c r="P350" s="10">
        <v>35.61</v>
      </c>
      <c r="Q350" s="11">
        <f t="shared" si="46"/>
        <v>0.25629768245285733</v>
      </c>
      <c r="R350" s="10" t="s">
        <v>54</v>
      </c>
      <c r="S350" s="10" t="s">
        <v>40</v>
      </c>
      <c r="T350" s="10">
        <v>10</v>
      </c>
      <c r="U350" s="12" t="str">
        <f t="shared" si="47"/>
        <v>SLOW</v>
      </c>
      <c r="V350" s="10" t="str">
        <f t="shared" si="40"/>
        <v>0 to 0.1</v>
      </c>
      <c r="W350" s="16">
        <f t="shared" ca="1" si="41"/>
        <v>1</v>
      </c>
    </row>
    <row r="351" spans="1:23" x14ac:dyDescent="0.25">
      <c r="A351" s="9" t="s">
        <v>1027</v>
      </c>
      <c r="B351" s="10" t="s">
        <v>686</v>
      </c>
      <c r="C351" s="10" t="str">
        <f t="shared" si="42"/>
        <v>September</v>
      </c>
      <c r="D351" s="10">
        <f t="shared" si="43"/>
        <v>2024</v>
      </c>
      <c r="E351" s="10" t="str">
        <f t="shared" si="44"/>
        <v>Q3</v>
      </c>
      <c r="F351" s="10" t="s">
        <v>1028</v>
      </c>
      <c r="G351" s="10" t="s">
        <v>64</v>
      </c>
      <c r="H351" s="10" t="s">
        <v>58</v>
      </c>
      <c r="I351" s="10" t="s">
        <v>59</v>
      </c>
      <c r="J351" s="10" t="s">
        <v>66</v>
      </c>
      <c r="K351" s="10" t="s">
        <v>30</v>
      </c>
      <c r="L351" s="10">
        <v>2242.6799999999998</v>
      </c>
      <c r="M351" s="10">
        <f t="shared" si="45"/>
        <v>448.53599999999994</v>
      </c>
      <c r="N351" s="10">
        <v>5</v>
      </c>
      <c r="O351" s="10">
        <v>0.3</v>
      </c>
      <c r="P351" s="10">
        <v>440.86</v>
      </c>
      <c r="Q351" s="11">
        <f t="shared" si="46"/>
        <v>0.1965773092906701</v>
      </c>
      <c r="R351" s="10" t="s">
        <v>54</v>
      </c>
      <c r="S351" s="10" t="s">
        <v>40</v>
      </c>
      <c r="T351" s="10">
        <v>7</v>
      </c>
      <c r="U351" s="12" t="str">
        <f t="shared" si="47"/>
        <v>NORMAL</v>
      </c>
      <c r="V351" s="10" t="str">
        <f t="shared" si="40"/>
        <v>upto 0.3</v>
      </c>
      <c r="W351" s="16">
        <f t="shared" ca="1" si="41"/>
        <v>1</v>
      </c>
    </row>
    <row r="352" spans="1:23" x14ac:dyDescent="0.25">
      <c r="A352" s="9" t="s">
        <v>1029</v>
      </c>
      <c r="B352" s="10" t="s">
        <v>1030</v>
      </c>
      <c r="C352" s="10" t="str">
        <f t="shared" si="42"/>
        <v>January</v>
      </c>
      <c r="D352" s="10">
        <f t="shared" si="43"/>
        <v>2024</v>
      </c>
      <c r="E352" s="10" t="str">
        <f t="shared" si="44"/>
        <v>Q1</v>
      </c>
      <c r="F352" s="10" t="s">
        <v>1031</v>
      </c>
      <c r="G352" s="10" t="s">
        <v>102</v>
      </c>
      <c r="H352" s="10" t="s">
        <v>65</v>
      </c>
      <c r="I352" s="10" t="s">
        <v>59</v>
      </c>
      <c r="J352" s="10" t="s">
        <v>81</v>
      </c>
      <c r="K352" s="10" t="s">
        <v>60</v>
      </c>
      <c r="L352" s="10">
        <v>3419.76</v>
      </c>
      <c r="M352" s="10">
        <f t="shared" si="45"/>
        <v>854.94</v>
      </c>
      <c r="N352" s="10">
        <v>4</v>
      </c>
      <c r="O352" s="10">
        <v>0.21</v>
      </c>
      <c r="P352" s="10">
        <v>1092.1099999999999</v>
      </c>
      <c r="Q352" s="11">
        <f t="shared" si="46"/>
        <v>0.31935282008094129</v>
      </c>
      <c r="R352" s="10" t="s">
        <v>23</v>
      </c>
      <c r="S352" s="10" t="s">
        <v>32</v>
      </c>
      <c r="T352" s="10">
        <v>2</v>
      </c>
      <c r="U352" s="12" t="str">
        <f t="shared" si="47"/>
        <v>FAST</v>
      </c>
      <c r="V352" s="10" t="str">
        <f t="shared" si="40"/>
        <v>upto 0.3</v>
      </c>
      <c r="W352" s="16">
        <f t="shared" ca="1" si="41"/>
        <v>1</v>
      </c>
    </row>
    <row r="353" spans="1:23" x14ac:dyDescent="0.25">
      <c r="A353" s="9" t="s">
        <v>1032</v>
      </c>
      <c r="B353" s="10" t="s">
        <v>717</v>
      </c>
      <c r="C353" s="10" t="str">
        <f t="shared" si="42"/>
        <v>June</v>
      </c>
      <c r="D353" s="10">
        <f t="shared" si="43"/>
        <v>2025</v>
      </c>
      <c r="E353" s="10" t="str">
        <f t="shared" si="44"/>
        <v>Q2</v>
      </c>
      <c r="F353" s="10" t="s">
        <v>1033</v>
      </c>
      <c r="G353" s="10" t="s">
        <v>44</v>
      </c>
      <c r="H353" s="10" t="s">
        <v>19</v>
      </c>
      <c r="I353" s="10" t="s">
        <v>116</v>
      </c>
      <c r="J353" s="10" t="s">
        <v>47</v>
      </c>
      <c r="K353" s="10" t="s">
        <v>39</v>
      </c>
      <c r="L353" s="10">
        <v>94.59</v>
      </c>
      <c r="M353" s="10">
        <f t="shared" si="45"/>
        <v>47.295000000000002</v>
      </c>
      <c r="N353" s="10">
        <v>2</v>
      </c>
      <c r="O353" s="10">
        <v>0.21</v>
      </c>
      <c r="P353" s="10">
        <v>19.53</v>
      </c>
      <c r="Q353" s="11">
        <f t="shared" si="46"/>
        <v>0.20647002854424359</v>
      </c>
      <c r="R353" s="10" t="s">
        <v>31</v>
      </c>
      <c r="S353" s="10" t="s">
        <v>24</v>
      </c>
      <c r="T353" s="10">
        <v>10</v>
      </c>
      <c r="U353" s="12" t="str">
        <f t="shared" si="47"/>
        <v>SLOW</v>
      </c>
      <c r="V353" s="10" t="str">
        <f t="shared" si="40"/>
        <v>upto 0.3</v>
      </c>
      <c r="W353" s="16">
        <f t="shared" ca="1" si="41"/>
        <v>1</v>
      </c>
    </row>
    <row r="354" spans="1:23" x14ac:dyDescent="0.25">
      <c r="A354" s="9" t="s">
        <v>1034</v>
      </c>
      <c r="B354" s="10" t="s">
        <v>515</v>
      </c>
      <c r="C354" s="10" t="str">
        <f t="shared" si="42"/>
        <v>February</v>
      </c>
      <c r="D354" s="10">
        <f t="shared" si="43"/>
        <v>2025</v>
      </c>
      <c r="E354" s="10" t="str">
        <f t="shared" si="44"/>
        <v>Q1</v>
      </c>
      <c r="F354" s="10" t="s">
        <v>1035</v>
      </c>
      <c r="G354" s="10" t="s">
        <v>44</v>
      </c>
      <c r="H354" s="10" t="s">
        <v>45</v>
      </c>
      <c r="I354" s="10" t="s">
        <v>52</v>
      </c>
      <c r="J354" s="10" t="s">
        <v>47</v>
      </c>
      <c r="K354" s="10" t="s">
        <v>30</v>
      </c>
      <c r="L354" s="10">
        <v>1264.56</v>
      </c>
      <c r="M354" s="10">
        <f t="shared" si="45"/>
        <v>632.28</v>
      </c>
      <c r="N354" s="10">
        <v>2</v>
      </c>
      <c r="O354" s="10">
        <v>0.01</v>
      </c>
      <c r="P354" s="10">
        <v>191.54</v>
      </c>
      <c r="Q354" s="11">
        <f t="shared" si="46"/>
        <v>0.15146770418169164</v>
      </c>
      <c r="R354" s="10" t="s">
        <v>23</v>
      </c>
      <c r="S354" s="10" t="s">
        <v>24</v>
      </c>
      <c r="T354" s="10">
        <v>10</v>
      </c>
      <c r="U354" s="12" t="str">
        <f t="shared" si="47"/>
        <v>SLOW</v>
      </c>
      <c r="V354" s="10" t="str">
        <f t="shared" si="40"/>
        <v>0 to 0.1</v>
      </c>
      <c r="W354" s="16">
        <f t="shared" ca="1" si="41"/>
        <v>1</v>
      </c>
    </row>
    <row r="355" spans="1:23" x14ac:dyDescent="0.25">
      <c r="A355" s="9" t="s">
        <v>1036</v>
      </c>
      <c r="B355" s="10" t="s">
        <v>1037</v>
      </c>
      <c r="C355" s="10" t="str">
        <f t="shared" si="42"/>
        <v>October</v>
      </c>
      <c r="D355" s="10">
        <f t="shared" si="43"/>
        <v>2024</v>
      </c>
      <c r="E355" s="10" t="str">
        <f t="shared" si="44"/>
        <v>Q4</v>
      </c>
      <c r="F355" s="10" t="s">
        <v>1038</v>
      </c>
      <c r="G355" s="10" t="s">
        <v>44</v>
      </c>
      <c r="H355" s="10" t="s">
        <v>58</v>
      </c>
      <c r="I355" s="10" t="s">
        <v>38</v>
      </c>
      <c r="J355" s="10" t="s">
        <v>47</v>
      </c>
      <c r="K355" s="10" t="s">
        <v>22</v>
      </c>
      <c r="L355" s="10">
        <v>2868.43</v>
      </c>
      <c r="M355" s="10">
        <f t="shared" si="45"/>
        <v>956.14333333333332</v>
      </c>
      <c r="N355" s="10">
        <v>3</v>
      </c>
      <c r="O355" s="10">
        <v>0.28999999999999998</v>
      </c>
      <c r="P355" s="10">
        <v>513.64</v>
      </c>
      <c r="Q355" s="11">
        <f t="shared" si="46"/>
        <v>0.17906659740694386</v>
      </c>
      <c r="R355" s="10" t="s">
        <v>54</v>
      </c>
      <c r="S355" s="10" t="s">
        <v>24</v>
      </c>
      <c r="T355" s="10">
        <v>7</v>
      </c>
      <c r="U355" s="12" t="str">
        <f t="shared" si="47"/>
        <v>NORMAL</v>
      </c>
      <c r="V355" s="10" t="str">
        <f t="shared" si="40"/>
        <v>upto 0.3</v>
      </c>
      <c r="W355" s="16">
        <f t="shared" ca="1" si="41"/>
        <v>1</v>
      </c>
    </row>
    <row r="356" spans="1:23" x14ac:dyDescent="0.25">
      <c r="A356" s="9" t="s">
        <v>1039</v>
      </c>
      <c r="B356" s="10" t="s">
        <v>1040</v>
      </c>
      <c r="C356" s="10" t="str">
        <f t="shared" si="42"/>
        <v>October</v>
      </c>
      <c r="D356" s="10">
        <f t="shared" si="43"/>
        <v>2024</v>
      </c>
      <c r="E356" s="10" t="str">
        <f t="shared" si="44"/>
        <v>Q4</v>
      </c>
      <c r="F356" s="10" t="s">
        <v>1041</v>
      </c>
      <c r="G356" s="10" t="s">
        <v>36</v>
      </c>
      <c r="H356" s="10" t="s">
        <v>71</v>
      </c>
      <c r="I356" s="10" t="s">
        <v>38</v>
      </c>
      <c r="J356" s="10" t="s">
        <v>29</v>
      </c>
      <c r="K356" s="10" t="s">
        <v>22</v>
      </c>
      <c r="L356" s="10">
        <v>350.7</v>
      </c>
      <c r="M356" s="10">
        <f t="shared" si="45"/>
        <v>87.674999999999997</v>
      </c>
      <c r="N356" s="10">
        <v>4</v>
      </c>
      <c r="O356" s="10">
        <v>0.1</v>
      </c>
      <c r="P356" s="10">
        <v>98.38</v>
      </c>
      <c r="Q356" s="11">
        <f t="shared" si="46"/>
        <v>0.28052466495580269</v>
      </c>
      <c r="R356" s="10" t="s">
        <v>23</v>
      </c>
      <c r="S356" s="10" t="s">
        <v>86</v>
      </c>
      <c r="T356" s="10">
        <v>10</v>
      </c>
      <c r="U356" s="12" t="str">
        <f t="shared" si="47"/>
        <v>SLOW</v>
      </c>
      <c r="V356" s="10" t="str">
        <f t="shared" si="40"/>
        <v>0.1 to 0.2</v>
      </c>
      <c r="W356" s="16">
        <f t="shared" ca="1" si="41"/>
        <v>1</v>
      </c>
    </row>
    <row r="357" spans="1:23" x14ac:dyDescent="0.25">
      <c r="A357" s="9" t="s">
        <v>1042</v>
      </c>
      <c r="B357" s="10" t="s">
        <v>1043</v>
      </c>
      <c r="C357" s="10" t="str">
        <f t="shared" si="42"/>
        <v>September</v>
      </c>
      <c r="D357" s="10">
        <f t="shared" si="43"/>
        <v>2025</v>
      </c>
      <c r="E357" s="10" t="str">
        <f t="shared" si="44"/>
        <v>Q3</v>
      </c>
      <c r="F357" s="10" t="s">
        <v>1044</v>
      </c>
      <c r="G357" s="10" t="s">
        <v>64</v>
      </c>
      <c r="H357" s="10" t="s">
        <v>19</v>
      </c>
      <c r="I357" s="10" t="s">
        <v>20</v>
      </c>
      <c r="J357" s="10" t="s">
        <v>47</v>
      </c>
      <c r="K357" s="10" t="s">
        <v>22</v>
      </c>
      <c r="L357" s="10">
        <v>2113.6799999999998</v>
      </c>
      <c r="M357" s="10">
        <f t="shared" si="45"/>
        <v>704.56</v>
      </c>
      <c r="N357" s="10">
        <v>3</v>
      </c>
      <c r="O357" s="10">
        <v>0.06</v>
      </c>
      <c r="P357" s="10">
        <v>399.47</v>
      </c>
      <c r="Q357" s="11">
        <f t="shared" si="46"/>
        <v>0.18899265735589119</v>
      </c>
      <c r="R357" s="10" t="s">
        <v>31</v>
      </c>
      <c r="S357" s="10" t="s">
        <v>24</v>
      </c>
      <c r="T357" s="10">
        <v>7</v>
      </c>
      <c r="U357" s="12" t="str">
        <f t="shared" si="47"/>
        <v>NORMAL</v>
      </c>
      <c r="V357" s="10" t="str">
        <f t="shared" si="40"/>
        <v>0 to 0.1</v>
      </c>
      <c r="W357" s="16">
        <f t="shared" ca="1" si="41"/>
        <v>1</v>
      </c>
    </row>
    <row r="358" spans="1:23" x14ac:dyDescent="0.25">
      <c r="A358" s="9" t="s">
        <v>1045</v>
      </c>
      <c r="B358" s="10" t="s">
        <v>1046</v>
      </c>
      <c r="C358" s="10" t="str">
        <f t="shared" si="42"/>
        <v>June</v>
      </c>
      <c r="D358" s="10">
        <f t="shared" si="43"/>
        <v>2025</v>
      </c>
      <c r="E358" s="10" t="str">
        <f t="shared" si="44"/>
        <v>Q2</v>
      </c>
      <c r="F358" s="10" t="s">
        <v>1047</v>
      </c>
      <c r="G358" s="10" t="s">
        <v>64</v>
      </c>
      <c r="H358" s="10" t="s">
        <v>71</v>
      </c>
      <c r="I358" s="10" t="s">
        <v>46</v>
      </c>
      <c r="J358" s="10" t="s">
        <v>81</v>
      </c>
      <c r="K358" s="10" t="s">
        <v>76</v>
      </c>
      <c r="L358" s="10">
        <v>2606.11</v>
      </c>
      <c r="M358" s="10">
        <f t="shared" si="45"/>
        <v>651.52750000000003</v>
      </c>
      <c r="N358" s="10">
        <v>4</v>
      </c>
      <c r="O358" s="10">
        <v>0.05</v>
      </c>
      <c r="P358" s="10">
        <v>682.21</v>
      </c>
      <c r="Q358" s="11">
        <f t="shared" si="46"/>
        <v>0.26177329429686391</v>
      </c>
      <c r="R358" s="10" t="s">
        <v>54</v>
      </c>
      <c r="S358" s="10" t="s">
        <v>32</v>
      </c>
      <c r="T358" s="10">
        <v>7</v>
      </c>
      <c r="U358" s="12" t="str">
        <f t="shared" si="47"/>
        <v>NORMAL</v>
      </c>
      <c r="V358" s="10" t="str">
        <f t="shared" si="40"/>
        <v>0 to 0.1</v>
      </c>
      <c r="W358" s="16">
        <f t="shared" ca="1" si="41"/>
        <v>1</v>
      </c>
    </row>
    <row r="359" spans="1:23" x14ac:dyDescent="0.25">
      <c r="A359" s="9" t="s">
        <v>1048</v>
      </c>
      <c r="B359" s="10" t="s">
        <v>258</v>
      </c>
      <c r="C359" s="10" t="str">
        <f t="shared" si="42"/>
        <v>May</v>
      </c>
      <c r="D359" s="10">
        <f t="shared" si="43"/>
        <v>2024</v>
      </c>
      <c r="E359" s="10" t="str">
        <f t="shared" si="44"/>
        <v>Q2</v>
      </c>
      <c r="F359" s="10" t="s">
        <v>1049</v>
      </c>
      <c r="G359" s="10" t="s">
        <v>44</v>
      </c>
      <c r="H359" s="10" t="s">
        <v>51</v>
      </c>
      <c r="I359" s="10" t="s">
        <v>38</v>
      </c>
      <c r="J359" s="10" t="s">
        <v>47</v>
      </c>
      <c r="K359" s="10" t="s">
        <v>67</v>
      </c>
      <c r="L359" s="10">
        <v>3133.69</v>
      </c>
      <c r="M359" s="10">
        <f t="shared" si="45"/>
        <v>626.73800000000006</v>
      </c>
      <c r="N359" s="10">
        <v>5</v>
      </c>
      <c r="O359" s="10">
        <v>0.24</v>
      </c>
      <c r="P359" s="10">
        <v>966.84</v>
      </c>
      <c r="Q359" s="11">
        <f t="shared" si="46"/>
        <v>0.30853083744722676</v>
      </c>
      <c r="R359" s="10" t="s">
        <v>23</v>
      </c>
      <c r="S359" s="10" t="s">
        <v>40</v>
      </c>
      <c r="T359" s="10">
        <v>8</v>
      </c>
      <c r="U359" s="12" t="str">
        <f t="shared" si="47"/>
        <v>SLOW</v>
      </c>
      <c r="V359" s="10" t="str">
        <f t="shared" si="40"/>
        <v>upto 0.3</v>
      </c>
      <c r="W359" s="16">
        <f t="shared" ca="1" si="41"/>
        <v>1</v>
      </c>
    </row>
    <row r="360" spans="1:23" x14ac:dyDescent="0.25">
      <c r="A360" s="9" t="s">
        <v>1050</v>
      </c>
      <c r="B360" s="10" t="s">
        <v>1051</v>
      </c>
      <c r="C360" s="10" t="str">
        <f t="shared" si="42"/>
        <v>May</v>
      </c>
      <c r="D360" s="10">
        <f t="shared" si="43"/>
        <v>2025</v>
      </c>
      <c r="E360" s="10" t="str">
        <f t="shared" si="44"/>
        <v>Q2</v>
      </c>
      <c r="F360" s="10" t="s">
        <v>1052</v>
      </c>
      <c r="G360" s="10" t="s">
        <v>36</v>
      </c>
      <c r="H360" s="10" t="s">
        <v>58</v>
      </c>
      <c r="I360" s="10" t="s">
        <v>116</v>
      </c>
      <c r="J360" s="10" t="s">
        <v>21</v>
      </c>
      <c r="K360" s="10" t="s">
        <v>53</v>
      </c>
      <c r="L360" s="10">
        <v>843.52</v>
      </c>
      <c r="M360" s="10">
        <f t="shared" si="45"/>
        <v>210.88</v>
      </c>
      <c r="N360" s="10">
        <v>4</v>
      </c>
      <c r="O360" s="10">
        <v>0</v>
      </c>
      <c r="P360" s="10">
        <v>290.58</v>
      </c>
      <c r="Q360" s="11">
        <f t="shared" si="46"/>
        <v>0.3444850151745068</v>
      </c>
      <c r="R360" s="10" t="s">
        <v>31</v>
      </c>
      <c r="S360" s="10" t="s">
        <v>77</v>
      </c>
      <c r="T360" s="10">
        <v>9</v>
      </c>
      <c r="U360" s="12" t="str">
        <f t="shared" si="47"/>
        <v>SLOW</v>
      </c>
      <c r="V360" s="10" t="str">
        <f t="shared" si="40"/>
        <v>no discount</v>
      </c>
      <c r="W360" s="16">
        <f t="shared" ca="1" si="41"/>
        <v>1</v>
      </c>
    </row>
    <row r="361" spans="1:23" x14ac:dyDescent="0.25">
      <c r="A361" s="9" t="s">
        <v>1053</v>
      </c>
      <c r="B361" s="10" t="s">
        <v>905</v>
      </c>
      <c r="C361" s="10" t="str">
        <f t="shared" si="42"/>
        <v>February</v>
      </c>
      <c r="D361" s="10">
        <f t="shared" si="43"/>
        <v>2024</v>
      </c>
      <c r="E361" s="10" t="str">
        <f t="shared" si="44"/>
        <v>Q1</v>
      </c>
      <c r="F361" s="10" t="s">
        <v>1054</v>
      </c>
      <c r="G361" s="10" t="s">
        <v>102</v>
      </c>
      <c r="H361" s="10" t="s">
        <v>58</v>
      </c>
      <c r="I361" s="10" t="s">
        <v>20</v>
      </c>
      <c r="J361" s="10" t="s">
        <v>47</v>
      </c>
      <c r="K361" s="10" t="s">
        <v>67</v>
      </c>
      <c r="L361" s="10">
        <v>1361.09</v>
      </c>
      <c r="M361" s="10">
        <f t="shared" si="45"/>
        <v>453.69666666666666</v>
      </c>
      <c r="N361" s="10">
        <v>3</v>
      </c>
      <c r="O361" s="10">
        <v>0.15</v>
      </c>
      <c r="P361" s="10">
        <v>421.42</v>
      </c>
      <c r="Q361" s="11">
        <f t="shared" si="46"/>
        <v>0.30961949613912382</v>
      </c>
      <c r="R361" s="10" t="s">
        <v>23</v>
      </c>
      <c r="S361" s="10" t="s">
        <v>40</v>
      </c>
      <c r="T361" s="10">
        <v>4</v>
      </c>
      <c r="U361" s="12" t="str">
        <f t="shared" si="47"/>
        <v>NORMAL</v>
      </c>
      <c r="V361" s="10" t="str">
        <f t="shared" si="40"/>
        <v>0.1 to 0.2</v>
      </c>
      <c r="W361" s="16">
        <f t="shared" ca="1" si="41"/>
        <v>1</v>
      </c>
    </row>
    <row r="362" spans="1:23" x14ac:dyDescent="0.25">
      <c r="A362" s="9" t="s">
        <v>1055</v>
      </c>
      <c r="B362" s="10" t="s">
        <v>1056</v>
      </c>
      <c r="C362" s="10" t="str">
        <f t="shared" si="42"/>
        <v>August</v>
      </c>
      <c r="D362" s="10">
        <f t="shared" si="43"/>
        <v>2025</v>
      </c>
      <c r="E362" s="10" t="str">
        <f t="shared" si="44"/>
        <v>Q3</v>
      </c>
      <c r="F362" s="10" t="s">
        <v>1057</v>
      </c>
      <c r="G362" s="10" t="s">
        <v>18</v>
      </c>
      <c r="H362" s="10" t="s">
        <v>71</v>
      </c>
      <c r="I362" s="10" t="s">
        <v>28</v>
      </c>
      <c r="J362" s="10" t="s">
        <v>47</v>
      </c>
      <c r="K362" s="10" t="s">
        <v>60</v>
      </c>
      <c r="L362" s="10">
        <v>1892.77</v>
      </c>
      <c r="M362" s="10">
        <f t="shared" si="45"/>
        <v>473.1925</v>
      </c>
      <c r="N362" s="10">
        <v>4</v>
      </c>
      <c r="O362" s="10">
        <v>0.22</v>
      </c>
      <c r="P362" s="10">
        <v>517.91999999999996</v>
      </c>
      <c r="Q362" s="11">
        <f t="shared" si="46"/>
        <v>0.27363071054591948</v>
      </c>
      <c r="R362" s="10" t="s">
        <v>54</v>
      </c>
      <c r="S362" s="10" t="s">
        <v>77</v>
      </c>
      <c r="T362" s="10">
        <v>9</v>
      </c>
      <c r="U362" s="12" t="str">
        <f t="shared" si="47"/>
        <v>SLOW</v>
      </c>
      <c r="V362" s="10" t="str">
        <f t="shared" si="40"/>
        <v>upto 0.3</v>
      </c>
      <c r="W362" s="16">
        <f t="shared" ca="1" si="41"/>
        <v>1</v>
      </c>
    </row>
    <row r="363" spans="1:23" x14ac:dyDescent="0.25">
      <c r="A363" s="9" t="s">
        <v>1058</v>
      </c>
      <c r="B363" s="10" t="s">
        <v>1059</v>
      </c>
      <c r="C363" s="10" t="str">
        <f t="shared" si="42"/>
        <v>December</v>
      </c>
      <c r="D363" s="10">
        <f t="shared" si="43"/>
        <v>2025</v>
      </c>
      <c r="E363" s="10" t="str">
        <f t="shared" si="44"/>
        <v>Q4</v>
      </c>
      <c r="F363" s="10" t="s">
        <v>1060</v>
      </c>
      <c r="G363" s="10" t="s">
        <v>44</v>
      </c>
      <c r="H363" s="10" t="s">
        <v>19</v>
      </c>
      <c r="I363" s="10" t="s">
        <v>46</v>
      </c>
      <c r="J363" s="10" t="s">
        <v>21</v>
      </c>
      <c r="K363" s="10" t="s">
        <v>39</v>
      </c>
      <c r="L363" s="10">
        <v>2681.81</v>
      </c>
      <c r="M363" s="10">
        <f t="shared" si="45"/>
        <v>536.36199999999997</v>
      </c>
      <c r="N363" s="10">
        <v>5</v>
      </c>
      <c r="O363" s="10">
        <v>0.22</v>
      </c>
      <c r="P363" s="10">
        <v>799.76</v>
      </c>
      <c r="Q363" s="11">
        <f t="shared" si="46"/>
        <v>0.29821650303339908</v>
      </c>
      <c r="R363" s="10" t="s">
        <v>54</v>
      </c>
      <c r="S363" s="10" t="s">
        <v>86</v>
      </c>
      <c r="T363" s="10">
        <v>2</v>
      </c>
      <c r="U363" s="12" t="str">
        <f t="shared" si="47"/>
        <v>FAST</v>
      </c>
      <c r="V363" s="10" t="str">
        <f t="shared" si="40"/>
        <v>upto 0.3</v>
      </c>
      <c r="W363" s="16">
        <f t="shared" ca="1" si="41"/>
        <v>1</v>
      </c>
    </row>
    <row r="364" spans="1:23" x14ac:dyDescent="0.25">
      <c r="A364" s="9" t="s">
        <v>1061</v>
      </c>
      <c r="B364" s="10" t="s">
        <v>1062</v>
      </c>
      <c r="C364" s="10" t="str">
        <f t="shared" si="42"/>
        <v>July</v>
      </c>
      <c r="D364" s="10">
        <f t="shared" si="43"/>
        <v>2024</v>
      </c>
      <c r="E364" s="10" t="str">
        <f t="shared" si="44"/>
        <v>Q3</v>
      </c>
      <c r="F364" s="10" t="s">
        <v>1063</v>
      </c>
      <c r="G364" s="10" t="s">
        <v>64</v>
      </c>
      <c r="H364" s="10" t="s">
        <v>45</v>
      </c>
      <c r="I364" s="10" t="s">
        <v>106</v>
      </c>
      <c r="J364" s="10" t="s">
        <v>47</v>
      </c>
      <c r="K364" s="10" t="s">
        <v>67</v>
      </c>
      <c r="L364" s="10">
        <v>2936.23</v>
      </c>
      <c r="M364" s="10">
        <f t="shared" si="45"/>
        <v>978.74333333333334</v>
      </c>
      <c r="N364" s="10">
        <v>3</v>
      </c>
      <c r="O364" s="10">
        <v>0.19</v>
      </c>
      <c r="P364" s="10">
        <v>656.64</v>
      </c>
      <c r="Q364" s="11">
        <f t="shared" si="46"/>
        <v>0.22363370716871633</v>
      </c>
      <c r="R364" s="10" t="s">
        <v>23</v>
      </c>
      <c r="S364" s="10" t="s">
        <v>32</v>
      </c>
      <c r="T364" s="10">
        <v>7</v>
      </c>
      <c r="U364" s="12" t="str">
        <f t="shared" si="47"/>
        <v>NORMAL</v>
      </c>
      <c r="V364" s="10" t="str">
        <f t="shared" si="40"/>
        <v>0.1 to 0.2</v>
      </c>
      <c r="W364" s="16">
        <f t="shared" ca="1" si="41"/>
        <v>1</v>
      </c>
    </row>
    <row r="365" spans="1:23" x14ac:dyDescent="0.25">
      <c r="A365" s="9" t="s">
        <v>1064</v>
      </c>
      <c r="B365" s="10" t="s">
        <v>680</v>
      </c>
      <c r="C365" s="10" t="str">
        <f t="shared" si="42"/>
        <v>December</v>
      </c>
      <c r="D365" s="10">
        <f t="shared" si="43"/>
        <v>2025</v>
      </c>
      <c r="E365" s="10" t="str">
        <f t="shared" si="44"/>
        <v>Q4</v>
      </c>
      <c r="F365" s="10" t="s">
        <v>1065</v>
      </c>
      <c r="G365" s="10" t="s">
        <v>102</v>
      </c>
      <c r="H365" s="10" t="s">
        <v>37</v>
      </c>
      <c r="I365" s="10" t="s">
        <v>116</v>
      </c>
      <c r="J365" s="10" t="s">
        <v>29</v>
      </c>
      <c r="K365" s="10" t="s">
        <v>39</v>
      </c>
      <c r="L365" s="10">
        <v>250.17</v>
      </c>
      <c r="M365" s="10">
        <f t="shared" si="45"/>
        <v>50.033999999999999</v>
      </c>
      <c r="N365" s="10">
        <v>5</v>
      </c>
      <c r="O365" s="10">
        <v>0.3</v>
      </c>
      <c r="P365" s="10">
        <v>56.11</v>
      </c>
      <c r="Q365" s="11">
        <f t="shared" si="46"/>
        <v>0.22428748451053285</v>
      </c>
      <c r="R365" s="10" t="s">
        <v>31</v>
      </c>
      <c r="S365" s="10" t="s">
        <v>24</v>
      </c>
      <c r="T365" s="10">
        <v>7</v>
      </c>
      <c r="U365" s="12" t="str">
        <f t="shared" si="47"/>
        <v>NORMAL</v>
      </c>
      <c r="V365" s="10" t="str">
        <f t="shared" si="40"/>
        <v>upto 0.3</v>
      </c>
      <c r="W365" s="16">
        <f t="shared" ca="1" si="41"/>
        <v>1</v>
      </c>
    </row>
    <row r="366" spans="1:23" x14ac:dyDescent="0.25">
      <c r="A366" s="9" t="s">
        <v>1066</v>
      </c>
      <c r="B366" s="10" t="s">
        <v>608</v>
      </c>
      <c r="C366" s="10" t="str">
        <f t="shared" si="42"/>
        <v>February</v>
      </c>
      <c r="D366" s="10">
        <f t="shared" si="43"/>
        <v>2024</v>
      </c>
      <c r="E366" s="10" t="str">
        <f t="shared" si="44"/>
        <v>Q1</v>
      </c>
      <c r="F366" s="10" t="s">
        <v>178</v>
      </c>
      <c r="G366" s="10" t="s">
        <v>102</v>
      </c>
      <c r="H366" s="10" t="s">
        <v>19</v>
      </c>
      <c r="I366" s="10" t="s">
        <v>106</v>
      </c>
      <c r="J366" s="10" t="s">
        <v>66</v>
      </c>
      <c r="K366" s="10" t="s">
        <v>39</v>
      </c>
      <c r="L366" s="10">
        <v>955.26</v>
      </c>
      <c r="M366" s="10">
        <f t="shared" si="45"/>
        <v>191.05199999999999</v>
      </c>
      <c r="N366" s="10">
        <v>5</v>
      </c>
      <c r="O366" s="10">
        <v>0.18</v>
      </c>
      <c r="P366" s="10">
        <v>106.7</v>
      </c>
      <c r="Q366" s="11">
        <f t="shared" si="46"/>
        <v>0.11169733894437117</v>
      </c>
      <c r="R366" s="10" t="s">
        <v>54</v>
      </c>
      <c r="S366" s="10" t="s">
        <v>32</v>
      </c>
      <c r="T366" s="10">
        <v>7</v>
      </c>
      <c r="U366" s="12" t="str">
        <f t="shared" si="47"/>
        <v>NORMAL</v>
      </c>
      <c r="V366" s="10" t="str">
        <f t="shared" si="40"/>
        <v>0.1 to 0.2</v>
      </c>
      <c r="W366" s="16">
        <f t="shared" ca="1" si="41"/>
        <v>1</v>
      </c>
    </row>
    <row r="367" spans="1:23" x14ac:dyDescent="0.25">
      <c r="A367" s="9" t="s">
        <v>1067</v>
      </c>
      <c r="B367" s="10" t="s">
        <v>1068</v>
      </c>
      <c r="C367" s="10" t="str">
        <f t="shared" si="42"/>
        <v>September</v>
      </c>
      <c r="D367" s="10">
        <f t="shared" si="43"/>
        <v>2025</v>
      </c>
      <c r="E367" s="10" t="str">
        <f t="shared" si="44"/>
        <v>Q3</v>
      </c>
      <c r="F367" s="10" t="s">
        <v>1069</v>
      </c>
      <c r="G367" s="10" t="s">
        <v>102</v>
      </c>
      <c r="H367" s="10" t="s">
        <v>58</v>
      </c>
      <c r="I367" s="10" t="s">
        <v>116</v>
      </c>
      <c r="J367" s="10" t="s">
        <v>21</v>
      </c>
      <c r="K367" s="10" t="s">
        <v>22</v>
      </c>
      <c r="L367" s="10">
        <v>668.7</v>
      </c>
      <c r="M367" s="10">
        <f t="shared" si="45"/>
        <v>334.35</v>
      </c>
      <c r="N367" s="10">
        <v>2</v>
      </c>
      <c r="O367" s="10">
        <v>0.09</v>
      </c>
      <c r="P367" s="10">
        <v>203.33</v>
      </c>
      <c r="Q367" s="11">
        <f t="shared" si="46"/>
        <v>0.30406759383879167</v>
      </c>
      <c r="R367" s="10" t="s">
        <v>31</v>
      </c>
      <c r="S367" s="10" t="s">
        <v>40</v>
      </c>
      <c r="T367" s="10">
        <v>3</v>
      </c>
      <c r="U367" s="12" t="str">
        <f t="shared" si="47"/>
        <v>FAST</v>
      </c>
      <c r="V367" s="10" t="str">
        <f t="shared" si="40"/>
        <v>0 to 0.1</v>
      </c>
      <c r="W367" s="16">
        <f t="shared" ca="1" si="41"/>
        <v>1</v>
      </c>
    </row>
    <row r="368" spans="1:23" x14ac:dyDescent="0.25">
      <c r="A368" s="9" t="s">
        <v>1070</v>
      </c>
      <c r="B368" s="10" t="s">
        <v>1071</v>
      </c>
      <c r="C368" s="10" t="str">
        <f t="shared" si="42"/>
        <v>November</v>
      </c>
      <c r="D368" s="10">
        <f t="shared" si="43"/>
        <v>2024</v>
      </c>
      <c r="E368" s="10" t="str">
        <f t="shared" si="44"/>
        <v>Q4</v>
      </c>
      <c r="F368" s="10" t="s">
        <v>1072</v>
      </c>
      <c r="G368" s="10" t="s">
        <v>36</v>
      </c>
      <c r="H368" s="10" t="s">
        <v>19</v>
      </c>
      <c r="I368" s="10" t="s">
        <v>28</v>
      </c>
      <c r="J368" s="10" t="s">
        <v>81</v>
      </c>
      <c r="K368" s="10" t="s">
        <v>60</v>
      </c>
      <c r="L368" s="10">
        <v>1494.31</v>
      </c>
      <c r="M368" s="10">
        <f t="shared" si="45"/>
        <v>747.15499999999997</v>
      </c>
      <c r="N368" s="10">
        <v>2</v>
      </c>
      <c r="O368" s="10">
        <v>0.22</v>
      </c>
      <c r="P368" s="10">
        <v>405.13</v>
      </c>
      <c r="Q368" s="11">
        <f t="shared" si="46"/>
        <v>0.27111509659976846</v>
      </c>
      <c r="R368" s="10" t="s">
        <v>54</v>
      </c>
      <c r="S368" s="10" t="s">
        <v>77</v>
      </c>
      <c r="T368" s="10">
        <v>3</v>
      </c>
      <c r="U368" s="12" t="str">
        <f t="shared" si="47"/>
        <v>FAST</v>
      </c>
      <c r="V368" s="10" t="str">
        <f t="shared" si="40"/>
        <v>upto 0.3</v>
      </c>
      <c r="W368" s="16">
        <f t="shared" ca="1" si="41"/>
        <v>1</v>
      </c>
    </row>
    <row r="369" spans="1:23" x14ac:dyDescent="0.25">
      <c r="A369" s="9" t="s">
        <v>1073</v>
      </c>
      <c r="B369" s="10" t="s">
        <v>272</v>
      </c>
      <c r="C369" s="10" t="str">
        <f t="shared" si="42"/>
        <v>June</v>
      </c>
      <c r="D369" s="10">
        <f t="shared" si="43"/>
        <v>2025</v>
      </c>
      <c r="E369" s="10" t="str">
        <f t="shared" si="44"/>
        <v>Q2</v>
      </c>
      <c r="F369" s="10" t="s">
        <v>1074</v>
      </c>
      <c r="G369" s="10" t="s">
        <v>64</v>
      </c>
      <c r="H369" s="10" t="s">
        <v>37</v>
      </c>
      <c r="I369" s="10" t="s">
        <v>28</v>
      </c>
      <c r="J369" s="10" t="s">
        <v>81</v>
      </c>
      <c r="K369" s="10" t="s">
        <v>72</v>
      </c>
      <c r="L369" s="10">
        <v>3037.92</v>
      </c>
      <c r="M369" s="10">
        <f t="shared" si="45"/>
        <v>759.48</v>
      </c>
      <c r="N369" s="10">
        <v>4</v>
      </c>
      <c r="O369" s="10">
        <v>0.01</v>
      </c>
      <c r="P369" s="10">
        <v>321.11</v>
      </c>
      <c r="Q369" s="11">
        <f t="shared" si="46"/>
        <v>0.10570061094433034</v>
      </c>
      <c r="R369" s="10" t="s">
        <v>54</v>
      </c>
      <c r="S369" s="10" t="s">
        <v>86</v>
      </c>
      <c r="T369" s="10">
        <v>10</v>
      </c>
      <c r="U369" s="12" t="str">
        <f t="shared" si="47"/>
        <v>SLOW</v>
      </c>
      <c r="V369" s="10" t="str">
        <f t="shared" si="40"/>
        <v>0 to 0.1</v>
      </c>
      <c r="W369" s="16">
        <f t="shared" ca="1" si="41"/>
        <v>1</v>
      </c>
    </row>
    <row r="370" spans="1:23" x14ac:dyDescent="0.25">
      <c r="A370" s="9" t="s">
        <v>1075</v>
      </c>
      <c r="B370" s="10" t="s">
        <v>1076</v>
      </c>
      <c r="C370" s="10" t="str">
        <f t="shared" si="42"/>
        <v>February</v>
      </c>
      <c r="D370" s="10">
        <f t="shared" si="43"/>
        <v>2025</v>
      </c>
      <c r="E370" s="10" t="str">
        <f t="shared" si="44"/>
        <v>Q1</v>
      </c>
      <c r="F370" s="10" t="s">
        <v>1077</v>
      </c>
      <c r="G370" s="10" t="s">
        <v>44</v>
      </c>
      <c r="H370" s="10" t="s">
        <v>37</v>
      </c>
      <c r="I370" s="10" t="s">
        <v>106</v>
      </c>
      <c r="J370" s="10" t="s">
        <v>81</v>
      </c>
      <c r="K370" s="10" t="s">
        <v>39</v>
      </c>
      <c r="L370" s="10">
        <v>193.87</v>
      </c>
      <c r="M370" s="10">
        <f t="shared" si="45"/>
        <v>64.623333333333335</v>
      </c>
      <c r="N370" s="10">
        <v>3</v>
      </c>
      <c r="O370" s="10">
        <v>0.14000000000000001</v>
      </c>
      <c r="P370" s="10">
        <v>54.69</v>
      </c>
      <c r="Q370" s="11">
        <f t="shared" si="46"/>
        <v>0.28209625006447619</v>
      </c>
      <c r="R370" s="10" t="s">
        <v>54</v>
      </c>
      <c r="S370" s="10" t="s">
        <v>86</v>
      </c>
      <c r="T370" s="10">
        <v>1</v>
      </c>
      <c r="U370" s="12" t="str">
        <f t="shared" si="47"/>
        <v>FAST</v>
      </c>
      <c r="V370" s="10" t="str">
        <f t="shared" si="40"/>
        <v>0.1 to 0.2</v>
      </c>
      <c r="W370" s="16">
        <f t="shared" ca="1" si="41"/>
        <v>1</v>
      </c>
    </row>
    <row r="371" spans="1:23" x14ac:dyDescent="0.25">
      <c r="A371" s="9" t="s">
        <v>1078</v>
      </c>
      <c r="B371" s="10" t="s">
        <v>1079</v>
      </c>
      <c r="C371" s="10" t="str">
        <f t="shared" si="42"/>
        <v>July</v>
      </c>
      <c r="D371" s="10">
        <f t="shared" si="43"/>
        <v>2024</v>
      </c>
      <c r="E371" s="10" t="str">
        <f t="shared" si="44"/>
        <v>Q3</v>
      </c>
      <c r="F371" s="10" t="s">
        <v>1080</v>
      </c>
      <c r="G371" s="10" t="s">
        <v>102</v>
      </c>
      <c r="H371" s="10" t="s">
        <v>65</v>
      </c>
      <c r="I371" s="10" t="s">
        <v>59</v>
      </c>
      <c r="J371" s="10" t="s">
        <v>81</v>
      </c>
      <c r="K371" s="10" t="s">
        <v>82</v>
      </c>
      <c r="L371" s="10">
        <v>1498.23</v>
      </c>
      <c r="M371" s="10">
        <f t="shared" si="45"/>
        <v>374.5575</v>
      </c>
      <c r="N371" s="10">
        <v>4</v>
      </c>
      <c r="O371" s="10">
        <v>0.14000000000000001</v>
      </c>
      <c r="P371" s="10">
        <v>437.86</v>
      </c>
      <c r="Q371" s="11">
        <f t="shared" si="46"/>
        <v>0.29225152346435462</v>
      </c>
      <c r="R371" s="10" t="s">
        <v>54</v>
      </c>
      <c r="S371" s="10" t="s">
        <v>86</v>
      </c>
      <c r="T371" s="10">
        <v>5</v>
      </c>
      <c r="U371" s="12" t="str">
        <f t="shared" si="47"/>
        <v>NORMAL</v>
      </c>
      <c r="V371" s="10" t="str">
        <f t="shared" si="40"/>
        <v>0.1 to 0.2</v>
      </c>
      <c r="W371" s="16">
        <f t="shared" ca="1" si="41"/>
        <v>1</v>
      </c>
    </row>
    <row r="372" spans="1:23" x14ac:dyDescent="0.25">
      <c r="A372" s="9" t="s">
        <v>1081</v>
      </c>
      <c r="B372" s="10" t="s">
        <v>1082</v>
      </c>
      <c r="C372" s="10" t="str">
        <f t="shared" si="42"/>
        <v>October</v>
      </c>
      <c r="D372" s="10">
        <f t="shared" si="43"/>
        <v>2024</v>
      </c>
      <c r="E372" s="10" t="str">
        <f t="shared" si="44"/>
        <v>Q4</v>
      </c>
      <c r="F372" s="10" t="s">
        <v>1083</v>
      </c>
      <c r="G372" s="10" t="s">
        <v>102</v>
      </c>
      <c r="H372" s="10" t="s">
        <v>71</v>
      </c>
      <c r="I372" s="10" t="s">
        <v>28</v>
      </c>
      <c r="J372" s="10" t="s">
        <v>81</v>
      </c>
      <c r="K372" s="10" t="s">
        <v>53</v>
      </c>
      <c r="L372" s="10">
        <v>872.05</v>
      </c>
      <c r="M372" s="10">
        <f t="shared" si="45"/>
        <v>218.01249999999999</v>
      </c>
      <c r="N372" s="10">
        <v>4</v>
      </c>
      <c r="O372" s="10">
        <v>0.08</v>
      </c>
      <c r="P372" s="10">
        <v>222.49</v>
      </c>
      <c r="Q372" s="11">
        <f t="shared" si="46"/>
        <v>0.25513445329969614</v>
      </c>
      <c r="R372" s="10" t="s">
        <v>23</v>
      </c>
      <c r="S372" s="10" t="s">
        <v>40</v>
      </c>
      <c r="T372" s="10">
        <v>5</v>
      </c>
      <c r="U372" s="12" t="str">
        <f t="shared" si="47"/>
        <v>NORMAL</v>
      </c>
      <c r="V372" s="10" t="str">
        <f t="shared" si="40"/>
        <v>0 to 0.1</v>
      </c>
      <c r="W372" s="16">
        <f t="shared" ca="1" si="41"/>
        <v>1</v>
      </c>
    </row>
    <row r="373" spans="1:23" x14ac:dyDescent="0.25">
      <c r="A373" s="9" t="s">
        <v>1084</v>
      </c>
      <c r="B373" s="10" t="s">
        <v>852</v>
      </c>
      <c r="C373" s="10" t="str">
        <f t="shared" si="42"/>
        <v>January</v>
      </c>
      <c r="D373" s="10">
        <f t="shared" si="43"/>
        <v>2024</v>
      </c>
      <c r="E373" s="10" t="str">
        <f t="shared" si="44"/>
        <v>Q1</v>
      </c>
      <c r="F373" s="10" t="s">
        <v>1085</v>
      </c>
      <c r="G373" s="10" t="s">
        <v>36</v>
      </c>
      <c r="H373" s="10" t="s">
        <v>37</v>
      </c>
      <c r="I373" s="10" t="s">
        <v>38</v>
      </c>
      <c r="J373" s="10" t="s">
        <v>66</v>
      </c>
      <c r="K373" s="10" t="s">
        <v>72</v>
      </c>
      <c r="L373" s="10">
        <v>1884.54</v>
      </c>
      <c r="M373" s="10">
        <f t="shared" si="45"/>
        <v>471.13499999999999</v>
      </c>
      <c r="N373" s="10">
        <v>4</v>
      </c>
      <c r="O373" s="10">
        <v>0.17</v>
      </c>
      <c r="P373" s="10">
        <v>420.17</v>
      </c>
      <c r="Q373" s="11">
        <f t="shared" si="46"/>
        <v>0.22295626518938311</v>
      </c>
      <c r="R373" s="10" t="s">
        <v>54</v>
      </c>
      <c r="S373" s="10" t="s">
        <v>86</v>
      </c>
      <c r="T373" s="10">
        <v>1</v>
      </c>
      <c r="U373" s="12" t="str">
        <f t="shared" si="47"/>
        <v>FAST</v>
      </c>
      <c r="V373" s="10" t="str">
        <f t="shared" si="40"/>
        <v>0.1 to 0.2</v>
      </c>
      <c r="W373" s="16">
        <f t="shared" ca="1" si="41"/>
        <v>1</v>
      </c>
    </row>
    <row r="374" spans="1:23" x14ac:dyDescent="0.25">
      <c r="A374" s="9" t="s">
        <v>1086</v>
      </c>
      <c r="B374" s="10" t="s">
        <v>1087</v>
      </c>
      <c r="C374" s="10" t="str">
        <f t="shared" si="42"/>
        <v>March</v>
      </c>
      <c r="D374" s="10">
        <f t="shared" si="43"/>
        <v>2024</v>
      </c>
      <c r="E374" s="10" t="str">
        <f t="shared" si="44"/>
        <v>Q1</v>
      </c>
      <c r="F374" s="10" t="s">
        <v>1088</v>
      </c>
      <c r="G374" s="10" t="s">
        <v>44</v>
      </c>
      <c r="H374" s="10" t="s">
        <v>65</v>
      </c>
      <c r="I374" s="10" t="s">
        <v>28</v>
      </c>
      <c r="J374" s="10" t="s">
        <v>29</v>
      </c>
      <c r="K374" s="10" t="s">
        <v>82</v>
      </c>
      <c r="L374" s="10">
        <v>3721.54</v>
      </c>
      <c r="M374" s="10">
        <f t="shared" si="45"/>
        <v>744.30799999999999</v>
      </c>
      <c r="N374" s="10">
        <v>5</v>
      </c>
      <c r="O374" s="10">
        <v>0.01</v>
      </c>
      <c r="P374" s="10">
        <v>1266.83</v>
      </c>
      <c r="Q374" s="11">
        <f t="shared" si="46"/>
        <v>0.34040477866689595</v>
      </c>
      <c r="R374" s="10" t="s">
        <v>23</v>
      </c>
      <c r="S374" s="10" t="s">
        <v>24</v>
      </c>
      <c r="T374" s="10">
        <v>2</v>
      </c>
      <c r="U374" s="12" t="str">
        <f t="shared" si="47"/>
        <v>FAST</v>
      </c>
      <c r="V374" s="10" t="str">
        <f t="shared" si="40"/>
        <v>0 to 0.1</v>
      </c>
      <c r="W374" s="16">
        <f t="shared" ca="1" si="41"/>
        <v>1</v>
      </c>
    </row>
    <row r="375" spans="1:23" x14ac:dyDescent="0.25">
      <c r="A375" s="9" t="s">
        <v>1089</v>
      </c>
      <c r="B375" s="10" t="s">
        <v>982</v>
      </c>
      <c r="C375" s="10" t="str">
        <f t="shared" si="42"/>
        <v>April</v>
      </c>
      <c r="D375" s="10">
        <f t="shared" si="43"/>
        <v>2025</v>
      </c>
      <c r="E375" s="10" t="str">
        <f t="shared" si="44"/>
        <v>Q2</v>
      </c>
      <c r="F375" s="10" t="s">
        <v>675</v>
      </c>
      <c r="G375" s="10" t="s">
        <v>44</v>
      </c>
      <c r="H375" s="10" t="s">
        <v>71</v>
      </c>
      <c r="I375" s="10" t="s">
        <v>46</v>
      </c>
      <c r="J375" s="10" t="s">
        <v>21</v>
      </c>
      <c r="K375" s="10" t="s">
        <v>72</v>
      </c>
      <c r="L375" s="10">
        <v>970.76</v>
      </c>
      <c r="M375" s="10">
        <f t="shared" si="45"/>
        <v>970.76</v>
      </c>
      <c r="N375" s="10">
        <v>1</v>
      </c>
      <c r="O375" s="10">
        <v>0.23</v>
      </c>
      <c r="P375" s="10">
        <v>171.47</v>
      </c>
      <c r="Q375" s="11">
        <f t="shared" si="46"/>
        <v>0.17663480159874737</v>
      </c>
      <c r="R375" s="10" t="s">
        <v>54</v>
      </c>
      <c r="S375" s="10" t="s">
        <v>40</v>
      </c>
      <c r="T375" s="10">
        <v>3</v>
      </c>
      <c r="U375" s="12" t="str">
        <f t="shared" si="47"/>
        <v>FAST</v>
      </c>
      <c r="V375" s="10" t="str">
        <f t="shared" si="40"/>
        <v>upto 0.3</v>
      </c>
      <c r="W375" s="16">
        <f t="shared" ca="1" si="41"/>
        <v>1</v>
      </c>
    </row>
    <row r="376" spans="1:23" x14ac:dyDescent="0.25">
      <c r="A376" s="9" t="s">
        <v>1090</v>
      </c>
      <c r="B376" s="10" t="s">
        <v>924</v>
      </c>
      <c r="C376" s="10" t="str">
        <f t="shared" si="42"/>
        <v>May</v>
      </c>
      <c r="D376" s="10">
        <f t="shared" si="43"/>
        <v>2024</v>
      </c>
      <c r="E376" s="10" t="str">
        <f t="shared" si="44"/>
        <v>Q2</v>
      </c>
      <c r="F376" s="10" t="s">
        <v>1091</v>
      </c>
      <c r="G376" s="10" t="s">
        <v>102</v>
      </c>
      <c r="H376" s="10" t="s">
        <v>58</v>
      </c>
      <c r="I376" s="10" t="s">
        <v>106</v>
      </c>
      <c r="J376" s="10" t="s">
        <v>47</v>
      </c>
      <c r="K376" s="10" t="s">
        <v>60</v>
      </c>
      <c r="L376" s="10">
        <v>1457.33</v>
      </c>
      <c r="M376" s="10">
        <f t="shared" si="45"/>
        <v>728.66499999999996</v>
      </c>
      <c r="N376" s="10">
        <v>2</v>
      </c>
      <c r="O376" s="10">
        <v>0.03</v>
      </c>
      <c r="P376" s="10">
        <v>280.95999999999998</v>
      </c>
      <c r="Q376" s="11">
        <f t="shared" si="46"/>
        <v>0.19279092587128516</v>
      </c>
      <c r="R376" s="10" t="s">
        <v>54</v>
      </c>
      <c r="S376" s="10" t="s">
        <v>24</v>
      </c>
      <c r="T376" s="10">
        <v>1</v>
      </c>
      <c r="U376" s="12" t="str">
        <f t="shared" si="47"/>
        <v>FAST</v>
      </c>
      <c r="V376" s="10" t="str">
        <f t="shared" si="40"/>
        <v>0 to 0.1</v>
      </c>
      <c r="W376" s="16">
        <f t="shared" ca="1" si="41"/>
        <v>1</v>
      </c>
    </row>
    <row r="377" spans="1:23" x14ac:dyDescent="0.25">
      <c r="A377" s="9" t="s">
        <v>1092</v>
      </c>
      <c r="B377" s="10" t="s">
        <v>1093</v>
      </c>
      <c r="C377" s="10" t="str">
        <f t="shared" si="42"/>
        <v>September</v>
      </c>
      <c r="D377" s="10">
        <f t="shared" si="43"/>
        <v>2024</v>
      </c>
      <c r="E377" s="10" t="str">
        <f t="shared" si="44"/>
        <v>Q3</v>
      </c>
      <c r="F377" s="10" t="s">
        <v>1094</v>
      </c>
      <c r="G377" s="10" t="s">
        <v>36</v>
      </c>
      <c r="H377" s="10" t="s">
        <v>37</v>
      </c>
      <c r="I377" s="10" t="s">
        <v>28</v>
      </c>
      <c r="J377" s="10" t="s">
        <v>47</v>
      </c>
      <c r="K377" s="10" t="s">
        <v>82</v>
      </c>
      <c r="L377" s="10">
        <v>2037.16</v>
      </c>
      <c r="M377" s="10">
        <f t="shared" si="45"/>
        <v>509.29</v>
      </c>
      <c r="N377" s="10">
        <v>4</v>
      </c>
      <c r="O377" s="10">
        <v>0.04</v>
      </c>
      <c r="P377" s="10">
        <v>321.77999999999997</v>
      </c>
      <c r="Q377" s="11">
        <f t="shared" si="46"/>
        <v>0.15795519252292406</v>
      </c>
      <c r="R377" s="10" t="s">
        <v>23</v>
      </c>
      <c r="S377" s="10" t="s">
        <v>86</v>
      </c>
      <c r="T377" s="10">
        <v>2</v>
      </c>
      <c r="U377" s="12" t="str">
        <f t="shared" si="47"/>
        <v>FAST</v>
      </c>
      <c r="V377" s="10" t="str">
        <f t="shared" si="40"/>
        <v>0 to 0.1</v>
      </c>
      <c r="W377" s="16">
        <f t="shared" ca="1" si="41"/>
        <v>1</v>
      </c>
    </row>
    <row r="378" spans="1:23" x14ac:dyDescent="0.25">
      <c r="A378" s="9" t="s">
        <v>1095</v>
      </c>
      <c r="B378" s="10" t="s">
        <v>1096</v>
      </c>
      <c r="C378" s="10" t="str">
        <f t="shared" si="42"/>
        <v>March</v>
      </c>
      <c r="D378" s="10">
        <f t="shared" si="43"/>
        <v>2025</v>
      </c>
      <c r="E378" s="10" t="str">
        <f t="shared" si="44"/>
        <v>Q1</v>
      </c>
      <c r="F378" s="10" t="s">
        <v>1097</v>
      </c>
      <c r="G378" s="10" t="s">
        <v>64</v>
      </c>
      <c r="H378" s="10" t="s">
        <v>58</v>
      </c>
      <c r="I378" s="10" t="s">
        <v>106</v>
      </c>
      <c r="J378" s="10" t="s">
        <v>81</v>
      </c>
      <c r="K378" s="10" t="s">
        <v>60</v>
      </c>
      <c r="L378" s="10">
        <v>115.87</v>
      </c>
      <c r="M378" s="10">
        <f t="shared" si="45"/>
        <v>115.87</v>
      </c>
      <c r="N378" s="10">
        <v>1</v>
      </c>
      <c r="O378" s="10">
        <v>0.13</v>
      </c>
      <c r="P378" s="10">
        <v>22.88</v>
      </c>
      <c r="Q378" s="11">
        <f t="shared" si="46"/>
        <v>0.19746267368602743</v>
      </c>
      <c r="R378" s="10" t="s">
        <v>54</v>
      </c>
      <c r="S378" s="10" t="s">
        <v>40</v>
      </c>
      <c r="T378" s="10">
        <v>3</v>
      </c>
      <c r="U378" s="12" t="str">
        <f t="shared" si="47"/>
        <v>FAST</v>
      </c>
      <c r="V378" s="10" t="str">
        <f t="shared" si="40"/>
        <v>0.1 to 0.2</v>
      </c>
      <c r="W378" s="16">
        <f t="shared" ca="1" si="41"/>
        <v>1</v>
      </c>
    </row>
    <row r="379" spans="1:23" x14ac:dyDescent="0.25">
      <c r="A379" s="9" t="s">
        <v>1098</v>
      </c>
      <c r="B379" s="10" t="s">
        <v>1099</v>
      </c>
      <c r="C379" s="10" t="str">
        <f t="shared" si="42"/>
        <v>May</v>
      </c>
      <c r="D379" s="10">
        <f t="shared" si="43"/>
        <v>2024</v>
      </c>
      <c r="E379" s="10" t="str">
        <f t="shared" si="44"/>
        <v>Q2</v>
      </c>
      <c r="F379" s="10" t="s">
        <v>1100</v>
      </c>
      <c r="G379" s="10" t="s">
        <v>18</v>
      </c>
      <c r="H379" s="10" t="s">
        <v>19</v>
      </c>
      <c r="I379" s="10" t="s">
        <v>46</v>
      </c>
      <c r="J379" s="10" t="s">
        <v>66</v>
      </c>
      <c r="K379" s="10" t="s">
        <v>53</v>
      </c>
      <c r="L379" s="10">
        <v>1955.37</v>
      </c>
      <c r="M379" s="10">
        <f t="shared" si="45"/>
        <v>977.68499999999995</v>
      </c>
      <c r="N379" s="10">
        <v>2</v>
      </c>
      <c r="O379" s="10">
        <v>0.04</v>
      </c>
      <c r="P379" s="10">
        <v>220.47</v>
      </c>
      <c r="Q379" s="11">
        <f t="shared" si="46"/>
        <v>0.11275103944522009</v>
      </c>
      <c r="R379" s="10" t="s">
        <v>23</v>
      </c>
      <c r="S379" s="10" t="s">
        <v>32</v>
      </c>
      <c r="T379" s="10">
        <v>4</v>
      </c>
      <c r="U379" s="12" t="str">
        <f t="shared" si="47"/>
        <v>NORMAL</v>
      </c>
      <c r="V379" s="10" t="str">
        <f t="shared" si="40"/>
        <v>0 to 0.1</v>
      </c>
      <c r="W379" s="16">
        <f t="shared" ca="1" si="41"/>
        <v>1</v>
      </c>
    </row>
    <row r="380" spans="1:23" x14ac:dyDescent="0.25">
      <c r="A380" s="9" t="s">
        <v>1101</v>
      </c>
      <c r="B380" s="10" t="s">
        <v>221</v>
      </c>
      <c r="C380" s="10" t="str">
        <f t="shared" si="42"/>
        <v>October</v>
      </c>
      <c r="D380" s="10">
        <f t="shared" si="43"/>
        <v>2024</v>
      </c>
      <c r="E380" s="10" t="str">
        <f t="shared" si="44"/>
        <v>Q4</v>
      </c>
      <c r="F380" s="10" t="s">
        <v>1102</v>
      </c>
      <c r="G380" s="10" t="s">
        <v>102</v>
      </c>
      <c r="H380" s="10" t="s">
        <v>37</v>
      </c>
      <c r="I380" s="10" t="s">
        <v>28</v>
      </c>
      <c r="J380" s="10" t="s">
        <v>81</v>
      </c>
      <c r="K380" s="10" t="s">
        <v>82</v>
      </c>
      <c r="L380" s="10">
        <v>504.74</v>
      </c>
      <c r="M380" s="10">
        <f t="shared" si="45"/>
        <v>504.74</v>
      </c>
      <c r="N380" s="10">
        <v>1</v>
      </c>
      <c r="O380" s="10">
        <v>0.11</v>
      </c>
      <c r="P380" s="10">
        <v>164.49</v>
      </c>
      <c r="Q380" s="11">
        <f t="shared" si="46"/>
        <v>0.32589055751476009</v>
      </c>
      <c r="R380" s="10" t="s">
        <v>31</v>
      </c>
      <c r="S380" s="10" t="s">
        <v>32</v>
      </c>
      <c r="T380" s="10">
        <v>2</v>
      </c>
      <c r="U380" s="12" t="str">
        <f t="shared" si="47"/>
        <v>FAST</v>
      </c>
      <c r="V380" s="10" t="str">
        <f t="shared" si="40"/>
        <v>0.1 to 0.2</v>
      </c>
      <c r="W380" s="16">
        <f t="shared" ca="1" si="41"/>
        <v>1</v>
      </c>
    </row>
    <row r="381" spans="1:23" x14ac:dyDescent="0.25">
      <c r="A381" s="9" t="s">
        <v>1103</v>
      </c>
      <c r="B381" s="10" t="s">
        <v>1104</v>
      </c>
      <c r="C381" s="10" t="str">
        <f t="shared" si="42"/>
        <v>September</v>
      </c>
      <c r="D381" s="10">
        <f t="shared" si="43"/>
        <v>2025</v>
      </c>
      <c r="E381" s="10" t="str">
        <f t="shared" si="44"/>
        <v>Q3</v>
      </c>
      <c r="F381" s="10" t="s">
        <v>1105</v>
      </c>
      <c r="G381" s="10" t="s">
        <v>36</v>
      </c>
      <c r="H381" s="10" t="s">
        <v>45</v>
      </c>
      <c r="I381" s="10" t="s">
        <v>20</v>
      </c>
      <c r="J381" s="10" t="s">
        <v>81</v>
      </c>
      <c r="K381" s="10" t="s">
        <v>53</v>
      </c>
      <c r="L381" s="10">
        <v>601.66</v>
      </c>
      <c r="M381" s="10">
        <f t="shared" si="45"/>
        <v>601.66</v>
      </c>
      <c r="N381" s="10">
        <v>1</v>
      </c>
      <c r="O381" s="10">
        <v>0.3</v>
      </c>
      <c r="P381" s="10">
        <v>140.13</v>
      </c>
      <c r="Q381" s="11">
        <f t="shared" si="46"/>
        <v>0.23290562776318852</v>
      </c>
      <c r="R381" s="10" t="s">
        <v>31</v>
      </c>
      <c r="S381" s="10" t="s">
        <v>86</v>
      </c>
      <c r="T381" s="10">
        <v>6</v>
      </c>
      <c r="U381" s="12" t="str">
        <f t="shared" si="47"/>
        <v>NORMAL</v>
      </c>
      <c r="V381" s="10" t="str">
        <f t="shared" si="40"/>
        <v>upto 0.3</v>
      </c>
      <c r="W381" s="16">
        <f t="shared" ca="1" si="41"/>
        <v>1</v>
      </c>
    </row>
    <row r="382" spans="1:23" x14ac:dyDescent="0.25">
      <c r="A382" s="9" t="s">
        <v>1106</v>
      </c>
      <c r="B382" s="10" t="s">
        <v>1107</v>
      </c>
      <c r="C382" s="10" t="str">
        <f t="shared" si="42"/>
        <v>October</v>
      </c>
      <c r="D382" s="10">
        <f t="shared" si="43"/>
        <v>2024</v>
      </c>
      <c r="E382" s="10" t="str">
        <f t="shared" si="44"/>
        <v>Q4</v>
      </c>
      <c r="F382" s="10" t="s">
        <v>1108</v>
      </c>
      <c r="G382" s="10" t="s">
        <v>18</v>
      </c>
      <c r="H382" s="10" t="s">
        <v>45</v>
      </c>
      <c r="I382" s="10" t="s">
        <v>46</v>
      </c>
      <c r="J382" s="10" t="s">
        <v>29</v>
      </c>
      <c r="K382" s="10" t="s">
        <v>82</v>
      </c>
      <c r="L382" s="10">
        <v>3702.25</v>
      </c>
      <c r="M382" s="10">
        <f t="shared" si="45"/>
        <v>740.45</v>
      </c>
      <c r="N382" s="10">
        <v>5</v>
      </c>
      <c r="O382" s="10">
        <v>0.05</v>
      </c>
      <c r="P382" s="10">
        <v>447.04</v>
      </c>
      <c r="Q382" s="11">
        <f t="shared" si="46"/>
        <v>0.12074819366601391</v>
      </c>
      <c r="R382" s="10" t="s">
        <v>54</v>
      </c>
      <c r="S382" s="10" t="s">
        <v>32</v>
      </c>
      <c r="T382" s="10">
        <v>3</v>
      </c>
      <c r="U382" s="12" t="str">
        <f t="shared" si="47"/>
        <v>FAST</v>
      </c>
      <c r="V382" s="10" t="str">
        <f t="shared" si="40"/>
        <v>0 to 0.1</v>
      </c>
      <c r="W382" s="16">
        <f t="shared" ca="1" si="41"/>
        <v>1</v>
      </c>
    </row>
    <row r="383" spans="1:23" x14ac:dyDescent="0.25">
      <c r="A383" s="9" t="s">
        <v>1109</v>
      </c>
      <c r="B383" s="10" t="s">
        <v>1110</v>
      </c>
      <c r="C383" s="10" t="str">
        <f t="shared" si="42"/>
        <v>November</v>
      </c>
      <c r="D383" s="10">
        <f t="shared" si="43"/>
        <v>2025</v>
      </c>
      <c r="E383" s="10" t="str">
        <f t="shared" si="44"/>
        <v>Q4</v>
      </c>
      <c r="F383" s="10" t="s">
        <v>1111</v>
      </c>
      <c r="G383" s="10" t="s">
        <v>18</v>
      </c>
      <c r="H383" s="10" t="s">
        <v>51</v>
      </c>
      <c r="I383" s="10" t="s">
        <v>28</v>
      </c>
      <c r="J383" s="10" t="s">
        <v>81</v>
      </c>
      <c r="K383" s="10" t="s">
        <v>30</v>
      </c>
      <c r="L383" s="10">
        <v>710.33</v>
      </c>
      <c r="M383" s="10">
        <f t="shared" si="45"/>
        <v>142.066</v>
      </c>
      <c r="N383" s="10">
        <v>5</v>
      </c>
      <c r="O383" s="10">
        <v>0.04</v>
      </c>
      <c r="P383" s="10">
        <v>216.36</v>
      </c>
      <c r="Q383" s="11">
        <f t="shared" si="46"/>
        <v>0.30459082398321907</v>
      </c>
      <c r="R383" s="10" t="s">
        <v>23</v>
      </c>
      <c r="S383" s="10" t="s">
        <v>86</v>
      </c>
      <c r="T383" s="10">
        <v>2</v>
      </c>
      <c r="U383" s="12" t="str">
        <f t="shared" si="47"/>
        <v>FAST</v>
      </c>
      <c r="V383" s="10" t="str">
        <f t="shared" si="40"/>
        <v>0 to 0.1</v>
      </c>
      <c r="W383" s="16">
        <f t="shared" ca="1" si="41"/>
        <v>1</v>
      </c>
    </row>
    <row r="384" spans="1:23" x14ac:dyDescent="0.25">
      <c r="A384" s="9" t="s">
        <v>1112</v>
      </c>
      <c r="B384" s="10" t="s">
        <v>1113</v>
      </c>
      <c r="C384" s="10" t="str">
        <f t="shared" si="42"/>
        <v>February</v>
      </c>
      <c r="D384" s="10">
        <f t="shared" si="43"/>
        <v>2025</v>
      </c>
      <c r="E384" s="10" t="str">
        <f t="shared" si="44"/>
        <v>Q1</v>
      </c>
      <c r="F384" s="10" t="s">
        <v>1114</v>
      </c>
      <c r="G384" s="10" t="s">
        <v>44</v>
      </c>
      <c r="H384" s="10" t="s">
        <v>45</v>
      </c>
      <c r="I384" s="10" t="s">
        <v>28</v>
      </c>
      <c r="J384" s="10" t="s">
        <v>66</v>
      </c>
      <c r="K384" s="10" t="s">
        <v>39</v>
      </c>
      <c r="L384" s="10">
        <v>511.57</v>
      </c>
      <c r="M384" s="10">
        <f t="shared" si="45"/>
        <v>511.57</v>
      </c>
      <c r="N384" s="10">
        <v>1</v>
      </c>
      <c r="O384" s="10">
        <v>0.17</v>
      </c>
      <c r="P384" s="10">
        <v>143.52000000000001</v>
      </c>
      <c r="Q384" s="11">
        <f t="shared" si="46"/>
        <v>0.2805481165822859</v>
      </c>
      <c r="R384" s="10" t="s">
        <v>23</v>
      </c>
      <c r="S384" s="10" t="s">
        <v>77</v>
      </c>
      <c r="T384" s="10">
        <v>6</v>
      </c>
      <c r="U384" s="12" t="str">
        <f t="shared" si="47"/>
        <v>NORMAL</v>
      </c>
      <c r="V384" s="10" t="str">
        <f t="shared" si="40"/>
        <v>0.1 to 0.2</v>
      </c>
      <c r="W384" s="16">
        <f t="shared" ca="1" si="41"/>
        <v>1</v>
      </c>
    </row>
    <row r="385" spans="1:23" x14ac:dyDescent="0.25">
      <c r="A385" s="9" t="s">
        <v>1115</v>
      </c>
      <c r="B385" s="10" t="s">
        <v>1116</v>
      </c>
      <c r="C385" s="10" t="str">
        <f t="shared" si="42"/>
        <v>August</v>
      </c>
      <c r="D385" s="10">
        <f t="shared" si="43"/>
        <v>2024</v>
      </c>
      <c r="E385" s="10" t="str">
        <f t="shared" si="44"/>
        <v>Q3</v>
      </c>
      <c r="F385" s="10" t="s">
        <v>1117</v>
      </c>
      <c r="G385" s="10" t="s">
        <v>44</v>
      </c>
      <c r="H385" s="10" t="s">
        <v>19</v>
      </c>
      <c r="I385" s="10" t="s">
        <v>116</v>
      </c>
      <c r="J385" s="10" t="s">
        <v>47</v>
      </c>
      <c r="K385" s="10" t="s">
        <v>30</v>
      </c>
      <c r="L385" s="10">
        <v>96.84</v>
      </c>
      <c r="M385" s="10">
        <f t="shared" si="45"/>
        <v>96.84</v>
      </c>
      <c r="N385" s="10">
        <v>1</v>
      </c>
      <c r="O385" s="10">
        <v>0.03</v>
      </c>
      <c r="P385" s="10">
        <v>14.06</v>
      </c>
      <c r="Q385" s="11">
        <f t="shared" si="46"/>
        <v>0.14518793886823628</v>
      </c>
      <c r="R385" s="10" t="s">
        <v>31</v>
      </c>
      <c r="S385" s="10" t="s">
        <v>77</v>
      </c>
      <c r="T385" s="10">
        <v>8</v>
      </c>
      <c r="U385" s="12" t="str">
        <f t="shared" si="47"/>
        <v>SLOW</v>
      </c>
      <c r="V385" s="10" t="str">
        <f t="shared" si="40"/>
        <v>0 to 0.1</v>
      </c>
      <c r="W385" s="16">
        <f t="shared" ca="1" si="41"/>
        <v>1</v>
      </c>
    </row>
    <row r="386" spans="1:23" x14ac:dyDescent="0.25">
      <c r="A386" s="9" t="s">
        <v>1118</v>
      </c>
      <c r="B386" s="10" t="s">
        <v>566</v>
      </c>
      <c r="C386" s="10" t="str">
        <f t="shared" si="42"/>
        <v>September</v>
      </c>
      <c r="D386" s="10">
        <f t="shared" si="43"/>
        <v>2025</v>
      </c>
      <c r="E386" s="10" t="str">
        <f t="shared" si="44"/>
        <v>Q3</v>
      </c>
      <c r="F386" s="10" t="s">
        <v>1119</v>
      </c>
      <c r="G386" s="10" t="s">
        <v>44</v>
      </c>
      <c r="H386" s="10" t="s">
        <v>51</v>
      </c>
      <c r="I386" s="10" t="s">
        <v>116</v>
      </c>
      <c r="J386" s="10" t="s">
        <v>81</v>
      </c>
      <c r="K386" s="10" t="s">
        <v>53</v>
      </c>
      <c r="L386" s="10">
        <v>3516.85</v>
      </c>
      <c r="M386" s="10">
        <f t="shared" si="45"/>
        <v>879.21249999999998</v>
      </c>
      <c r="N386" s="10">
        <v>4</v>
      </c>
      <c r="O386" s="10">
        <v>0.26</v>
      </c>
      <c r="P386" s="10">
        <v>1207.55</v>
      </c>
      <c r="Q386" s="11">
        <f t="shared" si="46"/>
        <v>0.34336124657008404</v>
      </c>
      <c r="R386" s="10" t="s">
        <v>54</v>
      </c>
      <c r="S386" s="10" t="s">
        <v>24</v>
      </c>
      <c r="T386" s="10">
        <v>1</v>
      </c>
      <c r="U386" s="12" t="str">
        <f t="shared" si="47"/>
        <v>FAST</v>
      </c>
      <c r="V386" s="10" t="str">
        <f t="shared" ref="V386:V449" si="48">IF(O386=0,"no discount",IF(O386&lt;0.1,"0 to 0.1",IF(O386&lt;0.2,"0.1 to 0.2","upto 0.3")))</f>
        <v>upto 0.3</v>
      </c>
      <c r="W386" s="16">
        <f t="shared" ref="W386:W449" ca="1" si="49">COUNTA(unique(F:F))</f>
        <v>1</v>
      </c>
    </row>
    <row r="387" spans="1:23" x14ac:dyDescent="0.25">
      <c r="A387" s="9" t="s">
        <v>1120</v>
      </c>
      <c r="B387" s="10" t="s">
        <v>1121</v>
      </c>
      <c r="C387" s="10" t="str">
        <f t="shared" ref="C387:C450" si="50">TEXT(B387,"MMMMMMMMM")</f>
        <v>October</v>
      </c>
      <c r="D387" s="10">
        <f t="shared" ref="D387:D450" si="51">YEAR(B387)</f>
        <v>2024</v>
      </c>
      <c r="E387" s="10" t="str">
        <f t="shared" ref="E387:E450" si="52">"Q"&amp;ROUNDUP(MONTH(B387)/3,0)</f>
        <v>Q4</v>
      </c>
      <c r="F387" s="10" t="s">
        <v>1122</v>
      </c>
      <c r="G387" s="10" t="s">
        <v>36</v>
      </c>
      <c r="H387" s="10" t="s">
        <v>37</v>
      </c>
      <c r="I387" s="10" t="s">
        <v>59</v>
      </c>
      <c r="J387" s="10" t="s">
        <v>21</v>
      </c>
      <c r="K387" s="10" t="s">
        <v>60</v>
      </c>
      <c r="L387" s="10">
        <v>2101.5</v>
      </c>
      <c r="M387" s="10">
        <f t="shared" ref="M387:M450" si="53">L387/N387</f>
        <v>525.375</v>
      </c>
      <c r="N387" s="10">
        <v>4</v>
      </c>
      <c r="O387" s="10">
        <v>0.15</v>
      </c>
      <c r="P387" s="10">
        <v>323.58</v>
      </c>
      <c r="Q387" s="11">
        <f t="shared" ref="Q387:Q450" si="54">(P387/L387)</f>
        <v>0.15397573162027123</v>
      </c>
      <c r="R387" s="10" t="s">
        <v>54</v>
      </c>
      <c r="S387" s="10" t="s">
        <v>32</v>
      </c>
      <c r="T387" s="10">
        <v>2</v>
      </c>
      <c r="U387" s="12" t="str">
        <f t="shared" ref="U387:U450" si="55">IF(T387&lt;=3,"FAST",IF(T387&lt;=7,"NORMAL","SLOW"))</f>
        <v>FAST</v>
      </c>
      <c r="V387" s="10" t="str">
        <f t="shared" si="48"/>
        <v>0.1 to 0.2</v>
      </c>
      <c r="W387" s="16">
        <f t="shared" ca="1" si="49"/>
        <v>1</v>
      </c>
    </row>
    <row r="388" spans="1:23" x14ac:dyDescent="0.25">
      <c r="A388" s="9" t="s">
        <v>1123</v>
      </c>
      <c r="B388" s="10" t="s">
        <v>1124</v>
      </c>
      <c r="C388" s="10" t="str">
        <f t="shared" si="50"/>
        <v>June</v>
      </c>
      <c r="D388" s="10">
        <f t="shared" si="51"/>
        <v>2024</v>
      </c>
      <c r="E388" s="10" t="str">
        <f t="shared" si="52"/>
        <v>Q2</v>
      </c>
      <c r="F388" s="10" t="s">
        <v>231</v>
      </c>
      <c r="G388" s="10" t="s">
        <v>36</v>
      </c>
      <c r="H388" s="10" t="s">
        <v>51</v>
      </c>
      <c r="I388" s="10" t="s">
        <v>46</v>
      </c>
      <c r="J388" s="10" t="s">
        <v>47</v>
      </c>
      <c r="K388" s="10" t="s">
        <v>76</v>
      </c>
      <c r="L388" s="10">
        <v>480.04</v>
      </c>
      <c r="M388" s="10">
        <f t="shared" si="53"/>
        <v>160.01333333333335</v>
      </c>
      <c r="N388" s="10">
        <v>3</v>
      </c>
      <c r="O388" s="10">
        <v>0.11</v>
      </c>
      <c r="P388" s="10">
        <v>57.21</v>
      </c>
      <c r="Q388" s="11">
        <f t="shared" si="54"/>
        <v>0.11917756853595533</v>
      </c>
      <c r="R388" s="10" t="s">
        <v>31</v>
      </c>
      <c r="S388" s="10" t="s">
        <v>86</v>
      </c>
      <c r="T388" s="10">
        <v>3</v>
      </c>
      <c r="U388" s="12" t="str">
        <f t="shared" si="55"/>
        <v>FAST</v>
      </c>
      <c r="V388" s="10" t="str">
        <f t="shared" si="48"/>
        <v>0.1 to 0.2</v>
      </c>
      <c r="W388" s="16">
        <f t="shared" ca="1" si="49"/>
        <v>1</v>
      </c>
    </row>
    <row r="389" spans="1:23" x14ac:dyDescent="0.25">
      <c r="A389" s="9" t="s">
        <v>1125</v>
      </c>
      <c r="B389" s="10" t="s">
        <v>1126</v>
      </c>
      <c r="C389" s="10" t="str">
        <f t="shared" si="50"/>
        <v>July</v>
      </c>
      <c r="D389" s="10">
        <f t="shared" si="51"/>
        <v>2025</v>
      </c>
      <c r="E389" s="10" t="str">
        <f t="shared" si="52"/>
        <v>Q3</v>
      </c>
      <c r="F389" s="10" t="s">
        <v>1127</v>
      </c>
      <c r="G389" s="10" t="s">
        <v>36</v>
      </c>
      <c r="H389" s="10" t="s">
        <v>58</v>
      </c>
      <c r="I389" s="10" t="s">
        <v>106</v>
      </c>
      <c r="J389" s="10" t="s">
        <v>21</v>
      </c>
      <c r="K389" s="10" t="s">
        <v>76</v>
      </c>
      <c r="L389" s="10">
        <v>743.46</v>
      </c>
      <c r="M389" s="10">
        <f t="shared" si="53"/>
        <v>743.46</v>
      </c>
      <c r="N389" s="10">
        <v>1</v>
      </c>
      <c r="O389" s="10">
        <v>0.09</v>
      </c>
      <c r="P389" s="10">
        <v>171.26</v>
      </c>
      <c r="Q389" s="11">
        <f t="shared" si="54"/>
        <v>0.23035536545342047</v>
      </c>
      <c r="R389" s="10" t="s">
        <v>54</v>
      </c>
      <c r="S389" s="10" t="s">
        <v>32</v>
      </c>
      <c r="T389" s="10">
        <v>4</v>
      </c>
      <c r="U389" s="12" t="str">
        <f t="shared" si="55"/>
        <v>NORMAL</v>
      </c>
      <c r="V389" s="10" t="str">
        <f t="shared" si="48"/>
        <v>0 to 0.1</v>
      </c>
      <c r="W389" s="16">
        <f t="shared" ca="1" si="49"/>
        <v>1</v>
      </c>
    </row>
    <row r="390" spans="1:23" x14ac:dyDescent="0.25">
      <c r="A390" s="9" t="s">
        <v>1128</v>
      </c>
      <c r="B390" s="10" t="s">
        <v>127</v>
      </c>
      <c r="C390" s="10" t="str">
        <f t="shared" si="50"/>
        <v>August</v>
      </c>
      <c r="D390" s="10">
        <f t="shared" si="51"/>
        <v>2025</v>
      </c>
      <c r="E390" s="10" t="str">
        <f t="shared" si="52"/>
        <v>Q3</v>
      </c>
      <c r="F390" s="10" t="s">
        <v>1129</v>
      </c>
      <c r="G390" s="10" t="s">
        <v>64</v>
      </c>
      <c r="H390" s="10" t="s">
        <v>71</v>
      </c>
      <c r="I390" s="10" t="s">
        <v>46</v>
      </c>
      <c r="J390" s="10" t="s">
        <v>66</v>
      </c>
      <c r="K390" s="10" t="s">
        <v>60</v>
      </c>
      <c r="L390" s="10">
        <v>3099.44</v>
      </c>
      <c r="M390" s="10">
        <f t="shared" si="53"/>
        <v>774.86</v>
      </c>
      <c r="N390" s="10">
        <v>4</v>
      </c>
      <c r="O390" s="10">
        <v>0.26</v>
      </c>
      <c r="P390" s="10">
        <v>478.02</v>
      </c>
      <c r="Q390" s="11">
        <f t="shared" si="54"/>
        <v>0.15422786051673851</v>
      </c>
      <c r="R390" s="10" t="s">
        <v>23</v>
      </c>
      <c r="S390" s="10" t="s">
        <v>77</v>
      </c>
      <c r="T390" s="10">
        <v>10</v>
      </c>
      <c r="U390" s="12" t="str">
        <f t="shared" si="55"/>
        <v>SLOW</v>
      </c>
      <c r="V390" s="10" t="str">
        <f t="shared" si="48"/>
        <v>upto 0.3</v>
      </c>
      <c r="W390" s="16">
        <f t="shared" ca="1" si="49"/>
        <v>1</v>
      </c>
    </row>
    <row r="391" spans="1:23" x14ac:dyDescent="0.25">
      <c r="A391" s="9" t="s">
        <v>1130</v>
      </c>
      <c r="B391" s="10" t="s">
        <v>1131</v>
      </c>
      <c r="C391" s="10" t="str">
        <f t="shared" si="50"/>
        <v>May</v>
      </c>
      <c r="D391" s="10">
        <f t="shared" si="51"/>
        <v>2024</v>
      </c>
      <c r="E391" s="10" t="str">
        <f t="shared" si="52"/>
        <v>Q2</v>
      </c>
      <c r="F391" s="10" t="s">
        <v>1132</v>
      </c>
      <c r="G391" s="10" t="s">
        <v>18</v>
      </c>
      <c r="H391" s="10" t="s">
        <v>51</v>
      </c>
      <c r="I391" s="10" t="s">
        <v>28</v>
      </c>
      <c r="J391" s="10" t="s">
        <v>66</v>
      </c>
      <c r="K391" s="10" t="s">
        <v>22</v>
      </c>
      <c r="L391" s="10">
        <v>630.38</v>
      </c>
      <c r="M391" s="10">
        <f t="shared" si="53"/>
        <v>315.19</v>
      </c>
      <c r="N391" s="10">
        <v>2</v>
      </c>
      <c r="O391" s="10">
        <v>0.14000000000000001</v>
      </c>
      <c r="P391" s="10">
        <v>109.78</v>
      </c>
      <c r="Q391" s="11">
        <f t="shared" si="54"/>
        <v>0.17414892604460802</v>
      </c>
      <c r="R391" s="10" t="s">
        <v>54</v>
      </c>
      <c r="S391" s="10" t="s">
        <v>77</v>
      </c>
      <c r="T391" s="10">
        <v>2</v>
      </c>
      <c r="U391" s="12" t="str">
        <f t="shared" si="55"/>
        <v>FAST</v>
      </c>
      <c r="V391" s="10" t="str">
        <f t="shared" si="48"/>
        <v>0.1 to 0.2</v>
      </c>
      <c r="W391" s="16">
        <f t="shared" ca="1" si="49"/>
        <v>1</v>
      </c>
    </row>
    <row r="392" spans="1:23" x14ac:dyDescent="0.25">
      <c r="A392" s="9" t="s">
        <v>1133</v>
      </c>
      <c r="B392" s="10" t="s">
        <v>1134</v>
      </c>
      <c r="C392" s="10" t="str">
        <f t="shared" si="50"/>
        <v>January</v>
      </c>
      <c r="D392" s="10">
        <f t="shared" si="51"/>
        <v>2024</v>
      </c>
      <c r="E392" s="10" t="str">
        <f t="shared" si="52"/>
        <v>Q1</v>
      </c>
      <c r="F392" s="10" t="s">
        <v>1135</v>
      </c>
      <c r="G392" s="10" t="s">
        <v>102</v>
      </c>
      <c r="H392" s="10" t="s">
        <v>37</v>
      </c>
      <c r="I392" s="10" t="s">
        <v>52</v>
      </c>
      <c r="J392" s="10" t="s">
        <v>66</v>
      </c>
      <c r="K392" s="10" t="s">
        <v>72</v>
      </c>
      <c r="L392" s="10">
        <v>1680.34</v>
      </c>
      <c r="M392" s="10">
        <f t="shared" si="53"/>
        <v>420.08499999999998</v>
      </c>
      <c r="N392" s="10">
        <v>4</v>
      </c>
      <c r="O392" s="10">
        <v>0.03</v>
      </c>
      <c r="P392" s="10">
        <v>401.63</v>
      </c>
      <c r="Q392" s="11">
        <f t="shared" si="54"/>
        <v>0.23901710368139781</v>
      </c>
      <c r="R392" s="10" t="s">
        <v>23</v>
      </c>
      <c r="S392" s="10" t="s">
        <v>40</v>
      </c>
      <c r="T392" s="10">
        <v>7</v>
      </c>
      <c r="U392" s="12" t="str">
        <f t="shared" si="55"/>
        <v>NORMAL</v>
      </c>
      <c r="V392" s="10" t="str">
        <f t="shared" si="48"/>
        <v>0 to 0.1</v>
      </c>
      <c r="W392" s="16">
        <f t="shared" ca="1" si="49"/>
        <v>1</v>
      </c>
    </row>
    <row r="393" spans="1:23" x14ac:dyDescent="0.25">
      <c r="A393" s="9" t="s">
        <v>1136</v>
      </c>
      <c r="B393" s="10" t="s">
        <v>1137</v>
      </c>
      <c r="C393" s="10" t="str">
        <f t="shared" si="50"/>
        <v>December</v>
      </c>
      <c r="D393" s="10">
        <f t="shared" si="51"/>
        <v>2024</v>
      </c>
      <c r="E393" s="10" t="str">
        <f t="shared" si="52"/>
        <v>Q4</v>
      </c>
      <c r="F393" s="10" t="s">
        <v>1138</v>
      </c>
      <c r="G393" s="10" t="s">
        <v>18</v>
      </c>
      <c r="H393" s="10" t="s">
        <v>37</v>
      </c>
      <c r="I393" s="10" t="s">
        <v>52</v>
      </c>
      <c r="J393" s="10" t="s">
        <v>29</v>
      </c>
      <c r="K393" s="10" t="s">
        <v>76</v>
      </c>
      <c r="L393" s="10">
        <v>1563.29</v>
      </c>
      <c r="M393" s="10">
        <f t="shared" si="53"/>
        <v>781.64499999999998</v>
      </c>
      <c r="N393" s="10">
        <v>2</v>
      </c>
      <c r="O393" s="10">
        <v>0.01</v>
      </c>
      <c r="P393" s="10">
        <v>357.63</v>
      </c>
      <c r="Q393" s="11">
        <f t="shared" si="54"/>
        <v>0.22876753513423614</v>
      </c>
      <c r="R393" s="10" t="s">
        <v>31</v>
      </c>
      <c r="S393" s="10" t="s">
        <v>40</v>
      </c>
      <c r="T393" s="10">
        <v>3</v>
      </c>
      <c r="U393" s="12" t="str">
        <f t="shared" si="55"/>
        <v>FAST</v>
      </c>
      <c r="V393" s="10" t="str">
        <f t="shared" si="48"/>
        <v>0 to 0.1</v>
      </c>
      <c r="W393" s="16">
        <f t="shared" ca="1" si="49"/>
        <v>1</v>
      </c>
    </row>
    <row r="394" spans="1:23" x14ac:dyDescent="0.25">
      <c r="A394" s="9" t="s">
        <v>1139</v>
      </c>
      <c r="B394" s="10" t="s">
        <v>1140</v>
      </c>
      <c r="C394" s="10" t="str">
        <f t="shared" si="50"/>
        <v>August</v>
      </c>
      <c r="D394" s="10">
        <f t="shared" si="51"/>
        <v>2024</v>
      </c>
      <c r="E394" s="10" t="str">
        <f t="shared" si="52"/>
        <v>Q3</v>
      </c>
      <c r="F394" s="10" t="s">
        <v>1141</v>
      </c>
      <c r="G394" s="10" t="s">
        <v>102</v>
      </c>
      <c r="H394" s="10" t="s">
        <v>51</v>
      </c>
      <c r="I394" s="10" t="s">
        <v>46</v>
      </c>
      <c r="J394" s="10" t="s">
        <v>29</v>
      </c>
      <c r="K394" s="10" t="s">
        <v>60</v>
      </c>
      <c r="L394" s="10">
        <v>213.43</v>
      </c>
      <c r="M394" s="10">
        <f t="shared" si="53"/>
        <v>106.715</v>
      </c>
      <c r="N394" s="10">
        <v>2</v>
      </c>
      <c r="O394" s="10">
        <v>0.1</v>
      </c>
      <c r="P394" s="10">
        <v>28.75</v>
      </c>
      <c r="Q394" s="11">
        <f t="shared" si="54"/>
        <v>0.13470458698402285</v>
      </c>
      <c r="R394" s="10" t="s">
        <v>54</v>
      </c>
      <c r="S394" s="10" t="s">
        <v>77</v>
      </c>
      <c r="T394" s="10">
        <v>8</v>
      </c>
      <c r="U394" s="12" t="str">
        <f t="shared" si="55"/>
        <v>SLOW</v>
      </c>
      <c r="V394" s="10" t="str">
        <f t="shared" si="48"/>
        <v>0.1 to 0.2</v>
      </c>
      <c r="W394" s="16">
        <f t="shared" ca="1" si="49"/>
        <v>1</v>
      </c>
    </row>
    <row r="395" spans="1:23" x14ac:dyDescent="0.25">
      <c r="A395" s="9" t="s">
        <v>1142</v>
      </c>
      <c r="B395" s="10" t="s">
        <v>1143</v>
      </c>
      <c r="C395" s="10" t="str">
        <f t="shared" si="50"/>
        <v>April</v>
      </c>
      <c r="D395" s="10">
        <f t="shared" si="51"/>
        <v>2025</v>
      </c>
      <c r="E395" s="10" t="str">
        <f t="shared" si="52"/>
        <v>Q2</v>
      </c>
      <c r="F395" s="10" t="s">
        <v>1144</v>
      </c>
      <c r="G395" s="10" t="s">
        <v>44</v>
      </c>
      <c r="H395" s="10" t="s">
        <v>19</v>
      </c>
      <c r="I395" s="10" t="s">
        <v>116</v>
      </c>
      <c r="J395" s="10" t="s">
        <v>21</v>
      </c>
      <c r="K395" s="10" t="s">
        <v>76</v>
      </c>
      <c r="L395" s="10">
        <v>181.03</v>
      </c>
      <c r="M395" s="10">
        <f t="shared" si="53"/>
        <v>181.03</v>
      </c>
      <c r="N395" s="10">
        <v>1</v>
      </c>
      <c r="O395" s="10">
        <v>0.1</v>
      </c>
      <c r="P395" s="10">
        <v>59.02</v>
      </c>
      <c r="Q395" s="11">
        <f t="shared" si="54"/>
        <v>0.32602331105341659</v>
      </c>
      <c r="R395" s="10" t="s">
        <v>23</v>
      </c>
      <c r="S395" s="10" t="s">
        <v>40</v>
      </c>
      <c r="T395" s="10">
        <v>9</v>
      </c>
      <c r="U395" s="12" t="str">
        <f t="shared" si="55"/>
        <v>SLOW</v>
      </c>
      <c r="V395" s="10" t="str">
        <f t="shared" si="48"/>
        <v>0.1 to 0.2</v>
      </c>
      <c r="W395" s="16">
        <f t="shared" ca="1" si="49"/>
        <v>1</v>
      </c>
    </row>
    <row r="396" spans="1:23" x14ac:dyDescent="0.25">
      <c r="A396" s="9" t="s">
        <v>1145</v>
      </c>
      <c r="B396" s="10" t="s">
        <v>1146</v>
      </c>
      <c r="C396" s="10" t="str">
        <f t="shared" si="50"/>
        <v>December</v>
      </c>
      <c r="D396" s="10">
        <f t="shared" si="51"/>
        <v>2024</v>
      </c>
      <c r="E396" s="10" t="str">
        <f t="shared" si="52"/>
        <v>Q4</v>
      </c>
      <c r="F396" s="10" t="s">
        <v>1147</v>
      </c>
      <c r="G396" s="10" t="s">
        <v>18</v>
      </c>
      <c r="H396" s="10" t="s">
        <v>19</v>
      </c>
      <c r="I396" s="10" t="s">
        <v>20</v>
      </c>
      <c r="J396" s="10" t="s">
        <v>29</v>
      </c>
      <c r="K396" s="10" t="s">
        <v>39</v>
      </c>
      <c r="L396" s="10">
        <v>869.81</v>
      </c>
      <c r="M396" s="10">
        <f t="shared" si="53"/>
        <v>217.45249999999999</v>
      </c>
      <c r="N396" s="10">
        <v>4</v>
      </c>
      <c r="O396" s="10">
        <v>0.27</v>
      </c>
      <c r="P396" s="10">
        <v>212.41</v>
      </c>
      <c r="Q396" s="11">
        <f t="shared" si="54"/>
        <v>0.24420275692392593</v>
      </c>
      <c r="R396" s="10" t="s">
        <v>54</v>
      </c>
      <c r="S396" s="10" t="s">
        <v>86</v>
      </c>
      <c r="T396" s="10">
        <v>8</v>
      </c>
      <c r="U396" s="12" t="str">
        <f t="shared" si="55"/>
        <v>SLOW</v>
      </c>
      <c r="V396" s="10" t="str">
        <f t="shared" si="48"/>
        <v>upto 0.3</v>
      </c>
      <c r="W396" s="16">
        <f t="shared" ca="1" si="49"/>
        <v>1</v>
      </c>
    </row>
    <row r="397" spans="1:23" x14ac:dyDescent="0.25">
      <c r="A397" s="9" t="s">
        <v>1148</v>
      </c>
      <c r="B397" s="10" t="s">
        <v>1149</v>
      </c>
      <c r="C397" s="10" t="str">
        <f t="shared" si="50"/>
        <v>March</v>
      </c>
      <c r="D397" s="10">
        <f t="shared" si="51"/>
        <v>2025</v>
      </c>
      <c r="E397" s="10" t="str">
        <f t="shared" si="52"/>
        <v>Q1</v>
      </c>
      <c r="F397" s="10" t="s">
        <v>1150</v>
      </c>
      <c r="G397" s="10" t="s">
        <v>64</v>
      </c>
      <c r="H397" s="10" t="s">
        <v>71</v>
      </c>
      <c r="I397" s="10" t="s">
        <v>52</v>
      </c>
      <c r="J397" s="10" t="s">
        <v>47</v>
      </c>
      <c r="K397" s="10" t="s">
        <v>72</v>
      </c>
      <c r="L397" s="10">
        <v>1311.86</v>
      </c>
      <c r="M397" s="10">
        <f t="shared" si="53"/>
        <v>437.28666666666663</v>
      </c>
      <c r="N397" s="10">
        <v>3</v>
      </c>
      <c r="O397" s="10">
        <v>0.23</v>
      </c>
      <c r="P397" s="10">
        <v>331.04</v>
      </c>
      <c r="Q397" s="11">
        <f t="shared" si="54"/>
        <v>0.25234400012196428</v>
      </c>
      <c r="R397" s="10" t="s">
        <v>23</v>
      </c>
      <c r="S397" s="10" t="s">
        <v>24</v>
      </c>
      <c r="T397" s="10">
        <v>7</v>
      </c>
      <c r="U397" s="12" t="str">
        <f t="shared" si="55"/>
        <v>NORMAL</v>
      </c>
      <c r="V397" s="10" t="str">
        <f t="shared" si="48"/>
        <v>upto 0.3</v>
      </c>
      <c r="W397" s="16">
        <f t="shared" ca="1" si="49"/>
        <v>1</v>
      </c>
    </row>
    <row r="398" spans="1:23" x14ac:dyDescent="0.25">
      <c r="A398" s="9" t="s">
        <v>1151</v>
      </c>
      <c r="B398" s="10" t="s">
        <v>544</v>
      </c>
      <c r="C398" s="10" t="str">
        <f t="shared" si="50"/>
        <v>August</v>
      </c>
      <c r="D398" s="10">
        <f t="shared" si="51"/>
        <v>2024</v>
      </c>
      <c r="E398" s="10" t="str">
        <f t="shared" si="52"/>
        <v>Q3</v>
      </c>
      <c r="F398" s="10" t="s">
        <v>1152</v>
      </c>
      <c r="G398" s="10" t="s">
        <v>64</v>
      </c>
      <c r="H398" s="10" t="s">
        <v>58</v>
      </c>
      <c r="I398" s="10" t="s">
        <v>38</v>
      </c>
      <c r="J398" s="10" t="s">
        <v>66</v>
      </c>
      <c r="K398" s="10" t="s">
        <v>82</v>
      </c>
      <c r="L398" s="10">
        <v>415.68</v>
      </c>
      <c r="M398" s="10">
        <f t="shared" si="53"/>
        <v>207.84</v>
      </c>
      <c r="N398" s="10">
        <v>2</v>
      </c>
      <c r="O398" s="10">
        <v>0.16</v>
      </c>
      <c r="P398" s="10">
        <v>110.17</v>
      </c>
      <c r="Q398" s="11">
        <f t="shared" si="54"/>
        <v>0.26503560431100848</v>
      </c>
      <c r="R398" s="10" t="s">
        <v>31</v>
      </c>
      <c r="S398" s="10" t="s">
        <v>24</v>
      </c>
      <c r="T398" s="10">
        <v>4</v>
      </c>
      <c r="U398" s="12" t="str">
        <f t="shared" si="55"/>
        <v>NORMAL</v>
      </c>
      <c r="V398" s="10" t="str">
        <f t="shared" si="48"/>
        <v>0.1 to 0.2</v>
      </c>
      <c r="W398" s="16">
        <f t="shared" ca="1" si="49"/>
        <v>1</v>
      </c>
    </row>
    <row r="399" spans="1:23" x14ac:dyDescent="0.25">
      <c r="A399" s="9" t="s">
        <v>1153</v>
      </c>
      <c r="B399" s="10" t="s">
        <v>478</v>
      </c>
      <c r="C399" s="10" t="str">
        <f t="shared" si="50"/>
        <v>October</v>
      </c>
      <c r="D399" s="10">
        <f t="shared" si="51"/>
        <v>2024</v>
      </c>
      <c r="E399" s="10" t="str">
        <f t="shared" si="52"/>
        <v>Q4</v>
      </c>
      <c r="F399" s="10" t="s">
        <v>1154</v>
      </c>
      <c r="G399" s="10" t="s">
        <v>36</v>
      </c>
      <c r="H399" s="10" t="s">
        <v>37</v>
      </c>
      <c r="I399" s="10" t="s">
        <v>46</v>
      </c>
      <c r="J399" s="10" t="s">
        <v>47</v>
      </c>
      <c r="K399" s="10" t="s">
        <v>82</v>
      </c>
      <c r="L399" s="10">
        <v>245.62</v>
      </c>
      <c r="M399" s="10">
        <f t="shared" si="53"/>
        <v>245.62</v>
      </c>
      <c r="N399" s="10">
        <v>1</v>
      </c>
      <c r="O399" s="10">
        <v>0.28999999999999998</v>
      </c>
      <c r="P399" s="10">
        <v>82.2</v>
      </c>
      <c r="Q399" s="11">
        <f t="shared" si="54"/>
        <v>0.33466330103411773</v>
      </c>
      <c r="R399" s="10" t="s">
        <v>23</v>
      </c>
      <c r="S399" s="10" t="s">
        <v>32</v>
      </c>
      <c r="T399" s="10">
        <v>9</v>
      </c>
      <c r="U399" s="12" t="str">
        <f t="shared" si="55"/>
        <v>SLOW</v>
      </c>
      <c r="V399" s="10" t="str">
        <f t="shared" si="48"/>
        <v>upto 0.3</v>
      </c>
      <c r="W399" s="16">
        <f t="shared" ca="1" si="49"/>
        <v>1</v>
      </c>
    </row>
    <row r="400" spans="1:23" x14ac:dyDescent="0.25">
      <c r="A400" s="9" t="s">
        <v>1155</v>
      </c>
      <c r="B400" s="10" t="s">
        <v>1156</v>
      </c>
      <c r="C400" s="10" t="str">
        <f t="shared" si="50"/>
        <v>August</v>
      </c>
      <c r="D400" s="10">
        <f t="shared" si="51"/>
        <v>2025</v>
      </c>
      <c r="E400" s="10" t="str">
        <f t="shared" si="52"/>
        <v>Q3</v>
      </c>
      <c r="F400" s="10" t="s">
        <v>1157</v>
      </c>
      <c r="G400" s="10" t="s">
        <v>18</v>
      </c>
      <c r="H400" s="10" t="s">
        <v>51</v>
      </c>
      <c r="I400" s="10" t="s">
        <v>106</v>
      </c>
      <c r="J400" s="10" t="s">
        <v>29</v>
      </c>
      <c r="K400" s="10" t="s">
        <v>53</v>
      </c>
      <c r="L400" s="10">
        <v>2977.65</v>
      </c>
      <c r="M400" s="10">
        <f t="shared" si="53"/>
        <v>595.53</v>
      </c>
      <c r="N400" s="10">
        <v>5</v>
      </c>
      <c r="O400" s="10">
        <v>0.21</v>
      </c>
      <c r="P400" s="10">
        <v>829.3</v>
      </c>
      <c r="Q400" s="11">
        <f t="shared" si="54"/>
        <v>0.27850821956912331</v>
      </c>
      <c r="R400" s="10" t="s">
        <v>54</v>
      </c>
      <c r="S400" s="10" t="s">
        <v>24</v>
      </c>
      <c r="T400" s="10">
        <v>9</v>
      </c>
      <c r="U400" s="12" t="str">
        <f t="shared" si="55"/>
        <v>SLOW</v>
      </c>
      <c r="V400" s="10" t="str">
        <f t="shared" si="48"/>
        <v>upto 0.3</v>
      </c>
      <c r="W400" s="16">
        <f t="shared" ca="1" si="49"/>
        <v>1</v>
      </c>
    </row>
    <row r="401" spans="1:23" x14ac:dyDescent="0.25">
      <c r="A401" s="9" t="s">
        <v>1158</v>
      </c>
      <c r="B401" s="10" t="s">
        <v>1159</v>
      </c>
      <c r="C401" s="10" t="str">
        <f t="shared" si="50"/>
        <v>October</v>
      </c>
      <c r="D401" s="10">
        <f t="shared" si="51"/>
        <v>2025</v>
      </c>
      <c r="E401" s="10" t="str">
        <f t="shared" si="52"/>
        <v>Q4</v>
      </c>
      <c r="F401" s="10" t="s">
        <v>1160</v>
      </c>
      <c r="G401" s="10" t="s">
        <v>18</v>
      </c>
      <c r="H401" s="10" t="s">
        <v>71</v>
      </c>
      <c r="I401" s="10" t="s">
        <v>46</v>
      </c>
      <c r="J401" s="10" t="s">
        <v>47</v>
      </c>
      <c r="K401" s="10" t="s">
        <v>22</v>
      </c>
      <c r="L401" s="10">
        <v>2737.28</v>
      </c>
      <c r="M401" s="10">
        <f t="shared" si="53"/>
        <v>912.42666666666673</v>
      </c>
      <c r="N401" s="10">
        <v>3</v>
      </c>
      <c r="O401" s="10">
        <v>0.21</v>
      </c>
      <c r="P401" s="10">
        <v>557.80999999999995</v>
      </c>
      <c r="Q401" s="11">
        <f t="shared" si="54"/>
        <v>0.20378258709375727</v>
      </c>
      <c r="R401" s="10" t="s">
        <v>23</v>
      </c>
      <c r="S401" s="10" t="s">
        <v>40</v>
      </c>
      <c r="T401" s="10">
        <v>9</v>
      </c>
      <c r="U401" s="12" t="str">
        <f t="shared" si="55"/>
        <v>SLOW</v>
      </c>
      <c r="V401" s="10" t="str">
        <f t="shared" si="48"/>
        <v>upto 0.3</v>
      </c>
      <c r="W401" s="16">
        <f t="shared" ca="1" si="49"/>
        <v>1</v>
      </c>
    </row>
    <row r="402" spans="1:23" x14ac:dyDescent="0.25">
      <c r="A402" s="9" t="s">
        <v>1161</v>
      </c>
      <c r="B402" s="10" t="s">
        <v>1162</v>
      </c>
      <c r="C402" s="10" t="str">
        <f t="shared" si="50"/>
        <v>April</v>
      </c>
      <c r="D402" s="10">
        <f t="shared" si="51"/>
        <v>2025</v>
      </c>
      <c r="E402" s="10" t="str">
        <f t="shared" si="52"/>
        <v>Q2</v>
      </c>
      <c r="F402" s="10" t="s">
        <v>1163</v>
      </c>
      <c r="G402" s="10" t="s">
        <v>102</v>
      </c>
      <c r="H402" s="10" t="s">
        <v>65</v>
      </c>
      <c r="I402" s="10" t="s">
        <v>52</v>
      </c>
      <c r="J402" s="10" t="s">
        <v>29</v>
      </c>
      <c r="K402" s="10" t="s">
        <v>67</v>
      </c>
      <c r="L402" s="10">
        <v>1972.5</v>
      </c>
      <c r="M402" s="10">
        <f t="shared" si="53"/>
        <v>493.125</v>
      </c>
      <c r="N402" s="10">
        <v>4</v>
      </c>
      <c r="O402" s="10">
        <v>0.21</v>
      </c>
      <c r="P402" s="10">
        <v>526.5</v>
      </c>
      <c r="Q402" s="11">
        <f t="shared" si="54"/>
        <v>0.26692015209125475</v>
      </c>
      <c r="R402" s="10" t="s">
        <v>23</v>
      </c>
      <c r="S402" s="10" t="s">
        <v>40</v>
      </c>
      <c r="T402" s="10">
        <v>10</v>
      </c>
      <c r="U402" s="12" t="str">
        <f t="shared" si="55"/>
        <v>SLOW</v>
      </c>
      <c r="V402" s="10" t="str">
        <f t="shared" si="48"/>
        <v>upto 0.3</v>
      </c>
      <c r="W402" s="16">
        <f t="shared" ca="1" si="49"/>
        <v>1</v>
      </c>
    </row>
    <row r="403" spans="1:23" x14ac:dyDescent="0.25">
      <c r="A403" s="9" t="s">
        <v>1164</v>
      </c>
      <c r="B403" s="10" t="s">
        <v>512</v>
      </c>
      <c r="C403" s="10" t="str">
        <f t="shared" si="50"/>
        <v>May</v>
      </c>
      <c r="D403" s="10">
        <f t="shared" si="51"/>
        <v>2024</v>
      </c>
      <c r="E403" s="10" t="str">
        <f t="shared" si="52"/>
        <v>Q2</v>
      </c>
      <c r="F403" s="10" t="s">
        <v>1165</v>
      </c>
      <c r="G403" s="10" t="s">
        <v>18</v>
      </c>
      <c r="H403" s="10" t="s">
        <v>65</v>
      </c>
      <c r="I403" s="10" t="s">
        <v>20</v>
      </c>
      <c r="J403" s="10" t="s">
        <v>66</v>
      </c>
      <c r="K403" s="10" t="s">
        <v>67</v>
      </c>
      <c r="L403" s="10">
        <v>1716.37</v>
      </c>
      <c r="M403" s="10">
        <f t="shared" si="53"/>
        <v>858.18499999999995</v>
      </c>
      <c r="N403" s="10">
        <v>2</v>
      </c>
      <c r="O403" s="10">
        <v>0.2</v>
      </c>
      <c r="P403" s="10">
        <v>211.06</v>
      </c>
      <c r="Q403" s="11">
        <f t="shared" si="54"/>
        <v>0.12296882373847132</v>
      </c>
      <c r="R403" s="10" t="s">
        <v>23</v>
      </c>
      <c r="S403" s="10" t="s">
        <v>32</v>
      </c>
      <c r="T403" s="10">
        <v>3</v>
      </c>
      <c r="U403" s="12" t="str">
        <f t="shared" si="55"/>
        <v>FAST</v>
      </c>
      <c r="V403" s="10" t="str">
        <f t="shared" si="48"/>
        <v>upto 0.3</v>
      </c>
      <c r="W403" s="16">
        <f t="shared" ca="1" si="49"/>
        <v>1</v>
      </c>
    </row>
    <row r="404" spans="1:23" x14ac:dyDescent="0.25">
      <c r="A404" s="9" t="s">
        <v>1166</v>
      </c>
      <c r="B404" s="10" t="s">
        <v>1167</v>
      </c>
      <c r="C404" s="10" t="str">
        <f t="shared" si="50"/>
        <v>August</v>
      </c>
      <c r="D404" s="10">
        <f t="shared" si="51"/>
        <v>2024</v>
      </c>
      <c r="E404" s="10" t="str">
        <f t="shared" si="52"/>
        <v>Q3</v>
      </c>
      <c r="F404" s="10" t="s">
        <v>1168</v>
      </c>
      <c r="G404" s="10" t="s">
        <v>44</v>
      </c>
      <c r="H404" s="10" t="s">
        <v>71</v>
      </c>
      <c r="I404" s="10" t="s">
        <v>52</v>
      </c>
      <c r="J404" s="10" t="s">
        <v>66</v>
      </c>
      <c r="K404" s="10" t="s">
        <v>72</v>
      </c>
      <c r="L404" s="10">
        <v>2172.8200000000002</v>
      </c>
      <c r="M404" s="10">
        <f t="shared" si="53"/>
        <v>434.56400000000002</v>
      </c>
      <c r="N404" s="10">
        <v>5</v>
      </c>
      <c r="O404" s="10">
        <v>0.1</v>
      </c>
      <c r="P404" s="10">
        <v>362.89</v>
      </c>
      <c r="Q404" s="11">
        <f t="shared" si="54"/>
        <v>0.16701337432461039</v>
      </c>
      <c r="R404" s="10" t="s">
        <v>31</v>
      </c>
      <c r="S404" s="10" t="s">
        <v>86</v>
      </c>
      <c r="T404" s="10">
        <v>4</v>
      </c>
      <c r="U404" s="12" t="str">
        <f t="shared" si="55"/>
        <v>NORMAL</v>
      </c>
      <c r="V404" s="10" t="str">
        <f t="shared" si="48"/>
        <v>0.1 to 0.2</v>
      </c>
      <c r="W404" s="16">
        <f t="shared" ca="1" si="49"/>
        <v>1</v>
      </c>
    </row>
    <row r="405" spans="1:23" x14ac:dyDescent="0.25">
      <c r="A405" s="9" t="s">
        <v>1169</v>
      </c>
      <c r="B405" s="10" t="s">
        <v>447</v>
      </c>
      <c r="C405" s="10" t="str">
        <f t="shared" si="50"/>
        <v>October</v>
      </c>
      <c r="D405" s="10">
        <f t="shared" si="51"/>
        <v>2025</v>
      </c>
      <c r="E405" s="10" t="str">
        <f t="shared" si="52"/>
        <v>Q4</v>
      </c>
      <c r="F405" s="10" t="s">
        <v>1170</v>
      </c>
      <c r="G405" s="10" t="s">
        <v>64</v>
      </c>
      <c r="H405" s="10" t="s">
        <v>45</v>
      </c>
      <c r="I405" s="10" t="s">
        <v>28</v>
      </c>
      <c r="J405" s="10" t="s">
        <v>66</v>
      </c>
      <c r="K405" s="10" t="s">
        <v>22</v>
      </c>
      <c r="L405" s="10">
        <v>3915.89</v>
      </c>
      <c r="M405" s="10">
        <f t="shared" si="53"/>
        <v>978.97249999999997</v>
      </c>
      <c r="N405" s="10">
        <v>4</v>
      </c>
      <c r="O405" s="10">
        <v>7.0000000000000007E-2</v>
      </c>
      <c r="P405" s="10">
        <v>1169.3900000000001</v>
      </c>
      <c r="Q405" s="11">
        <f t="shared" si="54"/>
        <v>0.29862687664873122</v>
      </c>
      <c r="R405" s="10" t="s">
        <v>23</v>
      </c>
      <c r="S405" s="10" t="s">
        <v>24</v>
      </c>
      <c r="T405" s="10">
        <v>10</v>
      </c>
      <c r="U405" s="12" t="str">
        <f t="shared" si="55"/>
        <v>SLOW</v>
      </c>
      <c r="V405" s="10" t="str">
        <f t="shared" si="48"/>
        <v>0 to 0.1</v>
      </c>
      <c r="W405" s="16">
        <f t="shared" ca="1" si="49"/>
        <v>1</v>
      </c>
    </row>
    <row r="406" spans="1:23" x14ac:dyDescent="0.25">
      <c r="A406" s="9" t="s">
        <v>1171</v>
      </c>
      <c r="B406" s="10" t="s">
        <v>1172</v>
      </c>
      <c r="C406" s="10" t="str">
        <f t="shared" si="50"/>
        <v>July</v>
      </c>
      <c r="D406" s="10">
        <f t="shared" si="51"/>
        <v>2024</v>
      </c>
      <c r="E406" s="10" t="str">
        <f t="shared" si="52"/>
        <v>Q3</v>
      </c>
      <c r="F406" s="10" t="s">
        <v>1173</v>
      </c>
      <c r="G406" s="10" t="s">
        <v>36</v>
      </c>
      <c r="H406" s="10" t="s">
        <v>45</v>
      </c>
      <c r="I406" s="10" t="s">
        <v>20</v>
      </c>
      <c r="J406" s="10" t="s">
        <v>29</v>
      </c>
      <c r="K406" s="10" t="s">
        <v>72</v>
      </c>
      <c r="L406" s="10">
        <v>1143.6300000000001</v>
      </c>
      <c r="M406" s="10">
        <f t="shared" si="53"/>
        <v>228.72600000000003</v>
      </c>
      <c r="N406" s="10">
        <v>5</v>
      </c>
      <c r="O406" s="10">
        <v>0.01</v>
      </c>
      <c r="P406" s="10">
        <v>245.66</v>
      </c>
      <c r="Q406" s="11">
        <f t="shared" si="54"/>
        <v>0.21480723660624501</v>
      </c>
      <c r="R406" s="10" t="s">
        <v>23</v>
      </c>
      <c r="S406" s="10" t="s">
        <v>32</v>
      </c>
      <c r="T406" s="10">
        <v>5</v>
      </c>
      <c r="U406" s="12" t="str">
        <f t="shared" si="55"/>
        <v>NORMAL</v>
      </c>
      <c r="V406" s="10" t="str">
        <f t="shared" si="48"/>
        <v>0 to 0.1</v>
      </c>
      <c r="W406" s="16">
        <f t="shared" ca="1" si="49"/>
        <v>1</v>
      </c>
    </row>
    <row r="407" spans="1:23" x14ac:dyDescent="0.25">
      <c r="A407" s="9" t="s">
        <v>1174</v>
      </c>
      <c r="B407" s="10" t="s">
        <v>358</v>
      </c>
      <c r="C407" s="10" t="str">
        <f t="shared" si="50"/>
        <v>April</v>
      </c>
      <c r="D407" s="10">
        <f t="shared" si="51"/>
        <v>2025</v>
      </c>
      <c r="E407" s="10" t="str">
        <f t="shared" si="52"/>
        <v>Q2</v>
      </c>
      <c r="F407" s="10" t="s">
        <v>1175</v>
      </c>
      <c r="G407" s="10" t="s">
        <v>44</v>
      </c>
      <c r="H407" s="10" t="s">
        <v>58</v>
      </c>
      <c r="I407" s="10" t="s">
        <v>52</v>
      </c>
      <c r="J407" s="10" t="s">
        <v>29</v>
      </c>
      <c r="K407" s="10" t="s">
        <v>67</v>
      </c>
      <c r="L407" s="10">
        <v>2031.32</v>
      </c>
      <c r="M407" s="10">
        <f t="shared" si="53"/>
        <v>507.83</v>
      </c>
      <c r="N407" s="10">
        <v>4</v>
      </c>
      <c r="O407" s="10">
        <v>0.26</v>
      </c>
      <c r="P407" s="10">
        <v>497.16</v>
      </c>
      <c r="Q407" s="11">
        <f t="shared" si="54"/>
        <v>0.24474725794064944</v>
      </c>
      <c r="R407" s="10" t="s">
        <v>31</v>
      </c>
      <c r="S407" s="10" t="s">
        <v>40</v>
      </c>
      <c r="T407" s="10">
        <v>7</v>
      </c>
      <c r="U407" s="12" t="str">
        <f t="shared" si="55"/>
        <v>NORMAL</v>
      </c>
      <c r="V407" s="10" t="str">
        <f t="shared" si="48"/>
        <v>upto 0.3</v>
      </c>
      <c r="W407" s="16">
        <f t="shared" ca="1" si="49"/>
        <v>1</v>
      </c>
    </row>
    <row r="408" spans="1:23" x14ac:dyDescent="0.25">
      <c r="A408" s="9" t="s">
        <v>1176</v>
      </c>
      <c r="B408" s="10" t="s">
        <v>296</v>
      </c>
      <c r="C408" s="10" t="str">
        <f t="shared" si="50"/>
        <v>December</v>
      </c>
      <c r="D408" s="10">
        <f t="shared" si="51"/>
        <v>2024</v>
      </c>
      <c r="E408" s="10" t="str">
        <f t="shared" si="52"/>
        <v>Q4</v>
      </c>
      <c r="F408" s="10" t="s">
        <v>1177</v>
      </c>
      <c r="G408" s="10" t="s">
        <v>64</v>
      </c>
      <c r="H408" s="10" t="s">
        <v>71</v>
      </c>
      <c r="I408" s="10" t="s">
        <v>59</v>
      </c>
      <c r="J408" s="10" t="s">
        <v>81</v>
      </c>
      <c r="K408" s="10" t="s">
        <v>72</v>
      </c>
      <c r="L408" s="10">
        <v>1264.5899999999999</v>
      </c>
      <c r="M408" s="10">
        <f t="shared" si="53"/>
        <v>316.14749999999998</v>
      </c>
      <c r="N408" s="10">
        <v>4</v>
      </c>
      <c r="O408" s="10">
        <v>0.24</v>
      </c>
      <c r="P408" s="10">
        <v>414.73</v>
      </c>
      <c r="Q408" s="11">
        <f t="shared" si="54"/>
        <v>0.32795609644232521</v>
      </c>
      <c r="R408" s="10" t="s">
        <v>54</v>
      </c>
      <c r="S408" s="10" t="s">
        <v>77</v>
      </c>
      <c r="T408" s="10">
        <v>6</v>
      </c>
      <c r="U408" s="12" t="str">
        <f t="shared" si="55"/>
        <v>NORMAL</v>
      </c>
      <c r="V408" s="10" t="str">
        <f t="shared" si="48"/>
        <v>upto 0.3</v>
      </c>
      <c r="W408" s="16">
        <f t="shared" ca="1" si="49"/>
        <v>1</v>
      </c>
    </row>
    <row r="409" spans="1:23" x14ac:dyDescent="0.25">
      <c r="A409" s="9" t="s">
        <v>1178</v>
      </c>
      <c r="B409" s="10" t="s">
        <v>1179</v>
      </c>
      <c r="C409" s="10" t="str">
        <f t="shared" si="50"/>
        <v>July</v>
      </c>
      <c r="D409" s="10">
        <f t="shared" si="51"/>
        <v>2024</v>
      </c>
      <c r="E409" s="10" t="str">
        <f t="shared" si="52"/>
        <v>Q3</v>
      </c>
      <c r="F409" s="10" t="s">
        <v>1180</v>
      </c>
      <c r="G409" s="10" t="s">
        <v>102</v>
      </c>
      <c r="H409" s="10" t="s">
        <v>51</v>
      </c>
      <c r="I409" s="10" t="s">
        <v>106</v>
      </c>
      <c r="J409" s="10" t="s">
        <v>29</v>
      </c>
      <c r="K409" s="10" t="s">
        <v>72</v>
      </c>
      <c r="L409" s="10">
        <v>1189.8599999999999</v>
      </c>
      <c r="M409" s="10">
        <f t="shared" si="53"/>
        <v>297.46499999999997</v>
      </c>
      <c r="N409" s="10">
        <v>4</v>
      </c>
      <c r="O409" s="10">
        <v>0.21</v>
      </c>
      <c r="P409" s="10">
        <v>386.81</v>
      </c>
      <c r="Q409" s="11">
        <f t="shared" si="54"/>
        <v>0.32508866589346647</v>
      </c>
      <c r="R409" s="10" t="s">
        <v>23</v>
      </c>
      <c r="S409" s="10" t="s">
        <v>24</v>
      </c>
      <c r="T409" s="10">
        <v>7</v>
      </c>
      <c r="U409" s="12" t="str">
        <f t="shared" si="55"/>
        <v>NORMAL</v>
      </c>
      <c r="V409" s="10" t="str">
        <f t="shared" si="48"/>
        <v>upto 0.3</v>
      </c>
      <c r="W409" s="16">
        <f t="shared" ca="1" si="49"/>
        <v>1</v>
      </c>
    </row>
    <row r="410" spans="1:23" x14ac:dyDescent="0.25">
      <c r="A410" s="9" t="s">
        <v>1181</v>
      </c>
      <c r="B410" s="10" t="s">
        <v>447</v>
      </c>
      <c r="C410" s="10" t="str">
        <f t="shared" si="50"/>
        <v>October</v>
      </c>
      <c r="D410" s="10">
        <f t="shared" si="51"/>
        <v>2025</v>
      </c>
      <c r="E410" s="10" t="str">
        <f t="shared" si="52"/>
        <v>Q4</v>
      </c>
      <c r="F410" s="10" t="s">
        <v>1182</v>
      </c>
      <c r="G410" s="10" t="s">
        <v>102</v>
      </c>
      <c r="H410" s="10" t="s">
        <v>45</v>
      </c>
      <c r="I410" s="10" t="s">
        <v>20</v>
      </c>
      <c r="J410" s="10" t="s">
        <v>47</v>
      </c>
      <c r="K410" s="10" t="s">
        <v>76</v>
      </c>
      <c r="L410" s="10">
        <v>3012.1</v>
      </c>
      <c r="M410" s="10">
        <f t="shared" si="53"/>
        <v>602.41999999999996</v>
      </c>
      <c r="N410" s="10">
        <v>5</v>
      </c>
      <c r="O410" s="10">
        <v>0.27</v>
      </c>
      <c r="P410" s="10">
        <v>302.31</v>
      </c>
      <c r="Q410" s="11">
        <f t="shared" si="54"/>
        <v>0.10036519371866805</v>
      </c>
      <c r="R410" s="10" t="s">
        <v>54</v>
      </c>
      <c r="S410" s="10" t="s">
        <v>32</v>
      </c>
      <c r="T410" s="10">
        <v>10</v>
      </c>
      <c r="U410" s="12" t="str">
        <f t="shared" si="55"/>
        <v>SLOW</v>
      </c>
      <c r="V410" s="10" t="str">
        <f t="shared" si="48"/>
        <v>upto 0.3</v>
      </c>
      <c r="W410" s="16">
        <f t="shared" ca="1" si="49"/>
        <v>1</v>
      </c>
    </row>
    <row r="411" spans="1:23" x14ac:dyDescent="0.25">
      <c r="A411" s="9" t="s">
        <v>1183</v>
      </c>
      <c r="B411" s="10" t="s">
        <v>1184</v>
      </c>
      <c r="C411" s="10" t="str">
        <f t="shared" si="50"/>
        <v>January</v>
      </c>
      <c r="D411" s="10">
        <f t="shared" si="51"/>
        <v>2024</v>
      </c>
      <c r="E411" s="10" t="str">
        <f t="shared" si="52"/>
        <v>Q1</v>
      </c>
      <c r="F411" s="10" t="s">
        <v>1185</v>
      </c>
      <c r="G411" s="10" t="s">
        <v>36</v>
      </c>
      <c r="H411" s="10" t="s">
        <v>58</v>
      </c>
      <c r="I411" s="10" t="s">
        <v>52</v>
      </c>
      <c r="J411" s="10" t="s">
        <v>66</v>
      </c>
      <c r="K411" s="10" t="s">
        <v>39</v>
      </c>
      <c r="L411" s="10">
        <v>1416.25</v>
      </c>
      <c r="M411" s="10">
        <f t="shared" si="53"/>
        <v>708.125</v>
      </c>
      <c r="N411" s="10">
        <v>2</v>
      </c>
      <c r="O411" s="10">
        <v>0.24</v>
      </c>
      <c r="P411" s="10">
        <v>436.61</v>
      </c>
      <c r="Q411" s="11">
        <f t="shared" si="54"/>
        <v>0.30828596646072376</v>
      </c>
      <c r="R411" s="10" t="s">
        <v>31</v>
      </c>
      <c r="S411" s="10" t="s">
        <v>24</v>
      </c>
      <c r="T411" s="10">
        <v>2</v>
      </c>
      <c r="U411" s="12" t="str">
        <f t="shared" si="55"/>
        <v>FAST</v>
      </c>
      <c r="V411" s="10" t="str">
        <f t="shared" si="48"/>
        <v>upto 0.3</v>
      </c>
      <c r="W411" s="16">
        <f t="shared" ca="1" si="49"/>
        <v>1</v>
      </c>
    </row>
    <row r="412" spans="1:23" x14ac:dyDescent="0.25">
      <c r="A412" s="9" t="s">
        <v>1186</v>
      </c>
      <c r="B412" s="10" t="s">
        <v>1143</v>
      </c>
      <c r="C412" s="10" t="str">
        <f t="shared" si="50"/>
        <v>April</v>
      </c>
      <c r="D412" s="10">
        <f t="shared" si="51"/>
        <v>2025</v>
      </c>
      <c r="E412" s="10" t="str">
        <f t="shared" si="52"/>
        <v>Q2</v>
      </c>
      <c r="F412" s="10" t="s">
        <v>1187</v>
      </c>
      <c r="G412" s="10" t="s">
        <v>36</v>
      </c>
      <c r="H412" s="10" t="s">
        <v>45</v>
      </c>
      <c r="I412" s="10" t="s">
        <v>46</v>
      </c>
      <c r="J412" s="10" t="s">
        <v>47</v>
      </c>
      <c r="K412" s="10" t="s">
        <v>30</v>
      </c>
      <c r="L412" s="10">
        <v>1248.28</v>
      </c>
      <c r="M412" s="10">
        <f t="shared" si="53"/>
        <v>624.14</v>
      </c>
      <c r="N412" s="10">
        <v>2</v>
      </c>
      <c r="O412" s="10">
        <v>0.26</v>
      </c>
      <c r="P412" s="10">
        <v>354.77</v>
      </c>
      <c r="Q412" s="11">
        <f t="shared" si="54"/>
        <v>0.28420706892684333</v>
      </c>
      <c r="R412" s="10" t="s">
        <v>23</v>
      </c>
      <c r="S412" s="10" t="s">
        <v>86</v>
      </c>
      <c r="T412" s="10">
        <v>6</v>
      </c>
      <c r="U412" s="12" t="str">
        <f t="shared" si="55"/>
        <v>NORMAL</v>
      </c>
      <c r="V412" s="10" t="str">
        <f t="shared" si="48"/>
        <v>upto 0.3</v>
      </c>
      <c r="W412" s="16">
        <f t="shared" ca="1" si="49"/>
        <v>1</v>
      </c>
    </row>
    <row r="413" spans="1:23" x14ac:dyDescent="0.25">
      <c r="A413" s="9" t="s">
        <v>1188</v>
      </c>
      <c r="B413" s="10" t="s">
        <v>1189</v>
      </c>
      <c r="C413" s="10" t="str">
        <f t="shared" si="50"/>
        <v>April</v>
      </c>
      <c r="D413" s="10">
        <f t="shared" si="51"/>
        <v>2025</v>
      </c>
      <c r="E413" s="10" t="str">
        <f t="shared" si="52"/>
        <v>Q2</v>
      </c>
      <c r="F413" s="10" t="s">
        <v>1190</v>
      </c>
      <c r="G413" s="10" t="s">
        <v>18</v>
      </c>
      <c r="H413" s="10" t="s">
        <v>37</v>
      </c>
      <c r="I413" s="10" t="s">
        <v>38</v>
      </c>
      <c r="J413" s="10" t="s">
        <v>47</v>
      </c>
      <c r="K413" s="10" t="s">
        <v>22</v>
      </c>
      <c r="L413" s="10">
        <v>1036.7</v>
      </c>
      <c r="M413" s="10">
        <f t="shared" si="53"/>
        <v>207.34</v>
      </c>
      <c r="N413" s="10">
        <v>5</v>
      </c>
      <c r="O413" s="10">
        <v>0.17</v>
      </c>
      <c r="P413" s="10">
        <v>259.18</v>
      </c>
      <c r="Q413" s="11">
        <f t="shared" si="54"/>
        <v>0.25000482299604515</v>
      </c>
      <c r="R413" s="10" t="s">
        <v>31</v>
      </c>
      <c r="S413" s="10" t="s">
        <v>77</v>
      </c>
      <c r="T413" s="10">
        <v>10</v>
      </c>
      <c r="U413" s="12" t="str">
        <f t="shared" si="55"/>
        <v>SLOW</v>
      </c>
      <c r="V413" s="10" t="str">
        <f t="shared" si="48"/>
        <v>0.1 to 0.2</v>
      </c>
      <c r="W413" s="16">
        <f t="shared" ca="1" si="49"/>
        <v>1</v>
      </c>
    </row>
    <row r="414" spans="1:23" x14ac:dyDescent="0.25">
      <c r="A414" s="9" t="s">
        <v>1191</v>
      </c>
      <c r="B414" s="10" t="s">
        <v>1051</v>
      </c>
      <c r="C414" s="10" t="str">
        <f t="shared" si="50"/>
        <v>May</v>
      </c>
      <c r="D414" s="10">
        <f t="shared" si="51"/>
        <v>2025</v>
      </c>
      <c r="E414" s="10" t="str">
        <f t="shared" si="52"/>
        <v>Q2</v>
      </c>
      <c r="F414" s="10" t="s">
        <v>1192</v>
      </c>
      <c r="G414" s="10" t="s">
        <v>64</v>
      </c>
      <c r="H414" s="10" t="s">
        <v>45</v>
      </c>
      <c r="I414" s="10" t="s">
        <v>52</v>
      </c>
      <c r="J414" s="10" t="s">
        <v>21</v>
      </c>
      <c r="K414" s="10" t="s">
        <v>76</v>
      </c>
      <c r="L414" s="10">
        <v>592.13</v>
      </c>
      <c r="M414" s="10">
        <f t="shared" si="53"/>
        <v>296.065</v>
      </c>
      <c r="N414" s="10">
        <v>2</v>
      </c>
      <c r="O414" s="10">
        <v>0.08</v>
      </c>
      <c r="P414" s="10">
        <v>153.99</v>
      </c>
      <c r="Q414" s="11">
        <f t="shared" si="54"/>
        <v>0.26006113522368401</v>
      </c>
      <c r="R414" s="10" t="s">
        <v>23</v>
      </c>
      <c r="S414" s="10" t="s">
        <v>24</v>
      </c>
      <c r="T414" s="10">
        <v>6</v>
      </c>
      <c r="U414" s="12" t="str">
        <f t="shared" si="55"/>
        <v>NORMAL</v>
      </c>
      <c r="V414" s="10" t="str">
        <f t="shared" si="48"/>
        <v>0 to 0.1</v>
      </c>
      <c r="W414" s="16">
        <f t="shared" ca="1" si="49"/>
        <v>1</v>
      </c>
    </row>
    <row r="415" spans="1:23" x14ac:dyDescent="0.25">
      <c r="A415" s="9" t="s">
        <v>1193</v>
      </c>
      <c r="B415" s="10" t="s">
        <v>966</v>
      </c>
      <c r="C415" s="10" t="str">
        <f t="shared" si="50"/>
        <v>September</v>
      </c>
      <c r="D415" s="10">
        <f t="shared" si="51"/>
        <v>2024</v>
      </c>
      <c r="E415" s="10" t="str">
        <f t="shared" si="52"/>
        <v>Q3</v>
      </c>
      <c r="F415" s="10" t="s">
        <v>1194</v>
      </c>
      <c r="G415" s="10" t="s">
        <v>36</v>
      </c>
      <c r="H415" s="10" t="s">
        <v>71</v>
      </c>
      <c r="I415" s="10" t="s">
        <v>116</v>
      </c>
      <c r="J415" s="10" t="s">
        <v>81</v>
      </c>
      <c r="K415" s="10" t="s">
        <v>30</v>
      </c>
      <c r="L415" s="10">
        <v>1121.74</v>
      </c>
      <c r="M415" s="10">
        <f t="shared" si="53"/>
        <v>373.91333333333336</v>
      </c>
      <c r="N415" s="10">
        <v>3</v>
      </c>
      <c r="O415" s="10">
        <v>0.26</v>
      </c>
      <c r="P415" s="10">
        <v>385.87</v>
      </c>
      <c r="Q415" s="11">
        <f t="shared" si="54"/>
        <v>0.34399236899816354</v>
      </c>
      <c r="R415" s="10" t="s">
        <v>23</v>
      </c>
      <c r="S415" s="10" t="s">
        <v>32</v>
      </c>
      <c r="T415" s="10">
        <v>3</v>
      </c>
      <c r="U415" s="12" t="str">
        <f t="shared" si="55"/>
        <v>FAST</v>
      </c>
      <c r="V415" s="10" t="str">
        <f t="shared" si="48"/>
        <v>upto 0.3</v>
      </c>
      <c r="W415" s="16">
        <f t="shared" ca="1" si="49"/>
        <v>1</v>
      </c>
    </row>
    <row r="416" spans="1:23" x14ac:dyDescent="0.25">
      <c r="A416" s="9" t="s">
        <v>1195</v>
      </c>
      <c r="B416" s="10" t="s">
        <v>304</v>
      </c>
      <c r="C416" s="10" t="str">
        <f t="shared" si="50"/>
        <v>January</v>
      </c>
      <c r="D416" s="10">
        <f t="shared" si="51"/>
        <v>2025</v>
      </c>
      <c r="E416" s="10" t="str">
        <f t="shared" si="52"/>
        <v>Q1</v>
      </c>
      <c r="F416" s="10" t="s">
        <v>1196</v>
      </c>
      <c r="G416" s="10" t="s">
        <v>64</v>
      </c>
      <c r="H416" s="10" t="s">
        <v>58</v>
      </c>
      <c r="I416" s="10" t="s">
        <v>38</v>
      </c>
      <c r="J416" s="10" t="s">
        <v>29</v>
      </c>
      <c r="K416" s="10" t="s">
        <v>67</v>
      </c>
      <c r="L416" s="10">
        <v>1350.91</v>
      </c>
      <c r="M416" s="10">
        <f t="shared" si="53"/>
        <v>337.72750000000002</v>
      </c>
      <c r="N416" s="10">
        <v>4</v>
      </c>
      <c r="O416" s="10">
        <v>0.18</v>
      </c>
      <c r="P416" s="10">
        <v>270.07</v>
      </c>
      <c r="Q416" s="11">
        <f t="shared" si="54"/>
        <v>0.1999170929225485</v>
      </c>
      <c r="R416" s="10" t="s">
        <v>54</v>
      </c>
      <c r="S416" s="10" t="s">
        <v>40</v>
      </c>
      <c r="T416" s="10">
        <v>6</v>
      </c>
      <c r="U416" s="12" t="str">
        <f t="shared" si="55"/>
        <v>NORMAL</v>
      </c>
      <c r="V416" s="10" t="str">
        <f t="shared" si="48"/>
        <v>0.1 to 0.2</v>
      </c>
      <c r="W416" s="16">
        <f t="shared" ca="1" si="49"/>
        <v>1</v>
      </c>
    </row>
    <row r="417" spans="1:23" x14ac:dyDescent="0.25">
      <c r="A417" s="9" t="s">
        <v>1197</v>
      </c>
      <c r="B417" s="10" t="s">
        <v>1198</v>
      </c>
      <c r="C417" s="10" t="str">
        <f t="shared" si="50"/>
        <v>December</v>
      </c>
      <c r="D417" s="10">
        <f t="shared" si="51"/>
        <v>2024</v>
      </c>
      <c r="E417" s="10" t="str">
        <f t="shared" si="52"/>
        <v>Q4</v>
      </c>
      <c r="F417" s="10" t="s">
        <v>1199</v>
      </c>
      <c r="G417" s="10" t="s">
        <v>44</v>
      </c>
      <c r="H417" s="10" t="s">
        <v>71</v>
      </c>
      <c r="I417" s="10" t="s">
        <v>28</v>
      </c>
      <c r="J417" s="10" t="s">
        <v>21</v>
      </c>
      <c r="K417" s="10" t="s">
        <v>39</v>
      </c>
      <c r="L417" s="10">
        <v>2957.34</v>
      </c>
      <c r="M417" s="10">
        <f t="shared" si="53"/>
        <v>739.33500000000004</v>
      </c>
      <c r="N417" s="10">
        <v>4</v>
      </c>
      <c r="O417" s="10">
        <v>0.27</v>
      </c>
      <c r="P417" s="10">
        <v>794.47</v>
      </c>
      <c r="Q417" s="11">
        <f t="shared" si="54"/>
        <v>0.26864344309413191</v>
      </c>
      <c r="R417" s="10" t="s">
        <v>23</v>
      </c>
      <c r="S417" s="10" t="s">
        <v>40</v>
      </c>
      <c r="T417" s="10">
        <v>5</v>
      </c>
      <c r="U417" s="12" t="str">
        <f t="shared" si="55"/>
        <v>NORMAL</v>
      </c>
      <c r="V417" s="10" t="str">
        <f t="shared" si="48"/>
        <v>upto 0.3</v>
      </c>
      <c r="W417" s="16">
        <f t="shared" ca="1" si="49"/>
        <v>1</v>
      </c>
    </row>
    <row r="418" spans="1:23" x14ac:dyDescent="0.25">
      <c r="A418" s="9" t="s">
        <v>1200</v>
      </c>
      <c r="B418" s="10" t="s">
        <v>804</v>
      </c>
      <c r="C418" s="10" t="str">
        <f t="shared" si="50"/>
        <v>May</v>
      </c>
      <c r="D418" s="10">
        <f t="shared" si="51"/>
        <v>2025</v>
      </c>
      <c r="E418" s="10" t="str">
        <f t="shared" si="52"/>
        <v>Q2</v>
      </c>
      <c r="F418" s="10" t="s">
        <v>1201</v>
      </c>
      <c r="G418" s="10" t="s">
        <v>44</v>
      </c>
      <c r="H418" s="10" t="s">
        <v>45</v>
      </c>
      <c r="I418" s="10" t="s">
        <v>20</v>
      </c>
      <c r="J418" s="10" t="s">
        <v>47</v>
      </c>
      <c r="K418" s="10" t="s">
        <v>30</v>
      </c>
      <c r="L418" s="10">
        <v>354.9</v>
      </c>
      <c r="M418" s="10">
        <f t="shared" si="53"/>
        <v>88.724999999999994</v>
      </c>
      <c r="N418" s="10">
        <v>4</v>
      </c>
      <c r="O418" s="10">
        <v>0.09</v>
      </c>
      <c r="P418" s="10">
        <v>116.58</v>
      </c>
      <c r="Q418" s="11">
        <f t="shared" si="54"/>
        <v>0.32848689771766698</v>
      </c>
      <c r="R418" s="10" t="s">
        <v>54</v>
      </c>
      <c r="S418" s="10" t="s">
        <v>40</v>
      </c>
      <c r="T418" s="10">
        <v>3</v>
      </c>
      <c r="U418" s="12" t="str">
        <f t="shared" si="55"/>
        <v>FAST</v>
      </c>
      <c r="V418" s="10" t="str">
        <f t="shared" si="48"/>
        <v>0 to 0.1</v>
      </c>
      <c r="W418" s="16">
        <f t="shared" ca="1" si="49"/>
        <v>1</v>
      </c>
    </row>
    <row r="419" spans="1:23" x14ac:dyDescent="0.25">
      <c r="A419" s="9" t="s">
        <v>1202</v>
      </c>
      <c r="B419" s="10" t="s">
        <v>1203</v>
      </c>
      <c r="C419" s="10" t="str">
        <f t="shared" si="50"/>
        <v>June</v>
      </c>
      <c r="D419" s="10">
        <f t="shared" si="51"/>
        <v>2025</v>
      </c>
      <c r="E419" s="10" t="str">
        <f t="shared" si="52"/>
        <v>Q2</v>
      </c>
      <c r="F419" s="10" t="s">
        <v>1204</v>
      </c>
      <c r="G419" s="10" t="s">
        <v>64</v>
      </c>
      <c r="H419" s="10" t="s">
        <v>51</v>
      </c>
      <c r="I419" s="10" t="s">
        <v>106</v>
      </c>
      <c r="J419" s="10" t="s">
        <v>47</v>
      </c>
      <c r="K419" s="10" t="s">
        <v>72</v>
      </c>
      <c r="L419" s="10">
        <v>263.01</v>
      </c>
      <c r="M419" s="10">
        <f t="shared" si="53"/>
        <v>263.01</v>
      </c>
      <c r="N419" s="10">
        <v>1</v>
      </c>
      <c r="O419" s="10">
        <v>0.13</v>
      </c>
      <c r="P419" s="10">
        <v>83.47</v>
      </c>
      <c r="Q419" s="11">
        <f t="shared" si="54"/>
        <v>0.31736435876962854</v>
      </c>
      <c r="R419" s="10" t="s">
        <v>31</v>
      </c>
      <c r="S419" s="10" t="s">
        <v>32</v>
      </c>
      <c r="T419" s="10">
        <v>7</v>
      </c>
      <c r="U419" s="12" t="str">
        <f t="shared" si="55"/>
        <v>NORMAL</v>
      </c>
      <c r="V419" s="10" t="str">
        <f t="shared" si="48"/>
        <v>0.1 to 0.2</v>
      </c>
      <c r="W419" s="16">
        <f t="shared" ca="1" si="49"/>
        <v>1</v>
      </c>
    </row>
    <row r="420" spans="1:23" x14ac:dyDescent="0.25">
      <c r="A420" s="9" t="s">
        <v>1205</v>
      </c>
      <c r="B420" s="10" t="s">
        <v>646</v>
      </c>
      <c r="C420" s="10" t="str">
        <f t="shared" si="50"/>
        <v>January</v>
      </c>
      <c r="D420" s="10">
        <f t="shared" si="51"/>
        <v>2025</v>
      </c>
      <c r="E420" s="10" t="str">
        <f t="shared" si="52"/>
        <v>Q1</v>
      </c>
      <c r="F420" s="10" t="s">
        <v>1206</v>
      </c>
      <c r="G420" s="10" t="s">
        <v>36</v>
      </c>
      <c r="H420" s="10" t="s">
        <v>51</v>
      </c>
      <c r="I420" s="10" t="s">
        <v>38</v>
      </c>
      <c r="J420" s="10" t="s">
        <v>29</v>
      </c>
      <c r="K420" s="10" t="s">
        <v>53</v>
      </c>
      <c r="L420" s="10">
        <v>3604.07</v>
      </c>
      <c r="M420" s="10">
        <f t="shared" si="53"/>
        <v>720.81400000000008</v>
      </c>
      <c r="N420" s="10">
        <v>5</v>
      </c>
      <c r="O420" s="10">
        <v>0.18</v>
      </c>
      <c r="P420" s="10">
        <v>1183.47</v>
      </c>
      <c r="Q420" s="11">
        <f t="shared" si="54"/>
        <v>0.32837042565765923</v>
      </c>
      <c r="R420" s="10" t="s">
        <v>31</v>
      </c>
      <c r="S420" s="10" t="s">
        <v>40</v>
      </c>
      <c r="T420" s="10">
        <v>2</v>
      </c>
      <c r="U420" s="12" t="str">
        <f t="shared" si="55"/>
        <v>FAST</v>
      </c>
      <c r="V420" s="10" t="str">
        <f t="shared" si="48"/>
        <v>0.1 to 0.2</v>
      </c>
      <c r="W420" s="16">
        <f t="shared" ca="1" si="49"/>
        <v>1</v>
      </c>
    </row>
    <row r="421" spans="1:23" x14ac:dyDescent="0.25">
      <c r="A421" s="9" t="s">
        <v>1207</v>
      </c>
      <c r="B421" s="10" t="s">
        <v>463</v>
      </c>
      <c r="C421" s="10" t="str">
        <f t="shared" si="50"/>
        <v>November</v>
      </c>
      <c r="D421" s="10">
        <f t="shared" si="51"/>
        <v>2024</v>
      </c>
      <c r="E421" s="10" t="str">
        <f t="shared" si="52"/>
        <v>Q4</v>
      </c>
      <c r="F421" s="10" t="s">
        <v>1208</v>
      </c>
      <c r="G421" s="10" t="s">
        <v>36</v>
      </c>
      <c r="H421" s="10" t="s">
        <v>58</v>
      </c>
      <c r="I421" s="10" t="s">
        <v>28</v>
      </c>
      <c r="J421" s="10" t="s">
        <v>66</v>
      </c>
      <c r="K421" s="10" t="s">
        <v>67</v>
      </c>
      <c r="L421" s="10">
        <v>237.76</v>
      </c>
      <c r="M421" s="10">
        <f t="shared" si="53"/>
        <v>237.76</v>
      </c>
      <c r="N421" s="10">
        <v>1</v>
      </c>
      <c r="O421" s="10">
        <v>0.17</v>
      </c>
      <c r="P421" s="10">
        <v>48.61</v>
      </c>
      <c r="Q421" s="11">
        <f t="shared" si="54"/>
        <v>0.20444986541049798</v>
      </c>
      <c r="R421" s="10" t="s">
        <v>23</v>
      </c>
      <c r="S421" s="10" t="s">
        <v>32</v>
      </c>
      <c r="T421" s="10">
        <v>2</v>
      </c>
      <c r="U421" s="12" t="str">
        <f t="shared" si="55"/>
        <v>FAST</v>
      </c>
      <c r="V421" s="10" t="str">
        <f t="shared" si="48"/>
        <v>0.1 to 0.2</v>
      </c>
      <c r="W421" s="16">
        <f t="shared" ca="1" si="49"/>
        <v>1</v>
      </c>
    </row>
    <row r="422" spans="1:23" x14ac:dyDescent="0.25">
      <c r="A422" s="9" t="s">
        <v>1209</v>
      </c>
      <c r="B422" s="10" t="s">
        <v>1210</v>
      </c>
      <c r="C422" s="10" t="str">
        <f t="shared" si="50"/>
        <v>July</v>
      </c>
      <c r="D422" s="10">
        <f t="shared" si="51"/>
        <v>2025</v>
      </c>
      <c r="E422" s="10" t="str">
        <f t="shared" si="52"/>
        <v>Q3</v>
      </c>
      <c r="F422" s="10" t="s">
        <v>1211</v>
      </c>
      <c r="G422" s="10" t="s">
        <v>64</v>
      </c>
      <c r="H422" s="10" t="s">
        <v>19</v>
      </c>
      <c r="I422" s="10" t="s">
        <v>116</v>
      </c>
      <c r="J422" s="10" t="s">
        <v>29</v>
      </c>
      <c r="K422" s="10" t="s">
        <v>30</v>
      </c>
      <c r="L422" s="10">
        <v>1797.38</v>
      </c>
      <c r="M422" s="10">
        <f t="shared" si="53"/>
        <v>599.12666666666667</v>
      </c>
      <c r="N422" s="10">
        <v>3</v>
      </c>
      <c r="O422" s="10">
        <v>0.08</v>
      </c>
      <c r="P422" s="10">
        <v>364.88</v>
      </c>
      <c r="Q422" s="11">
        <f t="shared" si="54"/>
        <v>0.20300659849336256</v>
      </c>
      <c r="R422" s="10" t="s">
        <v>23</v>
      </c>
      <c r="S422" s="10" t="s">
        <v>77</v>
      </c>
      <c r="T422" s="10">
        <v>3</v>
      </c>
      <c r="U422" s="12" t="str">
        <f t="shared" si="55"/>
        <v>FAST</v>
      </c>
      <c r="V422" s="10" t="str">
        <f t="shared" si="48"/>
        <v>0 to 0.1</v>
      </c>
      <c r="W422" s="16">
        <f t="shared" ca="1" si="49"/>
        <v>1</v>
      </c>
    </row>
    <row r="423" spans="1:23" x14ac:dyDescent="0.25">
      <c r="A423" s="9" t="s">
        <v>1212</v>
      </c>
      <c r="B423" s="10" t="s">
        <v>1213</v>
      </c>
      <c r="C423" s="10" t="str">
        <f t="shared" si="50"/>
        <v>March</v>
      </c>
      <c r="D423" s="10">
        <f t="shared" si="51"/>
        <v>2025</v>
      </c>
      <c r="E423" s="10" t="str">
        <f t="shared" si="52"/>
        <v>Q1</v>
      </c>
      <c r="F423" s="10" t="s">
        <v>1214</v>
      </c>
      <c r="G423" s="10" t="s">
        <v>102</v>
      </c>
      <c r="H423" s="10" t="s">
        <v>19</v>
      </c>
      <c r="I423" s="10" t="s">
        <v>106</v>
      </c>
      <c r="J423" s="10" t="s">
        <v>21</v>
      </c>
      <c r="K423" s="10" t="s">
        <v>39</v>
      </c>
      <c r="L423" s="10">
        <v>596.48</v>
      </c>
      <c r="M423" s="10">
        <f t="shared" si="53"/>
        <v>198.82666666666668</v>
      </c>
      <c r="N423" s="10">
        <v>3</v>
      </c>
      <c r="O423" s="10">
        <v>0.11</v>
      </c>
      <c r="P423" s="10">
        <v>102.1</v>
      </c>
      <c r="Q423" s="11">
        <f t="shared" si="54"/>
        <v>0.17117086909871243</v>
      </c>
      <c r="R423" s="10" t="s">
        <v>54</v>
      </c>
      <c r="S423" s="10" t="s">
        <v>24</v>
      </c>
      <c r="T423" s="10">
        <v>3</v>
      </c>
      <c r="U423" s="12" t="str">
        <f t="shared" si="55"/>
        <v>FAST</v>
      </c>
      <c r="V423" s="10" t="str">
        <f t="shared" si="48"/>
        <v>0.1 to 0.2</v>
      </c>
      <c r="W423" s="16">
        <f t="shared" ca="1" si="49"/>
        <v>1</v>
      </c>
    </row>
    <row r="424" spans="1:23" x14ac:dyDescent="0.25">
      <c r="A424" s="9" t="s">
        <v>1215</v>
      </c>
      <c r="B424" s="10" t="s">
        <v>1216</v>
      </c>
      <c r="C424" s="10" t="str">
        <f t="shared" si="50"/>
        <v>October</v>
      </c>
      <c r="D424" s="10">
        <f t="shared" si="51"/>
        <v>2024</v>
      </c>
      <c r="E424" s="10" t="str">
        <f t="shared" si="52"/>
        <v>Q4</v>
      </c>
      <c r="F424" s="10" t="s">
        <v>1217</v>
      </c>
      <c r="G424" s="10" t="s">
        <v>44</v>
      </c>
      <c r="H424" s="10" t="s">
        <v>65</v>
      </c>
      <c r="I424" s="10" t="s">
        <v>59</v>
      </c>
      <c r="J424" s="10" t="s">
        <v>47</v>
      </c>
      <c r="K424" s="10" t="s">
        <v>22</v>
      </c>
      <c r="L424" s="10">
        <v>4365.3500000000004</v>
      </c>
      <c r="M424" s="10">
        <f t="shared" si="53"/>
        <v>873.07</v>
      </c>
      <c r="N424" s="10">
        <v>5</v>
      </c>
      <c r="O424" s="10">
        <v>0.18</v>
      </c>
      <c r="P424" s="10">
        <v>874.87</v>
      </c>
      <c r="Q424" s="11">
        <f t="shared" si="54"/>
        <v>0.20041233807140318</v>
      </c>
      <c r="R424" s="10" t="s">
        <v>54</v>
      </c>
      <c r="S424" s="10" t="s">
        <v>86</v>
      </c>
      <c r="T424" s="10">
        <v>5</v>
      </c>
      <c r="U424" s="12" t="str">
        <f t="shared" si="55"/>
        <v>NORMAL</v>
      </c>
      <c r="V424" s="10" t="str">
        <f t="shared" si="48"/>
        <v>0.1 to 0.2</v>
      </c>
      <c r="W424" s="16">
        <f t="shared" ca="1" si="49"/>
        <v>1</v>
      </c>
    </row>
    <row r="425" spans="1:23" x14ac:dyDescent="0.25">
      <c r="A425" s="9" t="s">
        <v>1218</v>
      </c>
      <c r="B425" s="10" t="s">
        <v>172</v>
      </c>
      <c r="C425" s="10" t="str">
        <f t="shared" si="50"/>
        <v>September</v>
      </c>
      <c r="D425" s="10">
        <f t="shared" si="51"/>
        <v>2025</v>
      </c>
      <c r="E425" s="10" t="str">
        <f t="shared" si="52"/>
        <v>Q3</v>
      </c>
      <c r="F425" s="10" t="s">
        <v>1219</v>
      </c>
      <c r="G425" s="10" t="s">
        <v>64</v>
      </c>
      <c r="H425" s="10" t="s">
        <v>45</v>
      </c>
      <c r="I425" s="10" t="s">
        <v>59</v>
      </c>
      <c r="J425" s="10" t="s">
        <v>47</v>
      </c>
      <c r="K425" s="10" t="s">
        <v>30</v>
      </c>
      <c r="L425" s="10">
        <v>453.65</v>
      </c>
      <c r="M425" s="10">
        <f t="shared" si="53"/>
        <v>453.65</v>
      </c>
      <c r="N425" s="10">
        <v>1</v>
      </c>
      <c r="O425" s="10">
        <v>0.14000000000000001</v>
      </c>
      <c r="P425" s="10">
        <v>97.39</v>
      </c>
      <c r="Q425" s="11">
        <f t="shared" si="54"/>
        <v>0.21468092141518794</v>
      </c>
      <c r="R425" s="10" t="s">
        <v>23</v>
      </c>
      <c r="S425" s="10" t="s">
        <v>24</v>
      </c>
      <c r="T425" s="10">
        <v>2</v>
      </c>
      <c r="U425" s="12" t="str">
        <f t="shared" si="55"/>
        <v>FAST</v>
      </c>
      <c r="V425" s="10" t="str">
        <f t="shared" si="48"/>
        <v>0.1 to 0.2</v>
      </c>
      <c r="W425" s="16">
        <f t="shared" ca="1" si="49"/>
        <v>1</v>
      </c>
    </row>
    <row r="426" spans="1:23" x14ac:dyDescent="0.25">
      <c r="A426" s="9" t="s">
        <v>1220</v>
      </c>
      <c r="B426" s="10" t="s">
        <v>631</v>
      </c>
      <c r="C426" s="10" t="str">
        <f t="shared" si="50"/>
        <v>June</v>
      </c>
      <c r="D426" s="10">
        <f t="shared" si="51"/>
        <v>2025</v>
      </c>
      <c r="E426" s="10" t="str">
        <f t="shared" si="52"/>
        <v>Q2</v>
      </c>
      <c r="F426" s="10" t="s">
        <v>385</v>
      </c>
      <c r="G426" s="10" t="s">
        <v>36</v>
      </c>
      <c r="H426" s="10" t="s">
        <v>65</v>
      </c>
      <c r="I426" s="10" t="s">
        <v>106</v>
      </c>
      <c r="J426" s="10" t="s">
        <v>81</v>
      </c>
      <c r="K426" s="10" t="s">
        <v>30</v>
      </c>
      <c r="L426" s="10">
        <v>664.67</v>
      </c>
      <c r="M426" s="10">
        <f t="shared" si="53"/>
        <v>332.33499999999998</v>
      </c>
      <c r="N426" s="10">
        <v>2</v>
      </c>
      <c r="O426" s="10">
        <v>0.19</v>
      </c>
      <c r="P426" s="10">
        <v>229.84</v>
      </c>
      <c r="Q426" s="11">
        <f t="shared" si="54"/>
        <v>0.34579565799569711</v>
      </c>
      <c r="R426" s="10" t="s">
        <v>54</v>
      </c>
      <c r="S426" s="10" t="s">
        <v>86</v>
      </c>
      <c r="T426" s="10">
        <v>9</v>
      </c>
      <c r="U426" s="12" t="str">
        <f t="shared" si="55"/>
        <v>SLOW</v>
      </c>
      <c r="V426" s="10" t="str">
        <f t="shared" si="48"/>
        <v>0.1 to 0.2</v>
      </c>
      <c r="W426" s="16">
        <f t="shared" ca="1" si="49"/>
        <v>1</v>
      </c>
    </row>
    <row r="427" spans="1:23" x14ac:dyDescent="0.25">
      <c r="A427" s="9" t="s">
        <v>1221</v>
      </c>
      <c r="B427" s="10" t="s">
        <v>501</v>
      </c>
      <c r="C427" s="10" t="str">
        <f t="shared" si="50"/>
        <v>October</v>
      </c>
      <c r="D427" s="10">
        <f t="shared" si="51"/>
        <v>2024</v>
      </c>
      <c r="E427" s="10" t="str">
        <f t="shared" si="52"/>
        <v>Q4</v>
      </c>
      <c r="F427" s="10" t="s">
        <v>1222</v>
      </c>
      <c r="G427" s="10" t="s">
        <v>36</v>
      </c>
      <c r="H427" s="10" t="s">
        <v>65</v>
      </c>
      <c r="I427" s="10" t="s">
        <v>28</v>
      </c>
      <c r="J427" s="10" t="s">
        <v>29</v>
      </c>
      <c r="K427" s="10" t="s">
        <v>76</v>
      </c>
      <c r="L427" s="10">
        <v>834.48</v>
      </c>
      <c r="M427" s="10">
        <f t="shared" si="53"/>
        <v>834.48</v>
      </c>
      <c r="N427" s="10">
        <v>1</v>
      </c>
      <c r="O427" s="10">
        <v>0.04</v>
      </c>
      <c r="P427" s="10">
        <v>149.66999999999999</v>
      </c>
      <c r="Q427" s="11">
        <f t="shared" si="54"/>
        <v>0.17935720448662637</v>
      </c>
      <c r="R427" s="10" t="s">
        <v>54</v>
      </c>
      <c r="S427" s="10" t="s">
        <v>86</v>
      </c>
      <c r="T427" s="10">
        <v>3</v>
      </c>
      <c r="U427" s="12" t="str">
        <f t="shared" si="55"/>
        <v>FAST</v>
      </c>
      <c r="V427" s="10" t="str">
        <f t="shared" si="48"/>
        <v>0 to 0.1</v>
      </c>
      <c r="W427" s="16">
        <f t="shared" ca="1" si="49"/>
        <v>1</v>
      </c>
    </row>
    <row r="428" spans="1:23" x14ac:dyDescent="0.25">
      <c r="A428" s="9" t="s">
        <v>1223</v>
      </c>
      <c r="B428" s="10" t="s">
        <v>614</v>
      </c>
      <c r="C428" s="10" t="str">
        <f t="shared" si="50"/>
        <v>June</v>
      </c>
      <c r="D428" s="10">
        <f t="shared" si="51"/>
        <v>2024</v>
      </c>
      <c r="E428" s="10" t="str">
        <f t="shared" si="52"/>
        <v>Q2</v>
      </c>
      <c r="F428" s="10" t="s">
        <v>1224</v>
      </c>
      <c r="G428" s="10" t="s">
        <v>64</v>
      </c>
      <c r="H428" s="10" t="s">
        <v>37</v>
      </c>
      <c r="I428" s="10" t="s">
        <v>28</v>
      </c>
      <c r="J428" s="10" t="s">
        <v>21</v>
      </c>
      <c r="K428" s="10" t="s">
        <v>76</v>
      </c>
      <c r="L428" s="10">
        <v>975.99</v>
      </c>
      <c r="M428" s="10">
        <f t="shared" si="53"/>
        <v>487.995</v>
      </c>
      <c r="N428" s="10">
        <v>2</v>
      </c>
      <c r="O428" s="10">
        <v>0.28000000000000003</v>
      </c>
      <c r="P428" s="10">
        <v>261.86</v>
      </c>
      <c r="Q428" s="11">
        <f t="shared" si="54"/>
        <v>0.26830192932304636</v>
      </c>
      <c r="R428" s="10" t="s">
        <v>23</v>
      </c>
      <c r="S428" s="10" t="s">
        <v>32</v>
      </c>
      <c r="T428" s="10">
        <v>5</v>
      </c>
      <c r="U428" s="12" t="str">
        <f t="shared" si="55"/>
        <v>NORMAL</v>
      </c>
      <c r="V428" s="10" t="str">
        <f t="shared" si="48"/>
        <v>upto 0.3</v>
      </c>
      <c r="W428" s="16">
        <f t="shared" ca="1" si="49"/>
        <v>1</v>
      </c>
    </row>
    <row r="429" spans="1:23" x14ac:dyDescent="0.25">
      <c r="A429" s="9" t="s">
        <v>1225</v>
      </c>
      <c r="B429" s="10" t="s">
        <v>355</v>
      </c>
      <c r="C429" s="10" t="str">
        <f t="shared" si="50"/>
        <v>September</v>
      </c>
      <c r="D429" s="10">
        <f t="shared" si="51"/>
        <v>2024</v>
      </c>
      <c r="E429" s="10" t="str">
        <f t="shared" si="52"/>
        <v>Q3</v>
      </c>
      <c r="F429" s="10" t="s">
        <v>1226</v>
      </c>
      <c r="G429" s="10" t="s">
        <v>18</v>
      </c>
      <c r="H429" s="10" t="s">
        <v>45</v>
      </c>
      <c r="I429" s="10" t="s">
        <v>116</v>
      </c>
      <c r="J429" s="10" t="s">
        <v>81</v>
      </c>
      <c r="K429" s="10" t="s">
        <v>39</v>
      </c>
      <c r="L429" s="10">
        <v>3699.92</v>
      </c>
      <c r="M429" s="10">
        <f t="shared" si="53"/>
        <v>739.98400000000004</v>
      </c>
      <c r="N429" s="10">
        <v>5</v>
      </c>
      <c r="O429" s="10">
        <v>0.17</v>
      </c>
      <c r="P429" s="10">
        <v>641.13</v>
      </c>
      <c r="Q429" s="11">
        <f t="shared" si="54"/>
        <v>0.17328212501891932</v>
      </c>
      <c r="R429" s="10" t="s">
        <v>31</v>
      </c>
      <c r="S429" s="10" t="s">
        <v>86</v>
      </c>
      <c r="T429" s="10">
        <v>4</v>
      </c>
      <c r="U429" s="12" t="str">
        <f t="shared" si="55"/>
        <v>NORMAL</v>
      </c>
      <c r="V429" s="10" t="str">
        <f t="shared" si="48"/>
        <v>0.1 to 0.2</v>
      </c>
      <c r="W429" s="16">
        <f t="shared" ca="1" si="49"/>
        <v>1</v>
      </c>
    </row>
    <row r="430" spans="1:23" x14ac:dyDescent="0.25">
      <c r="A430" s="9" t="s">
        <v>1227</v>
      </c>
      <c r="B430" s="10" t="s">
        <v>963</v>
      </c>
      <c r="C430" s="10" t="str">
        <f t="shared" si="50"/>
        <v>December</v>
      </c>
      <c r="D430" s="10">
        <f t="shared" si="51"/>
        <v>2025</v>
      </c>
      <c r="E430" s="10" t="str">
        <f t="shared" si="52"/>
        <v>Q4</v>
      </c>
      <c r="F430" s="10" t="s">
        <v>1228</v>
      </c>
      <c r="G430" s="10" t="s">
        <v>64</v>
      </c>
      <c r="H430" s="10" t="s">
        <v>19</v>
      </c>
      <c r="I430" s="10" t="s">
        <v>106</v>
      </c>
      <c r="J430" s="10" t="s">
        <v>66</v>
      </c>
      <c r="K430" s="10" t="s">
        <v>22</v>
      </c>
      <c r="L430" s="10">
        <v>2685.65</v>
      </c>
      <c r="M430" s="10">
        <f t="shared" si="53"/>
        <v>671.41250000000002</v>
      </c>
      <c r="N430" s="10">
        <v>4</v>
      </c>
      <c r="O430" s="10">
        <v>0.22</v>
      </c>
      <c r="P430" s="10">
        <v>930.03</v>
      </c>
      <c r="Q430" s="11">
        <f t="shared" si="54"/>
        <v>0.34629605495876231</v>
      </c>
      <c r="R430" s="10" t="s">
        <v>23</v>
      </c>
      <c r="S430" s="10" t="s">
        <v>24</v>
      </c>
      <c r="T430" s="10">
        <v>7</v>
      </c>
      <c r="U430" s="12" t="str">
        <f t="shared" si="55"/>
        <v>NORMAL</v>
      </c>
      <c r="V430" s="10" t="str">
        <f t="shared" si="48"/>
        <v>upto 0.3</v>
      </c>
      <c r="W430" s="16">
        <f t="shared" ca="1" si="49"/>
        <v>1</v>
      </c>
    </row>
    <row r="431" spans="1:23" x14ac:dyDescent="0.25">
      <c r="A431" s="9" t="s">
        <v>1229</v>
      </c>
      <c r="B431" s="10" t="s">
        <v>1230</v>
      </c>
      <c r="C431" s="10" t="str">
        <f t="shared" si="50"/>
        <v>December</v>
      </c>
      <c r="D431" s="10">
        <f t="shared" si="51"/>
        <v>2024</v>
      </c>
      <c r="E431" s="10" t="str">
        <f t="shared" si="52"/>
        <v>Q4</v>
      </c>
      <c r="F431" s="10" t="s">
        <v>1231</v>
      </c>
      <c r="G431" s="10" t="s">
        <v>44</v>
      </c>
      <c r="H431" s="10" t="s">
        <v>65</v>
      </c>
      <c r="I431" s="10" t="s">
        <v>28</v>
      </c>
      <c r="J431" s="10" t="s">
        <v>81</v>
      </c>
      <c r="K431" s="10" t="s">
        <v>76</v>
      </c>
      <c r="L431" s="10">
        <v>769.5</v>
      </c>
      <c r="M431" s="10">
        <f t="shared" si="53"/>
        <v>256.5</v>
      </c>
      <c r="N431" s="10">
        <v>3</v>
      </c>
      <c r="O431" s="10">
        <v>0.01</v>
      </c>
      <c r="P431" s="10">
        <v>104.04</v>
      </c>
      <c r="Q431" s="11">
        <f t="shared" si="54"/>
        <v>0.13520467836257311</v>
      </c>
      <c r="R431" s="10" t="s">
        <v>31</v>
      </c>
      <c r="S431" s="10" t="s">
        <v>77</v>
      </c>
      <c r="T431" s="10">
        <v>8</v>
      </c>
      <c r="U431" s="12" t="str">
        <f t="shared" si="55"/>
        <v>SLOW</v>
      </c>
      <c r="V431" s="10" t="str">
        <f t="shared" si="48"/>
        <v>0 to 0.1</v>
      </c>
      <c r="W431" s="16">
        <f t="shared" ca="1" si="49"/>
        <v>1</v>
      </c>
    </row>
    <row r="432" spans="1:23" x14ac:dyDescent="0.25">
      <c r="A432" s="9" t="s">
        <v>1232</v>
      </c>
      <c r="B432" s="10" t="s">
        <v>1233</v>
      </c>
      <c r="C432" s="10" t="str">
        <f t="shared" si="50"/>
        <v>October</v>
      </c>
      <c r="D432" s="10">
        <f t="shared" si="51"/>
        <v>2025</v>
      </c>
      <c r="E432" s="10" t="str">
        <f t="shared" si="52"/>
        <v>Q4</v>
      </c>
      <c r="F432" s="10" t="s">
        <v>1234</v>
      </c>
      <c r="G432" s="10" t="s">
        <v>64</v>
      </c>
      <c r="H432" s="10" t="s">
        <v>71</v>
      </c>
      <c r="I432" s="10" t="s">
        <v>106</v>
      </c>
      <c r="J432" s="10" t="s">
        <v>47</v>
      </c>
      <c r="K432" s="10" t="s">
        <v>39</v>
      </c>
      <c r="L432" s="10">
        <v>1199.56</v>
      </c>
      <c r="M432" s="10">
        <f t="shared" si="53"/>
        <v>599.78</v>
      </c>
      <c r="N432" s="10">
        <v>2</v>
      </c>
      <c r="O432" s="10">
        <v>0.24</v>
      </c>
      <c r="P432" s="10">
        <v>178.1</v>
      </c>
      <c r="Q432" s="11">
        <f t="shared" si="54"/>
        <v>0.14847110607222649</v>
      </c>
      <c r="R432" s="10" t="s">
        <v>23</v>
      </c>
      <c r="S432" s="10" t="s">
        <v>86</v>
      </c>
      <c r="T432" s="10">
        <v>2</v>
      </c>
      <c r="U432" s="12" t="str">
        <f t="shared" si="55"/>
        <v>FAST</v>
      </c>
      <c r="V432" s="10" t="str">
        <f t="shared" si="48"/>
        <v>upto 0.3</v>
      </c>
      <c r="W432" s="16">
        <f t="shared" ca="1" si="49"/>
        <v>1</v>
      </c>
    </row>
    <row r="433" spans="1:23" x14ac:dyDescent="0.25">
      <c r="A433" s="9" t="s">
        <v>1235</v>
      </c>
      <c r="B433" s="10" t="s">
        <v>680</v>
      </c>
      <c r="C433" s="10" t="str">
        <f t="shared" si="50"/>
        <v>December</v>
      </c>
      <c r="D433" s="10">
        <f t="shared" si="51"/>
        <v>2025</v>
      </c>
      <c r="E433" s="10" t="str">
        <f t="shared" si="52"/>
        <v>Q4</v>
      </c>
      <c r="F433" s="10" t="s">
        <v>1236</v>
      </c>
      <c r="G433" s="10" t="s">
        <v>36</v>
      </c>
      <c r="H433" s="10" t="s">
        <v>51</v>
      </c>
      <c r="I433" s="10" t="s">
        <v>46</v>
      </c>
      <c r="J433" s="10" t="s">
        <v>21</v>
      </c>
      <c r="K433" s="10" t="s">
        <v>30</v>
      </c>
      <c r="L433" s="10">
        <v>293.06</v>
      </c>
      <c r="M433" s="10">
        <f t="shared" si="53"/>
        <v>73.265000000000001</v>
      </c>
      <c r="N433" s="10">
        <v>4</v>
      </c>
      <c r="O433" s="10">
        <v>0.12</v>
      </c>
      <c r="P433" s="10">
        <v>95.9</v>
      </c>
      <c r="Q433" s="11">
        <f t="shared" si="54"/>
        <v>0.32723674332901115</v>
      </c>
      <c r="R433" s="10" t="s">
        <v>23</v>
      </c>
      <c r="S433" s="10" t="s">
        <v>86</v>
      </c>
      <c r="T433" s="10">
        <v>4</v>
      </c>
      <c r="U433" s="12" t="str">
        <f t="shared" si="55"/>
        <v>NORMAL</v>
      </c>
      <c r="V433" s="10" t="str">
        <f t="shared" si="48"/>
        <v>0.1 to 0.2</v>
      </c>
      <c r="W433" s="16">
        <f t="shared" ca="1" si="49"/>
        <v>1</v>
      </c>
    </row>
    <row r="434" spans="1:23" x14ac:dyDescent="0.25">
      <c r="A434" s="9" t="s">
        <v>1237</v>
      </c>
      <c r="B434" s="10" t="s">
        <v>1238</v>
      </c>
      <c r="C434" s="10" t="str">
        <f t="shared" si="50"/>
        <v>June</v>
      </c>
      <c r="D434" s="10">
        <f t="shared" si="51"/>
        <v>2024</v>
      </c>
      <c r="E434" s="10" t="str">
        <f t="shared" si="52"/>
        <v>Q2</v>
      </c>
      <c r="F434" s="10" t="s">
        <v>1239</v>
      </c>
      <c r="G434" s="10" t="s">
        <v>64</v>
      </c>
      <c r="H434" s="10" t="s">
        <v>65</v>
      </c>
      <c r="I434" s="10" t="s">
        <v>28</v>
      </c>
      <c r="J434" s="10" t="s">
        <v>47</v>
      </c>
      <c r="K434" s="10" t="s">
        <v>30</v>
      </c>
      <c r="L434" s="10">
        <v>164.51</v>
      </c>
      <c r="M434" s="10">
        <f t="shared" si="53"/>
        <v>164.51</v>
      </c>
      <c r="N434" s="10">
        <v>1</v>
      </c>
      <c r="O434" s="10">
        <v>0.26</v>
      </c>
      <c r="P434" s="10">
        <v>24.01</v>
      </c>
      <c r="Q434" s="11">
        <f t="shared" si="54"/>
        <v>0.14594857455473834</v>
      </c>
      <c r="R434" s="10" t="s">
        <v>23</v>
      </c>
      <c r="S434" s="10" t="s">
        <v>40</v>
      </c>
      <c r="T434" s="10">
        <v>5</v>
      </c>
      <c r="U434" s="12" t="str">
        <f t="shared" si="55"/>
        <v>NORMAL</v>
      </c>
      <c r="V434" s="10" t="str">
        <f t="shared" si="48"/>
        <v>upto 0.3</v>
      </c>
      <c r="W434" s="16">
        <f t="shared" ca="1" si="49"/>
        <v>1</v>
      </c>
    </row>
    <row r="435" spans="1:23" x14ac:dyDescent="0.25">
      <c r="A435" s="9" t="s">
        <v>1240</v>
      </c>
      <c r="B435" s="10" t="s">
        <v>1241</v>
      </c>
      <c r="C435" s="10" t="str">
        <f t="shared" si="50"/>
        <v>December</v>
      </c>
      <c r="D435" s="10">
        <f t="shared" si="51"/>
        <v>2025</v>
      </c>
      <c r="E435" s="10" t="str">
        <f t="shared" si="52"/>
        <v>Q4</v>
      </c>
      <c r="F435" s="10" t="s">
        <v>1242</v>
      </c>
      <c r="G435" s="10" t="s">
        <v>102</v>
      </c>
      <c r="H435" s="10" t="s">
        <v>45</v>
      </c>
      <c r="I435" s="10" t="s">
        <v>106</v>
      </c>
      <c r="J435" s="10" t="s">
        <v>47</v>
      </c>
      <c r="K435" s="10" t="s">
        <v>67</v>
      </c>
      <c r="L435" s="10">
        <v>3675.31</v>
      </c>
      <c r="M435" s="10">
        <f t="shared" si="53"/>
        <v>735.06200000000001</v>
      </c>
      <c r="N435" s="10">
        <v>5</v>
      </c>
      <c r="O435" s="10">
        <v>0.22</v>
      </c>
      <c r="P435" s="10">
        <v>566.49</v>
      </c>
      <c r="Q435" s="11">
        <f t="shared" si="54"/>
        <v>0.15413393700123254</v>
      </c>
      <c r="R435" s="10" t="s">
        <v>23</v>
      </c>
      <c r="S435" s="10" t="s">
        <v>77</v>
      </c>
      <c r="T435" s="10">
        <v>5</v>
      </c>
      <c r="U435" s="12" t="str">
        <f t="shared" si="55"/>
        <v>NORMAL</v>
      </c>
      <c r="V435" s="10" t="str">
        <f t="shared" si="48"/>
        <v>upto 0.3</v>
      </c>
      <c r="W435" s="16">
        <f t="shared" ca="1" si="49"/>
        <v>1</v>
      </c>
    </row>
    <row r="436" spans="1:23" x14ac:dyDescent="0.25">
      <c r="A436" s="9" t="s">
        <v>1243</v>
      </c>
      <c r="B436" s="10" t="s">
        <v>1244</v>
      </c>
      <c r="C436" s="10" t="str">
        <f t="shared" si="50"/>
        <v>January</v>
      </c>
      <c r="D436" s="10">
        <f t="shared" si="51"/>
        <v>2025</v>
      </c>
      <c r="E436" s="10" t="str">
        <f t="shared" si="52"/>
        <v>Q1</v>
      </c>
      <c r="F436" s="10" t="s">
        <v>1245</v>
      </c>
      <c r="G436" s="10" t="s">
        <v>18</v>
      </c>
      <c r="H436" s="10" t="s">
        <v>51</v>
      </c>
      <c r="I436" s="10" t="s">
        <v>38</v>
      </c>
      <c r="J436" s="10" t="s">
        <v>66</v>
      </c>
      <c r="K436" s="10" t="s">
        <v>82</v>
      </c>
      <c r="L436" s="10">
        <v>1737.2</v>
      </c>
      <c r="M436" s="10">
        <f t="shared" si="53"/>
        <v>579.06666666666672</v>
      </c>
      <c r="N436" s="10">
        <v>3</v>
      </c>
      <c r="O436" s="10">
        <v>0.12</v>
      </c>
      <c r="P436" s="10">
        <v>486.21</v>
      </c>
      <c r="Q436" s="11">
        <f t="shared" si="54"/>
        <v>0.27988141837439556</v>
      </c>
      <c r="R436" s="10" t="s">
        <v>54</v>
      </c>
      <c r="S436" s="10" t="s">
        <v>40</v>
      </c>
      <c r="T436" s="10">
        <v>5</v>
      </c>
      <c r="U436" s="12" t="str">
        <f t="shared" si="55"/>
        <v>NORMAL</v>
      </c>
      <c r="V436" s="10" t="str">
        <f t="shared" si="48"/>
        <v>0.1 to 0.2</v>
      </c>
      <c r="W436" s="16">
        <f t="shared" ca="1" si="49"/>
        <v>1</v>
      </c>
    </row>
    <row r="437" spans="1:23" x14ac:dyDescent="0.25">
      <c r="A437" s="9" t="s">
        <v>1246</v>
      </c>
      <c r="B437" s="10" t="s">
        <v>390</v>
      </c>
      <c r="C437" s="10" t="str">
        <f t="shared" si="50"/>
        <v>August</v>
      </c>
      <c r="D437" s="10">
        <f t="shared" si="51"/>
        <v>2025</v>
      </c>
      <c r="E437" s="10" t="str">
        <f t="shared" si="52"/>
        <v>Q3</v>
      </c>
      <c r="F437" s="10" t="s">
        <v>1247</v>
      </c>
      <c r="G437" s="10" t="s">
        <v>18</v>
      </c>
      <c r="H437" s="10" t="s">
        <v>19</v>
      </c>
      <c r="I437" s="10" t="s">
        <v>46</v>
      </c>
      <c r="J437" s="10" t="s">
        <v>81</v>
      </c>
      <c r="K437" s="10" t="s">
        <v>30</v>
      </c>
      <c r="L437" s="10">
        <v>578.95000000000005</v>
      </c>
      <c r="M437" s="10">
        <f t="shared" si="53"/>
        <v>289.47500000000002</v>
      </c>
      <c r="N437" s="10">
        <v>2</v>
      </c>
      <c r="O437" s="10">
        <v>0.25</v>
      </c>
      <c r="P437" s="10">
        <v>165.13</v>
      </c>
      <c r="Q437" s="11">
        <f t="shared" si="54"/>
        <v>0.28522324898523188</v>
      </c>
      <c r="R437" s="10" t="s">
        <v>31</v>
      </c>
      <c r="S437" s="10" t="s">
        <v>24</v>
      </c>
      <c r="T437" s="10">
        <v>8</v>
      </c>
      <c r="U437" s="12" t="str">
        <f t="shared" si="55"/>
        <v>SLOW</v>
      </c>
      <c r="V437" s="10" t="str">
        <f t="shared" si="48"/>
        <v>upto 0.3</v>
      </c>
      <c r="W437" s="16">
        <f t="shared" ca="1" si="49"/>
        <v>1</v>
      </c>
    </row>
    <row r="438" spans="1:23" x14ac:dyDescent="0.25">
      <c r="A438" s="9" t="s">
        <v>1248</v>
      </c>
      <c r="B438" s="10" t="s">
        <v>1249</v>
      </c>
      <c r="C438" s="10" t="str">
        <f t="shared" si="50"/>
        <v>May</v>
      </c>
      <c r="D438" s="10">
        <f t="shared" si="51"/>
        <v>2025</v>
      </c>
      <c r="E438" s="10" t="str">
        <f t="shared" si="52"/>
        <v>Q2</v>
      </c>
      <c r="F438" s="10" t="s">
        <v>1250</v>
      </c>
      <c r="G438" s="10" t="s">
        <v>36</v>
      </c>
      <c r="H438" s="10" t="s">
        <v>71</v>
      </c>
      <c r="I438" s="10" t="s">
        <v>28</v>
      </c>
      <c r="J438" s="10" t="s">
        <v>21</v>
      </c>
      <c r="K438" s="10" t="s">
        <v>30</v>
      </c>
      <c r="L438" s="10">
        <v>2968.19</v>
      </c>
      <c r="M438" s="10">
        <f t="shared" si="53"/>
        <v>989.39666666666665</v>
      </c>
      <c r="N438" s="10">
        <v>3</v>
      </c>
      <c r="O438" s="10">
        <v>0.02</v>
      </c>
      <c r="P438" s="10">
        <v>450.92</v>
      </c>
      <c r="Q438" s="11">
        <f t="shared" si="54"/>
        <v>0.15191749854288303</v>
      </c>
      <c r="R438" s="10" t="s">
        <v>23</v>
      </c>
      <c r="S438" s="10" t="s">
        <v>32</v>
      </c>
      <c r="T438" s="10">
        <v>6</v>
      </c>
      <c r="U438" s="12" t="str">
        <f t="shared" si="55"/>
        <v>NORMAL</v>
      </c>
      <c r="V438" s="10" t="str">
        <f t="shared" si="48"/>
        <v>0 to 0.1</v>
      </c>
      <c r="W438" s="16">
        <f t="shared" ca="1" si="49"/>
        <v>1</v>
      </c>
    </row>
    <row r="439" spans="1:23" x14ac:dyDescent="0.25">
      <c r="A439" s="9" t="s">
        <v>1251</v>
      </c>
      <c r="B439" s="10" t="s">
        <v>1252</v>
      </c>
      <c r="C439" s="10" t="str">
        <f t="shared" si="50"/>
        <v>June</v>
      </c>
      <c r="D439" s="10">
        <f t="shared" si="51"/>
        <v>2025</v>
      </c>
      <c r="E439" s="10" t="str">
        <f t="shared" si="52"/>
        <v>Q2</v>
      </c>
      <c r="F439" s="10" t="s">
        <v>1253</v>
      </c>
      <c r="G439" s="10" t="s">
        <v>44</v>
      </c>
      <c r="H439" s="10" t="s">
        <v>37</v>
      </c>
      <c r="I439" s="10" t="s">
        <v>106</v>
      </c>
      <c r="J439" s="10" t="s">
        <v>29</v>
      </c>
      <c r="K439" s="10" t="s">
        <v>60</v>
      </c>
      <c r="L439" s="10">
        <v>850.44</v>
      </c>
      <c r="M439" s="10">
        <f t="shared" si="53"/>
        <v>850.44</v>
      </c>
      <c r="N439" s="10">
        <v>1</v>
      </c>
      <c r="O439" s="10">
        <v>0.19</v>
      </c>
      <c r="P439" s="10">
        <v>190.24</v>
      </c>
      <c r="Q439" s="11">
        <f t="shared" si="54"/>
        <v>0.22369596914538356</v>
      </c>
      <c r="R439" s="10" t="s">
        <v>23</v>
      </c>
      <c r="S439" s="10" t="s">
        <v>86</v>
      </c>
      <c r="T439" s="10">
        <v>5</v>
      </c>
      <c r="U439" s="12" t="str">
        <f t="shared" si="55"/>
        <v>NORMAL</v>
      </c>
      <c r="V439" s="10" t="str">
        <f t="shared" si="48"/>
        <v>0.1 to 0.2</v>
      </c>
      <c r="W439" s="16">
        <f t="shared" ca="1" si="49"/>
        <v>1</v>
      </c>
    </row>
    <row r="440" spans="1:23" x14ac:dyDescent="0.25">
      <c r="A440" s="9" t="s">
        <v>1254</v>
      </c>
      <c r="B440" s="10" t="s">
        <v>1255</v>
      </c>
      <c r="C440" s="10" t="str">
        <f t="shared" si="50"/>
        <v>November</v>
      </c>
      <c r="D440" s="10">
        <f t="shared" si="51"/>
        <v>2025</v>
      </c>
      <c r="E440" s="10" t="str">
        <f t="shared" si="52"/>
        <v>Q4</v>
      </c>
      <c r="F440" s="10" t="s">
        <v>872</v>
      </c>
      <c r="G440" s="10" t="s">
        <v>36</v>
      </c>
      <c r="H440" s="10" t="s">
        <v>37</v>
      </c>
      <c r="I440" s="10" t="s">
        <v>59</v>
      </c>
      <c r="J440" s="10" t="s">
        <v>81</v>
      </c>
      <c r="K440" s="10" t="s">
        <v>22</v>
      </c>
      <c r="L440" s="10">
        <v>863.72</v>
      </c>
      <c r="M440" s="10">
        <f t="shared" si="53"/>
        <v>863.72</v>
      </c>
      <c r="N440" s="10">
        <v>1</v>
      </c>
      <c r="O440" s="10">
        <v>0.05</v>
      </c>
      <c r="P440" s="10">
        <v>295.35000000000002</v>
      </c>
      <c r="Q440" s="11">
        <f t="shared" si="54"/>
        <v>0.34195109526235357</v>
      </c>
      <c r="R440" s="10" t="s">
        <v>54</v>
      </c>
      <c r="S440" s="10" t="s">
        <v>86</v>
      </c>
      <c r="T440" s="10">
        <v>10</v>
      </c>
      <c r="U440" s="12" t="str">
        <f t="shared" si="55"/>
        <v>SLOW</v>
      </c>
      <c r="V440" s="10" t="str">
        <f t="shared" si="48"/>
        <v>0 to 0.1</v>
      </c>
      <c r="W440" s="16">
        <f t="shared" ca="1" si="49"/>
        <v>1</v>
      </c>
    </row>
    <row r="441" spans="1:23" x14ac:dyDescent="0.25">
      <c r="A441" s="9" t="s">
        <v>1256</v>
      </c>
      <c r="B441" s="10" t="s">
        <v>1257</v>
      </c>
      <c r="C441" s="10" t="str">
        <f t="shared" si="50"/>
        <v>August</v>
      </c>
      <c r="D441" s="10">
        <f t="shared" si="51"/>
        <v>2024</v>
      </c>
      <c r="E441" s="10" t="str">
        <f t="shared" si="52"/>
        <v>Q3</v>
      </c>
      <c r="F441" s="10" t="s">
        <v>1258</v>
      </c>
      <c r="G441" s="10" t="s">
        <v>18</v>
      </c>
      <c r="H441" s="10" t="s">
        <v>37</v>
      </c>
      <c r="I441" s="10" t="s">
        <v>20</v>
      </c>
      <c r="J441" s="10" t="s">
        <v>21</v>
      </c>
      <c r="K441" s="10" t="s">
        <v>67</v>
      </c>
      <c r="L441" s="10">
        <v>1160.1600000000001</v>
      </c>
      <c r="M441" s="10">
        <f t="shared" si="53"/>
        <v>290.04000000000002</v>
      </c>
      <c r="N441" s="10">
        <v>4</v>
      </c>
      <c r="O441" s="10">
        <v>0.01</v>
      </c>
      <c r="P441" s="10">
        <v>353.52</v>
      </c>
      <c r="Q441" s="11">
        <f t="shared" si="54"/>
        <v>0.30471659081505997</v>
      </c>
      <c r="R441" s="10" t="s">
        <v>54</v>
      </c>
      <c r="S441" s="10" t="s">
        <v>32</v>
      </c>
      <c r="T441" s="10">
        <v>10</v>
      </c>
      <c r="U441" s="12" t="str">
        <f t="shared" si="55"/>
        <v>SLOW</v>
      </c>
      <c r="V441" s="10" t="str">
        <f t="shared" si="48"/>
        <v>0 to 0.1</v>
      </c>
      <c r="W441" s="16">
        <f t="shared" ca="1" si="49"/>
        <v>1</v>
      </c>
    </row>
    <row r="442" spans="1:23" x14ac:dyDescent="0.25">
      <c r="A442" s="9" t="s">
        <v>1259</v>
      </c>
      <c r="B442" s="10" t="s">
        <v>224</v>
      </c>
      <c r="C442" s="10" t="str">
        <f t="shared" si="50"/>
        <v>August</v>
      </c>
      <c r="D442" s="10">
        <f t="shared" si="51"/>
        <v>2024</v>
      </c>
      <c r="E442" s="10" t="str">
        <f t="shared" si="52"/>
        <v>Q3</v>
      </c>
      <c r="F442" s="10" t="s">
        <v>1260</v>
      </c>
      <c r="G442" s="10" t="s">
        <v>36</v>
      </c>
      <c r="H442" s="10" t="s">
        <v>65</v>
      </c>
      <c r="I442" s="10" t="s">
        <v>20</v>
      </c>
      <c r="J442" s="10" t="s">
        <v>29</v>
      </c>
      <c r="K442" s="10" t="s">
        <v>60</v>
      </c>
      <c r="L442" s="10">
        <v>4008.18</v>
      </c>
      <c r="M442" s="10">
        <f t="shared" si="53"/>
        <v>801.63599999999997</v>
      </c>
      <c r="N442" s="10">
        <v>5</v>
      </c>
      <c r="O442" s="10">
        <v>0.3</v>
      </c>
      <c r="P442" s="10">
        <v>949.98</v>
      </c>
      <c r="Q442" s="11">
        <f t="shared" si="54"/>
        <v>0.23701031390805805</v>
      </c>
      <c r="R442" s="10" t="s">
        <v>54</v>
      </c>
      <c r="S442" s="10" t="s">
        <v>32</v>
      </c>
      <c r="T442" s="10">
        <v>7</v>
      </c>
      <c r="U442" s="12" t="str">
        <f t="shared" si="55"/>
        <v>NORMAL</v>
      </c>
      <c r="V442" s="10" t="str">
        <f t="shared" si="48"/>
        <v>upto 0.3</v>
      </c>
      <c r="W442" s="16">
        <f t="shared" ca="1" si="49"/>
        <v>1</v>
      </c>
    </row>
    <row r="443" spans="1:23" x14ac:dyDescent="0.25">
      <c r="A443" s="9" t="s">
        <v>1261</v>
      </c>
      <c r="B443" s="10" t="s">
        <v>203</v>
      </c>
      <c r="C443" s="10" t="str">
        <f t="shared" si="50"/>
        <v>March</v>
      </c>
      <c r="D443" s="10">
        <f t="shared" si="51"/>
        <v>2024</v>
      </c>
      <c r="E443" s="10" t="str">
        <f t="shared" si="52"/>
        <v>Q1</v>
      </c>
      <c r="F443" s="10" t="s">
        <v>1262</v>
      </c>
      <c r="G443" s="10" t="s">
        <v>36</v>
      </c>
      <c r="H443" s="10" t="s">
        <v>45</v>
      </c>
      <c r="I443" s="10" t="s">
        <v>20</v>
      </c>
      <c r="J443" s="10" t="s">
        <v>29</v>
      </c>
      <c r="K443" s="10" t="s">
        <v>30</v>
      </c>
      <c r="L443" s="10">
        <v>1743.83</v>
      </c>
      <c r="M443" s="10">
        <f t="shared" si="53"/>
        <v>581.27666666666664</v>
      </c>
      <c r="N443" s="10">
        <v>3</v>
      </c>
      <c r="O443" s="10">
        <v>0.16</v>
      </c>
      <c r="P443" s="10">
        <v>438.47</v>
      </c>
      <c r="Q443" s="11">
        <f t="shared" si="54"/>
        <v>0.25144079411410519</v>
      </c>
      <c r="R443" s="10" t="s">
        <v>31</v>
      </c>
      <c r="S443" s="10" t="s">
        <v>77</v>
      </c>
      <c r="T443" s="10">
        <v>4</v>
      </c>
      <c r="U443" s="12" t="str">
        <f t="shared" si="55"/>
        <v>NORMAL</v>
      </c>
      <c r="V443" s="10" t="str">
        <f t="shared" si="48"/>
        <v>0.1 to 0.2</v>
      </c>
      <c r="W443" s="16">
        <f t="shared" ca="1" si="49"/>
        <v>1</v>
      </c>
    </row>
    <row r="444" spans="1:23" x14ac:dyDescent="0.25">
      <c r="A444" s="9" t="s">
        <v>1263</v>
      </c>
      <c r="B444" s="10" t="s">
        <v>121</v>
      </c>
      <c r="C444" s="10" t="str">
        <f t="shared" si="50"/>
        <v>February</v>
      </c>
      <c r="D444" s="10">
        <f t="shared" si="51"/>
        <v>2024</v>
      </c>
      <c r="E444" s="10" t="str">
        <f t="shared" si="52"/>
        <v>Q1</v>
      </c>
      <c r="F444" s="10" t="s">
        <v>1264</v>
      </c>
      <c r="G444" s="10" t="s">
        <v>102</v>
      </c>
      <c r="H444" s="10" t="s">
        <v>51</v>
      </c>
      <c r="I444" s="10" t="s">
        <v>59</v>
      </c>
      <c r="J444" s="10" t="s">
        <v>47</v>
      </c>
      <c r="K444" s="10" t="s">
        <v>22</v>
      </c>
      <c r="L444" s="10">
        <v>1167.44</v>
      </c>
      <c r="M444" s="10">
        <f t="shared" si="53"/>
        <v>583.72</v>
      </c>
      <c r="N444" s="10">
        <v>2</v>
      </c>
      <c r="O444" s="10">
        <v>0.24</v>
      </c>
      <c r="P444" s="10">
        <v>246.27</v>
      </c>
      <c r="Q444" s="11">
        <f t="shared" si="54"/>
        <v>0.21094874254779689</v>
      </c>
      <c r="R444" s="10" t="s">
        <v>23</v>
      </c>
      <c r="S444" s="10" t="s">
        <v>24</v>
      </c>
      <c r="T444" s="10">
        <v>9</v>
      </c>
      <c r="U444" s="12" t="str">
        <f t="shared" si="55"/>
        <v>SLOW</v>
      </c>
      <c r="V444" s="10" t="str">
        <f t="shared" si="48"/>
        <v>upto 0.3</v>
      </c>
      <c r="W444" s="16">
        <f t="shared" ca="1" si="49"/>
        <v>1</v>
      </c>
    </row>
    <row r="445" spans="1:23" x14ac:dyDescent="0.25">
      <c r="A445" s="9" t="s">
        <v>1265</v>
      </c>
      <c r="B445" s="10" t="s">
        <v>453</v>
      </c>
      <c r="C445" s="10" t="str">
        <f t="shared" si="50"/>
        <v>May</v>
      </c>
      <c r="D445" s="10">
        <f t="shared" si="51"/>
        <v>2025</v>
      </c>
      <c r="E445" s="10" t="str">
        <f t="shared" si="52"/>
        <v>Q2</v>
      </c>
      <c r="F445" s="10" t="s">
        <v>1266</v>
      </c>
      <c r="G445" s="10" t="s">
        <v>44</v>
      </c>
      <c r="H445" s="10" t="s">
        <v>19</v>
      </c>
      <c r="I445" s="10" t="s">
        <v>52</v>
      </c>
      <c r="J445" s="10" t="s">
        <v>29</v>
      </c>
      <c r="K445" s="10" t="s">
        <v>72</v>
      </c>
      <c r="L445" s="10">
        <v>1203.58</v>
      </c>
      <c r="M445" s="10">
        <f t="shared" si="53"/>
        <v>601.79</v>
      </c>
      <c r="N445" s="10">
        <v>2</v>
      </c>
      <c r="O445" s="10">
        <v>0.3</v>
      </c>
      <c r="P445" s="10">
        <v>408.6</v>
      </c>
      <c r="Q445" s="11">
        <f t="shared" si="54"/>
        <v>0.33948719653035114</v>
      </c>
      <c r="R445" s="10" t="s">
        <v>54</v>
      </c>
      <c r="S445" s="10" t="s">
        <v>24</v>
      </c>
      <c r="T445" s="10">
        <v>10</v>
      </c>
      <c r="U445" s="12" t="str">
        <f t="shared" si="55"/>
        <v>SLOW</v>
      </c>
      <c r="V445" s="10" t="str">
        <f t="shared" si="48"/>
        <v>upto 0.3</v>
      </c>
      <c r="W445" s="16">
        <f t="shared" ca="1" si="49"/>
        <v>1</v>
      </c>
    </row>
    <row r="446" spans="1:23" x14ac:dyDescent="0.25">
      <c r="A446" s="9" t="s">
        <v>1267</v>
      </c>
      <c r="B446" s="10" t="s">
        <v>1268</v>
      </c>
      <c r="C446" s="10" t="str">
        <f t="shared" si="50"/>
        <v>June</v>
      </c>
      <c r="D446" s="10">
        <f t="shared" si="51"/>
        <v>2025</v>
      </c>
      <c r="E446" s="10" t="str">
        <f t="shared" si="52"/>
        <v>Q2</v>
      </c>
      <c r="F446" s="10" t="s">
        <v>1269</v>
      </c>
      <c r="G446" s="10" t="s">
        <v>64</v>
      </c>
      <c r="H446" s="10" t="s">
        <v>51</v>
      </c>
      <c r="I446" s="10" t="s">
        <v>28</v>
      </c>
      <c r="J446" s="10" t="s">
        <v>81</v>
      </c>
      <c r="K446" s="10" t="s">
        <v>72</v>
      </c>
      <c r="L446" s="10">
        <v>572.85</v>
      </c>
      <c r="M446" s="10">
        <f t="shared" si="53"/>
        <v>572.85</v>
      </c>
      <c r="N446" s="10">
        <v>1</v>
      </c>
      <c r="O446" s="10">
        <v>0</v>
      </c>
      <c r="P446" s="10">
        <v>139.24</v>
      </c>
      <c r="Q446" s="11">
        <f t="shared" si="54"/>
        <v>0.24306537487998603</v>
      </c>
      <c r="R446" s="10" t="s">
        <v>23</v>
      </c>
      <c r="S446" s="10" t="s">
        <v>77</v>
      </c>
      <c r="T446" s="10">
        <v>9</v>
      </c>
      <c r="U446" s="12" t="str">
        <f t="shared" si="55"/>
        <v>SLOW</v>
      </c>
      <c r="V446" s="10" t="str">
        <f t="shared" si="48"/>
        <v>no discount</v>
      </c>
      <c r="W446" s="16">
        <f t="shared" ca="1" si="49"/>
        <v>1</v>
      </c>
    </row>
    <row r="447" spans="1:23" x14ac:dyDescent="0.25">
      <c r="A447" s="9" t="s">
        <v>1270</v>
      </c>
      <c r="B447" s="10" t="s">
        <v>1271</v>
      </c>
      <c r="C447" s="10" t="str">
        <f t="shared" si="50"/>
        <v>December</v>
      </c>
      <c r="D447" s="10">
        <f t="shared" si="51"/>
        <v>2025</v>
      </c>
      <c r="E447" s="10" t="str">
        <f t="shared" si="52"/>
        <v>Q4</v>
      </c>
      <c r="F447" s="10" t="s">
        <v>1272</v>
      </c>
      <c r="G447" s="10" t="s">
        <v>18</v>
      </c>
      <c r="H447" s="10" t="s">
        <v>51</v>
      </c>
      <c r="I447" s="10" t="s">
        <v>106</v>
      </c>
      <c r="J447" s="10" t="s">
        <v>47</v>
      </c>
      <c r="K447" s="10" t="s">
        <v>39</v>
      </c>
      <c r="L447" s="10">
        <v>238.73</v>
      </c>
      <c r="M447" s="10">
        <f t="shared" si="53"/>
        <v>238.73</v>
      </c>
      <c r="N447" s="10">
        <v>1</v>
      </c>
      <c r="O447" s="10">
        <v>0.08</v>
      </c>
      <c r="P447" s="10">
        <v>28.98</v>
      </c>
      <c r="Q447" s="11">
        <f t="shared" si="54"/>
        <v>0.12139236794705316</v>
      </c>
      <c r="R447" s="10" t="s">
        <v>54</v>
      </c>
      <c r="S447" s="10" t="s">
        <v>24</v>
      </c>
      <c r="T447" s="10">
        <v>10</v>
      </c>
      <c r="U447" s="12" t="str">
        <f t="shared" si="55"/>
        <v>SLOW</v>
      </c>
      <c r="V447" s="10" t="str">
        <f t="shared" si="48"/>
        <v>0 to 0.1</v>
      </c>
      <c r="W447" s="16">
        <f t="shared" ca="1" si="49"/>
        <v>1</v>
      </c>
    </row>
    <row r="448" spans="1:23" x14ac:dyDescent="0.25">
      <c r="A448" s="9" t="s">
        <v>1273</v>
      </c>
      <c r="B448" s="10" t="s">
        <v>785</v>
      </c>
      <c r="C448" s="10" t="str">
        <f t="shared" si="50"/>
        <v>March</v>
      </c>
      <c r="D448" s="10">
        <f t="shared" si="51"/>
        <v>2025</v>
      </c>
      <c r="E448" s="10" t="str">
        <f t="shared" si="52"/>
        <v>Q1</v>
      </c>
      <c r="F448" s="10" t="s">
        <v>1274</v>
      </c>
      <c r="G448" s="10" t="s">
        <v>36</v>
      </c>
      <c r="H448" s="10" t="s">
        <v>65</v>
      </c>
      <c r="I448" s="10" t="s">
        <v>59</v>
      </c>
      <c r="J448" s="10" t="s">
        <v>47</v>
      </c>
      <c r="K448" s="10" t="s">
        <v>82</v>
      </c>
      <c r="L448" s="10">
        <v>1258.0999999999999</v>
      </c>
      <c r="M448" s="10">
        <f t="shared" si="53"/>
        <v>629.04999999999995</v>
      </c>
      <c r="N448" s="10">
        <v>2</v>
      </c>
      <c r="O448" s="10">
        <v>0.11</v>
      </c>
      <c r="P448" s="10">
        <v>358.04</v>
      </c>
      <c r="Q448" s="11">
        <f t="shared" si="54"/>
        <v>0.28458787059852164</v>
      </c>
      <c r="R448" s="10" t="s">
        <v>54</v>
      </c>
      <c r="S448" s="10" t="s">
        <v>24</v>
      </c>
      <c r="T448" s="10">
        <v>5</v>
      </c>
      <c r="U448" s="12" t="str">
        <f t="shared" si="55"/>
        <v>NORMAL</v>
      </c>
      <c r="V448" s="10" t="str">
        <f t="shared" si="48"/>
        <v>0.1 to 0.2</v>
      </c>
      <c r="W448" s="16">
        <f t="shared" ca="1" si="49"/>
        <v>1</v>
      </c>
    </row>
    <row r="449" spans="1:23" x14ac:dyDescent="0.25">
      <c r="A449" s="9" t="s">
        <v>1275</v>
      </c>
      <c r="B449" s="10" t="s">
        <v>1276</v>
      </c>
      <c r="C449" s="10" t="str">
        <f t="shared" si="50"/>
        <v>May</v>
      </c>
      <c r="D449" s="10">
        <f t="shared" si="51"/>
        <v>2025</v>
      </c>
      <c r="E449" s="10" t="str">
        <f t="shared" si="52"/>
        <v>Q2</v>
      </c>
      <c r="F449" s="10" t="s">
        <v>1277</v>
      </c>
      <c r="G449" s="10" t="s">
        <v>102</v>
      </c>
      <c r="H449" s="10" t="s">
        <v>65</v>
      </c>
      <c r="I449" s="10" t="s">
        <v>46</v>
      </c>
      <c r="J449" s="10" t="s">
        <v>66</v>
      </c>
      <c r="K449" s="10" t="s">
        <v>72</v>
      </c>
      <c r="L449" s="10">
        <v>1531.82</v>
      </c>
      <c r="M449" s="10">
        <f t="shared" si="53"/>
        <v>765.91</v>
      </c>
      <c r="N449" s="10">
        <v>2</v>
      </c>
      <c r="O449" s="10">
        <v>0.16</v>
      </c>
      <c r="P449" s="10">
        <v>504.29</v>
      </c>
      <c r="Q449" s="11">
        <f t="shared" si="54"/>
        <v>0.32920969826742047</v>
      </c>
      <c r="R449" s="10" t="s">
        <v>31</v>
      </c>
      <c r="S449" s="10" t="s">
        <v>32</v>
      </c>
      <c r="T449" s="10">
        <v>7</v>
      </c>
      <c r="U449" s="12" t="str">
        <f t="shared" si="55"/>
        <v>NORMAL</v>
      </c>
      <c r="V449" s="10" t="str">
        <f t="shared" si="48"/>
        <v>0.1 to 0.2</v>
      </c>
      <c r="W449" s="16">
        <f t="shared" ca="1" si="49"/>
        <v>1</v>
      </c>
    </row>
    <row r="450" spans="1:23" x14ac:dyDescent="0.25">
      <c r="A450" s="9" t="s">
        <v>1278</v>
      </c>
      <c r="B450" s="10" t="s">
        <v>1279</v>
      </c>
      <c r="C450" s="10" t="str">
        <f t="shared" si="50"/>
        <v>April</v>
      </c>
      <c r="D450" s="10">
        <f t="shared" si="51"/>
        <v>2024</v>
      </c>
      <c r="E450" s="10" t="str">
        <f t="shared" si="52"/>
        <v>Q2</v>
      </c>
      <c r="F450" s="10" t="s">
        <v>1280</v>
      </c>
      <c r="G450" s="10" t="s">
        <v>18</v>
      </c>
      <c r="H450" s="10" t="s">
        <v>19</v>
      </c>
      <c r="I450" s="10" t="s">
        <v>28</v>
      </c>
      <c r="J450" s="10" t="s">
        <v>21</v>
      </c>
      <c r="K450" s="10" t="s">
        <v>22</v>
      </c>
      <c r="L450" s="10">
        <v>261.52999999999997</v>
      </c>
      <c r="M450" s="10">
        <f t="shared" si="53"/>
        <v>87.176666666666662</v>
      </c>
      <c r="N450" s="10">
        <v>3</v>
      </c>
      <c r="O450" s="10">
        <v>0.08</v>
      </c>
      <c r="P450" s="10">
        <v>30.13</v>
      </c>
      <c r="Q450" s="11">
        <f t="shared" si="54"/>
        <v>0.11520666845103814</v>
      </c>
      <c r="R450" s="10" t="s">
        <v>23</v>
      </c>
      <c r="S450" s="10" t="s">
        <v>32</v>
      </c>
      <c r="T450" s="10">
        <v>1</v>
      </c>
      <c r="U450" s="12" t="str">
        <f t="shared" si="55"/>
        <v>FAST</v>
      </c>
      <c r="V450" s="10" t="str">
        <f t="shared" ref="V450:V513" si="56">IF(O450=0,"no discount",IF(O450&lt;0.1,"0 to 0.1",IF(O450&lt;0.2,"0.1 to 0.2","upto 0.3")))</f>
        <v>0 to 0.1</v>
      </c>
      <c r="W450" s="16">
        <f t="shared" ref="W450:W513" ca="1" si="57">COUNTA(unique(F:F))</f>
        <v>1</v>
      </c>
    </row>
    <row r="451" spans="1:23" x14ac:dyDescent="0.25">
      <c r="A451" s="9" t="s">
        <v>1281</v>
      </c>
      <c r="B451" s="10" t="s">
        <v>1282</v>
      </c>
      <c r="C451" s="10" t="str">
        <f t="shared" ref="C451:C514" si="58">TEXT(B451,"MMMMMMMMM")</f>
        <v>October</v>
      </c>
      <c r="D451" s="10">
        <f t="shared" ref="D451:D514" si="59">YEAR(B451)</f>
        <v>2025</v>
      </c>
      <c r="E451" s="10" t="str">
        <f t="shared" ref="E451:E514" si="60">"Q"&amp;ROUNDUP(MONTH(B451)/3,0)</f>
        <v>Q4</v>
      </c>
      <c r="F451" s="10" t="s">
        <v>1283</v>
      </c>
      <c r="G451" s="10" t="s">
        <v>44</v>
      </c>
      <c r="H451" s="10" t="s">
        <v>45</v>
      </c>
      <c r="I451" s="10" t="s">
        <v>52</v>
      </c>
      <c r="J451" s="10" t="s">
        <v>29</v>
      </c>
      <c r="K451" s="10" t="s">
        <v>39</v>
      </c>
      <c r="L451" s="10">
        <v>195.22</v>
      </c>
      <c r="M451" s="10">
        <f t="shared" ref="M451:M514" si="61">L451/N451</f>
        <v>97.61</v>
      </c>
      <c r="N451" s="10">
        <v>2</v>
      </c>
      <c r="O451" s="10">
        <v>0.25</v>
      </c>
      <c r="P451" s="10">
        <v>42.97</v>
      </c>
      <c r="Q451" s="11">
        <f t="shared" ref="Q451:Q514" si="62">(P451/L451)</f>
        <v>0.22011064440118841</v>
      </c>
      <c r="R451" s="10" t="s">
        <v>23</v>
      </c>
      <c r="S451" s="10" t="s">
        <v>32</v>
      </c>
      <c r="T451" s="10">
        <v>8</v>
      </c>
      <c r="U451" s="12" t="str">
        <f t="shared" ref="U451:U514" si="63">IF(T451&lt;=3,"FAST",IF(T451&lt;=7,"NORMAL","SLOW"))</f>
        <v>SLOW</v>
      </c>
      <c r="V451" s="10" t="str">
        <f t="shared" si="56"/>
        <v>upto 0.3</v>
      </c>
      <c r="W451" s="16">
        <f t="shared" ca="1" si="57"/>
        <v>1</v>
      </c>
    </row>
    <row r="452" spans="1:23" x14ac:dyDescent="0.25">
      <c r="A452" s="9" t="s">
        <v>1284</v>
      </c>
      <c r="B452" s="10" t="s">
        <v>759</v>
      </c>
      <c r="C452" s="10" t="str">
        <f t="shared" si="58"/>
        <v>September</v>
      </c>
      <c r="D452" s="10">
        <f t="shared" si="59"/>
        <v>2024</v>
      </c>
      <c r="E452" s="10" t="str">
        <f t="shared" si="60"/>
        <v>Q3</v>
      </c>
      <c r="F452" s="10" t="s">
        <v>1285</v>
      </c>
      <c r="G452" s="10" t="s">
        <v>18</v>
      </c>
      <c r="H452" s="10" t="s">
        <v>19</v>
      </c>
      <c r="I452" s="10" t="s">
        <v>116</v>
      </c>
      <c r="J452" s="10" t="s">
        <v>81</v>
      </c>
      <c r="K452" s="10" t="s">
        <v>67</v>
      </c>
      <c r="L452" s="10">
        <v>1425.61</v>
      </c>
      <c r="M452" s="10">
        <f t="shared" si="61"/>
        <v>475.20333333333332</v>
      </c>
      <c r="N452" s="10">
        <v>3</v>
      </c>
      <c r="O452" s="10">
        <v>0.16</v>
      </c>
      <c r="P452" s="10">
        <v>469.77</v>
      </c>
      <c r="Q452" s="11">
        <f t="shared" si="62"/>
        <v>0.32952209931187354</v>
      </c>
      <c r="R452" s="10" t="s">
        <v>23</v>
      </c>
      <c r="S452" s="10" t="s">
        <v>32</v>
      </c>
      <c r="T452" s="10">
        <v>4</v>
      </c>
      <c r="U452" s="12" t="str">
        <f t="shared" si="63"/>
        <v>NORMAL</v>
      </c>
      <c r="V452" s="10" t="str">
        <f t="shared" si="56"/>
        <v>0.1 to 0.2</v>
      </c>
      <c r="W452" s="16">
        <f t="shared" ca="1" si="57"/>
        <v>1</v>
      </c>
    </row>
    <row r="453" spans="1:23" x14ac:dyDescent="0.25">
      <c r="A453" s="9" t="s">
        <v>1286</v>
      </c>
      <c r="B453" s="10" t="s">
        <v>1238</v>
      </c>
      <c r="C453" s="10" t="str">
        <f t="shared" si="58"/>
        <v>June</v>
      </c>
      <c r="D453" s="10">
        <f t="shared" si="59"/>
        <v>2024</v>
      </c>
      <c r="E453" s="10" t="str">
        <f t="shared" si="60"/>
        <v>Q2</v>
      </c>
      <c r="F453" s="10" t="s">
        <v>1287</v>
      </c>
      <c r="G453" s="10" t="s">
        <v>36</v>
      </c>
      <c r="H453" s="10" t="s">
        <v>65</v>
      </c>
      <c r="I453" s="10" t="s">
        <v>46</v>
      </c>
      <c r="J453" s="10" t="s">
        <v>81</v>
      </c>
      <c r="K453" s="10" t="s">
        <v>53</v>
      </c>
      <c r="L453" s="10">
        <v>1456.57</v>
      </c>
      <c r="M453" s="10">
        <f t="shared" si="61"/>
        <v>291.31399999999996</v>
      </c>
      <c r="N453" s="10">
        <v>5</v>
      </c>
      <c r="O453" s="10">
        <v>0.13</v>
      </c>
      <c r="P453" s="10">
        <v>504.35</v>
      </c>
      <c r="Q453" s="11">
        <f t="shared" si="62"/>
        <v>0.34625867620505713</v>
      </c>
      <c r="R453" s="10" t="s">
        <v>54</v>
      </c>
      <c r="S453" s="10" t="s">
        <v>32</v>
      </c>
      <c r="T453" s="10">
        <v>10</v>
      </c>
      <c r="U453" s="12" t="str">
        <f t="shared" si="63"/>
        <v>SLOW</v>
      </c>
      <c r="V453" s="10" t="str">
        <f t="shared" si="56"/>
        <v>0.1 to 0.2</v>
      </c>
      <c r="W453" s="16">
        <f t="shared" ca="1" si="57"/>
        <v>1</v>
      </c>
    </row>
    <row r="454" spans="1:23" x14ac:dyDescent="0.25">
      <c r="A454" s="9" t="s">
        <v>1288</v>
      </c>
      <c r="B454" s="10" t="s">
        <v>1289</v>
      </c>
      <c r="C454" s="10" t="str">
        <f t="shared" si="58"/>
        <v>September</v>
      </c>
      <c r="D454" s="10">
        <f t="shared" si="59"/>
        <v>2024</v>
      </c>
      <c r="E454" s="10" t="str">
        <f t="shared" si="60"/>
        <v>Q3</v>
      </c>
      <c r="F454" s="10" t="s">
        <v>1290</v>
      </c>
      <c r="G454" s="10" t="s">
        <v>64</v>
      </c>
      <c r="H454" s="10" t="s">
        <v>51</v>
      </c>
      <c r="I454" s="10" t="s">
        <v>46</v>
      </c>
      <c r="J454" s="10" t="s">
        <v>66</v>
      </c>
      <c r="K454" s="10" t="s">
        <v>72</v>
      </c>
      <c r="L454" s="10">
        <v>2164.77</v>
      </c>
      <c r="M454" s="10">
        <f t="shared" si="61"/>
        <v>721.59</v>
      </c>
      <c r="N454" s="10">
        <v>3</v>
      </c>
      <c r="O454" s="10">
        <v>0.01</v>
      </c>
      <c r="P454" s="10">
        <v>314.5</v>
      </c>
      <c r="Q454" s="11">
        <f t="shared" si="62"/>
        <v>0.14528102292622311</v>
      </c>
      <c r="R454" s="10" t="s">
        <v>54</v>
      </c>
      <c r="S454" s="10" t="s">
        <v>77</v>
      </c>
      <c r="T454" s="10">
        <v>7</v>
      </c>
      <c r="U454" s="12" t="str">
        <f t="shared" si="63"/>
        <v>NORMAL</v>
      </c>
      <c r="V454" s="10" t="str">
        <f t="shared" si="56"/>
        <v>0 to 0.1</v>
      </c>
      <c r="W454" s="16">
        <f t="shared" ca="1" si="57"/>
        <v>1</v>
      </c>
    </row>
    <row r="455" spans="1:23" x14ac:dyDescent="0.25">
      <c r="A455" s="9" t="s">
        <v>1291</v>
      </c>
      <c r="B455" s="10" t="s">
        <v>275</v>
      </c>
      <c r="C455" s="10" t="str">
        <f t="shared" si="58"/>
        <v>April</v>
      </c>
      <c r="D455" s="10">
        <f t="shared" si="59"/>
        <v>2025</v>
      </c>
      <c r="E455" s="10" t="str">
        <f t="shared" si="60"/>
        <v>Q2</v>
      </c>
      <c r="F455" s="10" t="s">
        <v>1292</v>
      </c>
      <c r="G455" s="10" t="s">
        <v>18</v>
      </c>
      <c r="H455" s="10" t="s">
        <v>71</v>
      </c>
      <c r="I455" s="10" t="s">
        <v>106</v>
      </c>
      <c r="J455" s="10" t="s">
        <v>81</v>
      </c>
      <c r="K455" s="10" t="s">
        <v>67</v>
      </c>
      <c r="L455" s="10">
        <v>739.15</v>
      </c>
      <c r="M455" s="10">
        <f t="shared" si="61"/>
        <v>369.57499999999999</v>
      </c>
      <c r="N455" s="10">
        <v>2</v>
      </c>
      <c r="O455" s="10">
        <v>0.23</v>
      </c>
      <c r="P455" s="10">
        <v>258.63</v>
      </c>
      <c r="Q455" s="11">
        <f t="shared" si="62"/>
        <v>0.34990191436109047</v>
      </c>
      <c r="R455" s="10" t="s">
        <v>54</v>
      </c>
      <c r="S455" s="10" t="s">
        <v>40</v>
      </c>
      <c r="T455" s="10">
        <v>1</v>
      </c>
      <c r="U455" s="12" t="str">
        <f t="shared" si="63"/>
        <v>FAST</v>
      </c>
      <c r="V455" s="10" t="str">
        <f t="shared" si="56"/>
        <v>upto 0.3</v>
      </c>
      <c r="W455" s="16">
        <f t="shared" ca="1" si="57"/>
        <v>1</v>
      </c>
    </row>
    <row r="456" spans="1:23" x14ac:dyDescent="0.25">
      <c r="A456" s="9" t="s">
        <v>1293</v>
      </c>
      <c r="B456" s="10" t="s">
        <v>1294</v>
      </c>
      <c r="C456" s="10" t="str">
        <f t="shared" si="58"/>
        <v>February</v>
      </c>
      <c r="D456" s="10">
        <f t="shared" si="59"/>
        <v>2025</v>
      </c>
      <c r="E456" s="10" t="str">
        <f t="shared" si="60"/>
        <v>Q1</v>
      </c>
      <c r="F456" s="10" t="s">
        <v>1295</v>
      </c>
      <c r="G456" s="10" t="s">
        <v>64</v>
      </c>
      <c r="H456" s="10" t="s">
        <v>71</v>
      </c>
      <c r="I456" s="10" t="s">
        <v>28</v>
      </c>
      <c r="J456" s="10" t="s">
        <v>29</v>
      </c>
      <c r="K456" s="10" t="s">
        <v>82</v>
      </c>
      <c r="L456" s="10">
        <v>3106.78</v>
      </c>
      <c r="M456" s="10">
        <f t="shared" si="61"/>
        <v>621.35599999999999</v>
      </c>
      <c r="N456" s="10">
        <v>5</v>
      </c>
      <c r="O456" s="10">
        <v>0.25</v>
      </c>
      <c r="P456" s="10">
        <v>439.54</v>
      </c>
      <c r="Q456" s="11">
        <f t="shared" si="62"/>
        <v>0.14147767141542048</v>
      </c>
      <c r="R456" s="10" t="s">
        <v>31</v>
      </c>
      <c r="S456" s="10" t="s">
        <v>40</v>
      </c>
      <c r="T456" s="10">
        <v>8</v>
      </c>
      <c r="U456" s="12" t="str">
        <f t="shared" si="63"/>
        <v>SLOW</v>
      </c>
      <c r="V456" s="10" t="str">
        <f t="shared" si="56"/>
        <v>upto 0.3</v>
      </c>
      <c r="W456" s="16">
        <f t="shared" ca="1" si="57"/>
        <v>1</v>
      </c>
    </row>
    <row r="457" spans="1:23" x14ac:dyDescent="0.25">
      <c r="A457" s="9" t="s">
        <v>1296</v>
      </c>
      <c r="B457" s="10" t="s">
        <v>458</v>
      </c>
      <c r="C457" s="10" t="str">
        <f t="shared" si="58"/>
        <v>October</v>
      </c>
      <c r="D457" s="10">
        <f t="shared" si="59"/>
        <v>2024</v>
      </c>
      <c r="E457" s="10" t="str">
        <f t="shared" si="60"/>
        <v>Q4</v>
      </c>
      <c r="F457" s="10" t="s">
        <v>1297</v>
      </c>
      <c r="G457" s="10" t="s">
        <v>44</v>
      </c>
      <c r="H457" s="10" t="s">
        <v>19</v>
      </c>
      <c r="I457" s="10" t="s">
        <v>28</v>
      </c>
      <c r="J457" s="10" t="s">
        <v>29</v>
      </c>
      <c r="K457" s="10" t="s">
        <v>82</v>
      </c>
      <c r="L457" s="10">
        <v>1370.66</v>
      </c>
      <c r="M457" s="10">
        <f t="shared" si="61"/>
        <v>456.88666666666671</v>
      </c>
      <c r="N457" s="10">
        <v>3</v>
      </c>
      <c r="O457" s="10">
        <v>0.26</v>
      </c>
      <c r="P457" s="10">
        <v>258.57</v>
      </c>
      <c r="Q457" s="11">
        <f t="shared" si="62"/>
        <v>0.18864634555615542</v>
      </c>
      <c r="R457" s="10" t="s">
        <v>31</v>
      </c>
      <c r="S457" s="10" t="s">
        <v>77</v>
      </c>
      <c r="T457" s="10">
        <v>3</v>
      </c>
      <c r="U457" s="12" t="str">
        <f t="shared" si="63"/>
        <v>FAST</v>
      </c>
      <c r="V457" s="10" t="str">
        <f t="shared" si="56"/>
        <v>upto 0.3</v>
      </c>
      <c r="W457" s="16">
        <f t="shared" ca="1" si="57"/>
        <v>1</v>
      </c>
    </row>
    <row r="458" spans="1:23" x14ac:dyDescent="0.25">
      <c r="A458" s="9" t="s">
        <v>1298</v>
      </c>
      <c r="B458" s="10" t="s">
        <v>379</v>
      </c>
      <c r="C458" s="10" t="str">
        <f t="shared" si="58"/>
        <v>October</v>
      </c>
      <c r="D458" s="10">
        <f t="shared" si="59"/>
        <v>2025</v>
      </c>
      <c r="E458" s="10" t="str">
        <f t="shared" si="60"/>
        <v>Q4</v>
      </c>
      <c r="F458" s="10" t="s">
        <v>1299</v>
      </c>
      <c r="G458" s="10" t="s">
        <v>102</v>
      </c>
      <c r="H458" s="10" t="s">
        <v>65</v>
      </c>
      <c r="I458" s="10" t="s">
        <v>20</v>
      </c>
      <c r="J458" s="10" t="s">
        <v>47</v>
      </c>
      <c r="K458" s="10" t="s">
        <v>60</v>
      </c>
      <c r="L458" s="10">
        <v>769.67</v>
      </c>
      <c r="M458" s="10">
        <f t="shared" si="61"/>
        <v>256.55666666666667</v>
      </c>
      <c r="N458" s="10">
        <v>3</v>
      </c>
      <c r="O458" s="10">
        <v>0.28000000000000003</v>
      </c>
      <c r="P458" s="10">
        <v>178.17</v>
      </c>
      <c r="Q458" s="11">
        <f t="shared" si="62"/>
        <v>0.23148881988384631</v>
      </c>
      <c r="R458" s="10" t="s">
        <v>54</v>
      </c>
      <c r="S458" s="10" t="s">
        <v>40</v>
      </c>
      <c r="T458" s="10">
        <v>5</v>
      </c>
      <c r="U458" s="12" t="str">
        <f t="shared" si="63"/>
        <v>NORMAL</v>
      </c>
      <c r="V458" s="10" t="str">
        <f t="shared" si="56"/>
        <v>upto 0.3</v>
      </c>
      <c r="W458" s="16">
        <f t="shared" ca="1" si="57"/>
        <v>1</v>
      </c>
    </row>
    <row r="459" spans="1:23" x14ac:dyDescent="0.25">
      <c r="A459" s="9" t="s">
        <v>1300</v>
      </c>
      <c r="B459" s="10" t="s">
        <v>1301</v>
      </c>
      <c r="C459" s="10" t="str">
        <f t="shared" si="58"/>
        <v>July</v>
      </c>
      <c r="D459" s="10">
        <f t="shared" si="59"/>
        <v>2025</v>
      </c>
      <c r="E459" s="10" t="str">
        <f t="shared" si="60"/>
        <v>Q3</v>
      </c>
      <c r="F459" s="10" t="s">
        <v>1302</v>
      </c>
      <c r="G459" s="10" t="s">
        <v>18</v>
      </c>
      <c r="H459" s="10" t="s">
        <v>71</v>
      </c>
      <c r="I459" s="10" t="s">
        <v>38</v>
      </c>
      <c r="J459" s="10" t="s">
        <v>21</v>
      </c>
      <c r="K459" s="10" t="s">
        <v>76</v>
      </c>
      <c r="L459" s="10">
        <v>2422.85</v>
      </c>
      <c r="M459" s="10">
        <f t="shared" si="61"/>
        <v>807.61666666666667</v>
      </c>
      <c r="N459" s="10">
        <v>3</v>
      </c>
      <c r="O459" s="10">
        <v>0.05</v>
      </c>
      <c r="P459" s="10">
        <v>819.13</v>
      </c>
      <c r="Q459" s="11">
        <f t="shared" si="62"/>
        <v>0.33808531275151166</v>
      </c>
      <c r="R459" s="10" t="s">
        <v>23</v>
      </c>
      <c r="S459" s="10" t="s">
        <v>24</v>
      </c>
      <c r="T459" s="10">
        <v>3</v>
      </c>
      <c r="U459" s="12" t="str">
        <f t="shared" si="63"/>
        <v>FAST</v>
      </c>
      <c r="V459" s="10" t="str">
        <f t="shared" si="56"/>
        <v>0 to 0.1</v>
      </c>
      <c r="W459" s="16">
        <f t="shared" ca="1" si="57"/>
        <v>1</v>
      </c>
    </row>
    <row r="460" spans="1:23" x14ac:dyDescent="0.25">
      <c r="A460" s="9" t="s">
        <v>1303</v>
      </c>
      <c r="B460" s="10" t="s">
        <v>272</v>
      </c>
      <c r="C460" s="10" t="str">
        <f t="shared" si="58"/>
        <v>June</v>
      </c>
      <c r="D460" s="10">
        <f t="shared" si="59"/>
        <v>2025</v>
      </c>
      <c r="E460" s="10" t="str">
        <f t="shared" si="60"/>
        <v>Q2</v>
      </c>
      <c r="F460" s="10" t="s">
        <v>1304</v>
      </c>
      <c r="G460" s="10" t="s">
        <v>64</v>
      </c>
      <c r="H460" s="10" t="s">
        <v>65</v>
      </c>
      <c r="I460" s="10" t="s">
        <v>116</v>
      </c>
      <c r="J460" s="10" t="s">
        <v>47</v>
      </c>
      <c r="K460" s="10" t="s">
        <v>82</v>
      </c>
      <c r="L460" s="10">
        <v>713.06</v>
      </c>
      <c r="M460" s="10">
        <f t="shared" si="61"/>
        <v>142.61199999999999</v>
      </c>
      <c r="N460" s="10">
        <v>5</v>
      </c>
      <c r="O460" s="10">
        <v>0.21</v>
      </c>
      <c r="P460" s="10">
        <v>131.07</v>
      </c>
      <c r="Q460" s="11">
        <f t="shared" si="62"/>
        <v>0.18381342383530139</v>
      </c>
      <c r="R460" s="10" t="s">
        <v>54</v>
      </c>
      <c r="S460" s="10" t="s">
        <v>86</v>
      </c>
      <c r="T460" s="10">
        <v>6</v>
      </c>
      <c r="U460" s="12" t="str">
        <f t="shared" si="63"/>
        <v>NORMAL</v>
      </c>
      <c r="V460" s="10" t="str">
        <f t="shared" si="56"/>
        <v>upto 0.3</v>
      </c>
      <c r="W460" s="16">
        <f t="shared" ca="1" si="57"/>
        <v>1</v>
      </c>
    </row>
    <row r="461" spans="1:23" x14ac:dyDescent="0.25">
      <c r="A461" s="9" t="s">
        <v>1305</v>
      </c>
      <c r="B461" s="10" t="s">
        <v>1306</v>
      </c>
      <c r="C461" s="10" t="str">
        <f t="shared" si="58"/>
        <v>July</v>
      </c>
      <c r="D461" s="10">
        <f t="shared" si="59"/>
        <v>2025</v>
      </c>
      <c r="E461" s="10" t="str">
        <f t="shared" si="60"/>
        <v>Q3</v>
      </c>
      <c r="F461" s="10" t="s">
        <v>1307</v>
      </c>
      <c r="G461" s="10" t="s">
        <v>18</v>
      </c>
      <c r="H461" s="10" t="s">
        <v>45</v>
      </c>
      <c r="I461" s="10" t="s">
        <v>28</v>
      </c>
      <c r="J461" s="10" t="s">
        <v>29</v>
      </c>
      <c r="K461" s="10" t="s">
        <v>82</v>
      </c>
      <c r="L461" s="10">
        <v>1036.67</v>
      </c>
      <c r="M461" s="10">
        <f t="shared" si="61"/>
        <v>518.33500000000004</v>
      </c>
      <c r="N461" s="10">
        <v>2</v>
      </c>
      <c r="O461" s="10">
        <v>0.01</v>
      </c>
      <c r="P461" s="10">
        <v>148.49</v>
      </c>
      <c r="Q461" s="11">
        <f t="shared" si="62"/>
        <v>0.14323748155150626</v>
      </c>
      <c r="R461" s="10" t="s">
        <v>54</v>
      </c>
      <c r="S461" s="10" t="s">
        <v>24</v>
      </c>
      <c r="T461" s="10">
        <v>10</v>
      </c>
      <c r="U461" s="12" t="str">
        <f t="shared" si="63"/>
        <v>SLOW</v>
      </c>
      <c r="V461" s="10" t="str">
        <f t="shared" si="56"/>
        <v>0 to 0.1</v>
      </c>
      <c r="W461" s="16">
        <f t="shared" ca="1" si="57"/>
        <v>1</v>
      </c>
    </row>
    <row r="462" spans="1:23" x14ac:dyDescent="0.25">
      <c r="A462" s="9" t="s">
        <v>1308</v>
      </c>
      <c r="B462" s="10" t="s">
        <v>626</v>
      </c>
      <c r="C462" s="10" t="str">
        <f t="shared" si="58"/>
        <v>November</v>
      </c>
      <c r="D462" s="10">
        <f t="shared" si="59"/>
        <v>2024</v>
      </c>
      <c r="E462" s="10" t="str">
        <f t="shared" si="60"/>
        <v>Q4</v>
      </c>
      <c r="F462" s="10" t="s">
        <v>1309</v>
      </c>
      <c r="G462" s="10" t="s">
        <v>64</v>
      </c>
      <c r="H462" s="10" t="s">
        <v>51</v>
      </c>
      <c r="I462" s="10" t="s">
        <v>38</v>
      </c>
      <c r="J462" s="10" t="s">
        <v>81</v>
      </c>
      <c r="K462" s="10" t="s">
        <v>72</v>
      </c>
      <c r="L462" s="10">
        <v>2922</v>
      </c>
      <c r="M462" s="10">
        <f t="shared" si="61"/>
        <v>584.4</v>
      </c>
      <c r="N462" s="10">
        <v>5</v>
      </c>
      <c r="O462" s="10">
        <v>0.09</v>
      </c>
      <c r="P462" s="10">
        <v>645.41999999999996</v>
      </c>
      <c r="Q462" s="11">
        <f t="shared" si="62"/>
        <v>0.2208829568788501</v>
      </c>
      <c r="R462" s="10" t="s">
        <v>31</v>
      </c>
      <c r="S462" s="10" t="s">
        <v>86</v>
      </c>
      <c r="T462" s="10">
        <v>3</v>
      </c>
      <c r="U462" s="12" t="str">
        <f t="shared" si="63"/>
        <v>FAST</v>
      </c>
      <c r="V462" s="10" t="str">
        <f t="shared" si="56"/>
        <v>0 to 0.1</v>
      </c>
      <c r="W462" s="16">
        <f t="shared" ca="1" si="57"/>
        <v>1</v>
      </c>
    </row>
    <row r="463" spans="1:23" x14ac:dyDescent="0.25">
      <c r="A463" s="9" t="s">
        <v>1310</v>
      </c>
      <c r="B463" s="10" t="s">
        <v>1311</v>
      </c>
      <c r="C463" s="10" t="str">
        <f t="shared" si="58"/>
        <v>June</v>
      </c>
      <c r="D463" s="10">
        <f t="shared" si="59"/>
        <v>2024</v>
      </c>
      <c r="E463" s="10" t="str">
        <f t="shared" si="60"/>
        <v>Q2</v>
      </c>
      <c r="F463" s="10" t="s">
        <v>1312</v>
      </c>
      <c r="G463" s="10" t="s">
        <v>102</v>
      </c>
      <c r="H463" s="10" t="s">
        <v>45</v>
      </c>
      <c r="I463" s="10" t="s">
        <v>28</v>
      </c>
      <c r="J463" s="10" t="s">
        <v>66</v>
      </c>
      <c r="K463" s="10" t="s">
        <v>22</v>
      </c>
      <c r="L463" s="10">
        <v>3571.83</v>
      </c>
      <c r="M463" s="10">
        <f t="shared" si="61"/>
        <v>892.95749999999998</v>
      </c>
      <c r="N463" s="10">
        <v>4</v>
      </c>
      <c r="O463" s="10">
        <v>0.17</v>
      </c>
      <c r="P463" s="10">
        <v>566.89</v>
      </c>
      <c r="Q463" s="11">
        <f t="shared" si="62"/>
        <v>0.15871136084304124</v>
      </c>
      <c r="R463" s="10" t="s">
        <v>23</v>
      </c>
      <c r="S463" s="10" t="s">
        <v>32</v>
      </c>
      <c r="T463" s="10">
        <v>9</v>
      </c>
      <c r="U463" s="12" t="str">
        <f t="shared" si="63"/>
        <v>SLOW</v>
      </c>
      <c r="V463" s="10" t="str">
        <f t="shared" si="56"/>
        <v>0.1 to 0.2</v>
      </c>
      <c r="W463" s="16">
        <f t="shared" ca="1" si="57"/>
        <v>1</v>
      </c>
    </row>
    <row r="464" spans="1:23" x14ac:dyDescent="0.25">
      <c r="A464" s="9" t="s">
        <v>1313</v>
      </c>
      <c r="B464" s="10" t="s">
        <v>1314</v>
      </c>
      <c r="C464" s="10" t="str">
        <f t="shared" si="58"/>
        <v>May</v>
      </c>
      <c r="D464" s="10">
        <f t="shared" si="59"/>
        <v>2024</v>
      </c>
      <c r="E464" s="10" t="str">
        <f t="shared" si="60"/>
        <v>Q2</v>
      </c>
      <c r="F464" s="10" t="s">
        <v>1315</v>
      </c>
      <c r="G464" s="10" t="s">
        <v>64</v>
      </c>
      <c r="H464" s="10" t="s">
        <v>71</v>
      </c>
      <c r="I464" s="10" t="s">
        <v>28</v>
      </c>
      <c r="J464" s="10" t="s">
        <v>29</v>
      </c>
      <c r="K464" s="10" t="s">
        <v>76</v>
      </c>
      <c r="L464" s="10">
        <v>855.15</v>
      </c>
      <c r="M464" s="10">
        <f t="shared" si="61"/>
        <v>171.03</v>
      </c>
      <c r="N464" s="10">
        <v>5</v>
      </c>
      <c r="O464" s="10">
        <v>0.11</v>
      </c>
      <c r="P464" s="10">
        <v>228.41</v>
      </c>
      <c r="Q464" s="11">
        <f t="shared" si="62"/>
        <v>0.26709933929719931</v>
      </c>
      <c r="R464" s="10" t="s">
        <v>31</v>
      </c>
      <c r="S464" s="10" t="s">
        <v>77</v>
      </c>
      <c r="T464" s="10">
        <v>9</v>
      </c>
      <c r="U464" s="12" t="str">
        <f t="shared" si="63"/>
        <v>SLOW</v>
      </c>
      <c r="V464" s="10" t="str">
        <f t="shared" si="56"/>
        <v>0.1 to 0.2</v>
      </c>
      <c r="W464" s="16">
        <f t="shared" ca="1" si="57"/>
        <v>1</v>
      </c>
    </row>
    <row r="465" spans="1:23" x14ac:dyDescent="0.25">
      <c r="A465" s="9" t="s">
        <v>1316</v>
      </c>
      <c r="B465" s="10" t="s">
        <v>1317</v>
      </c>
      <c r="C465" s="10" t="str">
        <f t="shared" si="58"/>
        <v>May</v>
      </c>
      <c r="D465" s="10">
        <f t="shared" si="59"/>
        <v>2024</v>
      </c>
      <c r="E465" s="10" t="str">
        <f t="shared" si="60"/>
        <v>Q2</v>
      </c>
      <c r="F465" s="10" t="s">
        <v>1318</v>
      </c>
      <c r="G465" s="10" t="s">
        <v>102</v>
      </c>
      <c r="H465" s="10" t="s">
        <v>71</v>
      </c>
      <c r="I465" s="10" t="s">
        <v>106</v>
      </c>
      <c r="J465" s="10" t="s">
        <v>47</v>
      </c>
      <c r="K465" s="10" t="s">
        <v>30</v>
      </c>
      <c r="L465" s="10">
        <v>1596.38</v>
      </c>
      <c r="M465" s="10">
        <f t="shared" si="61"/>
        <v>399.09500000000003</v>
      </c>
      <c r="N465" s="10">
        <v>4</v>
      </c>
      <c r="O465" s="10">
        <v>0.3</v>
      </c>
      <c r="P465" s="10">
        <v>498.75</v>
      </c>
      <c r="Q465" s="11">
        <f t="shared" si="62"/>
        <v>0.31242561294929777</v>
      </c>
      <c r="R465" s="10" t="s">
        <v>54</v>
      </c>
      <c r="S465" s="10" t="s">
        <v>77</v>
      </c>
      <c r="T465" s="10">
        <v>7</v>
      </c>
      <c r="U465" s="12" t="str">
        <f t="shared" si="63"/>
        <v>NORMAL</v>
      </c>
      <c r="V465" s="10" t="str">
        <f t="shared" si="56"/>
        <v>upto 0.3</v>
      </c>
      <c r="W465" s="16">
        <f t="shared" ca="1" si="57"/>
        <v>1</v>
      </c>
    </row>
    <row r="466" spans="1:23" x14ac:dyDescent="0.25">
      <c r="A466" s="9" t="s">
        <v>1319</v>
      </c>
      <c r="B466" s="10" t="s">
        <v>218</v>
      </c>
      <c r="C466" s="10" t="str">
        <f t="shared" si="58"/>
        <v>September</v>
      </c>
      <c r="D466" s="10">
        <f t="shared" si="59"/>
        <v>2024</v>
      </c>
      <c r="E466" s="10" t="str">
        <f t="shared" si="60"/>
        <v>Q3</v>
      </c>
      <c r="F466" s="10" t="s">
        <v>1320</v>
      </c>
      <c r="G466" s="10" t="s">
        <v>102</v>
      </c>
      <c r="H466" s="10" t="s">
        <v>51</v>
      </c>
      <c r="I466" s="10" t="s">
        <v>116</v>
      </c>
      <c r="J466" s="10" t="s">
        <v>21</v>
      </c>
      <c r="K466" s="10" t="s">
        <v>22</v>
      </c>
      <c r="L466" s="10">
        <v>1327.67</v>
      </c>
      <c r="M466" s="10">
        <f t="shared" si="61"/>
        <v>265.53399999999999</v>
      </c>
      <c r="N466" s="10">
        <v>5</v>
      </c>
      <c r="O466" s="10">
        <v>0.12</v>
      </c>
      <c r="P466" s="10">
        <v>298.8</v>
      </c>
      <c r="Q466" s="11">
        <f t="shared" si="62"/>
        <v>0.22505592504161426</v>
      </c>
      <c r="R466" s="10" t="s">
        <v>54</v>
      </c>
      <c r="S466" s="10" t="s">
        <v>86</v>
      </c>
      <c r="T466" s="10">
        <v>2</v>
      </c>
      <c r="U466" s="12" t="str">
        <f t="shared" si="63"/>
        <v>FAST</v>
      </c>
      <c r="V466" s="10" t="str">
        <f t="shared" si="56"/>
        <v>0.1 to 0.2</v>
      </c>
      <c r="W466" s="16">
        <f t="shared" ca="1" si="57"/>
        <v>1</v>
      </c>
    </row>
    <row r="467" spans="1:23" x14ac:dyDescent="0.25">
      <c r="A467" s="9" t="s">
        <v>1321</v>
      </c>
      <c r="B467" s="10" t="s">
        <v>1322</v>
      </c>
      <c r="C467" s="10" t="str">
        <f t="shared" si="58"/>
        <v>April</v>
      </c>
      <c r="D467" s="10">
        <f t="shared" si="59"/>
        <v>2024</v>
      </c>
      <c r="E467" s="10" t="str">
        <f t="shared" si="60"/>
        <v>Q2</v>
      </c>
      <c r="F467" s="10" t="s">
        <v>1323</v>
      </c>
      <c r="G467" s="10" t="s">
        <v>64</v>
      </c>
      <c r="H467" s="10" t="s">
        <v>19</v>
      </c>
      <c r="I467" s="10" t="s">
        <v>59</v>
      </c>
      <c r="J467" s="10" t="s">
        <v>47</v>
      </c>
      <c r="K467" s="10" t="s">
        <v>76</v>
      </c>
      <c r="L467" s="10">
        <v>2411.06</v>
      </c>
      <c r="M467" s="10">
        <f t="shared" si="61"/>
        <v>602.76499999999999</v>
      </c>
      <c r="N467" s="10">
        <v>4</v>
      </c>
      <c r="O467" s="10">
        <v>0.06</v>
      </c>
      <c r="P467" s="10">
        <v>584.63</v>
      </c>
      <c r="Q467" s="11">
        <f t="shared" si="62"/>
        <v>0.24247841198477019</v>
      </c>
      <c r="R467" s="10" t="s">
        <v>23</v>
      </c>
      <c r="S467" s="10" t="s">
        <v>32</v>
      </c>
      <c r="T467" s="10">
        <v>2</v>
      </c>
      <c r="U467" s="12" t="str">
        <f t="shared" si="63"/>
        <v>FAST</v>
      </c>
      <c r="V467" s="10" t="str">
        <f t="shared" si="56"/>
        <v>0 to 0.1</v>
      </c>
      <c r="W467" s="16">
        <f t="shared" ca="1" si="57"/>
        <v>1</v>
      </c>
    </row>
    <row r="468" spans="1:23" x14ac:dyDescent="0.25">
      <c r="A468" s="9" t="s">
        <v>1324</v>
      </c>
      <c r="B468" s="10" t="s">
        <v>1325</v>
      </c>
      <c r="C468" s="10" t="str">
        <f t="shared" si="58"/>
        <v>February</v>
      </c>
      <c r="D468" s="10">
        <f t="shared" si="59"/>
        <v>2024</v>
      </c>
      <c r="E468" s="10" t="str">
        <f t="shared" si="60"/>
        <v>Q1</v>
      </c>
      <c r="F468" s="10" t="s">
        <v>1326</v>
      </c>
      <c r="G468" s="10" t="s">
        <v>102</v>
      </c>
      <c r="H468" s="10" t="s">
        <v>51</v>
      </c>
      <c r="I468" s="10" t="s">
        <v>52</v>
      </c>
      <c r="J468" s="10" t="s">
        <v>47</v>
      </c>
      <c r="K468" s="10" t="s">
        <v>67</v>
      </c>
      <c r="L468" s="10">
        <v>479.7</v>
      </c>
      <c r="M468" s="10">
        <f t="shared" si="61"/>
        <v>239.85</v>
      </c>
      <c r="N468" s="10">
        <v>2</v>
      </c>
      <c r="O468" s="10">
        <v>0.01</v>
      </c>
      <c r="P468" s="10">
        <v>49.89</v>
      </c>
      <c r="Q468" s="11">
        <f t="shared" si="62"/>
        <v>0.10400250156347718</v>
      </c>
      <c r="R468" s="10" t="s">
        <v>31</v>
      </c>
      <c r="S468" s="10" t="s">
        <v>86</v>
      </c>
      <c r="T468" s="10">
        <v>8</v>
      </c>
      <c r="U468" s="12" t="str">
        <f t="shared" si="63"/>
        <v>SLOW</v>
      </c>
      <c r="V468" s="10" t="str">
        <f t="shared" si="56"/>
        <v>0 to 0.1</v>
      </c>
      <c r="W468" s="16">
        <f t="shared" ca="1" si="57"/>
        <v>1</v>
      </c>
    </row>
    <row r="469" spans="1:23" x14ac:dyDescent="0.25">
      <c r="A469" s="9" t="s">
        <v>1327</v>
      </c>
      <c r="B469" s="10" t="s">
        <v>26</v>
      </c>
      <c r="C469" s="10" t="str">
        <f t="shared" si="58"/>
        <v>June</v>
      </c>
      <c r="D469" s="10">
        <f t="shared" si="59"/>
        <v>2024</v>
      </c>
      <c r="E469" s="10" t="str">
        <f t="shared" si="60"/>
        <v>Q2</v>
      </c>
      <c r="F469" s="10" t="s">
        <v>1328</v>
      </c>
      <c r="G469" s="10" t="s">
        <v>102</v>
      </c>
      <c r="H469" s="10" t="s">
        <v>71</v>
      </c>
      <c r="I469" s="10" t="s">
        <v>20</v>
      </c>
      <c r="J469" s="10" t="s">
        <v>66</v>
      </c>
      <c r="K469" s="10" t="s">
        <v>53</v>
      </c>
      <c r="L469" s="10">
        <v>4117.62</v>
      </c>
      <c r="M469" s="10">
        <f t="shared" si="61"/>
        <v>823.524</v>
      </c>
      <c r="N469" s="10">
        <v>5</v>
      </c>
      <c r="O469" s="10">
        <v>0.24</v>
      </c>
      <c r="P469" s="10">
        <v>1207.29</v>
      </c>
      <c r="Q469" s="11">
        <f t="shared" si="62"/>
        <v>0.29320092674894721</v>
      </c>
      <c r="R469" s="10" t="s">
        <v>31</v>
      </c>
      <c r="S469" s="10" t="s">
        <v>24</v>
      </c>
      <c r="T469" s="10">
        <v>4</v>
      </c>
      <c r="U469" s="12" t="str">
        <f t="shared" si="63"/>
        <v>NORMAL</v>
      </c>
      <c r="V469" s="10" t="str">
        <f t="shared" si="56"/>
        <v>upto 0.3</v>
      </c>
      <c r="W469" s="16">
        <f t="shared" ca="1" si="57"/>
        <v>1</v>
      </c>
    </row>
    <row r="470" spans="1:23" x14ac:dyDescent="0.25">
      <c r="A470" s="9" t="s">
        <v>1329</v>
      </c>
      <c r="B470" s="10" t="s">
        <v>863</v>
      </c>
      <c r="C470" s="10" t="str">
        <f t="shared" si="58"/>
        <v>November</v>
      </c>
      <c r="D470" s="10">
        <f t="shared" si="59"/>
        <v>2024</v>
      </c>
      <c r="E470" s="10" t="str">
        <f t="shared" si="60"/>
        <v>Q4</v>
      </c>
      <c r="F470" s="10" t="s">
        <v>1330</v>
      </c>
      <c r="G470" s="10" t="s">
        <v>18</v>
      </c>
      <c r="H470" s="10" t="s">
        <v>58</v>
      </c>
      <c r="I470" s="10" t="s">
        <v>106</v>
      </c>
      <c r="J470" s="10" t="s">
        <v>29</v>
      </c>
      <c r="K470" s="10" t="s">
        <v>39</v>
      </c>
      <c r="L470" s="10">
        <v>371.89</v>
      </c>
      <c r="M470" s="10">
        <f t="shared" si="61"/>
        <v>371.89</v>
      </c>
      <c r="N470" s="10">
        <v>1</v>
      </c>
      <c r="O470" s="10">
        <v>0.14000000000000001</v>
      </c>
      <c r="P470" s="10">
        <v>108.83</v>
      </c>
      <c r="Q470" s="11">
        <f t="shared" si="62"/>
        <v>0.29264029686197535</v>
      </c>
      <c r="R470" s="10" t="s">
        <v>54</v>
      </c>
      <c r="S470" s="10" t="s">
        <v>86</v>
      </c>
      <c r="T470" s="10">
        <v>8</v>
      </c>
      <c r="U470" s="12" t="str">
        <f t="shared" si="63"/>
        <v>SLOW</v>
      </c>
      <c r="V470" s="10" t="str">
        <f t="shared" si="56"/>
        <v>0.1 to 0.2</v>
      </c>
      <c r="W470" s="16">
        <f t="shared" ca="1" si="57"/>
        <v>1</v>
      </c>
    </row>
    <row r="471" spans="1:23" x14ac:dyDescent="0.25">
      <c r="A471" s="9" t="s">
        <v>1331</v>
      </c>
      <c r="B471" s="10" t="s">
        <v>1332</v>
      </c>
      <c r="C471" s="10" t="str">
        <f t="shared" si="58"/>
        <v>October</v>
      </c>
      <c r="D471" s="10">
        <f t="shared" si="59"/>
        <v>2024</v>
      </c>
      <c r="E471" s="10" t="str">
        <f t="shared" si="60"/>
        <v>Q4</v>
      </c>
      <c r="F471" s="10" t="s">
        <v>1333</v>
      </c>
      <c r="G471" s="10" t="s">
        <v>36</v>
      </c>
      <c r="H471" s="10" t="s">
        <v>71</v>
      </c>
      <c r="I471" s="10" t="s">
        <v>116</v>
      </c>
      <c r="J471" s="10" t="s">
        <v>81</v>
      </c>
      <c r="K471" s="10" t="s">
        <v>53</v>
      </c>
      <c r="L471" s="10">
        <v>3020.36</v>
      </c>
      <c r="M471" s="10">
        <f t="shared" si="61"/>
        <v>604.072</v>
      </c>
      <c r="N471" s="10">
        <v>5</v>
      </c>
      <c r="O471" s="10">
        <v>7.0000000000000007E-2</v>
      </c>
      <c r="P471" s="10">
        <v>819.94</v>
      </c>
      <c r="Q471" s="11">
        <f t="shared" si="62"/>
        <v>0.27147095048272391</v>
      </c>
      <c r="R471" s="10" t="s">
        <v>54</v>
      </c>
      <c r="S471" s="10" t="s">
        <v>32</v>
      </c>
      <c r="T471" s="10">
        <v>1</v>
      </c>
      <c r="U471" s="12" t="str">
        <f t="shared" si="63"/>
        <v>FAST</v>
      </c>
      <c r="V471" s="10" t="str">
        <f t="shared" si="56"/>
        <v>0 to 0.1</v>
      </c>
      <c r="W471" s="16">
        <f t="shared" ca="1" si="57"/>
        <v>1</v>
      </c>
    </row>
    <row r="472" spans="1:23" x14ac:dyDescent="0.25">
      <c r="A472" s="9" t="s">
        <v>1334</v>
      </c>
      <c r="B472" s="10" t="s">
        <v>1335</v>
      </c>
      <c r="C472" s="10" t="str">
        <f t="shared" si="58"/>
        <v>November</v>
      </c>
      <c r="D472" s="10">
        <f t="shared" si="59"/>
        <v>2025</v>
      </c>
      <c r="E472" s="10" t="str">
        <f t="shared" si="60"/>
        <v>Q4</v>
      </c>
      <c r="F472" s="10" t="s">
        <v>1336</v>
      </c>
      <c r="G472" s="10" t="s">
        <v>102</v>
      </c>
      <c r="H472" s="10" t="s">
        <v>71</v>
      </c>
      <c r="I472" s="10" t="s">
        <v>59</v>
      </c>
      <c r="J472" s="10" t="s">
        <v>21</v>
      </c>
      <c r="K472" s="10" t="s">
        <v>72</v>
      </c>
      <c r="L472" s="10">
        <v>275</v>
      </c>
      <c r="M472" s="10">
        <f t="shared" si="61"/>
        <v>68.75</v>
      </c>
      <c r="N472" s="10">
        <v>4</v>
      </c>
      <c r="O472" s="10">
        <v>0.22</v>
      </c>
      <c r="P472" s="10">
        <v>86.15</v>
      </c>
      <c r="Q472" s="11">
        <f t="shared" si="62"/>
        <v>0.31327272727272731</v>
      </c>
      <c r="R472" s="10" t="s">
        <v>23</v>
      </c>
      <c r="S472" s="10" t="s">
        <v>77</v>
      </c>
      <c r="T472" s="10">
        <v>9</v>
      </c>
      <c r="U472" s="12" t="str">
        <f t="shared" si="63"/>
        <v>SLOW</v>
      </c>
      <c r="V472" s="10" t="str">
        <f t="shared" si="56"/>
        <v>upto 0.3</v>
      </c>
      <c r="W472" s="16">
        <f t="shared" ca="1" si="57"/>
        <v>1</v>
      </c>
    </row>
    <row r="473" spans="1:23" x14ac:dyDescent="0.25">
      <c r="A473" s="9" t="s">
        <v>1337</v>
      </c>
      <c r="B473" s="10" t="s">
        <v>160</v>
      </c>
      <c r="C473" s="10" t="str">
        <f t="shared" si="58"/>
        <v>August</v>
      </c>
      <c r="D473" s="10">
        <f t="shared" si="59"/>
        <v>2025</v>
      </c>
      <c r="E473" s="10" t="str">
        <f t="shared" si="60"/>
        <v>Q3</v>
      </c>
      <c r="F473" s="10" t="s">
        <v>1338</v>
      </c>
      <c r="G473" s="10" t="s">
        <v>44</v>
      </c>
      <c r="H473" s="10" t="s">
        <v>58</v>
      </c>
      <c r="I473" s="10" t="s">
        <v>106</v>
      </c>
      <c r="J473" s="10" t="s">
        <v>21</v>
      </c>
      <c r="K473" s="10" t="s">
        <v>82</v>
      </c>
      <c r="L473" s="10">
        <v>266.86</v>
      </c>
      <c r="M473" s="10">
        <f t="shared" si="61"/>
        <v>88.953333333333333</v>
      </c>
      <c r="N473" s="10">
        <v>3</v>
      </c>
      <c r="O473" s="10">
        <v>0</v>
      </c>
      <c r="P473" s="10">
        <v>39.270000000000003</v>
      </c>
      <c r="Q473" s="11">
        <f t="shared" si="62"/>
        <v>0.1471558120362737</v>
      </c>
      <c r="R473" s="10" t="s">
        <v>54</v>
      </c>
      <c r="S473" s="10" t="s">
        <v>86</v>
      </c>
      <c r="T473" s="10">
        <v>6</v>
      </c>
      <c r="U473" s="12" t="str">
        <f t="shared" si="63"/>
        <v>NORMAL</v>
      </c>
      <c r="V473" s="10" t="str">
        <f t="shared" si="56"/>
        <v>no discount</v>
      </c>
      <c r="W473" s="16">
        <f t="shared" ca="1" si="57"/>
        <v>1</v>
      </c>
    </row>
    <row r="474" spans="1:23" x14ac:dyDescent="0.25">
      <c r="A474" s="9" t="s">
        <v>1339</v>
      </c>
      <c r="B474" s="10" t="s">
        <v>1252</v>
      </c>
      <c r="C474" s="10" t="str">
        <f t="shared" si="58"/>
        <v>June</v>
      </c>
      <c r="D474" s="10">
        <f t="shared" si="59"/>
        <v>2025</v>
      </c>
      <c r="E474" s="10" t="str">
        <f t="shared" si="60"/>
        <v>Q2</v>
      </c>
      <c r="F474" s="10" t="s">
        <v>1340</v>
      </c>
      <c r="G474" s="10" t="s">
        <v>102</v>
      </c>
      <c r="H474" s="10" t="s">
        <v>65</v>
      </c>
      <c r="I474" s="10" t="s">
        <v>59</v>
      </c>
      <c r="J474" s="10" t="s">
        <v>66</v>
      </c>
      <c r="K474" s="10" t="s">
        <v>72</v>
      </c>
      <c r="L474" s="10">
        <v>3201.26</v>
      </c>
      <c r="M474" s="10">
        <f t="shared" si="61"/>
        <v>800.31500000000005</v>
      </c>
      <c r="N474" s="10">
        <v>4</v>
      </c>
      <c r="O474" s="10">
        <v>0.19</v>
      </c>
      <c r="P474" s="10">
        <v>476.44</v>
      </c>
      <c r="Q474" s="11">
        <f t="shared" si="62"/>
        <v>0.14882889862116791</v>
      </c>
      <c r="R474" s="10" t="s">
        <v>54</v>
      </c>
      <c r="S474" s="10" t="s">
        <v>86</v>
      </c>
      <c r="T474" s="10">
        <v>2</v>
      </c>
      <c r="U474" s="12" t="str">
        <f t="shared" si="63"/>
        <v>FAST</v>
      </c>
      <c r="V474" s="10" t="str">
        <f t="shared" si="56"/>
        <v>0.1 to 0.2</v>
      </c>
      <c r="W474" s="16">
        <f t="shared" ca="1" si="57"/>
        <v>1</v>
      </c>
    </row>
    <row r="475" spans="1:23" x14ac:dyDescent="0.25">
      <c r="A475" s="9" t="s">
        <v>1341</v>
      </c>
      <c r="B475" s="10" t="s">
        <v>1342</v>
      </c>
      <c r="C475" s="10" t="str">
        <f t="shared" si="58"/>
        <v>January</v>
      </c>
      <c r="D475" s="10">
        <f t="shared" si="59"/>
        <v>2025</v>
      </c>
      <c r="E475" s="10" t="str">
        <f t="shared" si="60"/>
        <v>Q1</v>
      </c>
      <c r="F475" s="10" t="s">
        <v>1343</v>
      </c>
      <c r="G475" s="10" t="s">
        <v>44</v>
      </c>
      <c r="H475" s="10" t="s">
        <v>51</v>
      </c>
      <c r="I475" s="10" t="s">
        <v>28</v>
      </c>
      <c r="J475" s="10" t="s">
        <v>47</v>
      </c>
      <c r="K475" s="10" t="s">
        <v>82</v>
      </c>
      <c r="L475" s="10">
        <v>579.59</v>
      </c>
      <c r="M475" s="10">
        <f t="shared" si="61"/>
        <v>115.91800000000001</v>
      </c>
      <c r="N475" s="10">
        <v>5</v>
      </c>
      <c r="O475" s="10">
        <v>0.18</v>
      </c>
      <c r="P475" s="10">
        <v>163.25</v>
      </c>
      <c r="Q475" s="11">
        <f t="shared" si="62"/>
        <v>0.2816646249935299</v>
      </c>
      <c r="R475" s="10" t="s">
        <v>54</v>
      </c>
      <c r="S475" s="10" t="s">
        <v>40</v>
      </c>
      <c r="T475" s="10">
        <v>2</v>
      </c>
      <c r="U475" s="12" t="str">
        <f t="shared" si="63"/>
        <v>FAST</v>
      </c>
      <c r="V475" s="10" t="str">
        <f t="shared" si="56"/>
        <v>0.1 to 0.2</v>
      </c>
      <c r="W475" s="16">
        <f t="shared" ca="1" si="57"/>
        <v>1</v>
      </c>
    </row>
    <row r="476" spans="1:23" x14ac:dyDescent="0.25">
      <c r="A476" s="9" t="s">
        <v>1344</v>
      </c>
      <c r="B476" s="10" t="s">
        <v>1345</v>
      </c>
      <c r="C476" s="10" t="str">
        <f t="shared" si="58"/>
        <v>September</v>
      </c>
      <c r="D476" s="10">
        <f t="shared" si="59"/>
        <v>2025</v>
      </c>
      <c r="E476" s="10" t="str">
        <f t="shared" si="60"/>
        <v>Q3</v>
      </c>
      <c r="F476" s="10" t="s">
        <v>1346</v>
      </c>
      <c r="G476" s="10" t="s">
        <v>18</v>
      </c>
      <c r="H476" s="10" t="s">
        <v>19</v>
      </c>
      <c r="I476" s="10" t="s">
        <v>59</v>
      </c>
      <c r="J476" s="10" t="s">
        <v>66</v>
      </c>
      <c r="K476" s="10" t="s">
        <v>30</v>
      </c>
      <c r="L476" s="10">
        <v>829.46</v>
      </c>
      <c r="M476" s="10">
        <f t="shared" si="61"/>
        <v>276.48666666666668</v>
      </c>
      <c r="N476" s="10">
        <v>3</v>
      </c>
      <c r="O476" s="10">
        <v>0.04</v>
      </c>
      <c r="P476" s="10">
        <v>121.95</v>
      </c>
      <c r="Q476" s="11">
        <f t="shared" si="62"/>
        <v>0.14702336459865453</v>
      </c>
      <c r="R476" s="10" t="s">
        <v>23</v>
      </c>
      <c r="S476" s="10" t="s">
        <v>32</v>
      </c>
      <c r="T476" s="10">
        <v>9</v>
      </c>
      <c r="U476" s="12" t="str">
        <f t="shared" si="63"/>
        <v>SLOW</v>
      </c>
      <c r="V476" s="10" t="str">
        <f t="shared" si="56"/>
        <v>0 to 0.1</v>
      </c>
      <c r="W476" s="16">
        <f t="shared" ca="1" si="57"/>
        <v>1</v>
      </c>
    </row>
    <row r="477" spans="1:23" x14ac:dyDescent="0.25">
      <c r="A477" s="9" t="s">
        <v>1347</v>
      </c>
      <c r="B477" s="10" t="s">
        <v>1348</v>
      </c>
      <c r="C477" s="10" t="str">
        <f t="shared" si="58"/>
        <v>September</v>
      </c>
      <c r="D477" s="10">
        <f t="shared" si="59"/>
        <v>2024</v>
      </c>
      <c r="E477" s="10" t="str">
        <f t="shared" si="60"/>
        <v>Q3</v>
      </c>
      <c r="F477" s="10" t="s">
        <v>1349</v>
      </c>
      <c r="G477" s="10" t="s">
        <v>18</v>
      </c>
      <c r="H477" s="10" t="s">
        <v>65</v>
      </c>
      <c r="I477" s="10" t="s">
        <v>116</v>
      </c>
      <c r="J477" s="10" t="s">
        <v>66</v>
      </c>
      <c r="K477" s="10" t="s">
        <v>30</v>
      </c>
      <c r="L477" s="10">
        <v>3411.75</v>
      </c>
      <c r="M477" s="10">
        <f t="shared" si="61"/>
        <v>852.9375</v>
      </c>
      <c r="N477" s="10">
        <v>4</v>
      </c>
      <c r="O477" s="10">
        <v>0.24</v>
      </c>
      <c r="P477" s="10">
        <v>872.98</v>
      </c>
      <c r="Q477" s="11">
        <f t="shared" si="62"/>
        <v>0.25587455118341029</v>
      </c>
      <c r="R477" s="10" t="s">
        <v>54</v>
      </c>
      <c r="S477" s="10" t="s">
        <v>86</v>
      </c>
      <c r="T477" s="10">
        <v>8</v>
      </c>
      <c r="U477" s="12" t="str">
        <f t="shared" si="63"/>
        <v>SLOW</v>
      </c>
      <c r="V477" s="10" t="str">
        <f t="shared" si="56"/>
        <v>upto 0.3</v>
      </c>
      <c r="W477" s="16">
        <f t="shared" ca="1" si="57"/>
        <v>1</v>
      </c>
    </row>
    <row r="478" spans="1:23" x14ac:dyDescent="0.25">
      <c r="A478" s="9" t="s">
        <v>1350</v>
      </c>
      <c r="B478" s="10" t="s">
        <v>1351</v>
      </c>
      <c r="C478" s="10" t="str">
        <f t="shared" si="58"/>
        <v>December</v>
      </c>
      <c r="D478" s="10">
        <f t="shared" si="59"/>
        <v>2024</v>
      </c>
      <c r="E478" s="10" t="str">
        <f t="shared" si="60"/>
        <v>Q4</v>
      </c>
      <c r="F478" s="10" t="s">
        <v>1352</v>
      </c>
      <c r="G478" s="10" t="s">
        <v>44</v>
      </c>
      <c r="H478" s="10" t="s">
        <v>37</v>
      </c>
      <c r="I478" s="10" t="s">
        <v>28</v>
      </c>
      <c r="J478" s="10" t="s">
        <v>66</v>
      </c>
      <c r="K478" s="10" t="s">
        <v>53</v>
      </c>
      <c r="L478" s="10">
        <v>2840.22</v>
      </c>
      <c r="M478" s="10">
        <f t="shared" si="61"/>
        <v>710.05499999999995</v>
      </c>
      <c r="N478" s="10">
        <v>4</v>
      </c>
      <c r="O478" s="10">
        <v>0.25</v>
      </c>
      <c r="P478" s="10">
        <v>674.18</v>
      </c>
      <c r="Q478" s="11">
        <f t="shared" si="62"/>
        <v>0.23736893620916688</v>
      </c>
      <c r="R478" s="10" t="s">
        <v>31</v>
      </c>
      <c r="S478" s="10" t="s">
        <v>40</v>
      </c>
      <c r="T478" s="10">
        <v>5</v>
      </c>
      <c r="U478" s="12" t="str">
        <f t="shared" si="63"/>
        <v>NORMAL</v>
      </c>
      <c r="V478" s="10" t="str">
        <f t="shared" si="56"/>
        <v>upto 0.3</v>
      </c>
      <c r="W478" s="16">
        <f t="shared" ca="1" si="57"/>
        <v>1</v>
      </c>
    </row>
    <row r="479" spans="1:23" x14ac:dyDescent="0.25">
      <c r="A479" s="9" t="s">
        <v>1353</v>
      </c>
      <c r="B479" s="10" t="s">
        <v>569</v>
      </c>
      <c r="C479" s="10" t="str">
        <f t="shared" si="58"/>
        <v>December</v>
      </c>
      <c r="D479" s="10">
        <f t="shared" si="59"/>
        <v>2024</v>
      </c>
      <c r="E479" s="10" t="str">
        <f t="shared" si="60"/>
        <v>Q4</v>
      </c>
      <c r="F479" s="10" t="s">
        <v>1354</v>
      </c>
      <c r="G479" s="10" t="s">
        <v>64</v>
      </c>
      <c r="H479" s="10" t="s">
        <v>51</v>
      </c>
      <c r="I479" s="10" t="s">
        <v>46</v>
      </c>
      <c r="J479" s="10" t="s">
        <v>66</v>
      </c>
      <c r="K479" s="10" t="s">
        <v>82</v>
      </c>
      <c r="L479" s="10">
        <v>2968.8</v>
      </c>
      <c r="M479" s="10">
        <f t="shared" si="61"/>
        <v>742.2</v>
      </c>
      <c r="N479" s="10">
        <v>4</v>
      </c>
      <c r="O479" s="10">
        <v>7.0000000000000007E-2</v>
      </c>
      <c r="P479" s="10">
        <v>641.34</v>
      </c>
      <c r="Q479" s="11">
        <f t="shared" si="62"/>
        <v>0.2160266774454325</v>
      </c>
      <c r="R479" s="10" t="s">
        <v>23</v>
      </c>
      <c r="S479" s="10" t="s">
        <v>32</v>
      </c>
      <c r="T479" s="10">
        <v>1</v>
      </c>
      <c r="U479" s="12" t="str">
        <f t="shared" si="63"/>
        <v>FAST</v>
      </c>
      <c r="V479" s="10" t="str">
        <f t="shared" si="56"/>
        <v>0 to 0.1</v>
      </c>
      <c r="W479" s="16">
        <f t="shared" ca="1" si="57"/>
        <v>1</v>
      </c>
    </row>
    <row r="480" spans="1:23" x14ac:dyDescent="0.25">
      <c r="A480" s="9" t="s">
        <v>1355</v>
      </c>
      <c r="B480" s="10" t="s">
        <v>1356</v>
      </c>
      <c r="C480" s="10" t="str">
        <f t="shared" si="58"/>
        <v>July</v>
      </c>
      <c r="D480" s="10">
        <f t="shared" si="59"/>
        <v>2024</v>
      </c>
      <c r="E480" s="10" t="str">
        <f t="shared" si="60"/>
        <v>Q3</v>
      </c>
      <c r="F480" s="10" t="s">
        <v>1357</v>
      </c>
      <c r="G480" s="10" t="s">
        <v>64</v>
      </c>
      <c r="H480" s="10" t="s">
        <v>51</v>
      </c>
      <c r="I480" s="10" t="s">
        <v>46</v>
      </c>
      <c r="J480" s="10" t="s">
        <v>21</v>
      </c>
      <c r="K480" s="10" t="s">
        <v>30</v>
      </c>
      <c r="L480" s="10">
        <v>1746.39</v>
      </c>
      <c r="M480" s="10">
        <f t="shared" si="61"/>
        <v>873.19500000000005</v>
      </c>
      <c r="N480" s="10">
        <v>2</v>
      </c>
      <c r="O480" s="10">
        <v>0.18</v>
      </c>
      <c r="P480" s="10">
        <v>229.07</v>
      </c>
      <c r="Q480" s="11">
        <f t="shared" si="62"/>
        <v>0.13116772313171743</v>
      </c>
      <c r="R480" s="10" t="s">
        <v>23</v>
      </c>
      <c r="S480" s="10" t="s">
        <v>77</v>
      </c>
      <c r="T480" s="10">
        <v>5</v>
      </c>
      <c r="U480" s="12" t="str">
        <f t="shared" si="63"/>
        <v>NORMAL</v>
      </c>
      <c r="V480" s="10" t="str">
        <f t="shared" si="56"/>
        <v>0.1 to 0.2</v>
      </c>
      <c r="W480" s="16">
        <f t="shared" ca="1" si="57"/>
        <v>1</v>
      </c>
    </row>
    <row r="481" spans="1:23" x14ac:dyDescent="0.25">
      <c r="A481" s="9" t="s">
        <v>1358</v>
      </c>
      <c r="B481" s="10" t="s">
        <v>343</v>
      </c>
      <c r="C481" s="10" t="str">
        <f t="shared" si="58"/>
        <v>November</v>
      </c>
      <c r="D481" s="10">
        <f t="shared" si="59"/>
        <v>2025</v>
      </c>
      <c r="E481" s="10" t="str">
        <f t="shared" si="60"/>
        <v>Q4</v>
      </c>
      <c r="F481" s="10" t="s">
        <v>1359</v>
      </c>
      <c r="G481" s="10" t="s">
        <v>102</v>
      </c>
      <c r="H481" s="10" t="s">
        <v>65</v>
      </c>
      <c r="I481" s="10" t="s">
        <v>106</v>
      </c>
      <c r="J481" s="10" t="s">
        <v>66</v>
      </c>
      <c r="K481" s="10" t="s">
        <v>72</v>
      </c>
      <c r="L481" s="10">
        <v>460.85</v>
      </c>
      <c r="M481" s="10">
        <f t="shared" si="61"/>
        <v>230.42500000000001</v>
      </c>
      <c r="N481" s="10">
        <v>2</v>
      </c>
      <c r="O481" s="10">
        <v>0.23</v>
      </c>
      <c r="P481" s="10">
        <v>72.709999999999994</v>
      </c>
      <c r="Q481" s="11">
        <f t="shared" si="62"/>
        <v>0.15777367907128131</v>
      </c>
      <c r="R481" s="10" t="s">
        <v>23</v>
      </c>
      <c r="S481" s="10" t="s">
        <v>86</v>
      </c>
      <c r="T481" s="10">
        <v>10</v>
      </c>
      <c r="U481" s="12" t="str">
        <f t="shared" si="63"/>
        <v>SLOW</v>
      </c>
      <c r="V481" s="10" t="str">
        <f t="shared" si="56"/>
        <v>upto 0.3</v>
      </c>
      <c r="W481" s="16">
        <f t="shared" ca="1" si="57"/>
        <v>1</v>
      </c>
    </row>
    <row r="482" spans="1:23" x14ac:dyDescent="0.25">
      <c r="A482" s="9" t="s">
        <v>1360</v>
      </c>
      <c r="B482" s="10" t="s">
        <v>815</v>
      </c>
      <c r="C482" s="10" t="str">
        <f t="shared" si="58"/>
        <v>November</v>
      </c>
      <c r="D482" s="10">
        <f t="shared" si="59"/>
        <v>2024</v>
      </c>
      <c r="E482" s="10" t="str">
        <f t="shared" si="60"/>
        <v>Q4</v>
      </c>
      <c r="F482" s="10" t="s">
        <v>1361</v>
      </c>
      <c r="G482" s="10" t="s">
        <v>102</v>
      </c>
      <c r="H482" s="10" t="s">
        <v>65</v>
      </c>
      <c r="I482" s="10" t="s">
        <v>116</v>
      </c>
      <c r="J482" s="10" t="s">
        <v>21</v>
      </c>
      <c r="K482" s="10" t="s">
        <v>82</v>
      </c>
      <c r="L482" s="10">
        <v>3759.75</v>
      </c>
      <c r="M482" s="10">
        <f t="shared" si="61"/>
        <v>751.95</v>
      </c>
      <c r="N482" s="10">
        <v>5</v>
      </c>
      <c r="O482" s="10">
        <v>0.27</v>
      </c>
      <c r="P482" s="10">
        <v>820.79</v>
      </c>
      <c r="Q482" s="11">
        <f t="shared" si="62"/>
        <v>0.2183097280404282</v>
      </c>
      <c r="R482" s="10" t="s">
        <v>54</v>
      </c>
      <c r="S482" s="10" t="s">
        <v>86</v>
      </c>
      <c r="T482" s="10">
        <v>4</v>
      </c>
      <c r="U482" s="12" t="str">
        <f t="shared" si="63"/>
        <v>NORMAL</v>
      </c>
      <c r="V482" s="10" t="str">
        <f t="shared" si="56"/>
        <v>upto 0.3</v>
      </c>
      <c r="W482" s="16">
        <f t="shared" ca="1" si="57"/>
        <v>1</v>
      </c>
    </row>
    <row r="483" spans="1:23" x14ac:dyDescent="0.25">
      <c r="A483" s="9" t="s">
        <v>1362</v>
      </c>
      <c r="B483" s="10" t="s">
        <v>1363</v>
      </c>
      <c r="C483" s="10" t="str">
        <f t="shared" si="58"/>
        <v>December</v>
      </c>
      <c r="D483" s="10">
        <f t="shared" si="59"/>
        <v>2024</v>
      </c>
      <c r="E483" s="10" t="str">
        <f t="shared" si="60"/>
        <v>Q4</v>
      </c>
      <c r="F483" s="10" t="s">
        <v>1336</v>
      </c>
      <c r="G483" s="10" t="s">
        <v>64</v>
      </c>
      <c r="H483" s="10" t="s">
        <v>37</v>
      </c>
      <c r="I483" s="10" t="s">
        <v>28</v>
      </c>
      <c r="J483" s="10" t="s">
        <v>66</v>
      </c>
      <c r="K483" s="10" t="s">
        <v>53</v>
      </c>
      <c r="L483" s="10">
        <v>767.06</v>
      </c>
      <c r="M483" s="10">
        <f t="shared" si="61"/>
        <v>767.06</v>
      </c>
      <c r="N483" s="10">
        <v>1</v>
      </c>
      <c r="O483" s="10">
        <v>0.12</v>
      </c>
      <c r="P483" s="10">
        <v>93.74</v>
      </c>
      <c r="Q483" s="11">
        <f t="shared" si="62"/>
        <v>0.12220686778087764</v>
      </c>
      <c r="R483" s="10" t="s">
        <v>23</v>
      </c>
      <c r="S483" s="10" t="s">
        <v>77</v>
      </c>
      <c r="T483" s="10">
        <v>7</v>
      </c>
      <c r="U483" s="12" t="str">
        <f t="shared" si="63"/>
        <v>NORMAL</v>
      </c>
      <c r="V483" s="10" t="str">
        <f t="shared" si="56"/>
        <v>0.1 to 0.2</v>
      </c>
      <c r="W483" s="16">
        <f t="shared" ca="1" si="57"/>
        <v>1</v>
      </c>
    </row>
    <row r="484" spans="1:23" x14ac:dyDescent="0.25">
      <c r="A484" s="9" t="s">
        <v>1364</v>
      </c>
      <c r="B484" s="10" t="s">
        <v>364</v>
      </c>
      <c r="C484" s="10" t="str">
        <f t="shared" si="58"/>
        <v>May</v>
      </c>
      <c r="D484" s="10">
        <f t="shared" si="59"/>
        <v>2024</v>
      </c>
      <c r="E484" s="10" t="str">
        <f t="shared" si="60"/>
        <v>Q2</v>
      </c>
      <c r="F484" s="10" t="s">
        <v>1365</v>
      </c>
      <c r="G484" s="10" t="s">
        <v>36</v>
      </c>
      <c r="H484" s="10" t="s">
        <v>65</v>
      </c>
      <c r="I484" s="10" t="s">
        <v>20</v>
      </c>
      <c r="J484" s="10" t="s">
        <v>29</v>
      </c>
      <c r="K484" s="10" t="s">
        <v>53</v>
      </c>
      <c r="L484" s="10">
        <v>225.78</v>
      </c>
      <c r="M484" s="10">
        <f t="shared" si="61"/>
        <v>56.445</v>
      </c>
      <c r="N484" s="10">
        <v>4</v>
      </c>
      <c r="O484" s="10">
        <v>0.1</v>
      </c>
      <c r="P484" s="10">
        <v>36.97</v>
      </c>
      <c r="Q484" s="11">
        <f t="shared" si="62"/>
        <v>0.16374346709185933</v>
      </c>
      <c r="R484" s="10" t="s">
        <v>54</v>
      </c>
      <c r="S484" s="10" t="s">
        <v>77</v>
      </c>
      <c r="T484" s="10">
        <v>2</v>
      </c>
      <c r="U484" s="12" t="str">
        <f t="shared" si="63"/>
        <v>FAST</v>
      </c>
      <c r="V484" s="10" t="str">
        <f t="shared" si="56"/>
        <v>0.1 to 0.2</v>
      </c>
      <c r="W484" s="16">
        <f t="shared" ca="1" si="57"/>
        <v>1</v>
      </c>
    </row>
    <row r="485" spans="1:23" x14ac:dyDescent="0.25">
      <c r="A485" s="9" t="s">
        <v>1366</v>
      </c>
      <c r="B485" s="10" t="s">
        <v>717</v>
      </c>
      <c r="C485" s="10" t="str">
        <f t="shared" si="58"/>
        <v>June</v>
      </c>
      <c r="D485" s="10">
        <f t="shared" si="59"/>
        <v>2025</v>
      </c>
      <c r="E485" s="10" t="str">
        <f t="shared" si="60"/>
        <v>Q2</v>
      </c>
      <c r="F485" s="10" t="s">
        <v>1367</v>
      </c>
      <c r="G485" s="10" t="s">
        <v>36</v>
      </c>
      <c r="H485" s="10" t="s">
        <v>19</v>
      </c>
      <c r="I485" s="10" t="s">
        <v>38</v>
      </c>
      <c r="J485" s="10" t="s">
        <v>66</v>
      </c>
      <c r="K485" s="10" t="s">
        <v>30</v>
      </c>
      <c r="L485" s="10">
        <v>2521.1799999999998</v>
      </c>
      <c r="M485" s="10">
        <f t="shared" si="61"/>
        <v>630.29499999999996</v>
      </c>
      <c r="N485" s="10">
        <v>4</v>
      </c>
      <c r="O485" s="10">
        <v>0.26</v>
      </c>
      <c r="P485" s="10">
        <v>500.26</v>
      </c>
      <c r="Q485" s="11">
        <f t="shared" si="62"/>
        <v>0.19842296067714324</v>
      </c>
      <c r="R485" s="10" t="s">
        <v>54</v>
      </c>
      <c r="S485" s="10" t="s">
        <v>86</v>
      </c>
      <c r="T485" s="10">
        <v>1</v>
      </c>
      <c r="U485" s="12" t="str">
        <f t="shared" si="63"/>
        <v>FAST</v>
      </c>
      <c r="V485" s="10" t="str">
        <f t="shared" si="56"/>
        <v>upto 0.3</v>
      </c>
      <c r="W485" s="16">
        <f t="shared" ca="1" si="57"/>
        <v>1</v>
      </c>
    </row>
    <row r="486" spans="1:23" x14ac:dyDescent="0.25">
      <c r="A486" s="9" t="s">
        <v>1368</v>
      </c>
      <c r="B486" s="10" t="s">
        <v>697</v>
      </c>
      <c r="C486" s="10" t="str">
        <f t="shared" si="58"/>
        <v>May</v>
      </c>
      <c r="D486" s="10">
        <f t="shared" si="59"/>
        <v>2025</v>
      </c>
      <c r="E486" s="10" t="str">
        <f t="shared" si="60"/>
        <v>Q2</v>
      </c>
      <c r="F486" s="10" t="s">
        <v>1369</v>
      </c>
      <c r="G486" s="10" t="s">
        <v>18</v>
      </c>
      <c r="H486" s="10" t="s">
        <v>71</v>
      </c>
      <c r="I486" s="10" t="s">
        <v>106</v>
      </c>
      <c r="J486" s="10" t="s">
        <v>21</v>
      </c>
      <c r="K486" s="10" t="s">
        <v>82</v>
      </c>
      <c r="L486" s="10">
        <v>690.82</v>
      </c>
      <c r="M486" s="10">
        <f t="shared" si="61"/>
        <v>345.41</v>
      </c>
      <c r="N486" s="10">
        <v>2</v>
      </c>
      <c r="O486" s="10">
        <v>0.11</v>
      </c>
      <c r="P486" s="10">
        <v>211.6</v>
      </c>
      <c r="Q486" s="11">
        <f t="shared" si="62"/>
        <v>0.30630265481601571</v>
      </c>
      <c r="R486" s="10" t="s">
        <v>54</v>
      </c>
      <c r="S486" s="10" t="s">
        <v>77</v>
      </c>
      <c r="T486" s="10">
        <v>10</v>
      </c>
      <c r="U486" s="12" t="str">
        <f t="shared" si="63"/>
        <v>SLOW</v>
      </c>
      <c r="V486" s="10" t="str">
        <f t="shared" si="56"/>
        <v>0.1 to 0.2</v>
      </c>
      <c r="W486" s="16">
        <f t="shared" ca="1" si="57"/>
        <v>1</v>
      </c>
    </row>
    <row r="487" spans="1:23" x14ac:dyDescent="0.25">
      <c r="A487" s="9" t="s">
        <v>1370</v>
      </c>
      <c r="B487" s="10" t="s">
        <v>1371</v>
      </c>
      <c r="C487" s="10" t="str">
        <f t="shared" si="58"/>
        <v>March</v>
      </c>
      <c r="D487" s="10">
        <f t="shared" si="59"/>
        <v>2024</v>
      </c>
      <c r="E487" s="10" t="str">
        <f t="shared" si="60"/>
        <v>Q1</v>
      </c>
      <c r="F487" s="10" t="s">
        <v>1372</v>
      </c>
      <c r="G487" s="10" t="s">
        <v>18</v>
      </c>
      <c r="H487" s="10" t="s">
        <v>71</v>
      </c>
      <c r="I487" s="10" t="s">
        <v>52</v>
      </c>
      <c r="J487" s="10" t="s">
        <v>47</v>
      </c>
      <c r="K487" s="10" t="s">
        <v>22</v>
      </c>
      <c r="L487" s="10">
        <v>418.71</v>
      </c>
      <c r="M487" s="10">
        <f t="shared" si="61"/>
        <v>209.35499999999999</v>
      </c>
      <c r="N487" s="10">
        <v>2</v>
      </c>
      <c r="O487" s="10">
        <v>0.19</v>
      </c>
      <c r="P487" s="10">
        <v>115.04</v>
      </c>
      <c r="Q487" s="11">
        <f t="shared" si="62"/>
        <v>0.27474863270521366</v>
      </c>
      <c r="R487" s="10" t="s">
        <v>54</v>
      </c>
      <c r="S487" s="10" t="s">
        <v>40</v>
      </c>
      <c r="T487" s="10">
        <v>8</v>
      </c>
      <c r="U487" s="12" t="str">
        <f t="shared" si="63"/>
        <v>SLOW</v>
      </c>
      <c r="V487" s="10" t="str">
        <f t="shared" si="56"/>
        <v>0.1 to 0.2</v>
      </c>
      <c r="W487" s="16">
        <f t="shared" ca="1" si="57"/>
        <v>1</v>
      </c>
    </row>
    <row r="488" spans="1:23" x14ac:dyDescent="0.25">
      <c r="A488" s="9" t="s">
        <v>1373</v>
      </c>
      <c r="B488" s="10" t="s">
        <v>1374</v>
      </c>
      <c r="C488" s="10" t="str">
        <f t="shared" si="58"/>
        <v>February</v>
      </c>
      <c r="D488" s="10">
        <f t="shared" si="59"/>
        <v>2024</v>
      </c>
      <c r="E488" s="10" t="str">
        <f t="shared" si="60"/>
        <v>Q1</v>
      </c>
      <c r="F488" s="10" t="s">
        <v>1375</v>
      </c>
      <c r="G488" s="10" t="s">
        <v>44</v>
      </c>
      <c r="H488" s="10" t="s">
        <v>51</v>
      </c>
      <c r="I488" s="10" t="s">
        <v>38</v>
      </c>
      <c r="J488" s="10" t="s">
        <v>81</v>
      </c>
      <c r="K488" s="10" t="s">
        <v>53</v>
      </c>
      <c r="L488" s="10">
        <v>704.83</v>
      </c>
      <c r="M488" s="10">
        <f t="shared" si="61"/>
        <v>176.20750000000001</v>
      </c>
      <c r="N488" s="10">
        <v>4</v>
      </c>
      <c r="O488" s="10">
        <v>0.12</v>
      </c>
      <c r="P488" s="10">
        <v>190.89</v>
      </c>
      <c r="Q488" s="11">
        <f t="shared" si="62"/>
        <v>0.27083126427649218</v>
      </c>
      <c r="R488" s="10" t="s">
        <v>31</v>
      </c>
      <c r="S488" s="10" t="s">
        <v>40</v>
      </c>
      <c r="T488" s="10">
        <v>3</v>
      </c>
      <c r="U488" s="12" t="str">
        <f t="shared" si="63"/>
        <v>FAST</v>
      </c>
      <c r="V488" s="10" t="str">
        <f t="shared" si="56"/>
        <v>0.1 to 0.2</v>
      </c>
      <c r="W488" s="16">
        <f t="shared" ca="1" si="57"/>
        <v>1</v>
      </c>
    </row>
    <row r="489" spans="1:23" x14ac:dyDescent="0.25">
      <c r="A489" s="9" t="s">
        <v>1376</v>
      </c>
      <c r="B489" s="10" t="s">
        <v>346</v>
      </c>
      <c r="C489" s="10" t="str">
        <f t="shared" si="58"/>
        <v>June</v>
      </c>
      <c r="D489" s="10">
        <f t="shared" si="59"/>
        <v>2024</v>
      </c>
      <c r="E489" s="10" t="str">
        <f t="shared" si="60"/>
        <v>Q2</v>
      </c>
      <c r="F489" s="10" t="s">
        <v>1377</v>
      </c>
      <c r="G489" s="10" t="s">
        <v>102</v>
      </c>
      <c r="H489" s="10" t="s">
        <v>37</v>
      </c>
      <c r="I489" s="10" t="s">
        <v>20</v>
      </c>
      <c r="J489" s="10" t="s">
        <v>29</v>
      </c>
      <c r="K489" s="10" t="s">
        <v>22</v>
      </c>
      <c r="L489" s="10">
        <v>327.64999999999998</v>
      </c>
      <c r="M489" s="10">
        <f t="shared" si="61"/>
        <v>163.82499999999999</v>
      </c>
      <c r="N489" s="10">
        <v>2</v>
      </c>
      <c r="O489" s="10">
        <v>0.18</v>
      </c>
      <c r="P489" s="10">
        <v>83.28</v>
      </c>
      <c r="Q489" s="11">
        <f t="shared" si="62"/>
        <v>0.25417366091866322</v>
      </c>
      <c r="R489" s="10" t="s">
        <v>54</v>
      </c>
      <c r="S489" s="10" t="s">
        <v>77</v>
      </c>
      <c r="T489" s="10">
        <v>10</v>
      </c>
      <c r="U489" s="12" t="str">
        <f t="shared" si="63"/>
        <v>SLOW</v>
      </c>
      <c r="V489" s="10" t="str">
        <f t="shared" si="56"/>
        <v>0.1 to 0.2</v>
      </c>
      <c r="W489" s="16">
        <f t="shared" ca="1" si="57"/>
        <v>1</v>
      </c>
    </row>
    <row r="490" spans="1:23" x14ac:dyDescent="0.25">
      <c r="A490" s="9" t="s">
        <v>1378</v>
      </c>
      <c r="B490" s="10" t="s">
        <v>261</v>
      </c>
      <c r="C490" s="10" t="str">
        <f t="shared" si="58"/>
        <v>December</v>
      </c>
      <c r="D490" s="10">
        <f t="shared" si="59"/>
        <v>2024</v>
      </c>
      <c r="E490" s="10" t="str">
        <f t="shared" si="60"/>
        <v>Q4</v>
      </c>
      <c r="F490" s="10" t="s">
        <v>1379</v>
      </c>
      <c r="G490" s="10" t="s">
        <v>18</v>
      </c>
      <c r="H490" s="10" t="s">
        <v>45</v>
      </c>
      <c r="I490" s="10" t="s">
        <v>28</v>
      </c>
      <c r="J490" s="10" t="s">
        <v>47</v>
      </c>
      <c r="K490" s="10" t="s">
        <v>53</v>
      </c>
      <c r="L490" s="10">
        <v>708.7</v>
      </c>
      <c r="M490" s="10">
        <f t="shared" si="61"/>
        <v>708.7</v>
      </c>
      <c r="N490" s="10">
        <v>1</v>
      </c>
      <c r="O490" s="10">
        <v>0.19</v>
      </c>
      <c r="P490" s="10">
        <v>103.14</v>
      </c>
      <c r="Q490" s="11">
        <f t="shared" si="62"/>
        <v>0.14553407647805841</v>
      </c>
      <c r="R490" s="10" t="s">
        <v>23</v>
      </c>
      <c r="S490" s="10" t="s">
        <v>24</v>
      </c>
      <c r="T490" s="10">
        <v>9</v>
      </c>
      <c r="U490" s="12" t="str">
        <f t="shared" si="63"/>
        <v>SLOW</v>
      </c>
      <c r="V490" s="10" t="str">
        <f t="shared" si="56"/>
        <v>0.1 to 0.2</v>
      </c>
      <c r="W490" s="16">
        <f t="shared" ca="1" si="57"/>
        <v>1</v>
      </c>
    </row>
    <row r="491" spans="1:23" x14ac:dyDescent="0.25">
      <c r="A491" s="9" t="s">
        <v>1380</v>
      </c>
      <c r="B491" s="10" t="s">
        <v>1079</v>
      </c>
      <c r="C491" s="10" t="str">
        <f t="shared" si="58"/>
        <v>July</v>
      </c>
      <c r="D491" s="10">
        <f t="shared" si="59"/>
        <v>2024</v>
      </c>
      <c r="E491" s="10" t="str">
        <f t="shared" si="60"/>
        <v>Q3</v>
      </c>
      <c r="F491" s="10" t="s">
        <v>772</v>
      </c>
      <c r="G491" s="10" t="s">
        <v>64</v>
      </c>
      <c r="H491" s="10" t="s">
        <v>58</v>
      </c>
      <c r="I491" s="10" t="s">
        <v>20</v>
      </c>
      <c r="J491" s="10" t="s">
        <v>66</v>
      </c>
      <c r="K491" s="10" t="s">
        <v>39</v>
      </c>
      <c r="L491" s="10">
        <v>43</v>
      </c>
      <c r="M491" s="10">
        <f t="shared" si="61"/>
        <v>43</v>
      </c>
      <c r="N491" s="10">
        <v>1</v>
      </c>
      <c r="O491" s="10">
        <v>0.23</v>
      </c>
      <c r="P491" s="10">
        <v>9.3699999999999992</v>
      </c>
      <c r="Q491" s="11">
        <f t="shared" si="62"/>
        <v>0.21790697674418602</v>
      </c>
      <c r="R491" s="10" t="s">
        <v>31</v>
      </c>
      <c r="S491" s="10" t="s">
        <v>40</v>
      </c>
      <c r="T491" s="10">
        <v>5</v>
      </c>
      <c r="U491" s="12" t="str">
        <f t="shared" si="63"/>
        <v>NORMAL</v>
      </c>
      <c r="V491" s="10" t="str">
        <f t="shared" si="56"/>
        <v>upto 0.3</v>
      </c>
      <c r="W491" s="16">
        <f t="shared" ca="1" si="57"/>
        <v>1</v>
      </c>
    </row>
    <row r="492" spans="1:23" x14ac:dyDescent="0.25">
      <c r="A492" s="9" t="s">
        <v>1381</v>
      </c>
      <c r="B492" s="10" t="s">
        <v>927</v>
      </c>
      <c r="C492" s="10" t="str">
        <f t="shared" si="58"/>
        <v>February</v>
      </c>
      <c r="D492" s="10">
        <f t="shared" si="59"/>
        <v>2025</v>
      </c>
      <c r="E492" s="10" t="str">
        <f t="shared" si="60"/>
        <v>Q1</v>
      </c>
      <c r="F492" s="10" t="s">
        <v>1382</v>
      </c>
      <c r="G492" s="10" t="s">
        <v>102</v>
      </c>
      <c r="H492" s="10" t="s">
        <v>19</v>
      </c>
      <c r="I492" s="10" t="s">
        <v>38</v>
      </c>
      <c r="J492" s="10" t="s">
        <v>81</v>
      </c>
      <c r="K492" s="10" t="s">
        <v>76</v>
      </c>
      <c r="L492" s="10">
        <v>3495.67</v>
      </c>
      <c r="M492" s="10">
        <f t="shared" si="61"/>
        <v>699.13400000000001</v>
      </c>
      <c r="N492" s="10">
        <v>5</v>
      </c>
      <c r="O492" s="10">
        <v>0.13</v>
      </c>
      <c r="P492" s="10">
        <v>928.36</v>
      </c>
      <c r="Q492" s="11">
        <f t="shared" si="62"/>
        <v>0.26557426759390901</v>
      </c>
      <c r="R492" s="10" t="s">
        <v>31</v>
      </c>
      <c r="S492" s="10" t="s">
        <v>40</v>
      </c>
      <c r="T492" s="10">
        <v>1</v>
      </c>
      <c r="U492" s="12" t="str">
        <f t="shared" si="63"/>
        <v>FAST</v>
      </c>
      <c r="V492" s="10" t="str">
        <f t="shared" si="56"/>
        <v>0.1 to 0.2</v>
      </c>
      <c r="W492" s="16">
        <f t="shared" ca="1" si="57"/>
        <v>1</v>
      </c>
    </row>
    <row r="493" spans="1:23" x14ac:dyDescent="0.25">
      <c r="A493" s="9" t="s">
        <v>1383</v>
      </c>
      <c r="B493" s="10" t="s">
        <v>1384</v>
      </c>
      <c r="C493" s="10" t="str">
        <f t="shared" si="58"/>
        <v>January</v>
      </c>
      <c r="D493" s="10">
        <f t="shared" si="59"/>
        <v>2024</v>
      </c>
      <c r="E493" s="10" t="str">
        <f t="shared" si="60"/>
        <v>Q1</v>
      </c>
      <c r="F493" s="10" t="s">
        <v>1385</v>
      </c>
      <c r="G493" s="10" t="s">
        <v>64</v>
      </c>
      <c r="H493" s="10" t="s">
        <v>37</v>
      </c>
      <c r="I493" s="10" t="s">
        <v>28</v>
      </c>
      <c r="J493" s="10" t="s">
        <v>81</v>
      </c>
      <c r="K493" s="10" t="s">
        <v>39</v>
      </c>
      <c r="L493" s="10">
        <v>603.04999999999995</v>
      </c>
      <c r="M493" s="10">
        <f t="shared" si="61"/>
        <v>120.60999999999999</v>
      </c>
      <c r="N493" s="10">
        <v>5</v>
      </c>
      <c r="O493" s="10">
        <v>0.11</v>
      </c>
      <c r="P493" s="10">
        <v>183.93</v>
      </c>
      <c r="Q493" s="11">
        <f t="shared" si="62"/>
        <v>0.30499958544067657</v>
      </c>
      <c r="R493" s="10" t="s">
        <v>54</v>
      </c>
      <c r="S493" s="10" t="s">
        <v>24</v>
      </c>
      <c r="T493" s="10">
        <v>3</v>
      </c>
      <c r="U493" s="12" t="str">
        <f t="shared" si="63"/>
        <v>FAST</v>
      </c>
      <c r="V493" s="10" t="str">
        <f t="shared" si="56"/>
        <v>0.1 to 0.2</v>
      </c>
      <c r="W493" s="16">
        <f t="shared" ca="1" si="57"/>
        <v>1</v>
      </c>
    </row>
    <row r="494" spans="1:23" x14ac:dyDescent="0.25">
      <c r="A494" s="9" t="s">
        <v>1386</v>
      </c>
      <c r="B494" s="10" t="s">
        <v>593</v>
      </c>
      <c r="C494" s="10" t="str">
        <f t="shared" si="58"/>
        <v>July</v>
      </c>
      <c r="D494" s="10">
        <f t="shared" si="59"/>
        <v>2025</v>
      </c>
      <c r="E494" s="10" t="str">
        <f t="shared" si="60"/>
        <v>Q3</v>
      </c>
      <c r="F494" s="10" t="s">
        <v>1387</v>
      </c>
      <c r="G494" s="10" t="s">
        <v>36</v>
      </c>
      <c r="H494" s="10" t="s">
        <v>37</v>
      </c>
      <c r="I494" s="10" t="s">
        <v>52</v>
      </c>
      <c r="J494" s="10" t="s">
        <v>66</v>
      </c>
      <c r="K494" s="10" t="s">
        <v>60</v>
      </c>
      <c r="L494" s="10">
        <v>3766.4</v>
      </c>
      <c r="M494" s="10">
        <f t="shared" si="61"/>
        <v>941.6</v>
      </c>
      <c r="N494" s="10">
        <v>4</v>
      </c>
      <c r="O494" s="10">
        <v>0.27</v>
      </c>
      <c r="P494" s="10">
        <v>1261.8499999999999</v>
      </c>
      <c r="Q494" s="11">
        <f t="shared" si="62"/>
        <v>0.33502814358538652</v>
      </c>
      <c r="R494" s="10" t="s">
        <v>54</v>
      </c>
      <c r="S494" s="10" t="s">
        <v>40</v>
      </c>
      <c r="T494" s="10">
        <v>1</v>
      </c>
      <c r="U494" s="12" t="str">
        <f t="shared" si="63"/>
        <v>FAST</v>
      </c>
      <c r="V494" s="10" t="str">
        <f t="shared" si="56"/>
        <v>upto 0.3</v>
      </c>
      <c r="W494" s="16">
        <f t="shared" ca="1" si="57"/>
        <v>1</v>
      </c>
    </row>
    <row r="495" spans="1:23" x14ac:dyDescent="0.25">
      <c r="A495" s="9" t="s">
        <v>1388</v>
      </c>
      <c r="B495" s="10" t="s">
        <v>379</v>
      </c>
      <c r="C495" s="10" t="str">
        <f t="shared" si="58"/>
        <v>October</v>
      </c>
      <c r="D495" s="10">
        <f t="shared" si="59"/>
        <v>2025</v>
      </c>
      <c r="E495" s="10" t="str">
        <f t="shared" si="60"/>
        <v>Q4</v>
      </c>
      <c r="F495" s="10" t="s">
        <v>1389</v>
      </c>
      <c r="G495" s="10" t="s">
        <v>36</v>
      </c>
      <c r="H495" s="10" t="s">
        <v>65</v>
      </c>
      <c r="I495" s="10" t="s">
        <v>20</v>
      </c>
      <c r="J495" s="10" t="s">
        <v>21</v>
      </c>
      <c r="K495" s="10" t="s">
        <v>67</v>
      </c>
      <c r="L495" s="10">
        <v>1602.11</v>
      </c>
      <c r="M495" s="10">
        <f t="shared" si="61"/>
        <v>534.03666666666663</v>
      </c>
      <c r="N495" s="10">
        <v>3</v>
      </c>
      <c r="O495" s="10">
        <v>0.08</v>
      </c>
      <c r="P495" s="10">
        <v>343.03</v>
      </c>
      <c r="Q495" s="11">
        <f t="shared" si="62"/>
        <v>0.21411139060364145</v>
      </c>
      <c r="R495" s="10" t="s">
        <v>31</v>
      </c>
      <c r="S495" s="10" t="s">
        <v>32</v>
      </c>
      <c r="T495" s="10">
        <v>2</v>
      </c>
      <c r="U495" s="12" t="str">
        <f t="shared" si="63"/>
        <v>FAST</v>
      </c>
      <c r="V495" s="10" t="str">
        <f t="shared" si="56"/>
        <v>0 to 0.1</v>
      </c>
      <c r="W495" s="16">
        <f t="shared" ca="1" si="57"/>
        <v>1</v>
      </c>
    </row>
    <row r="496" spans="1:23" x14ac:dyDescent="0.25">
      <c r="A496" s="9" t="s">
        <v>1390</v>
      </c>
      <c r="B496" s="10" t="s">
        <v>1391</v>
      </c>
      <c r="C496" s="10" t="str">
        <f t="shared" si="58"/>
        <v>August</v>
      </c>
      <c r="D496" s="10">
        <f t="shared" si="59"/>
        <v>2025</v>
      </c>
      <c r="E496" s="10" t="str">
        <f t="shared" si="60"/>
        <v>Q3</v>
      </c>
      <c r="F496" s="10" t="s">
        <v>1392</v>
      </c>
      <c r="G496" s="10" t="s">
        <v>64</v>
      </c>
      <c r="H496" s="10" t="s">
        <v>37</v>
      </c>
      <c r="I496" s="10" t="s">
        <v>59</v>
      </c>
      <c r="J496" s="10" t="s">
        <v>29</v>
      </c>
      <c r="K496" s="10" t="s">
        <v>53</v>
      </c>
      <c r="L496" s="10">
        <v>2436.59</v>
      </c>
      <c r="M496" s="10">
        <f t="shared" si="61"/>
        <v>487.31800000000004</v>
      </c>
      <c r="N496" s="10">
        <v>5</v>
      </c>
      <c r="O496" s="10">
        <v>7.0000000000000007E-2</v>
      </c>
      <c r="P496" s="10">
        <v>516.79999999999995</v>
      </c>
      <c r="Q496" s="11">
        <f t="shared" si="62"/>
        <v>0.21209969670728351</v>
      </c>
      <c r="R496" s="10" t="s">
        <v>31</v>
      </c>
      <c r="S496" s="10" t="s">
        <v>24</v>
      </c>
      <c r="T496" s="10">
        <v>10</v>
      </c>
      <c r="U496" s="12" t="str">
        <f t="shared" si="63"/>
        <v>SLOW</v>
      </c>
      <c r="V496" s="10" t="str">
        <f t="shared" si="56"/>
        <v>0 to 0.1</v>
      </c>
      <c r="W496" s="16">
        <f t="shared" ca="1" si="57"/>
        <v>1</v>
      </c>
    </row>
    <row r="497" spans="1:23" x14ac:dyDescent="0.25">
      <c r="A497" s="9" t="s">
        <v>1393</v>
      </c>
      <c r="B497" s="10" t="s">
        <v>1394</v>
      </c>
      <c r="C497" s="10" t="str">
        <f t="shared" si="58"/>
        <v>May</v>
      </c>
      <c r="D497" s="10">
        <f t="shared" si="59"/>
        <v>2025</v>
      </c>
      <c r="E497" s="10" t="str">
        <f t="shared" si="60"/>
        <v>Q2</v>
      </c>
      <c r="F497" s="10" t="s">
        <v>1395</v>
      </c>
      <c r="G497" s="10" t="s">
        <v>18</v>
      </c>
      <c r="H497" s="10" t="s">
        <v>65</v>
      </c>
      <c r="I497" s="10" t="s">
        <v>106</v>
      </c>
      <c r="J497" s="10" t="s">
        <v>66</v>
      </c>
      <c r="K497" s="10" t="s">
        <v>72</v>
      </c>
      <c r="L497" s="10">
        <v>280.58999999999997</v>
      </c>
      <c r="M497" s="10">
        <f t="shared" si="61"/>
        <v>70.147499999999994</v>
      </c>
      <c r="N497" s="10">
        <v>4</v>
      </c>
      <c r="O497" s="10">
        <v>0.18</v>
      </c>
      <c r="P497" s="10">
        <v>40.26</v>
      </c>
      <c r="Q497" s="11">
        <f t="shared" si="62"/>
        <v>0.14348337431840053</v>
      </c>
      <c r="R497" s="10" t="s">
        <v>23</v>
      </c>
      <c r="S497" s="10" t="s">
        <v>24</v>
      </c>
      <c r="T497" s="10">
        <v>4</v>
      </c>
      <c r="U497" s="12" t="str">
        <f t="shared" si="63"/>
        <v>NORMAL</v>
      </c>
      <c r="V497" s="10" t="str">
        <f t="shared" si="56"/>
        <v>0.1 to 0.2</v>
      </c>
      <c r="W497" s="16">
        <f t="shared" ca="1" si="57"/>
        <v>1</v>
      </c>
    </row>
    <row r="498" spans="1:23" x14ac:dyDescent="0.25">
      <c r="A498" s="9" t="s">
        <v>1396</v>
      </c>
      <c r="B498" s="10" t="s">
        <v>1397</v>
      </c>
      <c r="C498" s="10" t="str">
        <f t="shared" si="58"/>
        <v>March</v>
      </c>
      <c r="D498" s="10">
        <f t="shared" si="59"/>
        <v>2025</v>
      </c>
      <c r="E498" s="10" t="str">
        <f t="shared" si="60"/>
        <v>Q1</v>
      </c>
      <c r="F498" s="10" t="s">
        <v>1398</v>
      </c>
      <c r="G498" s="10" t="s">
        <v>44</v>
      </c>
      <c r="H498" s="10" t="s">
        <v>71</v>
      </c>
      <c r="I498" s="10" t="s">
        <v>106</v>
      </c>
      <c r="J498" s="10" t="s">
        <v>66</v>
      </c>
      <c r="K498" s="10" t="s">
        <v>60</v>
      </c>
      <c r="L498" s="10">
        <v>1899.62</v>
      </c>
      <c r="M498" s="10">
        <f t="shared" si="61"/>
        <v>633.20666666666659</v>
      </c>
      <c r="N498" s="10">
        <v>3</v>
      </c>
      <c r="O498" s="10">
        <v>0.04</v>
      </c>
      <c r="P498" s="10">
        <v>342.09</v>
      </c>
      <c r="Q498" s="11">
        <f t="shared" si="62"/>
        <v>0.18008338509807223</v>
      </c>
      <c r="R498" s="10" t="s">
        <v>31</v>
      </c>
      <c r="S498" s="10" t="s">
        <v>32</v>
      </c>
      <c r="T498" s="10">
        <v>7</v>
      </c>
      <c r="U498" s="12" t="str">
        <f t="shared" si="63"/>
        <v>NORMAL</v>
      </c>
      <c r="V498" s="10" t="str">
        <f t="shared" si="56"/>
        <v>0 to 0.1</v>
      </c>
      <c r="W498" s="16">
        <f t="shared" ca="1" si="57"/>
        <v>1</v>
      </c>
    </row>
    <row r="499" spans="1:23" x14ac:dyDescent="0.25">
      <c r="A499" s="9" t="s">
        <v>1399</v>
      </c>
      <c r="B499" s="10" t="s">
        <v>759</v>
      </c>
      <c r="C499" s="10" t="str">
        <f t="shared" si="58"/>
        <v>September</v>
      </c>
      <c r="D499" s="10">
        <f t="shared" si="59"/>
        <v>2024</v>
      </c>
      <c r="E499" s="10" t="str">
        <f t="shared" si="60"/>
        <v>Q3</v>
      </c>
      <c r="F499" s="10" t="s">
        <v>1400</v>
      </c>
      <c r="G499" s="10" t="s">
        <v>102</v>
      </c>
      <c r="H499" s="10" t="s">
        <v>37</v>
      </c>
      <c r="I499" s="10" t="s">
        <v>116</v>
      </c>
      <c r="J499" s="10" t="s">
        <v>47</v>
      </c>
      <c r="K499" s="10" t="s">
        <v>60</v>
      </c>
      <c r="L499" s="10">
        <v>971.02</v>
      </c>
      <c r="M499" s="10">
        <f t="shared" si="61"/>
        <v>485.51</v>
      </c>
      <c r="N499" s="10">
        <v>2</v>
      </c>
      <c r="O499" s="10">
        <v>0.01</v>
      </c>
      <c r="P499" s="10">
        <v>191.1</v>
      </c>
      <c r="Q499" s="11">
        <f t="shared" si="62"/>
        <v>0.19680336141377108</v>
      </c>
      <c r="R499" s="10" t="s">
        <v>23</v>
      </c>
      <c r="S499" s="10" t="s">
        <v>40</v>
      </c>
      <c r="T499" s="10">
        <v>6</v>
      </c>
      <c r="U499" s="12" t="str">
        <f t="shared" si="63"/>
        <v>NORMAL</v>
      </c>
      <c r="V499" s="10" t="str">
        <f t="shared" si="56"/>
        <v>0 to 0.1</v>
      </c>
      <c r="W499" s="16">
        <f t="shared" ca="1" si="57"/>
        <v>1</v>
      </c>
    </row>
    <row r="500" spans="1:23" x14ac:dyDescent="0.25">
      <c r="A500" s="9" t="s">
        <v>1401</v>
      </c>
      <c r="B500" s="10" t="s">
        <v>1402</v>
      </c>
      <c r="C500" s="10" t="str">
        <f t="shared" si="58"/>
        <v>March</v>
      </c>
      <c r="D500" s="10">
        <f t="shared" si="59"/>
        <v>2024</v>
      </c>
      <c r="E500" s="10" t="str">
        <f t="shared" si="60"/>
        <v>Q1</v>
      </c>
      <c r="F500" s="10" t="s">
        <v>1403</v>
      </c>
      <c r="G500" s="10" t="s">
        <v>102</v>
      </c>
      <c r="H500" s="10" t="s">
        <v>58</v>
      </c>
      <c r="I500" s="10" t="s">
        <v>28</v>
      </c>
      <c r="J500" s="10" t="s">
        <v>81</v>
      </c>
      <c r="K500" s="10" t="s">
        <v>30</v>
      </c>
      <c r="L500" s="10">
        <v>546.72</v>
      </c>
      <c r="M500" s="10">
        <f t="shared" si="61"/>
        <v>546.72</v>
      </c>
      <c r="N500" s="10">
        <v>1</v>
      </c>
      <c r="O500" s="10">
        <v>0.18</v>
      </c>
      <c r="P500" s="10">
        <v>163.28</v>
      </c>
      <c r="Q500" s="11">
        <f t="shared" si="62"/>
        <v>0.29865378987415858</v>
      </c>
      <c r="R500" s="10" t="s">
        <v>31</v>
      </c>
      <c r="S500" s="10" t="s">
        <v>77</v>
      </c>
      <c r="T500" s="10">
        <v>1</v>
      </c>
      <c r="U500" s="12" t="str">
        <f t="shared" si="63"/>
        <v>FAST</v>
      </c>
      <c r="V500" s="10" t="str">
        <f t="shared" si="56"/>
        <v>0.1 to 0.2</v>
      </c>
      <c r="W500" s="16">
        <f t="shared" ca="1" si="57"/>
        <v>1</v>
      </c>
    </row>
    <row r="501" spans="1:23" x14ac:dyDescent="0.25">
      <c r="A501" s="9" t="s">
        <v>1404</v>
      </c>
      <c r="B501" s="10" t="s">
        <v>1405</v>
      </c>
      <c r="C501" s="10" t="str">
        <f t="shared" si="58"/>
        <v>February</v>
      </c>
      <c r="D501" s="10">
        <f t="shared" si="59"/>
        <v>2024</v>
      </c>
      <c r="E501" s="10" t="str">
        <f t="shared" si="60"/>
        <v>Q1</v>
      </c>
      <c r="F501" s="10" t="s">
        <v>579</v>
      </c>
      <c r="G501" s="10" t="s">
        <v>64</v>
      </c>
      <c r="H501" s="10" t="s">
        <v>37</v>
      </c>
      <c r="I501" s="10" t="s">
        <v>52</v>
      </c>
      <c r="J501" s="10" t="s">
        <v>29</v>
      </c>
      <c r="K501" s="10" t="s">
        <v>76</v>
      </c>
      <c r="L501" s="10">
        <v>843.68</v>
      </c>
      <c r="M501" s="10">
        <f t="shared" si="61"/>
        <v>843.68</v>
      </c>
      <c r="N501" s="10">
        <v>1</v>
      </c>
      <c r="O501" s="10">
        <v>0.02</v>
      </c>
      <c r="P501" s="10">
        <v>240.31</v>
      </c>
      <c r="Q501" s="11">
        <f t="shared" si="62"/>
        <v>0.28483548264744929</v>
      </c>
      <c r="R501" s="10" t="s">
        <v>23</v>
      </c>
      <c r="S501" s="10" t="s">
        <v>86</v>
      </c>
      <c r="T501" s="10">
        <v>6</v>
      </c>
      <c r="U501" s="12" t="str">
        <f t="shared" si="63"/>
        <v>NORMAL</v>
      </c>
      <c r="V501" s="10" t="str">
        <f t="shared" si="56"/>
        <v>0 to 0.1</v>
      </c>
      <c r="W501" s="16">
        <f t="shared" ca="1" si="57"/>
        <v>1</v>
      </c>
    </row>
    <row r="502" spans="1:23" x14ac:dyDescent="0.25">
      <c r="A502" s="9" t="s">
        <v>1406</v>
      </c>
      <c r="B502" s="10" t="s">
        <v>1407</v>
      </c>
      <c r="C502" s="10" t="str">
        <f t="shared" si="58"/>
        <v>August</v>
      </c>
      <c r="D502" s="10">
        <f t="shared" si="59"/>
        <v>2024</v>
      </c>
      <c r="E502" s="10" t="str">
        <f t="shared" si="60"/>
        <v>Q3</v>
      </c>
      <c r="F502" s="10" t="s">
        <v>1408</v>
      </c>
      <c r="G502" s="10" t="s">
        <v>64</v>
      </c>
      <c r="H502" s="10" t="s">
        <v>71</v>
      </c>
      <c r="I502" s="10" t="s">
        <v>38</v>
      </c>
      <c r="J502" s="10" t="s">
        <v>66</v>
      </c>
      <c r="K502" s="10" t="s">
        <v>22</v>
      </c>
      <c r="L502" s="10">
        <v>71.52</v>
      </c>
      <c r="M502" s="10">
        <f t="shared" si="61"/>
        <v>71.52</v>
      </c>
      <c r="N502" s="10">
        <v>1</v>
      </c>
      <c r="O502" s="10">
        <v>0.04</v>
      </c>
      <c r="P502" s="10">
        <v>19.62</v>
      </c>
      <c r="Q502" s="11">
        <f t="shared" si="62"/>
        <v>0.27432885906040272</v>
      </c>
      <c r="R502" s="10" t="s">
        <v>54</v>
      </c>
      <c r="S502" s="10" t="s">
        <v>24</v>
      </c>
      <c r="T502" s="10">
        <v>6</v>
      </c>
      <c r="U502" s="12" t="str">
        <f t="shared" si="63"/>
        <v>NORMAL</v>
      </c>
      <c r="V502" s="10" t="str">
        <f t="shared" si="56"/>
        <v>0 to 0.1</v>
      </c>
      <c r="W502" s="16">
        <f t="shared" ca="1" si="57"/>
        <v>1</v>
      </c>
    </row>
    <row r="503" spans="1:23" x14ac:dyDescent="0.25">
      <c r="A503" s="9" t="s">
        <v>1409</v>
      </c>
      <c r="B503" s="10" t="s">
        <v>1410</v>
      </c>
      <c r="C503" s="10" t="str">
        <f t="shared" si="58"/>
        <v>March</v>
      </c>
      <c r="D503" s="10">
        <f t="shared" si="59"/>
        <v>2025</v>
      </c>
      <c r="E503" s="10" t="str">
        <f t="shared" si="60"/>
        <v>Q1</v>
      </c>
      <c r="F503" s="10" t="s">
        <v>1411</v>
      </c>
      <c r="G503" s="10" t="s">
        <v>36</v>
      </c>
      <c r="H503" s="10" t="s">
        <v>51</v>
      </c>
      <c r="I503" s="10" t="s">
        <v>20</v>
      </c>
      <c r="J503" s="10" t="s">
        <v>29</v>
      </c>
      <c r="K503" s="10" t="s">
        <v>72</v>
      </c>
      <c r="L503" s="10">
        <v>2049.38</v>
      </c>
      <c r="M503" s="10">
        <f t="shared" si="61"/>
        <v>683.12666666666667</v>
      </c>
      <c r="N503" s="10">
        <v>3</v>
      </c>
      <c r="O503" s="10">
        <v>0.12</v>
      </c>
      <c r="P503" s="10">
        <v>551.75</v>
      </c>
      <c r="Q503" s="11">
        <f t="shared" si="62"/>
        <v>0.26922776644643742</v>
      </c>
      <c r="R503" s="10" t="s">
        <v>54</v>
      </c>
      <c r="S503" s="10" t="s">
        <v>77</v>
      </c>
      <c r="T503" s="10">
        <v>1</v>
      </c>
      <c r="U503" s="12" t="str">
        <f t="shared" si="63"/>
        <v>FAST</v>
      </c>
      <c r="V503" s="10" t="str">
        <f t="shared" si="56"/>
        <v>0.1 to 0.2</v>
      </c>
      <c r="W503" s="16">
        <f t="shared" ca="1" si="57"/>
        <v>1</v>
      </c>
    </row>
    <row r="504" spans="1:23" x14ac:dyDescent="0.25">
      <c r="A504" s="9" t="s">
        <v>1412</v>
      </c>
      <c r="B504" s="10" t="s">
        <v>1413</v>
      </c>
      <c r="C504" s="10" t="str">
        <f t="shared" si="58"/>
        <v>August</v>
      </c>
      <c r="D504" s="10">
        <f t="shared" si="59"/>
        <v>2024</v>
      </c>
      <c r="E504" s="10" t="str">
        <f t="shared" si="60"/>
        <v>Q3</v>
      </c>
      <c r="F504" s="10" t="s">
        <v>1414</v>
      </c>
      <c r="G504" s="10" t="s">
        <v>18</v>
      </c>
      <c r="H504" s="10" t="s">
        <v>51</v>
      </c>
      <c r="I504" s="10" t="s">
        <v>106</v>
      </c>
      <c r="J504" s="10" t="s">
        <v>47</v>
      </c>
      <c r="K504" s="10" t="s">
        <v>82</v>
      </c>
      <c r="L504" s="10">
        <v>302.58999999999997</v>
      </c>
      <c r="M504" s="10">
        <f t="shared" si="61"/>
        <v>302.58999999999997</v>
      </c>
      <c r="N504" s="10">
        <v>1</v>
      </c>
      <c r="O504" s="10">
        <v>0.16</v>
      </c>
      <c r="P504" s="10">
        <v>33.1</v>
      </c>
      <c r="Q504" s="11">
        <f t="shared" si="62"/>
        <v>0.10938894213291915</v>
      </c>
      <c r="R504" s="10" t="s">
        <v>31</v>
      </c>
      <c r="S504" s="10" t="s">
        <v>86</v>
      </c>
      <c r="T504" s="10">
        <v>5</v>
      </c>
      <c r="U504" s="12" t="str">
        <f t="shared" si="63"/>
        <v>NORMAL</v>
      </c>
      <c r="V504" s="10" t="str">
        <f t="shared" si="56"/>
        <v>0.1 to 0.2</v>
      </c>
      <c r="W504" s="16">
        <f t="shared" ca="1" si="57"/>
        <v>1</v>
      </c>
    </row>
    <row r="505" spans="1:23" x14ac:dyDescent="0.25">
      <c r="A505" s="9" t="s">
        <v>1415</v>
      </c>
      <c r="B505" s="10" t="s">
        <v>200</v>
      </c>
      <c r="C505" s="10" t="str">
        <f t="shared" si="58"/>
        <v>April</v>
      </c>
      <c r="D505" s="10">
        <f t="shared" si="59"/>
        <v>2024</v>
      </c>
      <c r="E505" s="10" t="str">
        <f t="shared" si="60"/>
        <v>Q2</v>
      </c>
      <c r="F505" s="10" t="s">
        <v>1416</v>
      </c>
      <c r="G505" s="10" t="s">
        <v>64</v>
      </c>
      <c r="H505" s="10" t="s">
        <v>58</v>
      </c>
      <c r="I505" s="10" t="s">
        <v>20</v>
      </c>
      <c r="J505" s="10" t="s">
        <v>21</v>
      </c>
      <c r="K505" s="10" t="s">
        <v>82</v>
      </c>
      <c r="L505" s="10">
        <v>384.61</v>
      </c>
      <c r="M505" s="10">
        <f t="shared" si="61"/>
        <v>192.30500000000001</v>
      </c>
      <c r="N505" s="10">
        <v>2</v>
      </c>
      <c r="O505" s="10">
        <v>0.12</v>
      </c>
      <c r="P505" s="10">
        <v>63.37</v>
      </c>
      <c r="Q505" s="11">
        <f t="shared" si="62"/>
        <v>0.16476430670029379</v>
      </c>
      <c r="R505" s="10" t="s">
        <v>54</v>
      </c>
      <c r="S505" s="10" t="s">
        <v>32</v>
      </c>
      <c r="T505" s="10">
        <v>6</v>
      </c>
      <c r="U505" s="12" t="str">
        <f t="shared" si="63"/>
        <v>NORMAL</v>
      </c>
      <c r="V505" s="10" t="str">
        <f t="shared" si="56"/>
        <v>0.1 to 0.2</v>
      </c>
      <c r="W505" s="16">
        <f t="shared" ca="1" si="57"/>
        <v>1</v>
      </c>
    </row>
    <row r="506" spans="1:23" x14ac:dyDescent="0.25">
      <c r="A506" s="9" t="s">
        <v>1417</v>
      </c>
      <c r="B506" s="10" t="s">
        <v>1418</v>
      </c>
      <c r="C506" s="10" t="str">
        <f t="shared" si="58"/>
        <v>August</v>
      </c>
      <c r="D506" s="10">
        <f t="shared" si="59"/>
        <v>2024</v>
      </c>
      <c r="E506" s="10" t="str">
        <f t="shared" si="60"/>
        <v>Q3</v>
      </c>
      <c r="F506" s="10" t="s">
        <v>1419</v>
      </c>
      <c r="G506" s="10" t="s">
        <v>36</v>
      </c>
      <c r="H506" s="10" t="s">
        <v>19</v>
      </c>
      <c r="I506" s="10" t="s">
        <v>38</v>
      </c>
      <c r="J506" s="10" t="s">
        <v>81</v>
      </c>
      <c r="K506" s="10" t="s">
        <v>82</v>
      </c>
      <c r="L506" s="10">
        <v>175.66</v>
      </c>
      <c r="M506" s="10">
        <f t="shared" si="61"/>
        <v>87.83</v>
      </c>
      <c r="N506" s="10">
        <v>2</v>
      </c>
      <c r="O506" s="10">
        <v>0.21</v>
      </c>
      <c r="P506" s="10">
        <v>26.88</v>
      </c>
      <c r="Q506" s="11">
        <f t="shared" si="62"/>
        <v>0.15302288511897985</v>
      </c>
      <c r="R506" s="10" t="s">
        <v>23</v>
      </c>
      <c r="S506" s="10" t="s">
        <v>24</v>
      </c>
      <c r="T506" s="10">
        <v>1</v>
      </c>
      <c r="U506" s="12" t="str">
        <f t="shared" si="63"/>
        <v>FAST</v>
      </c>
      <c r="V506" s="10" t="str">
        <f t="shared" si="56"/>
        <v>upto 0.3</v>
      </c>
      <c r="W506" s="16">
        <f t="shared" ca="1" si="57"/>
        <v>1</v>
      </c>
    </row>
    <row r="507" spans="1:23" x14ac:dyDescent="0.25">
      <c r="A507" s="9" t="s">
        <v>1420</v>
      </c>
      <c r="B507" s="10" t="s">
        <v>192</v>
      </c>
      <c r="C507" s="10" t="str">
        <f t="shared" si="58"/>
        <v>May</v>
      </c>
      <c r="D507" s="10">
        <f t="shared" si="59"/>
        <v>2025</v>
      </c>
      <c r="E507" s="10" t="str">
        <f t="shared" si="60"/>
        <v>Q2</v>
      </c>
      <c r="F507" s="10" t="s">
        <v>1421</v>
      </c>
      <c r="G507" s="10" t="s">
        <v>44</v>
      </c>
      <c r="H507" s="10" t="s">
        <v>45</v>
      </c>
      <c r="I507" s="10" t="s">
        <v>106</v>
      </c>
      <c r="J507" s="10" t="s">
        <v>81</v>
      </c>
      <c r="K507" s="10" t="s">
        <v>82</v>
      </c>
      <c r="L507" s="10">
        <v>729.58</v>
      </c>
      <c r="M507" s="10">
        <f t="shared" si="61"/>
        <v>364.79</v>
      </c>
      <c r="N507" s="10">
        <v>2</v>
      </c>
      <c r="O507" s="10">
        <v>0.27</v>
      </c>
      <c r="P507" s="10">
        <v>225.69</v>
      </c>
      <c r="Q507" s="11">
        <f t="shared" si="62"/>
        <v>0.30934236135858983</v>
      </c>
      <c r="R507" s="10" t="s">
        <v>23</v>
      </c>
      <c r="S507" s="10" t="s">
        <v>32</v>
      </c>
      <c r="T507" s="10">
        <v>4</v>
      </c>
      <c r="U507" s="12" t="str">
        <f t="shared" si="63"/>
        <v>NORMAL</v>
      </c>
      <c r="V507" s="10" t="str">
        <f t="shared" si="56"/>
        <v>upto 0.3</v>
      </c>
      <c r="W507" s="16">
        <f t="shared" ca="1" si="57"/>
        <v>1</v>
      </c>
    </row>
    <row r="508" spans="1:23" x14ac:dyDescent="0.25">
      <c r="A508" s="9" t="s">
        <v>1422</v>
      </c>
      <c r="B508" s="10" t="s">
        <v>1342</v>
      </c>
      <c r="C508" s="10" t="str">
        <f t="shared" si="58"/>
        <v>January</v>
      </c>
      <c r="D508" s="10">
        <f t="shared" si="59"/>
        <v>2025</v>
      </c>
      <c r="E508" s="10" t="str">
        <f t="shared" si="60"/>
        <v>Q1</v>
      </c>
      <c r="F508" s="10" t="s">
        <v>1423</v>
      </c>
      <c r="G508" s="10" t="s">
        <v>36</v>
      </c>
      <c r="H508" s="10" t="s">
        <v>19</v>
      </c>
      <c r="I508" s="10" t="s">
        <v>46</v>
      </c>
      <c r="J508" s="10" t="s">
        <v>81</v>
      </c>
      <c r="K508" s="10" t="s">
        <v>39</v>
      </c>
      <c r="L508" s="10">
        <v>515.58000000000004</v>
      </c>
      <c r="M508" s="10">
        <f t="shared" si="61"/>
        <v>515.58000000000004</v>
      </c>
      <c r="N508" s="10">
        <v>1</v>
      </c>
      <c r="O508" s="10">
        <v>0.05</v>
      </c>
      <c r="P508" s="10">
        <v>154.16</v>
      </c>
      <c r="Q508" s="11">
        <f t="shared" si="62"/>
        <v>0.29900306450987235</v>
      </c>
      <c r="R508" s="10" t="s">
        <v>54</v>
      </c>
      <c r="S508" s="10" t="s">
        <v>24</v>
      </c>
      <c r="T508" s="10">
        <v>2</v>
      </c>
      <c r="U508" s="12" t="str">
        <f t="shared" si="63"/>
        <v>FAST</v>
      </c>
      <c r="V508" s="10" t="str">
        <f t="shared" si="56"/>
        <v>0 to 0.1</v>
      </c>
      <c r="W508" s="16">
        <f t="shared" ca="1" si="57"/>
        <v>1</v>
      </c>
    </row>
    <row r="509" spans="1:23" x14ac:dyDescent="0.25">
      <c r="A509" s="9" t="s">
        <v>1424</v>
      </c>
      <c r="B509" s="10" t="s">
        <v>801</v>
      </c>
      <c r="C509" s="10" t="str">
        <f t="shared" si="58"/>
        <v>August</v>
      </c>
      <c r="D509" s="10">
        <f t="shared" si="59"/>
        <v>2025</v>
      </c>
      <c r="E509" s="10" t="str">
        <f t="shared" si="60"/>
        <v>Q3</v>
      </c>
      <c r="F509" s="10" t="s">
        <v>1425</v>
      </c>
      <c r="G509" s="10" t="s">
        <v>102</v>
      </c>
      <c r="H509" s="10" t="s">
        <v>65</v>
      </c>
      <c r="I509" s="10" t="s">
        <v>46</v>
      </c>
      <c r="J509" s="10" t="s">
        <v>47</v>
      </c>
      <c r="K509" s="10" t="s">
        <v>72</v>
      </c>
      <c r="L509" s="10">
        <v>1472.23</v>
      </c>
      <c r="M509" s="10">
        <f t="shared" si="61"/>
        <v>490.74333333333334</v>
      </c>
      <c r="N509" s="10">
        <v>3</v>
      </c>
      <c r="O509" s="10">
        <v>0.09</v>
      </c>
      <c r="P509" s="10">
        <v>433.98</v>
      </c>
      <c r="Q509" s="11">
        <f t="shared" si="62"/>
        <v>0.2947773106104345</v>
      </c>
      <c r="R509" s="10" t="s">
        <v>54</v>
      </c>
      <c r="S509" s="10" t="s">
        <v>77</v>
      </c>
      <c r="T509" s="10">
        <v>9</v>
      </c>
      <c r="U509" s="12" t="str">
        <f t="shared" si="63"/>
        <v>SLOW</v>
      </c>
      <c r="V509" s="10" t="str">
        <f t="shared" si="56"/>
        <v>0 to 0.1</v>
      </c>
      <c r="W509" s="16">
        <f t="shared" ca="1" si="57"/>
        <v>1</v>
      </c>
    </row>
    <row r="510" spans="1:23" x14ac:dyDescent="0.25">
      <c r="A510" s="9" t="s">
        <v>1426</v>
      </c>
      <c r="B510" s="10" t="s">
        <v>1427</v>
      </c>
      <c r="C510" s="10" t="str">
        <f t="shared" si="58"/>
        <v>January</v>
      </c>
      <c r="D510" s="10">
        <f t="shared" si="59"/>
        <v>2024</v>
      </c>
      <c r="E510" s="10" t="str">
        <f t="shared" si="60"/>
        <v>Q1</v>
      </c>
      <c r="F510" s="10" t="s">
        <v>1428</v>
      </c>
      <c r="G510" s="10" t="s">
        <v>18</v>
      </c>
      <c r="H510" s="10" t="s">
        <v>71</v>
      </c>
      <c r="I510" s="10" t="s">
        <v>46</v>
      </c>
      <c r="J510" s="10" t="s">
        <v>29</v>
      </c>
      <c r="K510" s="10" t="s">
        <v>60</v>
      </c>
      <c r="L510" s="10">
        <v>2580.92</v>
      </c>
      <c r="M510" s="10">
        <f t="shared" si="61"/>
        <v>860.30666666666673</v>
      </c>
      <c r="N510" s="10">
        <v>3</v>
      </c>
      <c r="O510" s="10">
        <v>0.2</v>
      </c>
      <c r="P510" s="10">
        <v>511.65</v>
      </c>
      <c r="Q510" s="11">
        <f t="shared" si="62"/>
        <v>0.19824326209258714</v>
      </c>
      <c r="R510" s="10" t="s">
        <v>31</v>
      </c>
      <c r="S510" s="10" t="s">
        <v>24</v>
      </c>
      <c r="T510" s="10">
        <v>1</v>
      </c>
      <c r="U510" s="12" t="str">
        <f t="shared" si="63"/>
        <v>FAST</v>
      </c>
      <c r="V510" s="10" t="str">
        <f t="shared" si="56"/>
        <v>upto 0.3</v>
      </c>
      <c r="W510" s="16">
        <f t="shared" ca="1" si="57"/>
        <v>1</v>
      </c>
    </row>
    <row r="511" spans="1:23" x14ac:dyDescent="0.25">
      <c r="A511" s="9" t="s">
        <v>1429</v>
      </c>
      <c r="B511" s="10" t="s">
        <v>1430</v>
      </c>
      <c r="C511" s="10" t="str">
        <f t="shared" si="58"/>
        <v>January</v>
      </c>
      <c r="D511" s="10">
        <f t="shared" si="59"/>
        <v>2025</v>
      </c>
      <c r="E511" s="10" t="str">
        <f t="shared" si="60"/>
        <v>Q1</v>
      </c>
      <c r="F511" s="10" t="s">
        <v>1431</v>
      </c>
      <c r="G511" s="10" t="s">
        <v>64</v>
      </c>
      <c r="H511" s="10" t="s">
        <v>51</v>
      </c>
      <c r="I511" s="10" t="s">
        <v>28</v>
      </c>
      <c r="J511" s="10" t="s">
        <v>66</v>
      </c>
      <c r="K511" s="10" t="s">
        <v>82</v>
      </c>
      <c r="L511" s="10">
        <v>874.84</v>
      </c>
      <c r="M511" s="10">
        <f t="shared" si="61"/>
        <v>874.84</v>
      </c>
      <c r="N511" s="10">
        <v>1</v>
      </c>
      <c r="O511" s="10">
        <v>0.11</v>
      </c>
      <c r="P511" s="10">
        <v>115.09</v>
      </c>
      <c r="Q511" s="11">
        <f t="shared" si="62"/>
        <v>0.13155548443143888</v>
      </c>
      <c r="R511" s="10" t="s">
        <v>31</v>
      </c>
      <c r="S511" s="10" t="s">
        <v>24</v>
      </c>
      <c r="T511" s="10">
        <v>10</v>
      </c>
      <c r="U511" s="12" t="str">
        <f t="shared" si="63"/>
        <v>SLOW</v>
      </c>
      <c r="V511" s="10" t="str">
        <f t="shared" si="56"/>
        <v>0.1 to 0.2</v>
      </c>
      <c r="W511" s="16">
        <f t="shared" ca="1" si="57"/>
        <v>1</v>
      </c>
    </row>
    <row r="512" spans="1:23" x14ac:dyDescent="0.25">
      <c r="A512" s="9" t="s">
        <v>1432</v>
      </c>
      <c r="B512" s="10" t="s">
        <v>1000</v>
      </c>
      <c r="C512" s="10" t="str">
        <f t="shared" si="58"/>
        <v>June</v>
      </c>
      <c r="D512" s="10">
        <f t="shared" si="59"/>
        <v>2024</v>
      </c>
      <c r="E512" s="10" t="str">
        <f t="shared" si="60"/>
        <v>Q2</v>
      </c>
      <c r="F512" s="10" t="s">
        <v>1433</v>
      </c>
      <c r="G512" s="10" t="s">
        <v>102</v>
      </c>
      <c r="H512" s="10" t="s">
        <v>45</v>
      </c>
      <c r="I512" s="10" t="s">
        <v>38</v>
      </c>
      <c r="J512" s="10" t="s">
        <v>29</v>
      </c>
      <c r="K512" s="10" t="s">
        <v>60</v>
      </c>
      <c r="L512" s="10">
        <v>2759.23</v>
      </c>
      <c r="M512" s="10">
        <f t="shared" si="61"/>
        <v>919.74333333333334</v>
      </c>
      <c r="N512" s="10">
        <v>3</v>
      </c>
      <c r="O512" s="10">
        <v>0.03</v>
      </c>
      <c r="P512" s="10">
        <v>616.6</v>
      </c>
      <c r="Q512" s="11">
        <f t="shared" si="62"/>
        <v>0.22346814147425187</v>
      </c>
      <c r="R512" s="10" t="s">
        <v>31</v>
      </c>
      <c r="S512" s="10" t="s">
        <v>40</v>
      </c>
      <c r="T512" s="10">
        <v>10</v>
      </c>
      <c r="U512" s="12" t="str">
        <f t="shared" si="63"/>
        <v>SLOW</v>
      </c>
      <c r="V512" s="10" t="str">
        <f t="shared" si="56"/>
        <v>0 to 0.1</v>
      </c>
      <c r="W512" s="16">
        <f t="shared" ca="1" si="57"/>
        <v>1</v>
      </c>
    </row>
    <row r="513" spans="1:23" x14ac:dyDescent="0.25">
      <c r="A513" s="9" t="s">
        <v>1434</v>
      </c>
      <c r="B513" s="10" t="s">
        <v>1435</v>
      </c>
      <c r="C513" s="10" t="str">
        <f t="shared" si="58"/>
        <v>May</v>
      </c>
      <c r="D513" s="10">
        <f t="shared" si="59"/>
        <v>2024</v>
      </c>
      <c r="E513" s="10" t="str">
        <f t="shared" si="60"/>
        <v>Q2</v>
      </c>
      <c r="F513" s="10" t="s">
        <v>1436</v>
      </c>
      <c r="G513" s="10" t="s">
        <v>44</v>
      </c>
      <c r="H513" s="10" t="s">
        <v>65</v>
      </c>
      <c r="I513" s="10" t="s">
        <v>28</v>
      </c>
      <c r="J513" s="10" t="s">
        <v>29</v>
      </c>
      <c r="K513" s="10" t="s">
        <v>53</v>
      </c>
      <c r="L513" s="10">
        <v>189.23</v>
      </c>
      <c r="M513" s="10">
        <f t="shared" si="61"/>
        <v>94.614999999999995</v>
      </c>
      <c r="N513" s="10">
        <v>2</v>
      </c>
      <c r="O513" s="10">
        <v>0.02</v>
      </c>
      <c r="P513" s="10">
        <v>26.24</v>
      </c>
      <c r="Q513" s="11">
        <f t="shared" si="62"/>
        <v>0.13866723035459494</v>
      </c>
      <c r="R513" s="10" t="s">
        <v>23</v>
      </c>
      <c r="S513" s="10" t="s">
        <v>24</v>
      </c>
      <c r="T513" s="10">
        <v>9</v>
      </c>
      <c r="U513" s="12" t="str">
        <f t="shared" si="63"/>
        <v>SLOW</v>
      </c>
      <c r="V513" s="10" t="str">
        <f t="shared" si="56"/>
        <v>0 to 0.1</v>
      </c>
      <c r="W513" s="16">
        <f t="shared" ca="1" si="57"/>
        <v>1</v>
      </c>
    </row>
    <row r="514" spans="1:23" x14ac:dyDescent="0.25">
      <c r="A514" s="9" t="s">
        <v>1437</v>
      </c>
      <c r="B514" s="10" t="s">
        <v>1009</v>
      </c>
      <c r="C514" s="10" t="str">
        <f t="shared" si="58"/>
        <v>April</v>
      </c>
      <c r="D514" s="10">
        <f t="shared" si="59"/>
        <v>2024</v>
      </c>
      <c r="E514" s="10" t="str">
        <f t="shared" si="60"/>
        <v>Q2</v>
      </c>
      <c r="F514" s="10" t="s">
        <v>1438</v>
      </c>
      <c r="G514" s="10" t="s">
        <v>44</v>
      </c>
      <c r="H514" s="10" t="s">
        <v>51</v>
      </c>
      <c r="I514" s="10" t="s">
        <v>106</v>
      </c>
      <c r="J514" s="10" t="s">
        <v>66</v>
      </c>
      <c r="K514" s="10" t="s">
        <v>72</v>
      </c>
      <c r="L514" s="10">
        <v>942.31</v>
      </c>
      <c r="M514" s="10">
        <f t="shared" si="61"/>
        <v>942.31</v>
      </c>
      <c r="N514" s="10">
        <v>1</v>
      </c>
      <c r="O514" s="10">
        <v>0.22</v>
      </c>
      <c r="P514" s="10">
        <v>242.49</v>
      </c>
      <c r="Q514" s="11">
        <f t="shared" si="62"/>
        <v>0.25733569632074371</v>
      </c>
      <c r="R514" s="10" t="s">
        <v>31</v>
      </c>
      <c r="S514" s="10" t="s">
        <v>24</v>
      </c>
      <c r="T514" s="10">
        <v>9</v>
      </c>
      <c r="U514" s="12" t="str">
        <f t="shared" si="63"/>
        <v>SLOW</v>
      </c>
      <c r="V514" s="10" t="str">
        <f t="shared" ref="V514:V577" si="64">IF(O514=0,"no discount",IF(O514&lt;0.1,"0 to 0.1",IF(O514&lt;0.2,"0.1 to 0.2","upto 0.3")))</f>
        <v>upto 0.3</v>
      </c>
      <c r="W514" s="16">
        <f t="shared" ref="W514:W577" ca="1" si="65">COUNTA(unique(F:F))</f>
        <v>1</v>
      </c>
    </row>
    <row r="515" spans="1:23" x14ac:dyDescent="0.25">
      <c r="A515" s="9" t="s">
        <v>1439</v>
      </c>
      <c r="B515" s="10" t="s">
        <v>1440</v>
      </c>
      <c r="C515" s="10" t="str">
        <f t="shared" ref="C515:C578" si="66">TEXT(B515,"MMMMMMMMM")</f>
        <v>September</v>
      </c>
      <c r="D515" s="10">
        <f t="shared" ref="D515:D578" si="67">YEAR(B515)</f>
        <v>2025</v>
      </c>
      <c r="E515" s="10" t="str">
        <f t="shared" ref="E515:E578" si="68">"Q"&amp;ROUNDUP(MONTH(B515)/3,0)</f>
        <v>Q3</v>
      </c>
      <c r="F515" s="10" t="s">
        <v>1441</v>
      </c>
      <c r="G515" s="10" t="s">
        <v>18</v>
      </c>
      <c r="H515" s="10" t="s">
        <v>65</v>
      </c>
      <c r="I515" s="10" t="s">
        <v>28</v>
      </c>
      <c r="J515" s="10" t="s">
        <v>66</v>
      </c>
      <c r="K515" s="10" t="s">
        <v>72</v>
      </c>
      <c r="L515" s="10">
        <v>3285.95</v>
      </c>
      <c r="M515" s="10">
        <f t="shared" ref="M515:M578" si="69">L515/N515</f>
        <v>821.48749999999995</v>
      </c>
      <c r="N515" s="10">
        <v>4</v>
      </c>
      <c r="O515" s="10">
        <v>0.2</v>
      </c>
      <c r="P515" s="10">
        <v>1050.31</v>
      </c>
      <c r="Q515" s="11">
        <f t="shared" ref="Q515:Q578" si="70">(P515/L515)</f>
        <v>0.31963663476315829</v>
      </c>
      <c r="R515" s="10" t="s">
        <v>31</v>
      </c>
      <c r="S515" s="10" t="s">
        <v>40</v>
      </c>
      <c r="T515" s="10">
        <v>6</v>
      </c>
      <c r="U515" s="12" t="str">
        <f t="shared" ref="U515:U578" si="71">IF(T515&lt;=3,"FAST",IF(T515&lt;=7,"NORMAL","SLOW"))</f>
        <v>NORMAL</v>
      </c>
      <c r="V515" s="10" t="str">
        <f t="shared" si="64"/>
        <v>upto 0.3</v>
      </c>
      <c r="W515" s="16">
        <f t="shared" ca="1" si="65"/>
        <v>1</v>
      </c>
    </row>
    <row r="516" spans="1:23" x14ac:dyDescent="0.25">
      <c r="A516" s="9" t="s">
        <v>1442</v>
      </c>
      <c r="B516" s="10" t="s">
        <v>988</v>
      </c>
      <c r="C516" s="10" t="str">
        <f t="shared" si="66"/>
        <v>March</v>
      </c>
      <c r="D516" s="10">
        <f t="shared" si="67"/>
        <v>2024</v>
      </c>
      <c r="E516" s="10" t="str">
        <f t="shared" si="68"/>
        <v>Q1</v>
      </c>
      <c r="F516" s="10" t="s">
        <v>1443</v>
      </c>
      <c r="G516" s="10" t="s">
        <v>102</v>
      </c>
      <c r="H516" s="10" t="s">
        <v>45</v>
      </c>
      <c r="I516" s="10" t="s">
        <v>38</v>
      </c>
      <c r="J516" s="10" t="s">
        <v>47</v>
      </c>
      <c r="K516" s="10" t="s">
        <v>22</v>
      </c>
      <c r="L516" s="10">
        <v>791.49</v>
      </c>
      <c r="M516" s="10">
        <f t="shared" si="69"/>
        <v>197.8725</v>
      </c>
      <c r="N516" s="10">
        <v>4</v>
      </c>
      <c r="O516" s="10">
        <v>0.21</v>
      </c>
      <c r="P516" s="10">
        <v>123.98</v>
      </c>
      <c r="Q516" s="11">
        <f t="shared" si="70"/>
        <v>0.1566412715258563</v>
      </c>
      <c r="R516" s="10" t="s">
        <v>31</v>
      </c>
      <c r="S516" s="10" t="s">
        <v>24</v>
      </c>
      <c r="T516" s="10">
        <v>2</v>
      </c>
      <c r="U516" s="12" t="str">
        <f t="shared" si="71"/>
        <v>FAST</v>
      </c>
      <c r="V516" s="10" t="str">
        <f t="shared" si="64"/>
        <v>upto 0.3</v>
      </c>
      <c r="W516" s="16">
        <f t="shared" ca="1" si="65"/>
        <v>1</v>
      </c>
    </row>
    <row r="517" spans="1:23" x14ac:dyDescent="0.25">
      <c r="A517" s="9" t="s">
        <v>1444</v>
      </c>
      <c r="B517" s="10" t="s">
        <v>1241</v>
      </c>
      <c r="C517" s="10" t="str">
        <f t="shared" si="66"/>
        <v>December</v>
      </c>
      <c r="D517" s="10">
        <f t="shared" si="67"/>
        <v>2025</v>
      </c>
      <c r="E517" s="10" t="str">
        <f t="shared" si="68"/>
        <v>Q4</v>
      </c>
      <c r="F517" s="10" t="s">
        <v>1445</v>
      </c>
      <c r="G517" s="10" t="s">
        <v>102</v>
      </c>
      <c r="H517" s="10" t="s">
        <v>45</v>
      </c>
      <c r="I517" s="10" t="s">
        <v>28</v>
      </c>
      <c r="J517" s="10" t="s">
        <v>81</v>
      </c>
      <c r="K517" s="10" t="s">
        <v>76</v>
      </c>
      <c r="L517" s="10">
        <v>554.91999999999996</v>
      </c>
      <c r="M517" s="10">
        <f t="shared" si="69"/>
        <v>554.91999999999996</v>
      </c>
      <c r="N517" s="10">
        <v>1</v>
      </c>
      <c r="O517" s="10">
        <v>0.12</v>
      </c>
      <c r="P517" s="10">
        <v>70.83</v>
      </c>
      <c r="Q517" s="11">
        <f t="shared" si="70"/>
        <v>0.12764002018308945</v>
      </c>
      <c r="R517" s="10" t="s">
        <v>23</v>
      </c>
      <c r="S517" s="10" t="s">
        <v>32</v>
      </c>
      <c r="T517" s="10">
        <v>8</v>
      </c>
      <c r="U517" s="12" t="str">
        <f t="shared" si="71"/>
        <v>SLOW</v>
      </c>
      <c r="V517" s="10" t="str">
        <f t="shared" si="64"/>
        <v>0.1 to 0.2</v>
      </c>
      <c r="W517" s="16">
        <f t="shared" ca="1" si="65"/>
        <v>1</v>
      </c>
    </row>
    <row r="518" spans="1:23" x14ac:dyDescent="0.25">
      <c r="A518" s="9" t="s">
        <v>1446</v>
      </c>
      <c r="B518" s="10" t="s">
        <v>1447</v>
      </c>
      <c r="C518" s="10" t="str">
        <f t="shared" si="66"/>
        <v>March</v>
      </c>
      <c r="D518" s="10">
        <f t="shared" si="67"/>
        <v>2024</v>
      </c>
      <c r="E518" s="10" t="str">
        <f t="shared" si="68"/>
        <v>Q1</v>
      </c>
      <c r="F518" s="10" t="s">
        <v>1448</v>
      </c>
      <c r="G518" s="10" t="s">
        <v>18</v>
      </c>
      <c r="H518" s="10" t="s">
        <v>19</v>
      </c>
      <c r="I518" s="10" t="s">
        <v>59</v>
      </c>
      <c r="J518" s="10" t="s">
        <v>81</v>
      </c>
      <c r="K518" s="10" t="s">
        <v>53</v>
      </c>
      <c r="L518" s="10">
        <v>1717.37</v>
      </c>
      <c r="M518" s="10">
        <f t="shared" si="69"/>
        <v>858.68499999999995</v>
      </c>
      <c r="N518" s="10">
        <v>2</v>
      </c>
      <c r="O518" s="10">
        <v>0.12</v>
      </c>
      <c r="P518" s="10">
        <v>591.22</v>
      </c>
      <c r="Q518" s="11">
        <f t="shared" si="70"/>
        <v>0.34425895409841795</v>
      </c>
      <c r="R518" s="10" t="s">
        <v>31</v>
      </c>
      <c r="S518" s="10" t="s">
        <v>40</v>
      </c>
      <c r="T518" s="10">
        <v>9</v>
      </c>
      <c r="U518" s="12" t="str">
        <f t="shared" si="71"/>
        <v>SLOW</v>
      </c>
      <c r="V518" s="10" t="str">
        <f t="shared" si="64"/>
        <v>0.1 to 0.2</v>
      </c>
      <c r="W518" s="16">
        <f t="shared" ca="1" si="65"/>
        <v>1</v>
      </c>
    </row>
    <row r="519" spans="1:23" x14ac:dyDescent="0.25">
      <c r="A519" s="9" t="s">
        <v>1449</v>
      </c>
      <c r="B519" s="10" t="s">
        <v>1450</v>
      </c>
      <c r="C519" s="10" t="str">
        <f t="shared" si="66"/>
        <v>June</v>
      </c>
      <c r="D519" s="10">
        <f t="shared" si="67"/>
        <v>2025</v>
      </c>
      <c r="E519" s="10" t="str">
        <f t="shared" si="68"/>
        <v>Q2</v>
      </c>
      <c r="F519" s="10" t="s">
        <v>1451</v>
      </c>
      <c r="G519" s="10" t="s">
        <v>36</v>
      </c>
      <c r="H519" s="10" t="s">
        <v>45</v>
      </c>
      <c r="I519" s="10" t="s">
        <v>28</v>
      </c>
      <c r="J519" s="10" t="s">
        <v>21</v>
      </c>
      <c r="K519" s="10" t="s">
        <v>30</v>
      </c>
      <c r="L519" s="10">
        <v>223.93</v>
      </c>
      <c r="M519" s="10">
        <f t="shared" si="69"/>
        <v>223.93</v>
      </c>
      <c r="N519" s="10">
        <v>1</v>
      </c>
      <c r="O519" s="10">
        <v>7.0000000000000007E-2</v>
      </c>
      <c r="P519" s="10">
        <v>53.35</v>
      </c>
      <c r="Q519" s="11">
        <f t="shared" si="70"/>
        <v>0.23824409413656053</v>
      </c>
      <c r="R519" s="10" t="s">
        <v>31</v>
      </c>
      <c r="S519" s="10" t="s">
        <v>77</v>
      </c>
      <c r="T519" s="10">
        <v>9</v>
      </c>
      <c r="U519" s="12" t="str">
        <f t="shared" si="71"/>
        <v>SLOW</v>
      </c>
      <c r="V519" s="10" t="str">
        <f t="shared" si="64"/>
        <v>0 to 0.1</v>
      </c>
      <c r="W519" s="16">
        <f t="shared" ca="1" si="65"/>
        <v>1</v>
      </c>
    </row>
    <row r="520" spans="1:23" x14ac:dyDescent="0.25">
      <c r="A520" s="9" t="s">
        <v>1452</v>
      </c>
      <c r="B520" s="10" t="s">
        <v>1453</v>
      </c>
      <c r="C520" s="10" t="str">
        <f t="shared" si="66"/>
        <v>November</v>
      </c>
      <c r="D520" s="10">
        <f t="shared" si="67"/>
        <v>2025</v>
      </c>
      <c r="E520" s="10" t="str">
        <f t="shared" si="68"/>
        <v>Q4</v>
      </c>
      <c r="F520" s="10" t="s">
        <v>1454</v>
      </c>
      <c r="G520" s="10" t="s">
        <v>36</v>
      </c>
      <c r="H520" s="10" t="s">
        <v>37</v>
      </c>
      <c r="I520" s="10" t="s">
        <v>116</v>
      </c>
      <c r="J520" s="10" t="s">
        <v>21</v>
      </c>
      <c r="K520" s="10" t="s">
        <v>67</v>
      </c>
      <c r="L520" s="10">
        <v>2472.85</v>
      </c>
      <c r="M520" s="10">
        <f t="shared" si="69"/>
        <v>618.21249999999998</v>
      </c>
      <c r="N520" s="10">
        <v>4</v>
      </c>
      <c r="O520" s="10">
        <v>0.2</v>
      </c>
      <c r="P520" s="10">
        <v>490.72</v>
      </c>
      <c r="Q520" s="11">
        <f t="shared" si="70"/>
        <v>0.19844309197889076</v>
      </c>
      <c r="R520" s="10" t="s">
        <v>23</v>
      </c>
      <c r="S520" s="10" t="s">
        <v>86</v>
      </c>
      <c r="T520" s="10">
        <v>9</v>
      </c>
      <c r="U520" s="12" t="str">
        <f t="shared" si="71"/>
        <v>SLOW</v>
      </c>
      <c r="V520" s="10" t="str">
        <f t="shared" si="64"/>
        <v>upto 0.3</v>
      </c>
      <c r="W520" s="16">
        <f t="shared" ca="1" si="65"/>
        <v>1</v>
      </c>
    </row>
    <row r="521" spans="1:23" x14ac:dyDescent="0.25">
      <c r="A521" s="9" t="s">
        <v>1455</v>
      </c>
      <c r="B521" s="10" t="s">
        <v>1456</v>
      </c>
      <c r="C521" s="10" t="str">
        <f t="shared" si="66"/>
        <v>November</v>
      </c>
      <c r="D521" s="10">
        <f t="shared" si="67"/>
        <v>2024</v>
      </c>
      <c r="E521" s="10" t="str">
        <f t="shared" si="68"/>
        <v>Q4</v>
      </c>
      <c r="F521" s="10" t="s">
        <v>1457</v>
      </c>
      <c r="G521" s="10" t="s">
        <v>18</v>
      </c>
      <c r="H521" s="10" t="s">
        <v>37</v>
      </c>
      <c r="I521" s="10" t="s">
        <v>116</v>
      </c>
      <c r="J521" s="10" t="s">
        <v>47</v>
      </c>
      <c r="K521" s="10" t="s">
        <v>76</v>
      </c>
      <c r="L521" s="10">
        <v>629.46</v>
      </c>
      <c r="M521" s="10">
        <f t="shared" si="69"/>
        <v>629.46</v>
      </c>
      <c r="N521" s="10">
        <v>1</v>
      </c>
      <c r="O521" s="10">
        <v>0.13</v>
      </c>
      <c r="P521" s="10">
        <v>88.6</v>
      </c>
      <c r="Q521" s="11">
        <f t="shared" si="70"/>
        <v>0.14075556826486194</v>
      </c>
      <c r="R521" s="10" t="s">
        <v>31</v>
      </c>
      <c r="S521" s="10" t="s">
        <v>32</v>
      </c>
      <c r="T521" s="10">
        <v>4</v>
      </c>
      <c r="U521" s="12" t="str">
        <f t="shared" si="71"/>
        <v>NORMAL</v>
      </c>
      <c r="V521" s="10" t="str">
        <f t="shared" si="64"/>
        <v>0.1 to 0.2</v>
      </c>
      <c r="W521" s="16">
        <f t="shared" ca="1" si="65"/>
        <v>1</v>
      </c>
    </row>
    <row r="522" spans="1:23" x14ac:dyDescent="0.25">
      <c r="A522" s="9" t="s">
        <v>1458</v>
      </c>
      <c r="B522" s="10" t="s">
        <v>1459</v>
      </c>
      <c r="C522" s="10" t="str">
        <f t="shared" si="66"/>
        <v>December</v>
      </c>
      <c r="D522" s="10">
        <f t="shared" si="67"/>
        <v>2024</v>
      </c>
      <c r="E522" s="10" t="str">
        <f t="shared" si="68"/>
        <v>Q4</v>
      </c>
      <c r="F522" s="10" t="s">
        <v>1460</v>
      </c>
      <c r="G522" s="10" t="s">
        <v>102</v>
      </c>
      <c r="H522" s="10" t="s">
        <v>45</v>
      </c>
      <c r="I522" s="10" t="s">
        <v>28</v>
      </c>
      <c r="J522" s="10" t="s">
        <v>66</v>
      </c>
      <c r="K522" s="10" t="s">
        <v>22</v>
      </c>
      <c r="L522" s="10">
        <v>1843.11</v>
      </c>
      <c r="M522" s="10">
        <f t="shared" si="69"/>
        <v>921.55499999999995</v>
      </c>
      <c r="N522" s="10">
        <v>2</v>
      </c>
      <c r="O522" s="10">
        <v>0.17</v>
      </c>
      <c r="P522" s="10">
        <v>622.4</v>
      </c>
      <c r="Q522" s="11">
        <f t="shared" si="70"/>
        <v>0.33769009988551957</v>
      </c>
      <c r="R522" s="10" t="s">
        <v>31</v>
      </c>
      <c r="S522" s="10" t="s">
        <v>32</v>
      </c>
      <c r="T522" s="10">
        <v>3</v>
      </c>
      <c r="U522" s="12" t="str">
        <f t="shared" si="71"/>
        <v>FAST</v>
      </c>
      <c r="V522" s="10" t="str">
        <f t="shared" si="64"/>
        <v>0.1 to 0.2</v>
      </c>
      <c r="W522" s="16">
        <f t="shared" ca="1" si="65"/>
        <v>1</v>
      </c>
    </row>
    <row r="523" spans="1:23" x14ac:dyDescent="0.25">
      <c r="A523" s="9" t="s">
        <v>1461</v>
      </c>
      <c r="B523" s="10" t="s">
        <v>1462</v>
      </c>
      <c r="C523" s="10" t="str">
        <f t="shared" si="66"/>
        <v>June</v>
      </c>
      <c r="D523" s="10">
        <f t="shared" si="67"/>
        <v>2024</v>
      </c>
      <c r="E523" s="10" t="str">
        <f t="shared" si="68"/>
        <v>Q2</v>
      </c>
      <c r="F523" s="10" t="s">
        <v>1463</v>
      </c>
      <c r="G523" s="10" t="s">
        <v>18</v>
      </c>
      <c r="H523" s="10" t="s">
        <v>71</v>
      </c>
      <c r="I523" s="10" t="s">
        <v>46</v>
      </c>
      <c r="J523" s="10" t="s">
        <v>21</v>
      </c>
      <c r="K523" s="10" t="s">
        <v>53</v>
      </c>
      <c r="L523" s="10">
        <v>444.83</v>
      </c>
      <c r="M523" s="10">
        <f t="shared" si="69"/>
        <v>444.83</v>
      </c>
      <c r="N523" s="10">
        <v>1</v>
      </c>
      <c r="O523" s="10">
        <v>0.04</v>
      </c>
      <c r="P523" s="10">
        <v>55.57</v>
      </c>
      <c r="Q523" s="11">
        <f t="shared" si="70"/>
        <v>0.12492412831868355</v>
      </c>
      <c r="R523" s="10" t="s">
        <v>31</v>
      </c>
      <c r="S523" s="10" t="s">
        <v>32</v>
      </c>
      <c r="T523" s="10">
        <v>4</v>
      </c>
      <c r="U523" s="12" t="str">
        <f t="shared" si="71"/>
        <v>NORMAL</v>
      </c>
      <c r="V523" s="10" t="str">
        <f t="shared" si="64"/>
        <v>0 to 0.1</v>
      </c>
      <c r="W523" s="16">
        <f t="shared" ca="1" si="65"/>
        <v>1</v>
      </c>
    </row>
    <row r="524" spans="1:23" x14ac:dyDescent="0.25">
      <c r="A524" s="9" t="s">
        <v>1464</v>
      </c>
      <c r="B524" s="10" t="s">
        <v>1025</v>
      </c>
      <c r="C524" s="10" t="str">
        <f t="shared" si="66"/>
        <v>February</v>
      </c>
      <c r="D524" s="10">
        <f t="shared" si="67"/>
        <v>2024</v>
      </c>
      <c r="E524" s="10" t="str">
        <f t="shared" si="68"/>
        <v>Q1</v>
      </c>
      <c r="F524" s="10" t="s">
        <v>1465</v>
      </c>
      <c r="G524" s="10" t="s">
        <v>18</v>
      </c>
      <c r="H524" s="10" t="s">
        <v>65</v>
      </c>
      <c r="I524" s="10" t="s">
        <v>20</v>
      </c>
      <c r="J524" s="10" t="s">
        <v>47</v>
      </c>
      <c r="K524" s="10" t="s">
        <v>30</v>
      </c>
      <c r="L524" s="10">
        <v>4088.8</v>
      </c>
      <c r="M524" s="10">
        <f t="shared" si="69"/>
        <v>817.76</v>
      </c>
      <c r="N524" s="10">
        <v>5</v>
      </c>
      <c r="O524" s="10">
        <v>0.11</v>
      </c>
      <c r="P524" s="10">
        <v>1047.55</v>
      </c>
      <c r="Q524" s="11">
        <f t="shared" si="70"/>
        <v>0.25619986304050085</v>
      </c>
      <c r="R524" s="10" t="s">
        <v>31</v>
      </c>
      <c r="S524" s="10" t="s">
        <v>40</v>
      </c>
      <c r="T524" s="10">
        <v>10</v>
      </c>
      <c r="U524" s="12" t="str">
        <f t="shared" si="71"/>
        <v>SLOW</v>
      </c>
      <c r="V524" s="10" t="str">
        <f t="shared" si="64"/>
        <v>0.1 to 0.2</v>
      </c>
      <c r="W524" s="16">
        <f t="shared" ca="1" si="65"/>
        <v>1</v>
      </c>
    </row>
    <row r="525" spans="1:23" x14ac:dyDescent="0.25">
      <c r="A525" s="9" t="s">
        <v>1466</v>
      </c>
      <c r="B525" s="10" t="s">
        <v>255</v>
      </c>
      <c r="C525" s="10" t="str">
        <f t="shared" si="66"/>
        <v>December</v>
      </c>
      <c r="D525" s="10">
        <f t="shared" si="67"/>
        <v>2024</v>
      </c>
      <c r="E525" s="10" t="str">
        <f t="shared" si="68"/>
        <v>Q4</v>
      </c>
      <c r="F525" s="10" t="s">
        <v>1467</v>
      </c>
      <c r="G525" s="10" t="s">
        <v>36</v>
      </c>
      <c r="H525" s="10" t="s">
        <v>58</v>
      </c>
      <c r="I525" s="10" t="s">
        <v>38</v>
      </c>
      <c r="J525" s="10" t="s">
        <v>29</v>
      </c>
      <c r="K525" s="10" t="s">
        <v>30</v>
      </c>
      <c r="L525" s="10">
        <v>561.91</v>
      </c>
      <c r="M525" s="10">
        <f t="shared" si="69"/>
        <v>140.47749999999999</v>
      </c>
      <c r="N525" s="10">
        <v>4</v>
      </c>
      <c r="O525" s="10">
        <v>0.11</v>
      </c>
      <c r="P525" s="10">
        <v>161.80000000000001</v>
      </c>
      <c r="Q525" s="11">
        <f t="shared" si="70"/>
        <v>0.28794646829563458</v>
      </c>
      <c r="R525" s="10" t="s">
        <v>23</v>
      </c>
      <c r="S525" s="10" t="s">
        <v>24</v>
      </c>
      <c r="T525" s="10">
        <v>8</v>
      </c>
      <c r="U525" s="12" t="str">
        <f t="shared" si="71"/>
        <v>SLOW</v>
      </c>
      <c r="V525" s="10" t="str">
        <f t="shared" si="64"/>
        <v>0.1 to 0.2</v>
      </c>
      <c r="W525" s="16">
        <f t="shared" ca="1" si="65"/>
        <v>1</v>
      </c>
    </row>
    <row r="526" spans="1:23" x14ac:dyDescent="0.25">
      <c r="A526" s="9" t="s">
        <v>1468</v>
      </c>
      <c r="B526" s="10" t="s">
        <v>1469</v>
      </c>
      <c r="C526" s="10" t="str">
        <f t="shared" si="66"/>
        <v>June</v>
      </c>
      <c r="D526" s="10">
        <f t="shared" si="67"/>
        <v>2025</v>
      </c>
      <c r="E526" s="10" t="str">
        <f t="shared" si="68"/>
        <v>Q2</v>
      </c>
      <c r="F526" s="10" t="s">
        <v>1470</v>
      </c>
      <c r="G526" s="10" t="s">
        <v>36</v>
      </c>
      <c r="H526" s="10" t="s">
        <v>45</v>
      </c>
      <c r="I526" s="10" t="s">
        <v>106</v>
      </c>
      <c r="J526" s="10" t="s">
        <v>47</v>
      </c>
      <c r="K526" s="10" t="s">
        <v>76</v>
      </c>
      <c r="L526" s="10">
        <v>3366.68</v>
      </c>
      <c r="M526" s="10">
        <f t="shared" si="69"/>
        <v>841.67</v>
      </c>
      <c r="N526" s="10">
        <v>4</v>
      </c>
      <c r="O526" s="10">
        <v>7.0000000000000007E-2</v>
      </c>
      <c r="P526" s="10">
        <v>1116.94</v>
      </c>
      <c r="Q526" s="11">
        <f t="shared" si="70"/>
        <v>0.33176304252260391</v>
      </c>
      <c r="R526" s="10" t="s">
        <v>31</v>
      </c>
      <c r="S526" s="10" t="s">
        <v>32</v>
      </c>
      <c r="T526" s="10">
        <v>8</v>
      </c>
      <c r="U526" s="12" t="str">
        <f t="shared" si="71"/>
        <v>SLOW</v>
      </c>
      <c r="V526" s="10" t="str">
        <f t="shared" si="64"/>
        <v>0 to 0.1</v>
      </c>
      <c r="W526" s="16">
        <f t="shared" ca="1" si="65"/>
        <v>1</v>
      </c>
    </row>
    <row r="527" spans="1:23" x14ac:dyDescent="0.25">
      <c r="A527" s="9" t="s">
        <v>1471</v>
      </c>
      <c r="B527" s="10" t="s">
        <v>569</v>
      </c>
      <c r="C527" s="10" t="str">
        <f t="shared" si="66"/>
        <v>December</v>
      </c>
      <c r="D527" s="10">
        <f t="shared" si="67"/>
        <v>2024</v>
      </c>
      <c r="E527" s="10" t="str">
        <f t="shared" si="68"/>
        <v>Q4</v>
      </c>
      <c r="F527" s="10" t="s">
        <v>1472</v>
      </c>
      <c r="G527" s="10" t="s">
        <v>36</v>
      </c>
      <c r="H527" s="10" t="s">
        <v>51</v>
      </c>
      <c r="I527" s="10" t="s">
        <v>46</v>
      </c>
      <c r="J527" s="10" t="s">
        <v>81</v>
      </c>
      <c r="K527" s="10" t="s">
        <v>53</v>
      </c>
      <c r="L527" s="10">
        <v>210</v>
      </c>
      <c r="M527" s="10">
        <f t="shared" si="69"/>
        <v>52.5</v>
      </c>
      <c r="N527" s="10">
        <v>4</v>
      </c>
      <c r="O527" s="10">
        <v>0.14000000000000001</v>
      </c>
      <c r="P527" s="10">
        <v>64.760000000000005</v>
      </c>
      <c r="Q527" s="11">
        <f t="shared" si="70"/>
        <v>0.30838095238095242</v>
      </c>
      <c r="R527" s="10" t="s">
        <v>54</v>
      </c>
      <c r="S527" s="10" t="s">
        <v>40</v>
      </c>
      <c r="T527" s="10">
        <v>4</v>
      </c>
      <c r="U527" s="12" t="str">
        <f t="shared" si="71"/>
        <v>NORMAL</v>
      </c>
      <c r="V527" s="10" t="str">
        <f t="shared" si="64"/>
        <v>0.1 to 0.2</v>
      </c>
      <c r="W527" s="16">
        <f t="shared" ca="1" si="65"/>
        <v>1</v>
      </c>
    </row>
    <row r="528" spans="1:23" x14ac:dyDescent="0.25">
      <c r="A528" s="9" t="s">
        <v>1473</v>
      </c>
      <c r="B528" s="10" t="s">
        <v>1474</v>
      </c>
      <c r="C528" s="10" t="str">
        <f t="shared" si="66"/>
        <v>September</v>
      </c>
      <c r="D528" s="10">
        <f t="shared" si="67"/>
        <v>2024</v>
      </c>
      <c r="E528" s="10" t="str">
        <f t="shared" si="68"/>
        <v>Q3</v>
      </c>
      <c r="F528" s="10" t="s">
        <v>1475</v>
      </c>
      <c r="G528" s="10" t="s">
        <v>64</v>
      </c>
      <c r="H528" s="10" t="s">
        <v>45</v>
      </c>
      <c r="I528" s="10" t="s">
        <v>106</v>
      </c>
      <c r="J528" s="10" t="s">
        <v>47</v>
      </c>
      <c r="K528" s="10" t="s">
        <v>76</v>
      </c>
      <c r="L528" s="10">
        <v>547.91999999999996</v>
      </c>
      <c r="M528" s="10">
        <f t="shared" si="69"/>
        <v>182.64</v>
      </c>
      <c r="N528" s="10">
        <v>3</v>
      </c>
      <c r="O528" s="10">
        <v>0.09</v>
      </c>
      <c r="P528" s="10">
        <v>174.69</v>
      </c>
      <c r="Q528" s="11">
        <f t="shared" si="70"/>
        <v>0.31882391590013143</v>
      </c>
      <c r="R528" s="10" t="s">
        <v>23</v>
      </c>
      <c r="S528" s="10" t="s">
        <v>40</v>
      </c>
      <c r="T528" s="10">
        <v>8</v>
      </c>
      <c r="U528" s="12" t="str">
        <f t="shared" si="71"/>
        <v>SLOW</v>
      </c>
      <c r="V528" s="10" t="str">
        <f t="shared" si="64"/>
        <v>0 to 0.1</v>
      </c>
      <c r="W528" s="16">
        <f t="shared" ca="1" si="65"/>
        <v>1</v>
      </c>
    </row>
    <row r="529" spans="1:23" x14ac:dyDescent="0.25">
      <c r="A529" s="9" t="s">
        <v>1476</v>
      </c>
      <c r="B529" s="10" t="s">
        <v>1477</v>
      </c>
      <c r="C529" s="10" t="str">
        <f t="shared" si="66"/>
        <v>May</v>
      </c>
      <c r="D529" s="10">
        <f t="shared" si="67"/>
        <v>2024</v>
      </c>
      <c r="E529" s="10" t="str">
        <f t="shared" si="68"/>
        <v>Q2</v>
      </c>
      <c r="F529" s="10" t="s">
        <v>1478</v>
      </c>
      <c r="G529" s="10" t="s">
        <v>64</v>
      </c>
      <c r="H529" s="10" t="s">
        <v>45</v>
      </c>
      <c r="I529" s="10" t="s">
        <v>46</v>
      </c>
      <c r="J529" s="10" t="s">
        <v>21</v>
      </c>
      <c r="K529" s="10" t="s">
        <v>72</v>
      </c>
      <c r="L529" s="10">
        <v>2621.64</v>
      </c>
      <c r="M529" s="10">
        <f t="shared" si="69"/>
        <v>655.41</v>
      </c>
      <c r="N529" s="10">
        <v>4</v>
      </c>
      <c r="O529" s="10">
        <v>0.12</v>
      </c>
      <c r="P529" s="10">
        <v>854.45</v>
      </c>
      <c r="Q529" s="11">
        <f t="shared" si="70"/>
        <v>0.32592194199050978</v>
      </c>
      <c r="R529" s="10" t="s">
        <v>31</v>
      </c>
      <c r="S529" s="10" t="s">
        <v>32</v>
      </c>
      <c r="T529" s="10">
        <v>5</v>
      </c>
      <c r="U529" s="12" t="str">
        <f t="shared" si="71"/>
        <v>NORMAL</v>
      </c>
      <c r="V529" s="10" t="str">
        <f t="shared" si="64"/>
        <v>0.1 to 0.2</v>
      </c>
      <c r="W529" s="16">
        <f t="shared" ca="1" si="65"/>
        <v>1</v>
      </c>
    </row>
    <row r="530" spans="1:23" x14ac:dyDescent="0.25">
      <c r="A530" s="9" t="s">
        <v>1479</v>
      </c>
      <c r="B530" s="10" t="s">
        <v>1480</v>
      </c>
      <c r="C530" s="10" t="str">
        <f t="shared" si="66"/>
        <v>June</v>
      </c>
      <c r="D530" s="10">
        <f t="shared" si="67"/>
        <v>2024</v>
      </c>
      <c r="E530" s="10" t="str">
        <f t="shared" si="68"/>
        <v>Q2</v>
      </c>
      <c r="F530" s="10" t="s">
        <v>1481</v>
      </c>
      <c r="G530" s="10" t="s">
        <v>18</v>
      </c>
      <c r="H530" s="10" t="s">
        <v>71</v>
      </c>
      <c r="I530" s="10" t="s">
        <v>46</v>
      </c>
      <c r="J530" s="10" t="s">
        <v>47</v>
      </c>
      <c r="K530" s="10" t="s">
        <v>53</v>
      </c>
      <c r="L530" s="10">
        <v>741.71</v>
      </c>
      <c r="M530" s="10">
        <f t="shared" si="69"/>
        <v>741.71</v>
      </c>
      <c r="N530" s="10">
        <v>1</v>
      </c>
      <c r="O530" s="10">
        <v>0.08</v>
      </c>
      <c r="P530" s="10">
        <v>90.67</v>
      </c>
      <c r="Q530" s="11">
        <f t="shared" si="70"/>
        <v>0.12224454301546427</v>
      </c>
      <c r="R530" s="10" t="s">
        <v>23</v>
      </c>
      <c r="S530" s="10" t="s">
        <v>40</v>
      </c>
      <c r="T530" s="10">
        <v>10</v>
      </c>
      <c r="U530" s="12" t="str">
        <f t="shared" si="71"/>
        <v>SLOW</v>
      </c>
      <c r="V530" s="10" t="str">
        <f t="shared" si="64"/>
        <v>0 to 0.1</v>
      </c>
      <c r="W530" s="16">
        <f t="shared" ca="1" si="65"/>
        <v>1</v>
      </c>
    </row>
    <row r="531" spans="1:23" x14ac:dyDescent="0.25">
      <c r="A531" s="9" t="s">
        <v>1482</v>
      </c>
      <c r="B531" s="10" t="s">
        <v>1483</v>
      </c>
      <c r="C531" s="10" t="str">
        <f t="shared" si="66"/>
        <v>August</v>
      </c>
      <c r="D531" s="10">
        <f t="shared" si="67"/>
        <v>2024</v>
      </c>
      <c r="E531" s="10" t="str">
        <f t="shared" si="68"/>
        <v>Q3</v>
      </c>
      <c r="F531" s="10" t="s">
        <v>1484</v>
      </c>
      <c r="G531" s="10" t="s">
        <v>102</v>
      </c>
      <c r="H531" s="10" t="s">
        <v>45</v>
      </c>
      <c r="I531" s="10" t="s">
        <v>106</v>
      </c>
      <c r="J531" s="10" t="s">
        <v>21</v>
      </c>
      <c r="K531" s="10" t="s">
        <v>72</v>
      </c>
      <c r="L531" s="10">
        <v>1730.2</v>
      </c>
      <c r="M531" s="10">
        <f t="shared" si="69"/>
        <v>576.73333333333335</v>
      </c>
      <c r="N531" s="10">
        <v>3</v>
      </c>
      <c r="O531" s="10">
        <v>0.27</v>
      </c>
      <c r="P531" s="10">
        <v>595.49</v>
      </c>
      <c r="Q531" s="11">
        <f t="shared" si="70"/>
        <v>0.34417408392093402</v>
      </c>
      <c r="R531" s="10" t="s">
        <v>54</v>
      </c>
      <c r="S531" s="10" t="s">
        <v>24</v>
      </c>
      <c r="T531" s="10">
        <v>4</v>
      </c>
      <c r="U531" s="12" t="str">
        <f t="shared" si="71"/>
        <v>NORMAL</v>
      </c>
      <c r="V531" s="10" t="str">
        <f t="shared" si="64"/>
        <v>upto 0.3</v>
      </c>
      <c r="W531" s="16">
        <f t="shared" ca="1" si="65"/>
        <v>1</v>
      </c>
    </row>
    <row r="532" spans="1:23" x14ac:dyDescent="0.25">
      <c r="A532" s="9" t="s">
        <v>1485</v>
      </c>
      <c r="B532" s="10" t="s">
        <v>1486</v>
      </c>
      <c r="C532" s="10" t="str">
        <f t="shared" si="66"/>
        <v>May</v>
      </c>
      <c r="D532" s="10">
        <f t="shared" si="67"/>
        <v>2024</v>
      </c>
      <c r="E532" s="10" t="str">
        <f t="shared" si="68"/>
        <v>Q2</v>
      </c>
      <c r="F532" s="10" t="s">
        <v>410</v>
      </c>
      <c r="G532" s="10" t="s">
        <v>102</v>
      </c>
      <c r="H532" s="10" t="s">
        <v>19</v>
      </c>
      <c r="I532" s="10" t="s">
        <v>59</v>
      </c>
      <c r="J532" s="10" t="s">
        <v>29</v>
      </c>
      <c r="K532" s="10" t="s">
        <v>82</v>
      </c>
      <c r="L532" s="10">
        <v>3199.95</v>
      </c>
      <c r="M532" s="10">
        <f t="shared" si="69"/>
        <v>639.99</v>
      </c>
      <c r="N532" s="10">
        <v>5</v>
      </c>
      <c r="O532" s="10">
        <v>0.3</v>
      </c>
      <c r="P532" s="10">
        <v>858.28</v>
      </c>
      <c r="Q532" s="11">
        <f t="shared" si="70"/>
        <v>0.26821669088579508</v>
      </c>
      <c r="R532" s="10" t="s">
        <v>54</v>
      </c>
      <c r="S532" s="10" t="s">
        <v>40</v>
      </c>
      <c r="T532" s="10">
        <v>8</v>
      </c>
      <c r="U532" s="12" t="str">
        <f t="shared" si="71"/>
        <v>SLOW</v>
      </c>
      <c r="V532" s="10" t="str">
        <f t="shared" si="64"/>
        <v>upto 0.3</v>
      </c>
      <c r="W532" s="16">
        <f t="shared" ca="1" si="65"/>
        <v>1</v>
      </c>
    </row>
    <row r="533" spans="1:23" x14ac:dyDescent="0.25">
      <c r="A533" s="9" t="s">
        <v>1487</v>
      </c>
      <c r="B533" s="10" t="s">
        <v>1488</v>
      </c>
      <c r="C533" s="10" t="str">
        <f t="shared" si="66"/>
        <v>August</v>
      </c>
      <c r="D533" s="10">
        <f t="shared" si="67"/>
        <v>2024</v>
      </c>
      <c r="E533" s="10" t="str">
        <f t="shared" si="68"/>
        <v>Q3</v>
      </c>
      <c r="F533" s="10" t="s">
        <v>1489</v>
      </c>
      <c r="G533" s="10" t="s">
        <v>102</v>
      </c>
      <c r="H533" s="10" t="s">
        <v>71</v>
      </c>
      <c r="I533" s="10" t="s">
        <v>38</v>
      </c>
      <c r="J533" s="10" t="s">
        <v>21</v>
      </c>
      <c r="K533" s="10" t="s">
        <v>30</v>
      </c>
      <c r="L533" s="10">
        <v>556.6</v>
      </c>
      <c r="M533" s="10">
        <f t="shared" si="69"/>
        <v>556.6</v>
      </c>
      <c r="N533" s="10">
        <v>1</v>
      </c>
      <c r="O533" s="10">
        <v>0.16</v>
      </c>
      <c r="P533" s="10">
        <v>64.44</v>
      </c>
      <c r="Q533" s="11">
        <f t="shared" si="70"/>
        <v>0.11577434423284225</v>
      </c>
      <c r="R533" s="10" t="s">
        <v>31</v>
      </c>
      <c r="S533" s="10" t="s">
        <v>24</v>
      </c>
      <c r="T533" s="10">
        <v>5</v>
      </c>
      <c r="U533" s="12" t="str">
        <f t="shared" si="71"/>
        <v>NORMAL</v>
      </c>
      <c r="V533" s="10" t="str">
        <f t="shared" si="64"/>
        <v>0.1 to 0.2</v>
      </c>
      <c r="W533" s="16">
        <f t="shared" ca="1" si="65"/>
        <v>1</v>
      </c>
    </row>
    <row r="534" spans="1:23" x14ac:dyDescent="0.25">
      <c r="A534" s="9" t="s">
        <v>1490</v>
      </c>
      <c r="B534" s="10" t="s">
        <v>821</v>
      </c>
      <c r="C534" s="10" t="str">
        <f t="shared" si="66"/>
        <v>February</v>
      </c>
      <c r="D534" s="10">
        <f t="shared" si="67"/>
        <v>2025</v>
      </c>
      <c r="E534" s="10" t="str">
        <f t="shared" si="68"/>
        <v>Q1</v>
      </c>
      <c r="F534" s="10" t="s">
        <v>1491</v>
      </c>
      <c r="G534" s="10" t="s">
        <v>64</v>
      </c>
      <c r="H534" s="10" t="s">
        <v>58</v>
      </c>
      <c r="I534" s="10" t="s">
        <v>38</v>
      </c>
      <c r="J534" s="10" t="s">
        <v>47</v>
      </c>
      <c r="K534" s="10" t="s">
        <v>72</v>
      </c>
      <c r="L534" s="10">
        <v>649.20000000000005</v>
      </c>
      <c r="M534" s="10">
        <f t="shared" si="69"/>
        <v>129.84</v>
      </c>
      <c r="N534" s="10">
        <v>5</v>
      </c>
      <c r="O534" s="10">
        <v>0.09</v>
      </c>
      <c r="P534" s="10">
        <v>172.37</v>
      </c>
      <c r="Q534" s="11">
        <f t="shared" si="70"/>
        <v>0.26551139864448553</v>
      </c>
      <c r="R534" s="10" t="s">
        <v>54</v>
      </c>
      <c r="S534" s="10" t="s">
        <v>40</v>
      </c>
      <c r="T534" s="10">
        <v>10</v>
      </c>
      <c r="U534" s="12" t="str">
        <f t="shared" si="71"/>
        <v>SLOW</v>
      </c>
      <c r="V534" s="10" t="str">
        <f t="shared" si="64"/>
        <v>0 to 0.1</v>
      </c>
      <c r="W534" s="16">
        <f t="shared" ca="1" si="65"/>
        <v>1</v>
      </c>
    </row>
    <row r="535" spans="1:23" x14ac:dyDescent="0.25">
      <c r="A535" s="9" t="s">
        <v>1492</v>
      </c>
      <c r="B535" s="10" t="s">
        <v>272</v>
      </c>
      <c r="C535" s="10" t="str">
        <f t="shared" si="66"/>
        <v>June</v>
      </c>
      <c r="D535" s="10">
        <f t="shared" si="67"/>
        <v>2025</v>
      </c>
      <c r="E535" s="10" t="str">
        <f t="shared" si="68"/>
        <v>Q2</v>
      </c>
      <c r="F535" s="10" t="s">
        <v>1208</v>
      </c>
      <c r="G535" s="10" t="s">
        <v>102</v>
      </c>
      <c r="H535" s="10" t="s">
        <v>45</v>
      </c>
      <c r="I535" s="10" t="s">
        <v>59</v>
      </c>
      <c r="J535" s="10" t="s">
        <v>81</v>
      </c>
      <c r="K535" s="10" t="s">
        <v>60</v>
      </c>
      <c r="L535" s="10">
        <v>77.069999999999993</v>
      </c>
      <c r="M535" s="10">
        <f t="shared" si="69"/>
        <v>77.069999999999993</v>
      </c>
      <c r="N535" s="10">
        <v>1</v>
      </c>
      <c r="O535" s="10">
        <v>7.0000000000000007E-2</v>
      </c>
      <c r="P535" s="10">
        <v>14.81</v>
      </c>
      <c r="Q535" s="11">
        <f t="shared" si="70"/>
        <v>0.19216296872972624</v>
      </c>
      <c r="R535" s="10" t="s">
        <v>31</v>
      </c>
      <c r="S535" s="10" t="s">
        <v>77</v>
      </c>
      <c r="T535" s="10">
        <v>3</v>
      </c>
      <c r="U535" s="12" t="str">
        <f t="shared" si="71"/>
        <v>FAST</v>
      </c>
      <c r="V535" s="10" t="str">
        <f t="shared" si="64"/>
        <v>0 to 0.1</v>
      </c>
      <c r="W535" s="16">
        <f t="shared" ca="1" si="65"/>
        <v>1</v>
      </c>
    </row>
    <row r="536" spans="1:23" x14ac:dyDescent="0.25">
      <c r="A536" s="9" t="s">
        <v>1493</v>
      </c>
      <c r="B536" s="10" t="s">
        <v>1391</v>
      </c>
      <c r="C536" s="10" t="str">
        <f t="shared" si="66"/>
        <v>August</v>
      </c>
      <c r="D536" s="10">
        <f t="shared" si="67"/>
        <v>2025</v>
      </c>
      <c r="E536" s="10" t="str">
        <f t="shared" si="68"/>
        <v>Q3</v>
      </c>
      <c r="F536" s="10" t="s">
        <v>1494</v>
      </c>
      <c r="G536" s="10" t="s">
        <v>102</v>
      </c>
      <c r="H536" s="10" t="s">
        <v>37</v>
      </c>
      <c r="I536" s="10" t="s">
        <v>20</v>
      </c>
      <c r="J536" s="10" t="s">
        <v>29</v>
      </c>
      <c r="K536" s="10" t="s">
        <v>53</v>
      </c>
      <c r="L536" s="10">
        <v>525.30999999999995</v>
      </c>
      <c r="M536" s="10">
        <f t="shared" si="69"/>
        <v>525.30999999999995</v>
      </c>
      <c r="N536" s="10">
        <v>1</v>
      </c>
      <c r="O536" s="10">
        <v>0.19</v>
      </c>
      <c r="P536" s="10">
        <v>175.04</v>
      </c>
      <c r="Q536" s="11">
        <f t="shared" si="70"/>
        <v>0.33321276960271079</v>
      </c>
      <c r="R536" s="10" t="s">
        <v>54</v>
      </c>
      <c r="S536" s="10" t="s">
        <v>40</v>
      </c>
      <c r="T536" s="10">
        <v>2</v>
      </c>
      <c r="U536" s="12" t="str">
        <f t="shared" si="71"/>
        <v>FAST</v>
      </c>
      <c r="V536" s="10" t="str">
        <f t="shared" si="64"/>
        <v>0.1 to 0.2</v>
      </c>
      <c r="W536" s="16">
        <f t="shared" ca="1" si="65"/>
        <v>1</v>
      </c>
    </row>
    <row r="537" spans="1:23" x14ac:dyDescent="0.25">
      <c r="A537" s="9" t="s">
        <v>1495</v>
      </c>
      <c r="B537" s="10" t="s">
        <v>309</v>
      </c>
      <c r="C537" s="10" t="str">
        <f t="shared" si="66"/>
        <v>March</v>
      </c>
      <c r="D537" s="10">
        <f t="shared" si="67"/>
        <v>2025</v>
      </c>
      <c r="E537" s="10" t="str">
        <f t="shared" si="68"/>
        <v>Q1</v>
      </c>
      <c r="F537" s="10" t="s">
        <v>1496</v>
      </c>
      <c r="G537" s="10" t="s">
        <v>64</v>
      </c>
      <c r="H537" s="10" t="s">
        <v>65</v>
      </c>
      <c r="I537" s="10" t="s">
        <v>28</v>
      </c>
      <c r="J537" s="10" t="s">
        <v>47</v>
      </c>
      <c r="K537" s="10" t="s">
        <v>53</v>
      </c>
      <c r="L537" s="10">
        <v>3885.53</v>
      </c>
      <c r="M537" s="10">
        <f t="shared" si="69"/>
        <v>971.38250000000005</v>
      </c>
      <c r="N537" s="10">
        <v>4</v>
      </c>
      <c r="O537" s="10">
        <v>0.28000000000000003</v>
      </c>
      <c r="P537" s="10">
        <v>1208.21</v>
      </c>
      <c r="Q537" s="11">
        <f t="shared" si="70"/>
        <v>0.31095114437412658</v>
      </c>
      <c r="R537" s="10" t="s">
        <v>31</v>
      </c>
      <c r="S537" s="10" t="s">
        <v>40</v>
      </c>
      <c r="T537" s="10">
        <v>5</v>
      </c>
      <c r="U537" s="12" t="str">
        <f t="shared" si="71"/>
        <v>NORMAL</v>
      </c>
      <c r="V537" s="10" t="str">
        <f t="shared" si="64"/>
        <v>upto 0.3</v>
      </c>
      <c r="W537" s="16">
        <f t="shared" ca="1" si="65"/>
        <v>1</v>
      </c>
    </row>
    <row r="538" spans="1:23" x14ac:dyDescent="0.25">
      <c r="A538" s="9" t="s">
        <v>1497</v>
      </c>
      <c r="B538" s="10" t="s">
        <v>1498</v>
      </c>
      <c r="C538" s="10" t="str">
        <f t="shared" si="66"/>
        <v>October</v>
      </c>
      <c r="D538" s="10">
        <f t="shared" si="67"/>
        <v>2024</v>
      </c>
      <c r="E538" s="10" t="str">
        <f t="shared" si="68"/>
        <v>Q4</v>
      </c>
      <c r="F538" s="10" t="s">
        <v>1499</v>
      </c>
      <c r="G538" s="10" t="s">
        <v>36</v>
      </c>
      <c r="H538" s="10" t="s">
        <v>65</v>
      </c>
      <c r="I538" s="10" t="s">
        <v>46</v>
      </c>
      <c r="J538" s="10" t="s">
        <v>47</v>
      </c>
      <c r="K538" s="10" t="s">
        <v>76</v>
      </c>
      <c r="L538" s="10">
        <v>3140.31</v>
      </c>
      <c r="M538" s="10">
        <f t="shared" si="69"/>
        <v>785.07749999999999</v>
      </c>
      <c r="N538" s="10">
        <v>4</v>
      </c>
      <c r="O538" s="10">
        <v>0.21</v>
      </c>
      <c r="P538" s="10">
        <v>428.9</v>
      </c>
      <c r="Q538" s="11">
        <f t="shared" si="70"/>
        <v>0.13657887278644465</v>
      </c>
      <c r="R538" s="10" t="s">
        <v>54</v>
      </c>
      <c r="S538" s="10" t="s">
        <v>77</v>
      </c>
      <c r="T538" s="10">
        <v>5</v>
      </c>
      <c r="U538" s="12" t="str">
        <f t="shared" si="71"/>
        <v>NORMAL</v>
      </c>
      <c r="V538" s="10" t="str">
        <f t="shared" si="64"/>
        <v>upto 0.3</v>
      </c>
      <c r="W538" s="16">
        <f t="shared" ca="1" si="65"/>
        <v>1</v>
      </c>
    </row>
    <row r="539" spans="1:23" x14ac:dyDescent="0.25">
      <c r="A539" s="9" t="s">
        <v>1500</v>
      </c>
      <c r="B539" s="10" t="s">
        <v>680</v>
      </c>
      <c r="C539" s="10" t="str">
        <f t="shared" si="66"/>
        <v>December</v>
      </c>
      <c r="D539" s="10">
        <f t="shared" si="67"/>
        <v>2025</v>
      </c>
      <c r="E539" s="10" t="str">
        <f t="shared" si="68"/>
        <v>Q4</v>
      </c>
      <c r="F539" s="10" t="s">
        <v>1501</v>
      </c>
      <c r="G539" s="10" t="s">
        <v>18</v>
      </c>
      <c r="H539" s="10" t="s">
        <v>51</v>
      </c>
      <c r="I539" s="10" t="s">
        <v>20</v>
      </c>
      <c r="J539" s="10" t="s">
        <v>47</v>
      </c>
      <c r="K539" s="10" t="s">
        <v>67</v>
      </c>
      <c r="L539" s="10">
        <v>1806.63</v>
      </c>
      <c r="M539" s="10">
        <f t="shared" si="69"/>
        <v>451.65750000000003</v>
      </c>
      <c r="N539" s="10">
        <v>4</v>
      </c>
      <c r="O539" s="10">
        <v>0.15</v>
      </c>
      <c r="P539" s="10">
        <v>607.11</v>
      </c>
      <c r="Q539" s="11">
        <f t="shared" si="70"/>
        <v>0.33604556550040682</v>
      </c>
      <c r="R539" s="10" t="s">
        <v>31</v>
      </c>
      <c r="S539" s="10" t="s">
        <v>77</v>
      </c>
      <c r="T539" s="10">
        <v>3</v>
      </c>
      <c r="U539" s="12" t="str">
        <f t="shared" si="71"/>
        <v>FAST</v>
      </c>
      <c r="V539" s="10" t="str">
        <f t="shared" si="64"/>
        <v>0.1 to 0.2</v>
      </c>
      <c r="W539" s="16">
        <f t="shared" ca="1" si="65"/>
        <v>1</v>
      </c>
    </row>
    <row r="540" spans="1:23" x14ac:dyDescent="0.25">
      <c r="A540" s="9" t="s">
        <v>1502</v>
      </c>
      <c r="B540" s="10" t="s">
        <v>1503</v>
      </c>
      <c r="C540" s="10" t="str">
        <f t="shared" si="66"/>
        <v>December</v>
      </c>
      <c r="D540" s="10">
        <f t="shared" si="67"/>
        <v>2024</v>
      </c>
      <c r="E540" s="10" t="str">
        <f t="shared" si="68"/>
        <v>Q4</v>
      </c>
      <c r="F540" s="10" t="s">
        <v>1504</v>
      </c>
      <c r="G540" s="10" t="s">
        <v>44</v>
      </c>
      <c r="H540" s="10" t="s">
        <v>37</v>
      </c>
      <c r="I540" s="10" t="s">
        <v>59</v>
      </c>
      <c r="J540" s="10" t="s">
        <v>21</v>
      </c>
      <c r="K540" s="10" t="s">
        <v>60</v>
      </c>
      <c r="L540" s="10">
        <v>1047.22</v>
      </c>
      <c r="M540" s="10">
        <f t="shared" si="69"/>
        <v>349.07333333333332</v>
      </c>
      <c r="N540" s="10">
        <v>3</v>
      </c>
      <c r="O540" s="10">
        <v>0.22</v>
      </c>
      <c r="P540" s="10">
        <v>329.58</v>
      </c>
      <c r="Q540" s="11">
        <f t="shared" si="70"/>
        <v>0.31471897022593148</v>
      </c>
      <c r="R540" s="10" t="s">
        <v>23</v>
      </c>
      <c r="S540" s="10" t="s">
        <v>86</v>
      </c>
      <c r="T540" s="10">
        <v>3</v>
      </c>
      <c r="U540" s="12" t="str">
        <f t="shared" si="71"/>
        <v>FAST</v>
      </c>
      <c r="V540" s="10" t="str">
        <f t="shared" si="64"/>
        <v>upto 0.3</v>
      </c>
      <c r="W540" s="16">
        <f t="shared" ca="1" si="65"/>
        <v>1</v>
      </c>
    </row>
    <row r="541" spans="1:23" x14ac:dyDescent="0.25">
      <c r="A541" s="9" t="s">
        <v>1505</v>
      </c>
      <c r="B541" s="10" t="s">
        <v>272</v>
      </c>
      <c r="C541" s="10" t="str">
        <f t="shared" si="66"/>
        <v>June</v>
      </c>
      <c r="D541" s="10">
        <f t="shared" si="67"/>
        <v>2025</v>
      </c>
      <c r="E541" s="10" t="str">
        <f t="shared" si="68"/>
        <v>Q2</v>
      </c>
      <c r="F541" s="10" t="s">
        <v>1506</v>
      </c>
      <c r="G541" s="10" t="s">
        <v>18</v>
      </c>
      <c r="H541" s="10" t="s">
        <v>71</v>
      </c>
      <c r="I541" s="10" t="s">
        <v>46</v>
      </c>
      <c r="J541" s="10" t="s">
        <v>29</v>
      </c>
      <c r="K541" s="10" t="s">
        <v>60</v>
      </c>
      <c r="L541" s="10">
        <v>862.84</v>
      </c>
      <c r="M541" s="10">
        <f t="shared" si="69"/>
        <v>862.84</v>
      </c>
      <c r="N541" s="10">
        <v>1</v>
      </c>
      <c r="O541" s="10">
        <v>0.02</v>
      </c>
      <c r="P541" s="10">
        <v>187.64</v>
      </c>
      <c r="Q541" s="11">
        <f t="shared" si="70"/>
        <v>0.2174678967131797</v>
      </c>
      <c r="R541" s="10" t="s">
        <v>31</v>
      </c>
      <c r="S541" s="10" t="s">
        <v>86</v>
      </c>
      <c r="T541" s="10">
        <v>1</v>
      </c>
      <c r="U541" s="12" t="str">
        <f t="shared" si="71"/>
        <v>FAST</v>
      </c>
      <c r="V541" s="10" t="str">
        <f t="shared" si="64"/>
        <v>0 to 0.1</v>
      </c>
      <c r="W541" s="16">
        <f t="shared" ca="1" si="65"/>
        <v>1</v>
      </c>
    </row>
    <row r="542" spans="1:23" x14ac:dyDescent="0.25">
      <c r="A542" s="9" t="s">
        <v>1507</v>
      </c>
      <c r="B542" s="10" t="s">
        <v>166</v>
      </c>
      <c r="C542" s="10" t="str">
        <f t="shared" si="66"/>
        <v>December</v>
      </c>
      <c r="D542" s="10">
        <f t="shared" si="67"/>
        <v>2025</v>
      </c>
      <c r="E542" s="10" t="str">
        <f t="shared" si="68"/>
        <v>Q4</v>
      </c>
      <c r="F542" s="10" t="s">
        <v>1508</v>
      </c>
      <c r="G542" s="10" t="s">
        <v>102</v>
      </c>
      <c r="H542" s="10" t="s">
        <v>45</v>
      </c>
      <c r="I542" s="10" t="s">
        <v>46</v>
      </c>
      <c r="J542" s="10" t="s">
        <v>47</v>
      </c>
      <c r="K542" s="10" t="s">
        <v>76</v>
      </c>
      <c r="L542" s="10">
        <v>308.89999999999998</v>
      </c>
      <c r="M542" s="10">
        <f t="shared" si="69"/>
        <v>77.224999999999994</v>
      </c>
      <c r="N542" s="10">
        <v>4</v>
      </c>
      <c r="O542" s="10">
        <v>0.01</v>
      </c>
      <c r="P542" s="10">
        <v>94.03</v>
      </c>
      <c r="Q542" s="11">
        <f t="shared" si="70"/>
        <v>0.30440271932664298</v>
      </c>
      <c r="R542" s="10" t="s">
        <v>31</v>
      </c>
      <c r="S542" s="10" t="s">
        <v>40</v>
      </c>
      <c r="T542" s="10">
        <v>3</v>
      </c>
      <c r="U542" s="12" t="str">
        <f t="shared" si="71"/>
        <v>FAST</v>
      </c>
      <c r="V542" s="10" t="str">
        <f t="shared" si="64"/>
        <v>0 to 0.1</v>
      </c>
      <c r="W542" s="16">
        <f t="shared" ca="1" si="65"/>
        <v>1</v>
      </c>
    </row>
    <row r="543" spans="1:23" x14ac:dyDescent="0.25">
      <c r="A543" s="9" t="s">
        <v>1509</v>
      </c>
      <c r="B543" s="10" t="s">
        <v>1510</v>
      </c>
      <c r="C543" s="10" t="str">
        <f t="shared" si="66"/>
        <v>November</v>
      </c>
      <c r="D543" s="10">
        <f t="shared" si="67"/>
        <v>2024</v>
      </c>
      <c r="E543" s="10" t="str">
        <f t="shared" si="68"/>
        <v>Q4</v>
      </c>
      <c r="F543" s="10" t="s">
        <v>1438</v>
      </c>
      <c r="G543" s="10" t="s">
        <v>36</v>
      </c>
      <c r="H543" s="10" t="s">
        <v>65</v>
      </c>
      <c r="I543" s="10" t="s">
        <v>116</v>
      </c>
      <c r="J543" s="10" t="s">
        <v>81</v>
      </c>
      <c r="K543" s="10" t="s">
        <v>82</v>
      </c>
      <c r="L543" s="10">
        <v>1148.58</v>
      </c>
      <c r="M543" s="10">
        <f t="shared" si="69"/>
        <v>229.71599999999998</v>
      </c>
      <c r="N543" s="10">
        <v>5</v>
      </c>
      <c r="O543" s="10">
        <v>0.28999999999999998</v>
      </c>
      <c r="P543" s="10">
        <v>198.92</v>
      </c>
      <c r="Q543" s="11">
        <f t="shared" si="70"/>
        <v>0.17318776228038099</v>
      </c>
      <c r="R543" s="10" t="s">
        <v>23</v>
      </c>
      <c r="S543" s="10" t="s">
        <v>40</v>
      </c>
      <c r="T543" s="10">
        <v>6</v>
      </c>
      <c r="U543" s="12" t="str">
        <f t="shared" si="71"/>
        <v>NORMAL</v>
      </c>
      <c r="V543" s="10" t="str">
        <f t="shared" si="64"/>
        <v>upto 0.3</v>
      </c>
      <c r="W543" s="16">
        <f t="shared" ca="1" si="65"/>
        <v>1</v>
      </c>
    </row>
    <row r="544" spans="1:23" x14ac:dyDescent="0.25">
      <c r="A544" s="9" t="s">
        <v>1511</v>
      </c>
      <c r="B544" s="10" t="s">
        <v>26</v>
      </c>
      <c r="C544" s="10" t="str">
        <f t="shared" si="66"/>
        <v>June</v>
      </c>
      <c r="D544" s="10">
        <f t="shared" si="67"/>
        <v>2024</v>
      </c>
      <c r="E544" s="10" t="str">
        <f t="shared" si="68"/>
        <v>Q2</v>
      </c>
      <c r="F544" s="10" t="s">
        <v>1512</v>
      </c>
      <c r="G544" s="10" t="s">
        <v>44</v>
      </c>
      <c r="H544" s="10" t="s">
        <v>71</v>
      </c>
      <c r="I544" s="10" t="s">
        <v>59</v>
      </c>
      <c r="J544" s="10" t="s">
        <v>21</v>
      </c>
      <c r="K544" s="10" t="s">
        <v>60</v>
      </c>
      <c r="L544" s="10">
        <v>4839.71</v>
      </c>
      <c r="M544" s="10">
        <f t="shared" si="69"/>
        <v>967.94200000000001</v>
      </c>
      <c r="N544" s="10">
        <v>5</v>
      </c>
      <c r="O544" s="10">
        <v>0.23</v>
      </c>
      <c r="P544" s="10">
        <v>1167.96</v>
      </c>
      <c r="Q544" s="11">
        <f t="shared" si="70"/>
        <v>0.24132850935283312</v>
      </c>
      <c r="R544" s="10" t="s">
        <v>31</v>
      </c>
      <c r="S544" s="10" t="s">
        <v>77</v>
      </c>
      <c r="T544" s="10">
        <v>8</v>
      </c>
      <c r="U544" s="12" t="str">
        <f t="shared" si="71"/>
        <v>SLOW</v>
      </c>
      <c r="V544" s="10" t="str">
        <f t="shared" si="64"/>
        <v>upto 0.3</v>
      </c>
      <c r="W544" s="16">
        <f t="shared" ca="1" si="65"/>
        <v>1</v>
      </c>
    </row>
    <row r="545" spans="1:23" x14ac:dyDescent="0.25">
      <c r="A545" s="9" t="s">
        <v>1513</v>
      </c>
      <c r="B545" s="10" t="s">
        <v>1514</v>
      </c>
      <c r="C545" s="10" t="str">
        <f t="shared" si="66"/>
        <v>August</v>
      </c>
      <c r="D545" s="10">
        <f t="shared" si="67"/>
        <v>2024</v>
      </c>
      <c r="E545" s="10" t="str">
        <f t="shared" si="68"/>
        <v>Q3</v>
      </c>
      <c r="F545" s="10" t="s">
        <v>1515</v>
      </c>
      <c r="G545" s="10" t="s">
        <v>64</v>
      </c>
      <c r="H545" s="10" t="s">
        <v>71</v>
      </c>
      <c r="I545" s="10" t="s">
        <v>46</v>
      </c>
      <c r="J545" s="10" t="s">
        <v>81</v>
      </c>
      <c r="K545" s="10" t="s">
        <v>82</v>
      </c>
      <c r="L545" s="10">
        <v>3539.63</v>
      </c>
      <c r="M545" s="10">
        <f t="shared" si="69"/>
        <v>707.92600000000004</v>
      </c>
      <c r="N545" s="10">
        <v>5</v>
      </c>
      <c r="O545" s="10">
        <v>0.02</v>
      </c>
      <c r="P545" s="10">
        <v>844.5</v>
      </c>
      <c r="Q545" s="11">
        <f t="shared" si="70"/>
        <v>0.23858425880671144</v>
      </c>
      <c r="R545" s="10" t="s">
        <v>54</v>
      </c>
      <c r="S545" s="10" t="s">
        <v>86</v>
      </c>
      <c r="T545" s="10">
        <v>7</v>
      </c>
      <c r="U545" s="12" t="str">
        <f t="shared" si="71"/>
        <v>NORMAL</v>
      </c>
      <c r="V545" s="10" t="str">
        <f t="shared" si="64"/>
        <v>0 to 0.1</v>
      </c>
      <c r="W545" s="16">
        <f t="shared" ca="1" si="65"/>
        <v>1</v>
      </c>
    </row>
    <row r="546" spans="1:23" x14ac:dyDescent="0.25">
      <c r="A546" s="9" t="s">
        <v>1516</v>
      </c>
      <c r="B546" s="10" t="s">
        <v>652</v>
      </c>
      <c r="C546" s="10" t="str">
        <f t="shared" si="66"/>
        <v>June</v>
      </c>
      <c r="D546" s="10">
        <f t="shared" si="67"/>
        <v>2024</v>
      </c>
      <c r="E546" s="10" t="str">
        <f t="shared" si="68"/>
        <v>Q2</v>
      </c>
      <c r="F546" s="10" t="s">
        <v>482</v>
      </c>
      <c r="G546" s="10" t="s">
        <v>36</v>
      </c>
      <c r="H546" s="10" t="s">
        <v>51</v>
      </c>
      <c r="I546" s="10" t="s">
        <v>20</v>
      </c>
      <c r="J546" s="10" t="s">
        <v>29</v>
      </c>
      <c r="K546" s="10" t="s">
        <v>60</v>
      </c>
      <c r="L546" s="10">
        <v>1170.67</v>
      </c>
      <c r="M546" s="10">
        <f t="shared" si="69"/>
        <v>585.33500000000004</v>
      </c>
      <c r="N546" s="10">
        <v>2</v>
      </c>
      <c r="O546" s="10">
        <v>0.3</v>
      </c>
      <c r="P546" s="10">
        <v>366.2</v>
      </c>
      <c r="Q546" s="11">
        <f t="shared" si="70"/>
        <v>0.3128123211494272</v>
      </c>
      <c r="R546" s="10" t="s">
        <v>54</v>
      </c>
      <c r="S546" s="10" t="s">
        <v>86</v>
      </c>
      <c r="T546" s="10">
        <v>6</v>
      </c>
      <c r="U546" s="12" t="str">
        <f t="shared" si="71"/>
        <v>NORMAL</v>
      </c>
      <c r="V546" s="10" t="str">
        <f t="shared" si="64"/>
        <v>upto 0.3</v>
      </c>
      <c r="W546" s="16">
        <f t="shared" ca="1" si="65"/>
        <v>1</v>
      </c>
    </row>
    <row r="547" spans="1:23" x14ac:dyDescent="0.25">
      <c r="A547" s="9" t="s">
        <v>1517</v>
      </c>
      <c r="B547" s="10" t="s">
        <v>450</v>
      </c>
      <c r="C547" s="10" t="str">
        <f t="shared" si="66"/>
        <v>April</v>
      </c>
      <c r="D547" s="10">
        <f t="shared" si="67"/>
        <v>2025</v>
      </c>
      <c r="E547" s="10" t="str">
        <f t="shared" si="68"/>
        <v>Q2</v>
      </c>
      <c r="F547" s="10" t="s">
        <v>1518</v>
      </c>
      <c r="G547" s="10" t="s">
        <v>18</v>
      </c>
      <c r="H547" s="10" t="s">
        <v>45</v>
      </c>
      <c r="I547" s="10" t="s">
        <v>52</v>
      </c>
      <c r="J547" s="10" t="s">
        <v>21</v>
      </c>
      <c r="K547" s="10" t="s">
        <v>60</v>
      </c>
      <c r="L547" s="10">
        <v>2497.62</v>
      </c>
      <c r="M547" s="10">
        <f t="shared" si="69"/>
        <v>499.524</v>
      </c>
      <c r="N547" s="10">
        <v>5</v>
      </c>
      <c r="O547" s="10">
        <v>0</v>
      </c>
      <c r="P547" s="10">
        <v>704.92</v>
      </c>
      <c r="Q547" s="11">
        <f t="shared" si="70"/>
        <v>0.28223668932824048</v>
      </c>
      <c r="R547" s="10" t="s">
        <v>54</v>
      </c>
      <c r="S547" s="10" t="s">
        <v>32</v>
      </c>
      <c r="T547" s="10">
        <v>10</v>
      </c>
      <c r="U547" s="12" t="str">
        <f t="shared" si="71"/>
        <v>SLOW</v>
      </c>
      <c r="V547" s="10" t="str">
        <f t="shared" si="64"/>
        <v>no discount</v>
      </c>
      <c r="W547" s="16">
        <f t="shared" ca="1" si="65"/>
        <v>1</v>
      </c>
    </row>
    <row r="548" spans="1:23" x14ac:dyDescent="0.25">
      <c r="A548" s="9" t="s">
        <v>1519</v>
      </c>
      <c r="B548" s="10" t="s">
        <v>1520</v>
      </c>
      <c r="C548" s="10" t="str">
        <f t="shared" si="66"/>
        <v>December</v>
      </c>
      <c r="D548" s="10">
        <f t="shared" si="67"/>
        <v>2025</v>
      </c>
      <c r="E548" s="10" t="str">
        <f t="shared" si="68"/>
        <v>Q4</v>
      </c>
      <c r="F548" s="10" t="s">
        <v>1521</v>
      </c>
      <c r="G548" s="10" t="s">
        <v>44</v>
      </c>
      <c r="H548" s="10" t="s">
        <v>65</v>
      </c>
      <c r="I548" s="10" t="s">
        <v>59</v>
      </c>
      <c r="J548" s="10" t="s">
        <v>66</v>
      </c>
      <c r="K548" s="10" t="s">
        <v>30</v>
      </c>
      <c r="L548" s="10">
        <v>3311.56</v>
      </c>
      <c r="M548" s="10">
        <f t="shared" si="69"/>
        <v>827.89</v>
      </c>
      <c r="N548" s="10">
        <v>4</v>
      </c>
      <c r="O548" s="10">
        <v>0.21</v>
      </c>
      <c r="P548" s="10">
        <v>927.1</v>
      </c>
      <c r="Q548" s="11">
        <f t="shared" si="70"/>
        <v>0.27995869016415226</v>
      </c>
      <c r="R548" s="10" t="s">
        <v>54</v>
      </c>
      <c r="S548" s="10" t="s">
        <v>24</v>
      </c>
      <c r="T548" s="10">
        <v>6</v>
      </c>
      <c r="U548" s="12" t="str">
        <f t="shared" si="71"/>
        <v>NORMAL</v>
      </c>
      <c r="V548" s="10" t="str">
        <f t="shared" si="64"/>
        <v>upto 0.3</v>
      </c>
      <c r="W548" s="16">
        <f t="shared" ca="1" si="65"/>
        <v>1</v>
      </c>
    </row>
    <row r="549" spans="1:23" x14ac:dyDescent="0.25">
      <c r="A549" s="9" t="s">
        <v>1522</v>
      </c>
      <c r="B549" s="10" t="s">
        <v>418</v>
      </c>
      <c r="C549" s="10" t="str">
        <f t="shared" si="66"/>
        <v>June</v>
      </c>
      <c r="D549" s="10">
        <f t="shared" si="67"/>
        <v>2024</v>
      </c>
      <c r="E549" s="10" t="str">
        <f t="shared" si="68"/>
        <v>Q2</v>
      </c>
      <c r="F549" s="10" t="s">
        <v>1523</v>
      </c>
      <c r="G549" s="10" t="s">
        <v>102</v>
      </c>
      <c r="H549" s="10" t="s">
        <v>37</v>
      </c>
      <c r="I549" s="10" t="s">
        <v>46</v>
      </c>
      <c r="J549" s="10" t="s">
        <v>21</v>
      </c>
      <c r="K549" s="10" t="s">
        <v>76</v>
      </c>
      <c r="L549" s="10">
        <v>2926.63</v>
      </c>
      <c r="M549" s="10">
        <f t="shared" si="69"/>
        <v>975.54333333333341</v>
      </c>
      <c r="N549" s="10">
        <v>3</v>
      </c>
      <c r="O549" s="10">
        <v>0.11</v>
      </c>
      <c r="P549" s="10">
        <v>412.95</v>
      </c>
      <c r="Q549" s="11">
        <f t="shared" si="70"/>
        <v>0.14110085661665464</v>
      </c>
      <c r="R549" s="10" t="s">
        <v>54</v>
      </c>
      <c r="S549" s="10" t="s">
        <v>40</v>
      </c>
      <c r="T549" s="10">
        <v>8</v>
      </c>
      <c r="U549" s="12" t="str">
        <f t="shared" si="71"/>
        <v>SLOW</v>
      </c>
      <c r="V549" s="10" t="str">
        <f t="shared" si="64"/>
        <v>0.1 to 0.2</v>
      </c>
      <c r="W549" s="16">
        <f t="shared" ca="1" si="65"/>
        <v>1</v>
      </c>
    </row>
    <row r="550" spans="1:23" x14ac:dyDescent="0.25">
      <c r="A550" s="9" t="s">
        <v>1524</v>
      </c>
      <c r="B550" s="10" t="s">
        <v>668</v>
      </c>
      <c r="C550" s="10" t="str">
        <f t="shared" si="66"/>
        <v>April</v>
      </c>
      <c r="D550" s="10">
        <f t="shared" si="67"/>
        <v>2025</v>
      </c>
      <c r="E550" s="10" t="str">
        <f t="shared" si="68"/>
        <v>Q2</v>
      </c>
      <c r="F550" s="10" t="s">
        <v>1525</v>
      </c>
      <c r="G550" s="10" t="s">
        <v>44</v>
      </c>
      <c r="H550" s="10" t="s">
        <v>51</v>
      </c>
      <c r="I550" s="10" t="s">
        <v>46</v>
      </c>
      <c r="J550" s="10" t="s">
        <v>66</v>
      </c>
      <c r="K550" s="10" t="s">
        <v>76</v>
      </c>
      <c r="L550" s="10">
        <v>2399.69</v>
      </c>
      <c r="M550" s="10">
        <f t="shared" si="69"/>
        <v>599.92250000000001</v>
      </c>
      <c r="N550" s="10">
        <v>4</v>
      </c>
      <c r="O550" s="10">
        <v>0.09</v>
      </c>
      <c r="P550" s="10">
        <v>560.20000000000005</v>
      </c>
      <c r="Q550" s="11">
        <f t="shared" si="70"/>
        <v>0.23344682021427768</v>
      </c>
      <c r="R550" s="10" t="s">
        <v>23</v>
      </c>
      <c r="S550" s="10" t="s">
        <v>24</v>
      </c>
      <c r="T550" s="10">
        <v>10</v>
      </c>
      <c r="U550" s="12" t="str">
        <f t="shared" si="71"/>
        <v>SLOW</v>
      </c>
      <c r="V550" s="10" t="str">
        <f t="shared" si="64"/>
        <v>0 to 0.1</v>
      </c>
      <c r="W550" s="16">
        <f t="shared" ca="1" si="65"/>
        <v>1</v>
      </c>
    </row>
    <row r="551" spans="1:23" x14ac:dyDescent="0.25">
      <c r="A551" s="9" t="s">
        <v>1526</v>
      </c>
      <c r="B551" s="10" t="s">
        <v>1527</v>
      </c>
      <c r="C551" s="10" t="str">
        <f t="shared" si="66"/>
        <v>December</v>
      </c>
      <c r="D551" s="10">
        <f t="shared" si="67"/>
        <v>2025</v>
      </c>
      <c r="E551" s="10" t="str">
        <f t="shared" si="68"/>
        <v>Q4</v>
      </c>
      <c r="F551" s="10" t="s">
        <v>1528</v>
      </c>
      <c r="G551" s="10" t="s">
        <v>64</v>
      </c>
      <c r="H551" s="10" t="s">
        <v>45</v>
      </c>
      <c r="I551" s="10" t="s">
        <v>116</v>
      </c>
      <c r="J551" s="10" t="s">
        <v>21</v>
      </c>
      <c r="K551" s="10" t="s">
        <v>67</v>
      </c>
      <c r="L551" s="10">
        <v>989.26</v>
      </c>
      <c r="M551" s="10">
        <f t="shared" si="69"/>
        <v>329.75333333333333</v>
      </c>
      <c r="N551" s="10">
        <v>3</v>
      </c>
      <c r="O551" s="10">
        <v>0.18</v>
      </c>
      <c r="P551" s="10">
        <v>109.85</v>
      </c>
      <c r="Q551" s="11">
        <f t="shared" si="70"/>
        <v>0.11104259749711905</v>
      </c>
      <c r="R551" s="10" t="s">
        <v>23</v>
      </c>
      <c r="S551" s="10" t="s">
        <v>32</v>
      </c>
      <c r="T551" s="10">
        <v>3</v>
      </c>
      <c r="U551" s="12" t="str">
        <f t="shared" si="71"/>
        <v>FAST</v>
      </c>
      <c r="V551" s="10" t="str">
        <f t="shared" si="64"/>
        <v>0.1 to 0.2</v>
      </c>
      <c r="W551" s="16">
        <f t="shared" ca="1" si="65"/>
        <v>1</v>
      </c>
    </row>
    <row r="552" spans="1:23" x14ac:dyDescent="0.25">
      <c r="A552" s="9" t="s">
        <v>1529</v>
      </c>
      <c r="B552" s="10" t="s">
        <v>364</v>
      </c>
      <c r="C552" s="10" t="str">
        <f t="shared" si="66"/>
        <v>May</v>
      </c>
      <c r="D552" s="10">
        <f t="shared" si="67"/>
        <v>2024</v>
      </c>
      <c r="E552" s="10" t="str">
        <f t="shared" si="68"/>
        <v>Q2</v>
      </c>
      <c r="F552" s="10" t="s">
        <v>1530</v>
      </c>
      <c r="G552" s="10" t="s">
        <v>18</v>
      </c>
      <c r="H552" s="10" t="s">
        <v>51</v>
      </c>
      <c r="I552" s="10" t="s">
        <v>116</v>
      </c>
      <c r="J552" s="10" t="s">
        <v>66</v>
      </c>
      <c r="K552" s="10" t="s">
        <v>82</v>
      </c>
      <c r="L552" s="10">
        <v>827.07</v>
      </c>
      <c r="M552" s="10">
        <f t="shared" si="69"/>
        <v>827.07</v>
      </c>
      <c r="N552" s="10">
        <v>1</v>
      </c>
      <c r="O552" s="10">
        <v>0.1</v>
      </c>
      <c r="P552" s="10">
        <v>155.88999999999999</v>
      </c>
      <c r="Q552" s="11">
        <f t="shared" si="70"/>
        <v>0.18848465063416636</v>
      </c>
      <c r="R552" s="10" t="s">
        <v>31</v>
      </c>
      <c r="S552" s="10" t="s">
        <v>77</v>
      </c>
      <c r="T552" s="10">
        <v>2</v>
      </c>
      <c r="U552" s="12" t="str">
        <f t="shared" si="71"/>
        <v>FAST</v>
      </c>
      <c r="V552" s="10" t="str">
        <f t="shared" si="64"/>
        <v>0.1 to 0.2</v>
      </c>
      <c r="W552" s="16">
        <f t="shared" ca="1" si="65"/>
        <v>1</v>
      </c>
    </row>
    <row r="553" spans="1:23" x14ac:dyDescent="0.25">
      <c r="A553" s="9" t="s">
        <v>1531</v>
      </c>
      <c r="B553" s="10" t="s">
        <v>1532</v>
      </c>
      <c r="C553" s="10" t="str">
        <f t="shared" si="66"/>
        <v>July</v>
      </c>
      <c r="D553" s="10">
        <f t="shared" si="67"/>
        <v>2024</v>
      </c>
      <c r="E553" s="10" t="str">
        <f t="shared" si="68"/>
        <v>Q3</v>
      </c>
      <c r="F553" s="10" t="s">
        <v>1533</v>
      </c>
      <c r="G553" s="10" t="s">
        <v>64</v>
      </c>
      <c r="H553" s="10" t="s">
        <v>45</v>
      </c>
      <c r="I553" s="10" t="s">
        <v>52</v>
      </c>
      <c r="J553" s="10" t="s">
        <v>47</v>
      </c>
      <c r="K553" s="10" t="s">
        <v>60</v>
      </c>
      <c r="L553" s="10">
        <v>862.12</v>
      </c>
      <c r="M553" s="10">
        <f t="shared" si="69"/>
        <v>431.06</v>
      </c>
      <c r="N553" s="10">
        <v>2</v>
      </c>
      <c r="O553" s="10">
        <v>0.22</v>
      </c>
      <c r="P553" s="10">
        <v>148.03</v>
      </c>
      <c r="Q553" s="11">
        <f t="shared" si="70"/>
        <v>0.17170463508560294</v>
      </c>
      <c r="R553" s="10" t="s">
        <v>23</v>
      </c>
      <c r="S553" s="10" t="s">
        <v>40</v>
      </c>
      <c r="T553" s="10">
        <v>8</v>
      </c>
      <c r="U553" s="12" t="str">
        <f t="shared" si="71"/>
        <v>SLOW</v>
      </c>
      <c r="V553" s="10" t="str">
        <f t="shared" si="64"/>
        <v>upto 0.3</v>
      </c>
      <c r="W553" s="16">
        <f t="shared" ca="1" si="65"/>
        <v>1</v>
      </c>
    </row>
    <row r="554" spans="1:23" x14ac:dyDescent="0.25">
      <c r="A554" s="9" t="s">
        <v>1534</v>
      </c>
      <c r="B554" s="10" t="s">
        <v>241</v>
      </c>
      <c r="C554" s="10" t="str">
        <f t="shared" si="66"/>
        <v>December</v>
      </c>
      <c r="D554" s="10">
        <f t="shared" si="67"/>
        <v>2024</v>
      </c>
      <c r="E554" s="10" t="str">
        <f t="shared" si="68"/>
        <v>Q4</v>
      </c>
      <c r="F554" s="10" t="s">
        <v>1535</v>
      </c>
      <c r="G554" s="10" t="s">
        <v>44</v>
      </c>
      <c r="H554" s="10" t="s">
        <v>19</v>
      </c>
      <c r="I554" s="10" t="s">
        <v>28</v>
      </c>
      <c r="J554" s="10" t="s">
        <v>81</v>
      </c>
      <c r="K554" s="10" t="s">
        <v>53</v>
      </c>
      <c r="L554" s="10">
        <v>2275.9499999999998</v>
      </c>
      <c r="M554" s="10">
        <f t="shared" si="69"/>
        <v>455.18999999999994</v>
      </c>
      <c r="N554" s="10">
        <v>5</v>
      </c>
      <c r="O554" s="10">
        <v>0.11</v>
      </c>
      <c r="P554" s="10">
        <v>583.87</v>
      </c>
      <c r="Q554" s="11">
        <f t="shared" si="70"/>
        <v>0.25653902765877989</v>
      </c>
      <c r="R554" s="10" t="s">
        <v>54</v>
      </c>
      <c r="S554" s="10" t="s">
        <v>40</v>
      </c>
      <c r="T554" s="10">
        <v>1</v>
      </c>
      <c r="U554" s="12" t="str">
        <f t="shared" si="71"/>
        <v>FAST</v>
      </c>
      <c r="V554" s="10" t="str">
        <f t="shared" si="64"/>
        <v>0.1 to 0.2</v>
      </c>
      <c r="W554" s="16">
        <f t="shared" ca="1" si="65"/>
        <v>1</v>
      </c>
    </row>
    <row r="555" spans="1:23" x14ac:dyDescent="0.25">
      <c r="A555" s="9" t="s">
        <v>1536</v>
      </c>
      <c r="B555" s="10" t="s">
        <v>1537</v>
      </c>
      <c r="C555" s="10" t="str">
        <f t="shared" si="66"/>
        <v>July</v>
      </c>
      <c r="D555" s="10">
        <f t="shared" si="67"/>
        <v>2024</v>
      </c>
      <c r="E555" s="10" t="str">
        <f t="shared" si="68"/>
        <v>Q3</v>
      </c>
      <c r="F555" s="10" t="s">
        <v>1538</v>
      </c>
      <c r="G555" s="10" t="s">
        <v>44</v>
      </c>
      <c r="H555" s="10" t="s">
        <v>37</v>
      </c>
      <c r="I555" s="10" t="s">
        <v>59</v>
      </c>
      <c r="J555" s="10" t="s">
        <v>81</v>
      </c>
      <c r="K555" s="10" t="s">
        <v>67</v>
      </c>
      <c r="L555" s="10">
        <v>1712.79</v>
      </c>
      <c r="M555" s="10">
        <f t="shared" si="69"/>
        <v>570.92999999999995</v>
      </c>
      <c r="N555" s="10">
        <v>3</v>
      </c>
      <c r="O555" s="10">
        <v>0.19</v>
      </c>
      <c r="P555" s="10">
        <v>517.67999999999995</v>
      </c>
      <c r="Q555" s="11">
        <f t="shared" si="70"/>
        <v>0.30224370763491143</v>
      </c>
      <c r="R555" s="10" t="s">
        <v>23</v>
      </c>
      <c r="S555" s="10" t="s">
        <v>32</v>
      </c>
      <c r="T555" s="10">
        <v>9</v>
      </c>
      <c r="U555" s="12" t="str">
        <f t="shared" si="71"/>
        <v>SLOW</v>
      </c>
      <c r="V555" s="10" t="str">
        <f t="shared" si="64"/>
        <v>0.1 to 0.2</v>
      </c>
      <c r="W555" s="16">
        <f t="shared" ca="1" si="65"/>
        <v>1</v>
      </c>
    </row>
    <row r="556" spans="1:23" x14ac:dyDescent="0.25">
      <c r="A556" s="9" t="s">
        <v>1539</v>
      </c>
      <c r="B556" s="10" t="s">
        <v>1540</v>
      </c>
      <c r="C556" s="10" t="str">
        <f t="shared" si="66"/>
        <v>January</v>
      </c>
      <c r="D556" s="10">
        <f t="shared" si="67"/>
        <v>2024</v>
      </c>
      <c r="E556" s="10" t="str">
        <f t="shared" si="68"/>
        <v>Q1</v>
      </c>
      <c r="F556" s="10" t="s">
        <v>1541</v>
      </c>
      <c r="G556" s="10" t="s">
        <v>102</v>
      </c>
      <c r="H556" s="10" t="s">
        <v>51</v>
      </c>
      <c r="I556" s="10" t="s">
        <v>116</v>
      </c>
      <c r="J556" s="10" t="s">
        <v>47</v>
      </c>
      <c r="K556" s="10" t="s">
        <v>67</v>
      </c>
      <c r="L556" s="10">
        <v>2407.66</v>
      </c>
      <c r="M556" s="10">
        <f t="shared" si="69"/>
        <v>802.55333333333328</v>
      </c>
      <c r="N556" s="10">
        <v>3</v>
      </c>
      <c r="O556" s="10">
        <v>0.01</v>
      </c>
      <c r="P556" s="10">
        <v>530.32000000000005</v>
      </c>
      <c r="Q556" s="11">
        <f t="shared" si="70"/>
        <v>0.22026365848998616</v>
      </c>
      <c r="R556" s="10" t="s">
        <v>31</v>
      </c>
      <c r="S556" s="10" t="s">
        <v>86</v>
      </c>
      <c r="T556" s="10">
        <v>1</v>
      </c>
      <c r="U556" s="12" t="str">
        <f t="shared" si="71"/>
        <v>FAST</v>
      </c>
      <c r="V556" s="10" t="str">
        <f t="shared" si="64"/>
        <v>0 to 0.1</v>
      </c>
      <c r="W556" s="16">
        <f t="shared" ca="1" si="65"/>
        <v>1</v>
      </c>
    </row>
    <row r="557" spans="1:23" x14ac:dyDescent="0.25">
      <c r="A557" s="9" t="s">
        <v>1542</v>
      </c>
      <c r="B557" s="10" t="s">
        <v>1543</v>
      </c>
      <c r="C557" s="10" t="str">
        <f t="shared" si="66"/>
        <v>January</v>
      </c>
      <c r="D557" s="10">
        <f t="shared" si="67"/>
        <v>2025</v>
      </c>
      <c r="E557" s="10" t="str">
        <f t="shared" si="68"/>
        <v>Q1</v>
      </c>
      <c r="F557" s="10" t="s">
        <v>1544</v>
      </c>
      <c r="G557" s="10" t="s">
        <v>36</v>
      </c>
      <c r="H557" s="10" t="s">
        <v>65</v>
      </c>
      <c r="I557" s="10" t="s">
        <v>59</v>
      </c>
      <c r="J557" s="10" t="s">
        <v>47</v>
      </c>
      <c r="K557" s="10" t="s">
        <v>67</v>
      </c>
      <c r="L557" s="10">
        <v>1249.46</v>
      </c>
      <c r="M557" s="10">
        <f t="shared" si="69"/>
        <v>624.73</v>
      </c>
      <c r="N557" s="10">
        <v>2</v>
      </c>
      <c r="O557" s="10">
        <v>0.22</v>
      </c>
      <c r="P557" s="10">
        <v>144.33000000000001</v>
      </c>
      <c r="Q557" s="11">
        <f t="shared" si="70"/>
        <v>0.11551390200566646</v>
      </c>
      <c r="R557" s="10" t="s">
        <v>54</v>
      </c>
      <c r="S557" s="10" t="s">
        <v>77</v>
      </c>
      <c r="T557" s="10">
        <v>3</v>
      </c>
      <c r="U557" s="12" t="str">
        <f t="shared" si="71"/>
        <v>FAST</v>
      </c>
      <c r="V557" s="10" t="str">
        <f t="shared" si="64"/>
        <v>upto 0.3</v>
      </c>
      <c r="W557" s="16">
        <f t="shared" ca="1" si="65"/>
        <v>1</v>
      </c>
    </row>
    <row r="558" spans="1:23" x14ac:dyDescent="0.25">
      <c r="A558" s="9" t="s">
        <v>1545</v>
      </c>
      <c r="B558" s="10" t="s">
        <v>1546</v>
      </c>
      <c r="C558" s="10" t="str">
        <f t="shared" si="66"/>
        <v>July</v>
      </c>
      <c r="D558" s="10">
        <f t="shared" si="67"/>
        <v>2024</v>
      </c>
      <c r="E558" s="10" t="str">
        <f t="shared" si="68"/>
        <v>Q3</v>
      </c>
      <c r="F558" s="10" t="s">
        <v>1547</v>
      </c>
      <c r="G558" s="10" t="s">
        <v>44</v>
      </c>
      <c r="H558" s="10" t="s">
        <v>37</v>
      </c>
      <c r="I558" s="10" t="s">
        <v>59</v>
      </c>
      <c r="J558" s="10" t="s">
        <v>47</v>
      </c>
      <c r="K558" s="10" t="s">
        <v>39</v>
      </c>
      <c r="L558" s="10">
        <v>1865.26</v>
      </c>
      <c r="M558" s="10">
        <f t="shared" si="69"/>
        <v>466.315</v>
      </c>
      <c r="N558" s="10">
        <v>4</v>
      </c>
      <c r="O558" s="10">
        <v>0.17</v>
      </c>
      <c r="P558" s="10">
        <v>218.04</v>
      </c>
      <c r="Q558" s="11">
        <f t="shared" si="70"/>
        <v>0.11689523176393639</v>
      </c>
      <c r="R558" s="10" t="s">
        <v>31</v>
      </c>
      <c r="S558" s="10" t="s">
        <v>77</v>
      </c>
      <c r="T558" s="10">
        <v>8</v>
      </c>
      <c r="U558" s="12" t="str">
        <f t="shared" si="71"/>
        <v>SLOW</v>
      </c>
      <c r="V558" s="10" t="str">
        <f t="shared" si="64"/>
        <v>0.1 to 0.2</v>
      </c>
      <c r="W558" s="16">
        <f t="shared" ca="1" si="65"/>
        <v>1</v>
      </c>
    </row>
    <row r="559" spans="1:23" x14ac:dyDescent="0.25">
      <c r="A559" s="9" t="s">
        <v>1548</v>
      </c>
      <c r="B559" s="10" t="s">
        <v>496</v>
      </c>
      <c r="C559" s="10" t="str">
        <f t="shared" si="66"/>
        <v>June</v>
      </c>
      <c r="D559" s="10">
        <f t="shared" si="67"/>
        <v>2025</v>
      </c>
      <c r="E559" s="10" t="str">
        <f t="shared" si="68"/>
        <v>Q2</v>
      </c>
      <c r="F559" s="10" t="s">
        <v>1549</v>
      </c>
      <c r="G559" s="10" t="s">
        <v>102</v>
      </c>
      <c r="H559" s="10" t="s">
        <v>71</v>
      </c>
      <c r="I559" s="10" t="s">
        <v>106</v>
      </c>
      <c r="J559" s="10" t="s">
        <v>81</v>
      </c>
      <c r="K559" s="10" t="s">
        <v>82</v>
      </c>
      <c r="L559" s="10">
        <v>2880.6</v>
      </c>
      <c r="M559" s="10">
        <f t="shared" si="69"/>
        <v>720.15</v>
      </c>
      <c r="N559" s="10">
        <v>4</v>
      </c>
      <c r="O559" s="10">
        <v>0.11</v>
      </c>
      <c r="P559" s="10">
        <v>587.54</v>
      </c>
      <c r="Q559" s="11">
        <f t="shared" si="70"/>
        <v>0.20396445185030895</v>
      </c>
      <c r="R559" s="10" t="s">
        <v>54</v>
      </c>
      <c r="S559" s="10" t="s">
        <v>77</v>
      </c>
      <c r="T559" s="10">
        <v>3</v>
      </c>
      <c r="U559" s="12" t="str">
        <f t="shared" si="71"/>
        <v>FAST</v>
      </c>
      <c r="V559" s="10" t="str">
        <f t="shared" si="64"/>
        <v>0.1 to 0.2</v>
      </c>
      <c r="W559" s="16">
        <f t="shared" ca="1" si="65"/>
        <v>1</v>
      </c>
    </row>
    <row r="560" spans="1:23" x14ac:dyDescent="0.25">
      <c r="A560" s="9" t="s">
        <v>1550</v>
      </c>
      <c r="B560" s="10" t="s">
        <v>1413</v>
      </c>
      <c r="C560" s="10" t="str">
        <f t="shared" si="66"/>
        <v>August</v>
      </c>
      <c r="D560" s="10">
        <f t="shared" si="67"/>
        <v>2024</v>
      </c>
      <c r="E560" s="10" t="str">
        <f t="shared" si="68"/>
        <v>Q3</v>
      </c>
      <c r="F560" s="10" t="s">
        <v>1551</v>
      </c>
      <c r="G560" s="10" t="s">
        <v>18</v>
      </c>
      <c r="H560" s="10" t="s">
        <v>45</v>
      </c>
      <c r="I560" s="10" t="s">
        <v>59</v>
      </c>
      <c r="J560" s="10" t="s">
        <v>29</v>
      </c>
      <c r="K560" s="10" t="s">
        <v>53</v>
      </c>
      <c r="L560" s="10">
        <v>2937.23</v>
      </c>
      <c r="M560" s="10">
        <f t="shared" si="69"/>
        <v>587.44600000000003</v>
      </c>
      <c r="N560" s="10">
        <v>5</v>
      </c>
      <c r="O560" s="10">
        <v>0.09</v>
      </c>
      <c r="P560" s="10">
        <v>711.2</v>
      </c>
      <c r="Q560" s="11">
        <f t="shared" si="70"/>
        <v>0.24213289391705792</v>
      </c>
      <c r="R560" s="10" t="s">
        <v>54</v>
      </c>
      <c r="S560" s="10" t="s">
        <v>77</v>
      </c>
      <c r="T560" s="10">
        <v>3</v>
      </c>
      <c r="U560" s="12" t="str">
        <f t="shared" si="71"/>
        <v>FAST</v>
      </c>
      <c r="V560" s="10" t="str">
        <f t="shared" si="64"/>
        <v>0 to 0.1</v>
      </c>
      <c r="W560" s="16">
        <f t="shared" ca="1" si="65"/>
        <v>1</v>
      </c>
    </row>
    <row r="561" spans="1:23" x14ac:dyDescent="0.25">
      <c r="A561" s="9" t="s">
        <v>1552</v>
      </c>
      <c r="B561" s="10" t="s">
        <v>841</v>
      </c>
      <c r="C561" s="10" t="str">
        <f t="shared" si="66"/>
        <v>April</v>
      </c>
      <c r="D561" s="10">
        <f t="shared" si="67"/>
        <v>2024</v>
      </c>
      <c r="E561" s="10" t="str">
        <f t="shared" si="68"/>
        <v>Q2</v>
      </c>
      <c r="F561" s="10" t="s">
        <v>1553</v>
      </c>
      <c r="G561" s="10" t="s">
        <v>18</v>
      </c>
      <c r="H561" s="10" t="s">
        <v>37</v>
      </c>
      <c r="I561" s="10" t="s">
        <v>106</v>
      </c>
      <c r="J561" s="10" t="s">
        <v>29</v>
      </c>
      <c r="K561" s="10" t="s">
        <v>76</v>
      </c>
      <c r="L561" s="10">
        <v>751.64</v>
      </c>
      <c r="M561" s="10">
        <f t="shared" si="69"/>
        <v>751.64</v>
      </c>
      <c r="N561" s="10">
        <v>1</v>
      </c>
      <c r="O561" s="10">
        <v>0.12</v>
      </c>
      <c r="P561" s="10">
        <v>109.05</v>
      </c>
      <c r="Q561" s="11">
        <f t="shared" si="70"/>
        <v>0.14508275238145921</v>
      </c>
      <c r="R561" s="10" t="s">
        <v>54</v>
      </c>
      <c r="S561" s="10" t="s">
        <v>32</v>
      </c>
      <c r="T561" s="10">
        <v>7</v>
      </c>
      <c r="U561" s="12" t="str">
        <f t="shared" si="71"/>
        <v>NORMAL</v>
      </c>
      <c r="V561" s="10" t="str">
        <f t="shared" si="64"/>
        <v>0.1 to 0.2</v>
      </c>
      <c r="W561" s="16">
        <f t="shared" ca="1" si="65"/>
        <v>1</v>
      </c>
    </row>
    <row r="562" spans="1:23" x14ac:dyDescent="0.25">
      <c r="A562" s="9" t="s">
        <v>1554</v>
      </c>
      <c r="B562" s="10" t="s">
        <v>1555</v>
      </c>
      <c r="C562" s="10" t="str">
        <f t="shared" si="66"/>
        <v>April</v>
      </c>
      <c r="D562" s="10">
        <f t="shared" si="67"/>
        <v>2024</v>
      </c>
      <c r="E562" s="10" t="str">
        <f t="shared" si="68"/>
        <v>Q2</v>
      </c>
      <c r="F562" s="10" t="s">
        <v>1556</v>
      </c>
      <c r="G562" s="10" t="s">
        <v>36</v>
      </c>
      <c r="H562" s="10" t="s">
        <v>37</v>
      </c>
      <c r="I562" s="10" t="s">
        <v>46</v>
      </c>
      <c r="J562" s="10" t="s">
        <v>66</v>
      </c>
      <c r="K562" s="10" t="s">
        <v>22</v>
      </c>
      <c r="L562" s="10">
        <v>3852.32</v>
      </c>
      <c r="M562" s="10">
        <f t="shared" si="69"/>
        <v>770.46400000000006</v>
      </c>
      <c r="N562" s="10">
        <v>5</v>
      </c>
      <c r="O562" s="10">
        <v>0.1</v>
      </c>
      <c r="P562" s="10">
        <v>506.77</v>
      </c>
      <c r="Q562" s="11">
        <f t="shared" si="70"/>
        <v>0.1315493001619803</v>
      </c>
      <c r="R562" s="10" t="s">
        <v>54</v>
      </c>
      <c r="S562" s="10" t="s">
        <v>77</v>
      </c>
      <c r="T562" s="10">
        <v>6</v>
      </c>
      <c r="U562" s="12" t="str">
        <f t="shared" si="71"/>
        <v>NORMAL</v>
      </c>
      <c r="V562" s="10" t="str">
        <f t="shared" si="64"/>
        <v>0.1 to 0.2</v>
      </c>
      <c r="W562" s="16">
        <f t="shared" ca="1" si="65"/>
        <v>1</v>
      </c>
    </row>
    <row r="563" spans="1:23" x14ac:dyDescent="0.25">
      <c r="A563" s="9" t="s">
        <v>1557</v>
      </c>
      <c r="B563" s="10" t="s">
        <v>1488</v>
      </c>
      <c r="C563" s="10" t="str">
        <f t="shared" si="66"/>
        <v>August</v>
      </c>
      <c r="D563" s="10">
        <f t="shared" si="67"/>
        <v>2024</v>
      </c>
      <c r="E563" s="10" t="str">
        <f t="shared" si="68"/>
        <v>Q3</v>
      </c>
      <c r="F563" s="10" t="s">
        <v>1558</v>
      </c>
      <c r="G563" s="10" t="s">
        <v>102</v>
      </c>
      <c r="H563" s="10" t="s">
        <v>51</v>
      </c>
      <c r="I563" s="10" t="s">
        <v>59</v>
      </c>
      <c r="J563" s="10" t="s">
        <v>47</v>
      </c>
      <c r="K563" s="10" t="s">
        <v>72</v>
      </c>
      <c r="L563" s="10">
        <v>1506.42</v>
      </c>
      <c r="M563" s="10">
        <f t="shared" si="69"/>
        <v>376.60500000000002</v>
      </c>
      <c r="N563" s="10">
        <v>4</v>
      </c>
      <c r="O563" s="10">
        <v>7.0000000000000007E-2</v>
      </c>
      <c r="P563" s="10">
        <v>367.39</v>
      </c>
      <c r="Q563" s="11">
        <f t="shared" si="70"/>
        <v>0.24388284807689753</v>
      </c>
      <c r="R563" s="10" t="s">
        <v>31</v>
      </c>
      <c r="S563" s="10" t="s">
        <v>77</v>
      </c>
      <c r="T563" s="10">
        <v>2</v>
      </c>
      <c r="U563" s="12" t="str">
        <f t="shared" si="71"/>
        <v>FAST</v>
      </c>
      <c r="V563" s="10" t="str">
        <f t="shared" si="64"/>
        <v>0 to 0.1</v>
      </c>
      <c r="W563" s="16">
        <f t="shared" ca="1" si="65"/>
        <v>1</v>
      </c>
    </row>
    <row r="564" spans="1:23" x14ac:dyDescent="0.25">
      <c r="A564" s="9" t="s">
        <v>1559</v>
      </c>
      <c r="B564" s="10" t="s">
        <v>1099</v>
      </c>
      <c r="C564" s="10" t="str">
        <f t="shared" si="66"/>
        <v>May</v>
      </c>
      <c r="D564" s="10">
        <f t="shared" si="67"/>
        <v>2024</v>
      </c>
      <c r="E564" s="10" t="str">
        <f t="shared" si="68"/>
        <v>Q2</v>
      </c>
      <c r="F564" s="10" t="s">
        <v>1560</v>
      </c>
      <c r="G564" s="10" t="s">
        <v>18</v>
      </c>
      <c r="H564" s="10" t="s">
        <v>19</v>
      </c>
      <c r="I564" s="10" t="s">
        <v>38</v>
      </c>
      <c r="J564" s="10" t="s">
        <v>29</v>
      </c>
      <c r="K564" s="10" t="s">
        <v>22</v>
      </c>
      <c r="L564" s="10">
        <v>393.65</v>
      </c>
      <c r="M564" s="10">
        <f t="shared" si="69"/>
        <v>393.65</v>
      </c>
      <c r="N564" s="10">
        <v>1</v>
      </c>
      <c r="O564" s="10">
        <v>0.08</v>
      </c>
      <c r="P564" s="10">
        <v>92.17</v>
      </c>
      <c r="Q564" s="11">
        <f t="shared" si="70"/>
        <v>0.23414200431855711</v>
      </c>
      <c r="R564" s="10" t="s">
        <v>54</v>
      </c>
      <c r="S564" s="10" t="s">
        <v>40</v>
      </c>
      <c r="T564" s="10">
        <v>7</v>
      </c>
      <c r="U564" s="12" t="str">
        <f t="shared" si="71"/>
        <v>NORMAL</v>
      </c>
      <c r="V564" s="10" t="str">
        <f t="shared" si="64"/>
        <v>0 to 0.1</v>
      </c>
      <c r="W564" s="16">
        <f t="shared" ca="1" si="65"/>
        <v>1</v>
      </c>
    </row>
    <row r="565" spans="1:23" x14ac:dyDescent="0.25">
      <c r="A565" s="9" t="s">
        <v>1561</v>
      </c>
      <c r="B565" s="10" t="s">
        <v>1540</v>
      </c>
      <c r="C565" s="10" t="str">
        <f t="shared" si="66"/>
        <v>January</v>
      </c>
      <c r="D565" s="10">
        <f t="shared" si="67"/>
        <v>2024</v>
      </c>
      <c r="E565" s="10" t="str">
        <f t="shared" si="68"/>
        <v>Q1</v>
      </c>
      <c r="F565" s="10" t="s">
        <v>1562</v>
      </c>
      <c r="G565" s="10" t="s">
        <v>18</v>
      </c>
      <c r="H565" s="10" t="s">
        <v>71</v>
      </c>
      <c r="I565" s="10" t="s">
        <v>28</v>
      </c>
      <c r="J565" s="10" t="s">
        <v>47</v>
      </c>
      <c r="K565" s="10" t="s">
        <v>53</v>
      </c>
      <c r="L565" s="10">
        <v>2617.2800000000002</v>
      </c>
      <c r="M565" s="10">
        <f t="shared" si="69"/>
        <v>654.32000000000005</v>
      </c>
      <c r="N565" s="10">
        <v>4</v>
      </c>
      <c r="O565" s="10">
        <v>0.2</v>
      </c>
      <c r="P565" s="10">
        <v>306.33</v>
      </c>
      <c r="Q565" s="11">
        <f t="shared" si="70"/>
        <v>0.11704135591148061</v>
      </c>
      <c r="R565" s="10" t="s">
        <v>54</v>
      </c>
      <c r="S565" s="10" t="s">
        <v>32</v>
      </c>
      <c r="T565" s="10">
        <v>6</v>
      </c>
      <c r="U565" s="12" t="str">
        <f t="shared" si="71"/>
        <v>NORMAL</v>
      </c>
      <c r="V565" s="10" t="str">
        <f t="shared" si="64"/>
        <v>upto 0.3</v>
      </c>
      <c r="W565" s="16">
        <f t="shared" ca="1" si="65"/>
        <v>1</v>
      </c>
    </row>
    <row r="566" spans="1:23" x14ac:dyDescent="0.25">
      <c r="A566" s="9" t="s">
        <v>1563</v>
      </c>
      <c r="B566" s="10" t="s">
        <v>1564</v>
      </c>
      <c r="C566" s="10" t="str">
        <f t="shared" si="66"/>
        <v>November</v>
      </c>
      <c r="D566" s="10">
        <f t="shared" si="67"/>
        <v>2025</v>
      </c>
      <c r="E566" s="10" t="str">
        <f t="shared" si="68"/>
        <v>Q4</v>
      </c>
      <c r="F566" s="10" t="s">
        <v>1565</v>
      </c>
      <c r="G566" s="10" t="s">
        <v>64</v>
      </c>
      <c r="H566" s="10" t="s">
        <v>45</v>
      </c>
      <c r="I566" s="10" t="s">
        <v>106</v>
      </c>
      <c r="J566" s="10" t="s">
        <v>66</v>
      </c>
      <c r="K566" s="10" t="s">
        <v>22</v>
      </c>
      <c r="L566" s="10">
        <v>934.71</v>
      </c>
      <c r="M566" s="10">
        <f t="shared" si="69"/>
        <v>467.35500000000002</v>
      </c>
      <c r="N566" s="10">
        <v>2</v>
      </c>
      <c r="O566" s="10">
        <v>0.21</v>
      </c>
      <c r="P566" s="10">
        <v>242.85</v>
      </c>
      <c r="Q566" s="11">
        <f t="shared" si="70"/>
        <v>0.25981320409538788</v>
      </c>
      <c r="R566" s="10" t="s">
        <v>31</v>
      </c>
      <c r="S566" s="10" t="s">
        <v>32</v>
      </c>
      <c r="T566" s="10">
        <v>9</v>
      </c>
      <c r="U566" s="12" t="str">
        <f t="shared" si="71"/>
        <v>SLOW</v>
      </c>
      <c r="V566" s="10" t="str">
        <f t="shared" si="64"/>
        <v>upto 0.3</v>
      </c>
      <c r="W566" s="16">
        <f t="shared" ca="1" si="65"/>
        <v>1</v>
      </c>
    </row>
    <row r="567" spans="1:23" x14ac:dyDescent="0.25">
      <c r="A567" s="9" t="s">
        <v>1566</v>
      </c>
      <c r="B567" s="10" t="s">
        <v>1567</v>
      </c>
      <c r="C567" s="10" t="str">
        <f t="shared" si="66"/>
        <v>June</v>
      </c>
      <c r="D567" s="10">
        <f t="shared" si="67"/>
        <v>2024</v>
      </c>
      <c r="E567" s="10" t="str">
        <f t="shared" si="68"/>
        <v>Q2</v>
      </c>
      <c r="F567" s="10" t="s">
        <v>1568</v>
      </c>
      <c r="G567" s="10" t="s">
        <v>36</v>
      </c>
      <c r="H567" s="10" t="s">
        <v>45</v>
      </c>
      <c r="I567" s="10" t="s">
        <v>116</v>
      </c>
      <c r="J567" s="10" t="s">
        <v>66</v>
      </c>
      <c r="K567" s="10" t="s">
        <v>22</v>
      </c>
      <c r="L567" s="10">
        <v>1977.4</v>
      </c>
      <c r="M567" s="10">
        <f t="shared" si="69"/>
        <v>395.48</v>
      </c>
      <c r="N567" s="10">
        <v>5</v>
      </c>
      <c r="O567" s="10">
        <v>0.01</v>
      </c>
      <c r="P567" s="10">
        <v>276.8</v>
      </c>
      <c r="Q567" s="11">
        <f t="shared" si="70"/>
        <v>0.13998179427531102</v>
      </c>
      <c r="R567" s="10" t="s">
        <v>54</v>
      </c>
      <c r="S567" s="10" t="s">
        <v>24</v>
      </c>
      <c r="T567" s="10">
        <v>8</v>
      </c>
      <c r="U567" s="12" t="str">
        <f t="shared" si="71"/>
        <v>SLOW</v>
      </c>
      <c r="V567" s="10" t="str">
        <f t="shared" si="64"/>
        <v>0 to 0.1</v>
      </c>
      <c r="W567" s="16">
        <f t="shared" ca="1" si="65"/>
        <v>1</v>
      </c>
    </row>
    <row r="568" spans="1:23" x14ac:dyDescent="0.25">
      <c r="A568" s="9" t="s">
        <v>1569</v>
      </c>
      <c r="B568" s="10" t="s">
        <v>932</v>
      </c>
      <c r="C568" s="10" t="str">
        <f t="shared" si="66"/>
        <v>July</v>
      </c>
      <c r="D568" s="10">
        <f t="shared" si="67"/>
        <v>2024</v>
      </c>
      <c r="E568" s="10" t="str">
        <f t="shared" si="68"/>
        <v>Q3</v>
      </c>
      <c r="F568" s="10" t="s">
        <v>1570</v>
      </c>
      <c r="G568" s="10" t="s">
        <v>64</v>
      </c>
      <c r="H568" s="10" t="s">
        <v>37</v>
      </c>
      <c r="I568" s="10" t="s">
        <v>106</v>
      </c>
      <c r="J568" s="10" t="s">
        <v>66</v>
      </c>
      <c r="K568" s="10" t="s">
        <v>30</v>
      </c>
      <c r="L568" s="10">
        <v>46.32</v>
      </c>
      <c r="M568" s="10">
        <f t="shared" si="69"/>
        <v>46.32</v>
      </c>
      <c r="N568" s="10">
        <v>1</v>
      </c>
      <c r="O568" s="10">
        <v>0.28000000000000003</v>
      </c>
      <c r="P568" s="10">
        <v>7.85</v>
      </c>
      <c r="Q568" s="11">
        <f t="shared" si="70"/>
        <v>0.16947322970639031</v>
      </c>
      <c r="R568" s="10" t="s">
        <v>31</v>
      </c>
      <c r="S568" s="10" t="s">
        <v>86</v>
      </c>
      <c r="T568" s="10">
        <v>3</v>
      </c>
      <c r="U568" s="12" t="str">
        <f t="shared" si="71"/>
        <v>FAST</v>
      </c>
      <c r="V568" s="10" t="str">
        <f t="shared" si="64"/>
        <v>upto 0.3</v>
      </c>
      <c r="W568" s="16">
        <f t="shared" ca="1" si="65"/>
        <v>1</v>
      </c>
    </row>
    <row r="569" spans="1:23" x14ac:dyDescent="0.25">
      <c r="A569" s="9" t="s">
        <v>1571</v>
      </c>
      <c r="B569" s="10" t="s">
        <v>804</v>
      </c>
      <c r="C569" s="10" t="str">
        <f t="shared" si="66"/>
        <v>May</v>
      </c>
      <c r="D569" s="10">
        <f t="shared" si="67"/>
        <v>2025</v>
      </c>
      <c r="E569" s="10" t="str">
        <f t="shared" si="68"/>
        <v>Q2</v>
      </c>
      <c r="F569" s="10" t="s">
        <v>1572</v>
      </c>
      <c r="G569" s="10" t="s">
        <v>36</v>
      </c>
      <c r="H569" s="10" t="s">
        <v>19</v>
      </c>
      <c r="I569" s="10" t="s">
        <v>52</v>
      </c>
      <c r="J569" s="10" t="s">
        <v>66</v>
      </c>
      <c r="K569" s="10" t="s">
        <v>53</v>
      </c>
      <c r="L569" s="10">
        <v>1684.48</v>
      </c>
      <c r="M569" s="10">
        <f t="shared" si="69"/>
        <v>561.49333333333334</v>
      </c>
      <c r="N569" s="10">
        <v>3</v>
      </c>
      <c r="O569" s="10">
        <v>0.19</v>
      </c>
      <c r="P569" s="10">
        <v>496.66</v>
      </c>
      <c r="Q569" s="11">
        <f t="shared" si="70"/>
        <v>0.29484469984802431</v>
      </c>
      <c r="R569" s="10" t="s">
        <v>31</v>
      </c>
      <c r="S569" s="10" t="s">
        <v>86</v>
      </c>
      <c r="T569" s="10">
        <v>1</v>
      </c>
      <c r="U569" s="12" t="str">
        <f t="shared" si="71"/>
        <v>FAST</v>
      </c>
      <c r="V569" s="10" t="str">
        <f t="shared" si="64"/>
        <v>0.1 to 0.2</v>
      </c>
      <c r="W569" s="16">
        <f t="shared" ca="1" si="65"/>
        <v>1</v>
      </c>
    </row>
    <row r="570" spans="1:23" x14ac:dyDescent="0.25">
      <c r="A570" s="9" t="s">
        <v>1573</v>
      </c>
      <c r="B570" s="10" t="s">
        <v>566</v>
      </c>
      <c r="C570" s="10" t="str">
        <f t="shared" si="66"/>
        <v>September</v>
      </c>
      <c r="D570" s="10">
        <f t="shared" si="67"/>
        <v>2025</v>
      </c>
      <c r="E570" s="10" t="str">
        <f t="shared" si="68"/>
        <v>Q3</v>
      </c>
      <c r="F570" s="10" t="s">
        <v>1574</v>
      </c>
      <c r="G570" s="10" t="s">
        <v>18</v>
      </c>
      <c r="H570" s="10" t="s">
        <v>58</v>
      </c>
      <c r="I570" s="10" t="s">
        <v>59</v>
      </c>
      <c r="J570" s="10" t="s">
        <v>47</v>
      </c>
      <c r="K570" s="10" t="s">
        <v>82</v>
      </c>
      <c r="L570" s="10">
        <v>523.22</v>
      </c>
      <c r="M570" s="10">
        <f t="shared" si="69"/>
        <v>261.61</v>
      </c>
      <c r="N570" s="10">
        <v>2</v>
      </c>
      <c r="O570" s="10">
        <v>0.23</v>
      </c>
      <c r="P570" s="10">
        <v>164.76</v>
      </c>
      <c r="Q570" s="11">
        <f t="shared" si="70"/>
        <v>0.3148962195634723</v>
      </c>
      <c r="R570" s="10" t="s">
        <v>23</v>
      </c>
      <c r="S570" s="10" t="s">
        <v>24</v>
      </c>
      <c r="T570" s="10">
        <v>4</v>
      </c>
      <c r="U570" s="12" t="str">
        <f t="shared" si="71"/>
        <v>NORMAL</v>
      </c>
      <c r="V570" s="10" t="str">
        <f t="shared" si="64"/>
        <v>upto 0.3</v>
      </c>
      <c r="W570" s="16">
        <f t="shared" ca="1" si="65"/>
        <v>1</v>
      </c>
    </row>
    <row r="571" spans="1:23" x14ac:dyDescent="0.25">
      <c r="A571" s="9" t="s">
        <v>1575</v>
      </c>
      <c r="B571" s="10" t="s">
        <v>590</v>
      </c>
      <c r="C571" s="10" t="str">
        <f t="shared" si="66"/>
        <v>October</v>
      </c>
      <c r="D571" s="10">
        <f t="shared" si="67"/>
        <v>2025</v>
      </c>
      <c r="E571" s="10" t="str">
        <f t="shared" si="68"/>
        <v>Q4</v>
      </c>
      <c r="F571" s="10" t="s">
        <v>1576</v>
      </c>
      <c r="G571" s="10" t="s">
        <v>36</v>
      </c>
      <c r="H571" s="10" t="s">
        <v>37</v>
      </c>
      <c r="I571" s="10" t="s">
        <v>52</v>
      </c>
      <c r="J571" s="10" t="s">
        <v>66</v>
      </c>
      <c r="K571" s="10" t="s">
        <v>76</v>
      </c>
      <c r="L571" s="10">
        <v>2732.97</v>
      </c>
      <c r="M571" s="10">
        <f t="shared" si="69"/>
        <v>683.24249999999995</v>
      </c>
      <c r="N571" s="10">
        <v>4</v>
      </c>
      <c r="O571" s="10">
        <v>0.11</v>
      </c>
      <c r="P571" s="10">
        <v>599.97</v>
      </c>
      <c r="Q571" s="11">
        <f t="shared" si="70"/>
        <v>0.21953040099232707</v>
      </c>
      <c r="R571" s="10" t="s">
        <v>54</v>
      </c>
      <c r="S571" s="10" t="s">
        <v>86</v>
      </c>
      <c r="T571" s="10">
        <v>5</v>
      </c>
      <c r="U571" s="12" t="str">
        <f t="shared" si="71"/>
        <v>NORMAL</v>
      </c>
      <c r="V571" s="10" t="str">
        <f t="shared" si="64"/>
        <v>0.1 to 0.2</v>
      </c>
      <c r="W571" s="16">
        <f t="shared" ca="1" si="65"/>
        <v>1</v>
      </c>
    </row>
    <row r="572" spans="1:23" x14ac:dyDescent="0.25">
      <c r="A572" s="9" t="s">
        <v>1577</v>
      </c>
      <c r="B572" s="10" t="s">
        <v>329</v>
      </c>
      <c r="C572" s="10" t="str">
        <f t="shared" si="66"/>
        <v>August</v>
      </c>
      <c r="D572" s="10">
        <f t="shared" si="67"/>
        <v>2024</v>
      </c>
      <c r="E572" s="10" t="str">
        <f t="shared" si="68"/>
        <v>Q3</v>
      </c>
      <c r="F572" s="10" t="s">
        <v>1578</v>
      </c>
      <c r="G572" s="10" t="s">
        <v>102</v>
      </c>
      <c r="H572" s="10" t="s">
        <v>37</v>
      </c>
      <c r="I572" s="10" t="s">
        <v>59</v>
      </c>
      <c r="J572" s="10" t="s">
        <v>47</v>
      </c>
      <c r="K572" s="10" t="s">
        <v>53</v>
      </c>
      <c r="L572" s="10">
        <v>961.29</v>
      </c>
      <c r="M572" s="10">
        <f t="shared" si="69"/>
        <v>961.29</v>
      </c>
      <c r="N572" s="10">
        <v>1</v>
      </c>
      <c r="O572" s="10">
        <v>0.28999999999999998</v>
      </c>
      <c r="P572" s="10">
        <v>320.39</v>
      </c>
      <c r="Q572" s="11">
        <f t="shared" si="70"/>
        <v>0.33329172258111495</v>
      </c>
      <c r="R572" s="10" t="s">
        <v>23</v>
      </c>
      <c r="S572" s="10" t="s">
        <v>86</v>
      </c>
      <c r="T572" s="10">
        <v>8</v>
      </c>
      <c r="U572" s="12" t="str">
        <f t="shared" si="71"/>
        <v>SLOW</v>
      </c>
      <c r="V572" s="10" t="str">
        <f t="shared" si="64"/>
        <v>upto 0.3</v>
      </c>
      <c r="W572" s="16">
        <f t="shared" ca="1" si="65"/>
        <v>1</v>
      </c>
    </row>
    <row r="573" spans="1:23" x14ac:dyDescent="0.25">
      <c r="A573" s="9" t="s">
        <v>1579</v>
      </c>
      <c r="B573" s="10" t="s">
        <v>352</v>
      </c>
      <c r="C573" s="10" t="str">
        <f t="shared" si="66"/>
        <v>November</v>
      </c>
      <c r="D573" s="10">
        <f t="shared" si="67"/>
        <v>2025</v>
      </c>
      <c r="E573" s="10" t="str">
        <f t="shared" si="68"/>
        <v>Q4</v>
      </c>
      <c r="F573" s="10" t="s">
        <v>1580</v>
      </c>
      <c r="G573" s="10" t="s">
        <v>18</v>
      </c>
      <c r="H573" s="10" t="s">
        <v>51</v>
      </c>
      <c r="I573" s="10" t="s">
        <v>59</v>
      </c>
      <c r="J573" s="10" t="s">
        <v>81</v>
      </c>
      <c r="K573" s="10" t="s">
        <v>72</v>
      </c>
      <c r="L573" s="10">
        <v>228.82</v>
      </c>
      <c r="M573" s="10">
        <f t="shared" si="69"/>
        <v>76.273333333333326</v>
      </c>
      <c r="N573" s="10">
        <v>3</v>
      </c>
      <c r="O573" s="10">
        <v>0.1</v>
      </c>
      <c r="P573" s="10">
        <v>29.89</v>
      </c>
      <c r="Q573" s="11">
        <f t="shared" si="70"/>
        <v>0.13062669347085046</v>
      </c>
      <c r="R573" s="10" t="s">
        <v>54</v>
      </c>
      <c r="S573" s="10" t="s">
        <v>77</v>
      </c>
      <c r="T573" s="10">
        <v>1</v>
      </c>
      <c r="U573" s="12" t="str">
        <f t="shared" si="71"/>
        <v>FAST</v>
      </c>
      <c r="V573" s="10" t="str">
        <f t="shared" si="64"/>
        <v>0.1 to 0.2</v>
      </c>
      <c r="W573" s="16">
        <f t="shared" ca="1" si="65"/>
        <v>1</v>
      </c>
    </row>
    <row r="574" spans="1:23" x14ac:dyDescent="0.25">
      <c r="A574" s="9" t="s">
        <v>1581</v>
      </c>
      <c r="B574" s="10" t="s">
        <v>891</v>
      </c>
      <c r="C574" s="10" t="str">
        <f t="shared" si="66"/>
        <v>January</v>
      </c>
      <c r="D574" s="10">
        <f t="shared" si="67"/>
        <v>2025</v>
      </c>
      <c r="E574" s="10" t="str">
        <f t="shared" si="68"/>
        <v>Q1</v>
      </c>
      <c r="F574" s="10" t="s">
        <v>1582</v>
      </c>
      <c r="G574" s="10" t="s">
        <v>18</v>
      </c>
      <c r="H574" s="10" t="s">
        <v>71</v>
      </c>
      <c r="I574" s="10" t="s">
        <v>52</v>
      </c>
      <c r="J574" s="10" t="s">
        <v>47</v>
      </c>
      <c r="K574" s="10" t="s">
        <v>53</v>
      </c>
      <c r="L574" s="10">
        <v>1047.83</v>
      </c>
      <c r="M574" s="10">
        <f t="shared" si="69"/>
        <v>523.91499999999996</v>
      </c>
      <c r="N574" s="10">
        <v>2</v>
      </c>
      <c r="O574" s="10">
        <v>0.12</v>
      </c>
      <c r="P574" s="10">
        <v>182.09</v>
      </c>
      <c r="Q574" s="11">
        <f t="shared" si="70"/>
        <v>0.17377818921008181</v>
      </c>
      <c r="R574" s="10" t="s">
        <v>23</v>
      </c>
      <c r="S574" s="10" t="s">
        <v>86</v>
      </c>
      <c r="T574" s="10">
        <v>3</v>
      </c>
      <c r="U574" s="12" t="str">
        <f t="shared" si="71"/>
        <v>FAST</v>
      </c>
      <c r="V574" s="10" t="str">
        <f t="shared" si="64"/>
        <v>0.1 to 0.2</v>
      </c>
      <c r="W574" s="16">
        <f t="shared" ca="1" si="65"/>
        <v>1</v>
      </c>
    </row>
    <row r="575" spans="1:23" x14ac:dyDescent="0.25">
      <c r="A575" s="9" t="s">
        <v>1583</v>
      </c>
      <c r="B575" s="10" t="s">
        <v>343</v>
      </c>
      <c r="C575" s="10" t="str">
        <f t="shared" si="66"/>
        <v>November</v>
      </c>
      <c r="D575" s="10">
        <f t="shared" si="67"/>
        <v>2025</v>
      </c>
      <c r="E575" s="10" t="str">
        <f t="shared" si="68"/>
        <v>Q4</v>
      </c>
      <c r="F575" s="10" t="s">
        <v>1584</v>
      </c>
      <c r="G575" s="10" t="s">
        <v>64</v>
      </c>
      <c r="H575" s="10" t="s">
        <v>45</v>
      </c>
      <c r="I575" s="10" t="s">
        <v>38</v>
      </c>
      <c r="J575" s="10" t="s">
        <v>21</v>
      </c>
      <c r="K575" s="10" t="s">
        <v>53</v>
      </c>
      <c r="L575" s="10">
        <v>2002.59</v>
      </c>
      <c r="M575" s="10">
        <f t="shared" si="69"/>
        <v>500.64749999999998</v>
      </c>
      <c r="N575" s="10">
        <v>4</v>
      </c>
      <c r="O575" s="10">
        <v>0.28999999999999998</v>
      </c>
      <c r="P575" s="10">
        <v>288.08</v>
      </c>
      <c r="Q575" s="11">
        <f t="shared" si="70"/>
        <v>0.14385370944626708</v>
      </c>
      <c r="R575" s="10" t="s">
        <v>54</v>
      </c>
      <c r="S575" s="10" t="s">
        <v>40</v>
      </c>
      <c r="T575" s="10">
        <v>7</v>
      </c>
      <c r="U575" s="12" t="str">
        <f t="shared" si="71"/>
        <v>NORMAL</v>
      </c>
      <c r="V575" s="10" t="str">
        <f t="shared" si="64"/>
        <v>upto 0.3</v>
      </c>
      <c r="W575" s="16">
        <f t="shared" ca="1" si="65"/>
        <v>1</v>
      </c>
    </row>
    <row r="576" spans="1:23" x14ac:dyDescent="0.25">
      <c r="A576" s="9" t="s">
        <v>1585</v>
      </c>
      <c r="B576" s="10" t="s">
        <v>1586</v>
      </c>
      <c r="C576" s="10" t="str">
        <f t="shared" si="66"/>
        <v>February</v>
      </c>
      <c r="D576" s="10">
        <f t="shared" si="67"/>
        <v>2024</v>
      </c>
      <c r="E576" s="10" t="str">
        <f t="shared" si="68"/>
        <v>Q1</v>
      </c>
      <c r="F576" s="10" t="s">
        <v>1587</v>
      </c>
      <c r="G576" s="10" t="s">
        <v>64</v>
      </c>
      <c r="H576" s="10" t="s">
        <v>37</v>
      </c>
      <c r="I576" s="10" t="s">
        <v>46</v>
      </c>
      <c r="J576" s="10" t="s">
        <v>81</v>
      </c>
      <c r="K576" s="10" t="s">
        <v>30</v>
      </c>
      <c r="L576" s="10">
        <v>3580.45</v>
      </c>
      <c r="M576" s="10">
        <f t="shared" si="69"/>
        <v>895.11249999999995</v>
      </c>
      <c r="N576" s="10">
        <v>4</v>
      </c>
      <c r="O576" s="10">
        <v>0.24</v>
      </c>
      <c r="P576" s="10">
        <v>557.74</v>
      </c>
      <c r="Q576" s="11">
        <f t="shared" si="70"/>
        <v>0.15577371559440853</v>
      </c>
      <c r="R576" s="10" t="s">
        <v>23</v>
      </c>
      <c r="S576" s="10" t="s">
        <v>32</v>
      </c>
      <c r="T576" s="10">
        <v>5</v>
      </c>
      <c r="U576" s="12" t="str">
        <f t="shared" si="71"/>
        <v>NORMAL</v>
      </c>
      <c r="V576" s="10" t="str">
        <f t="shared" si="64"/>
        <v>upto 0.3</v>
      </c>
      <c r="W576" s="16">
        <f t="shared" ca="1" si="65"/>
        <v>1</v>
      </c>
    </row>
    <row r="577" spans="1:23" x14ac:dyDescent="0.25">
      <c r="A577" s="9" t="s">
        <v>1588</v>
      </c>
      <c r="B577" s="10" t="s">
        <v>1345</v>
      </c>
      <c r="C577" s="10" t="str">
        <f t="shared" si="66"/>
        <v>September</v>
      </c>
      <c r="D577" s="10">
        <f t="shared" si="67"/>
        <v>2025</v>
      </c>
      <c r="E577" s="10" t="str">
        <f t="shared" si="68"/>
        <v>Q3</v>
      </c>
      <c r="F577" s="10" t="s">
        <v>1589</v>
      </c>
      <c r="G577" s="10" t="s">
        <v>44</v>
      </c>
      <c r="H577" s="10" t="s">
        <v>58</v>
      </c>
      <c r="I577" s="10" t="s">
        <v>106</v>
      </c>
      <c r="J577" s="10" t="s">
        <v>29</v>
      </c>
      <c r="K577" s="10" t="s">
        <v>53</v>
      </c>
      <c r="L577" s="10">
        <v>515.17999999999995</v>
      </c>
      <c r="M577" s="10">
        <f t="shared" si="69"/>
        <v>515.17999999999995</v>
      </c>
      <c r="N577" s="10">
        <v>1</v>
      </c>
      <c r="O577" s="10">
        <v>0.22</v>
      </c>
      <c r="P577" s="10">
        <v>51.86</v>
      </c>
      <c r="Q577" s="11">
        <f t="shared" si="70"/>
        <v>0.10066384564618193</v>
      </c>
      <c r="R577" s="10" t="s">
        <v>54</v>
      </c>
      <c r="S577" s="10" t="s">
        <v>32</v>
      </c>
      <c r="T577" s="10">
        <v>3</v>
      </c>
      <c r="U577" s="12" t="str">
        <f t="shared" si="71"/>
        <v>FAST</v>
      </c>
      <c r="V577" s="10" t="str">
        <f t="shared" si="64"/>
        <v>upto 0.3</v>
      </c>
      <c r="W577" s="16">
        <f t="shared" ca="1" si="65"/>
        <v>1</v>
      </c>
    </row>
    <row r="578" spans="1:23" x14ac:dyDescent="0.25">
      <c r="A578" s="9" t="s">
        <v>1590</v>
      </c>
      <c r="B578" s="10" t="s">
        <v>1456</v>
      </c>
      <c r="C578" s="10" t="str">
        <f t="shared" si="66"/>
        <v>November</v>
      </c>
      <c r="D578" s="10">
        <f t="shared" si="67"/>
        <v>2024</v>
      </c>
      <c r="E578" s="10" t="str">
        <f t="shared" si="68"/>
        <v>Q4</v>
      </c>
      <c r="F578" s="10" t="s">
        <v>1591</v>
      </c>
      <c r="G578" s="10" t="s">
        <v>44</v>
      </c>
      <c r="H578" s="10" t="s">
        <v>37</v>
      </c>
      <c r="I578" s="10" t="s">
        <v>28</v>
      </c>
      <c r="J578" s="10" t="s">
        <v>47</v>
      </c>
      <c r="K578" s="10" t="s">
        <v>67</v>
      </c>
      <c r="L578" s="10">
        <v>1496.14</v>
      </c>
      <c r="M578" s="10">
        <f t="shared" si="69"/>
        <v>748.07</v>
      </c>
      <c r="N578" s="10">
        <v>2</v>
      </c>
      <c r="O578" s="10">
        <v>0.26</v>
      </c>
      <c r="P578" s="10">
        <v>489.92</v>
      </c>
      <c r="Q578" s="11">
        <f t="shared" si="70"/>
        <v>0.32745598673920889</v>
      </c>
      <c r="R578" s="10" t="s">
        <v>54</v>
      </c>
      <c r="S578" s="10" t="s">
        <v>86</v>
      </c>
      <c r="T578" s="10">
        <v>5</v>
      </c>
      <c r="U578" s="12" t="str">
        <f t="shared" si="71"/>
        <v>NORMAL</v>
      </c>
      <c r="V578" s="10" t="str">
        <f t="shared" ref="V578:V641" si="72">IF(O578=0,"no discount",IF(O578&lt;0.1,"0 to 0.1",IF(O578&lt;0.2,"0.1 to 0.2","upto 0.3")))</f>
        <v>upto 0.3</v>
      </c>
      <c r="W578" s="16">
        <f t="shared" ref="W578:W641" ca="1" si="73">COUNTA(unique(F:F))</f>
        <v>1</v>
      </c>
    </row>
    <row r="579" spans="1:23" x14ac:dyDescent="0.25">
      <c r="A579" s="9" t="s">
        <v>1592</v>
      </c>
      <c r="B579" s="10" t="s">
        <v>323</v>
      </c>
      <c r="C579" s="10" t="str">
        <f t="shared" ref="C579:C642" si="74">TEXT(B579,"MMMMMMMMM")</f>
        <v>June</v>
      </c>
      <c r="D579" s="10">
        <f t="shared" ref="D579:D642" si="75">YEAR(B579)</f>
        <v>2024</v>
      </c>
      <c r="E579" s="10" t="str">
        <f t="shared" ref="E579:E642" si="76">"Q"&amp;ROUNDUP(MONTH(B579)/3,0)</f>
        <v>Q2</v>
      </c>
      <c r="F579" s="10" t="s">
        <v>1593</v>
      </c>
      <c r="G579" s="10" t="s">
        <v>44</v>
      </c>
      <c r="H579" s="10" t="s">
        <v>19</v>
      </c>
      <c r="I579" s="10" t="s">
        <v>46</v>
      </c>
      <c r="J579" s="10" t="s">
        <v>66</v>
      </c>
      <c r="K579" s="10" t="s">
        <v>22</v>
      </c>
      <c r="L579" s="10">
        <v>270.08999999999997</v>
      </c>
      <c r="M579" s="10">
        <f t="shared" ref="M579:M642" si="77">L579/N579</f>
        <v>135.04499999999999</v>
      </c>
      <c r="N579" s="10">
        <v>2</v>
      </c>
      <c r="O579" s="10">
        <v>0.08</v>
      </c>
      <c r="P579" s="10">
        <v>54.66</v>
      </c>
      <c r="Q579" s="11">
        <f t="shared" ref="Q579:Q642" si="78">(P579/L579)</f>
        <v>0.20237698544929469</v>
      </c>
      <c r="R579" s="10" t="s">
        <v>23</v>
      </c>
      <c r="S579" s="10" t="s">
        <v>77</v>
      </c>
      <c r="T579" s="10">
        <v>7</v>
      </c>
      <c r="U579" s="12" t="str">
        <f t="shared" ref="U579:U642" si="79">IF(T579&lt;=3,"FAST",IF(T579&lt;=7,"NORMAL","SLOW"))</f>
        <v>NORMAL</v>
      </c>
      <c r="V579" s="10" t="str">
        <f t="shared" si="72"/>
        <v>0 to 0.1</v>
      </c>
      <c r="W579" s="16">
        <f t="shared" ca="1" si="73"/>
        <v>1</v>
      </c>
    </row>
    <row r="580" spans="1:23" x14ac:dyDescent="0.25">
      <c r="A580" s="9" t="s">
        <v>1594</v>
      </c>
      <c r="B580" s="10" t="s">
        <v>1595</v>
      </c>
      <c r="C580" s="10" t="str">
        <f t="shared" si="74"/>
        <v>June</v>
      </c>
      <c r="D580" s="10">
        <f t="shared" si="75"/>
        <v>2024</v>
      </c>
      <c r="E580" s="10" t="str">
        <f t="shared" si="76"/>
        <v>Q2</v>
      </c>
      <c r="F580" s="10" t="s">
        <v>1596</v>
      </c>
      <c r="G580" s="10" t="s">
        <v>18</v>
      </c>
      <c r="H580" s="10" t="s">
        <v>65</v>
      </c>
      <c r="I580" s="10" t="s">
        <v>20</v>
      </c>
      <c r="J580" s="10" t="s">
        <v>81</v>
      </c>
      <c r="K580" s="10" t="s">
        <v>82</v>
      </c>
      <c r="L580" s="10">
        <v>1700.43</v>
      </c>
      <c r="M580" s="10">
        <f t="shared" si="77"/>
        <v>340.08600000000001</v>
      </c>
      <c r="N580" s="10">
        <v>5</v>
      </c>
      <c r="O580" s="10">
        <v>0.01</v>
      </c>
      <c r="P580" s="10">
        <v>348.22</v>
      </c>
      <c r="Q580" s="11">
        <f t="shared" si="78"/>
        <v>0.20478349593926243</v>
      </c>
      <c r="R580" s="10" t="s">
        <v>23</v>
      </c>
      <c r="S580" s="10" t="s">
        <v>32</v>
      </c>
      <c r="T580" s="10">
        <v>1</v>
      </c>
      <c r="U580" s="12" t="str">
        <f t="shared" si="79"/>
        <v>FAST</v>
      </c>
      <c r="V580" s="10" t="str">
        <f t="shared" si="72"/>
        <v>0 to 0.1</v>
      </c>
      <c r="W580" s="16">
        <f t="shared" ca="1" si="73"/>
        <v>1</v>
      </c>
    </row>
    <row r="581" spans="1:23" x14ac:dyDescent="0.25">
      <c r="A581" s="9" t="s">
        <v>1597</v>
      </c>
      <c r="B581" s="10" t="s">
        <v>478</v>
      </c>
      <c r="C581" s="10" t="str">
        <f t="shared" si="74"/>
        <v>October</v>
      </c>
      <c r="D581" s="10">
        <f t="shared" si="75"/>
        <v>2024</v>
      </c>
      <c r="E581" s="10" t="str">
        <f t="shared" si="76"/>
        <v>Q4</v>
      </c>
      <c r="F581" s="10" t="s">
        <v>1598</v>
      </c>
      <c r="G581" s="10" t="s">
        <v>64</v>
      </c>
      <c r="H581" s="10" t="s">
        <v>37</v>
      </c>
      <c r="I581" s="10" t="s">
        <v>28</v>
      </c>
      <c r="J581" s="10" t="s">
        <v>81</v>
      </c>
      <c r="K581" s="10" t="s">
        <v>30</v>
      </c>
      <c r="L581" s="10">
        <v>1505.31</v>
      </c>
      <c r="M581" s="10">
        <f t="shared" si="77"/>
        <v>301.06200000000001</v>
      </c>
      <c r="N581" s="10">
        <v>5</v>
      </c>
      <c r="O581" s="10">
        <v>0.23</v>
      </c>
      <c r="P581" s="10">
        <v>444.72</v>
      </c>
      <c r="Q581" s="11">
        <f t="shared" si="78"/>
        <v>0.29543416306275788</v>
      </c>
      <c r="R581" s="10" t="s">
        <v>23</v>
      </c>
      <c r="S581" s="10" t="s">
        <v>86</v>
      </c>
      <c r="T581" s="10">
        <v>1</v>
      </c>
      <c r="U581" s="12" t="str">
        <f t="shared" si="79"/>
        <v>FAST</v>
      </c>
      <c r="V581" s="10" t="str">
        <f t="shared" si="72"/>
        <v>upto 0.3</v>
      </c>
      <c r="W581" s="16">
        <f t="shared" ca="1" si="73"/>
        <v>1</v>
      </c>
    </row>
    <row r="582" spans="1:23" x14ac:dyDescent="0.25">
      <c r="A582" s="9" t="s">
        <v>1599</v>
      </c>
      <c r="B582" s="10" t="s">
        <v>863</v>
      </c>
      <c r="C582" s="10" t="str">
        <f t="shared" si="74"/>
        <v>November</v>
      </c>
      <c r="D582" s="10">
        <f t="shared" si="75"/>
        <v>2024</v>
      </c>
      <c r="E582" s="10" t="str">
        <f t="shared" si="76"/>
        <v>Q4</v>
      </c>
      <c r="F582" s="10" t="s">
        <v>1600</v>
      </c>
      <c r="G582" s="10" t="s">
        <v>64</v>
      </c>
      <c r="H582" s="10" t="s">
        <v>65</v>
      </c>
      <c r="I582" s="10" t="s">
        <v>46</v>
      </c>
      <c r="J582" s="10" t="s">
        <v>21</v>
      </c>
      <c r="K582" s="10" t="s">
        <v>53</v>
      </c>
      <c r="L582" s="10">
        <v>511.23</v>
      </c>
      <c r="M582" s="10">
        <f t="shared" si="77"/>
        <v>511.23</v>
      </c>
      <c r="N582" s="10">
        <v>1</v>
      </c>
      <c r="O582" s="10">
        <v>0.11</v>
      </c>
      <c r="P582" s="10">
        <v>82.42</v>
      </c>
      <c r="Q582" s="11">
        <f t="shared" si="78"/>
        <v>0.16121902079298944</v>
      </c>
      <c r="R582" s="10" t="s">
        <v>31</v>
      </c>
      <c r="S582" s="10" t="s">
        <v>77</v>
      </c>
      <c r="T582" s="10">
        <v>9</v>
      </c>
      <c r="U582" s="12" t="str">
        <f t="shared" si="79"/>
        <v>SLOW</v>
      </c>
      <c r="V582" s="10" t="str">
        <f t="shared" si="72"/>
        <v>0.1 to 0.2</v>
      </c>
      <c r="W582" s="16">
        <f t="shared" ca="1" si="73"/>
        <v>1</v>
      </c>
    </row>
    <row r="583" spans="1:23" x14ac:dyDescent="0.25">
      <c r="A583" s="9" t="s">
        <v>1601</v>
      </c>
      <c r="B583" s="10" t="s">
        <v>1602</v>
      </c>
      <c r="C583" s="10" t="str">
        <f t="shared" si="74"/>
        <v>January</v>
      </c>
      <c r="D583" s="10">
        <f t="shared" si="75"/>
        <v>2025</v>
      </c>
      <c r="E583" s="10" t="str">
        <f t="shared" si="76"/>
        <v>Q1</v>
      </c>
      <c r="F583" s="10" t="s">
        <v>1603</v>
      </c>
      <c r="G583" s="10" t="s">
        <v>44</v>
      </c>
      <c r="H583" s="10" t="s">
        <v>45</v>
      </c>
      <c r="I583" s="10" t="s">
        <v>46</v>
      </c>
      <c r="J583" s="10" t="s">
        <v>29</v>
      </c>
      <c r="K583" s="10" t="s">
        <v>39</v>
      </c>
      <c r="L583" s="10">
        <v>201.9</v>
      </c>
      <c r="M583" s="10">
        <f t="shared" si="77"/>
        <v>100.95</v>
      </c>
      <c r="N583" s="10">
        <v>2</v>
      </c>
      <c r="O583" s="10">
        <v>0.02</v>
      </c>
      <c r="P583" s="10">
        <v>67.78</v>
      </c>
      <c r="Q583" s="11">
        <f t="shared" si="78"/>
        <v>0.3357107478949975</v>
      </c>
      <c r="R583" s="10" t="s">
        <v>23</v>
      </c>
      <c r="S583" s="10" t="s">
        <v>32</v>
      </c>
      <c r="T583" s="10">
        <v>9</v>
      </c>
      <c r="U583" s="12" t="str">
        <f t="shared" si="79"/>
        <v>SLOW</v>
      </c>
      <c r="V583" s="10" t="str">
        <f t="shared" si="72"/>
        <v>0 to 0.1</v>
      </c>
      <c r="W583" s="16">
        <f t="shared" ca="1" si="73"/>
        <v>1</v>
      </c>
    </row>
    <row r="584" spans="1:23" x14ac:dyDescent="0.25">
      <c r="A584" s="9" t="s">
        <v>1604</v>
      </c>
      <c r="B584" s="10" t="s">
        <v>1605</v>
      </c>
      <c r="C584" s="10" t="str">
        <f t="shared" si="74"/>
        <v>May</v>
      </c>
      <c r="D584" s="10">
        <f t="shared" si="75"/>
        <v>2025</v>
      </c>
      <c r="E584" s="10" t="str">
        <f t="shared" si="76"/>
        <v>Q2</v>
      </c>
      <c r="F584" s="10" t="s">
        <v>1606</v>
      </c>
      <c r="G584" s="10" t="s">
        <v>44</v>
      </c>
      <c r="H584" s="10" t="s">
        <v>71</v>
      </c>
      <c r="I584" s="10" t="s">
        <v>116</v>
      </c>
      <c r="J584" s="10" t="s">
        <v>47</v>
      </c>
      <c r="K584" s="10" t="s">
        <v>72</v>
      </c>
      <c r="L584" s="10">
        <v>591.01</v>
      </c>
      <c r="M584" s="10">
        <f t="shared" si="77"/>
        <v>591.01</v>
      </c>
      <c r="N584" s="10">
        <v>1</v>
      </c>
      <c r="O584" s="10">
        <v>0.01</v>
      </c>
      <c r="P584" s="10">
        <v>115.24</v>
      </c>
      <c r="Q584" s="11">
        <f t="shared" si="78"/>
        <v>0.19498824046970439</v>
      </c>
      <c r="R584" s="10" t="s">
        <v>23</v>
      </c>
      <c r="S584" s="10" t="s">
        <v>24</v>
      </c>
      <c r="T584" s="10">
        <v>4</v>
      </c>
      <c r="U584" s="12" t="str">
        <f t="shared" si="79"/>
        <v>NORMAL</v>
      </c>
      <c r="V584" s="10" t="str">
        <f t="shared" si="72"/>
        <v>0 to 0.1</v>
      </c>
      <c r="W584" s="16">
        <f t="shared" ca="1" si="73"/>
        <v>1</v>
      </c>
    </row>
    <row r="585" spans="1:23" x14ac:dyDescent="0.25">
      <c r="A585" s="9" t="s">
        <v>1607</v>
      </c>
      <c r="B585" s="10" t="s">
        <v>1608</v>
      </c>
      <c r="C585" s="10" t="str">
        <f t="shared" si="74"/>
        <v>April</v>
      </c>
      <c r="D585" s="10">
        <f t="shared" si="75"/>
        <v>2024</v>
      </c>
      <c r="E585" s="10" t="str">
        <f t="shared" si="76"/>
        <v>Q2</v>
      </c>
      <c r="F585" s="10" t="s">
        <v>1609</v>
      </c>
      <c r="G585" s="10" t="s">
        <v>18</v>
      </c>
      <c r="H585" s="10" t="s">
        <v>19</v>
      </c>
      <c r="I585" s="10" t="s">
        <v>52</v>
      </c>
      <c r="J585" s="10" t="s">
        <v>66</v>
      </c>
      <c r="K585" s="10" t="s">
        <v>53</v>
      </c>
      <c r="L585" s="10">
        <v>796.48</v>
      </c>
      <c r="M585" s="10">
        <f t="shared" si="77"/>
        <v>265.49333333333334</v>
      </c>
      <c r="N585" s="10">
        <v>3</v>
      </c>
      <c r="O585" s="10">
        <v>0.25</v>
      </c>
      <c r="P585" s="10">
        <v>263.94</v>
      </c>
      <c r="Q585" s="11">
        <f t="shared" si="78"/>
        <v>0.33138308557653673</v>
      </c>
      <c r="R585" s="10" t="s">
        <v>23</v>
      </c>
      <c r="S585" s="10" t="s">
        <v>77</v>
      </c>
      <c r="T585" s="10">
        <v>4</v>
      </c>
      <c r="U585" s="12" t="str">
        <f t="shared" si="79"/>
        <v>NORMAL</v>
      </c>
      <c r="V585" s="10" t="str">
        <f t="shared" si="72"/>
        <v>upto 0.3</v>
      </c>
      <c r="W585" s="16">
        <f t="shared" ca="1" si="73"/>
        <v>1</v>
      </c>
    </row>
    <row r="586" spans="1:23" x14ac:dyDescent="0.25">
      <c r="A586" s="9" t="s">
        <v>1610</v>
      </c>
      <c r="B586" s="10" t="s">
        <v>1257</v>
      </c>
      <c r="C586" s="10" t="str">
        <f t="shared" si="74"/>
        <v>August</v>
      </c>
      <c r="D586" s="10">
        <f t="shared" si="75"/>
        <v>2024</v>
      </c>
      <c r="E586" s="10" t="str">
        <f t="shared" si="76"/>
        <v>Q3</v>
      </c>
      <c r="F586" s="10" t="s">
        <v>1611</v>
      </c>
      <c r="G586" s="10" t="s">
        <v>64</v>
      </c>
      <c r="H586" s="10" t="s">
        <v>71</v>
      </c>
      <c r="I586" s="10" t="s">
        <v>38</v>
      </c>
      <c r="J586" s="10" t="s">
        <v>81</v>
      </c>
      <c r="K586" s="10" t="s">
        <v>22</v>
      </c>
      <c r="L586" s="10">
        <v>4219.34</v>
      </c>
      <c r="M586" s="10">
        <f t="shared" si="77"/>
        <v>843.86800000000005</v>
      </c>
      <c r="N586" s="10">
        <v>5</v>
      </c>
      <c r="O586" s="10">
        <v>0.11</v>
      </c>
      <c r="P586" s="10">
        <v>1284.08</v>
      </c>
      <c r="Q586" s="11">
        <f t="shared" si="78"/>
        <v>0.30433195713073607</v>
      </c>
      <c r="R586" s="10" t="s">
        <v>23</v>
      </c>
      <c r="S586" s="10" t="s">
        <v>24</v>
      </c>
      <c r="T586" s="10">
        <v>2</v>
      </c>
      <c r="U586" s="12" t="str">
        <f t="shared" si="79"/>
        <v>FAST</v>
      </c>
      <c r="V586" s="10" t="str">
        <f t="shared" si="72"/>
        <v>0.1 to 0.2</v>
      </c>
      <c r="W586" s="16">
        <f t="shared" ca="1" si="73"/>
        <v>1</v>
      </c>
    </row>
    <row r="587" spans="1:23" x14ac:dyDescent="0.25">
      <c r="A587" s="9" t="s">
        <v>1612</v>
      </c>
      <c r="B587" s="10" t="s">
        <v>1613</v>
      </c>
      <c r="C587" s="10" t="str">
        <f t="shared" si="74"/>
        <v>October</v>
      </c>
      <c r="D587" s="10">
        <f t="shared" si="75"/>
        <v>2024</v>
      </c>
      <c r="E587" s="10" t="str">
        <f t="shared" si="76"/>
        <v>Q4</v>
      </c>
      <c r="F587" s="10" t="s">
        <v>1614</v>
      </c>
      <c r="G587" s="10" t="s">
        <v>64</v>
      </c>
      <c r="H587" s="10" t="s">
        <v>19</v>
      </c>
      <c r="I587" s="10" t="s">
        <v>116</v>
      </c>
      <c r="J587" s="10" t="s">
        <v>29</v>
      </c>
      <c r="K587" s="10" t="s">
        <v>22</v>
      </c>
      <c r="L587" s="10">
        <v>527.36</v>
      </c>
      <c r="M587" s="10">
        <f t="shared" si="77"/>
        <v>527.36</v>
      </c>
      <c r="N587" s="10">
        <v>1</v>
      </c>
      <c r="O587" s="10">
        <v>0.04</v>
      </c>
      <c r="P587" s="10">
        <v>138.21</v>
      </c>
      <c r="Q587" s="11">
        <f t="shared" si="78"/>
        <v>0.26207903519417475</v>
      </c>
      <c r="R587" s="10" t="s">
        <v>31</v>
      </c>
      <c r="S587" s="10" t="s">
        <v>77</v>
      </c>
      <c r="T587" s="10">
        <v>6</v>
      </c>
      <c r="U587" s="12" t="str">
        <f t="shared" si="79"/>
        <v>NORMAL</v>
      </c>
      <c r="V587" s="10" t="str">
        <f t="shared" si="72"/>
        <v>0 to 0.1</v>
      </c>
      <c r="W587" s="16">
        <f t="shared" ca="1" si="73"/>
        <v>1</v>
      </c>
    </row>
    <row r="588" spans="1:23" x14ac:dyDescent="0.25">
      <c r="A588" s="9" t="s">
        <v>1615</v>
      </c>
      <c r="B588" s="10" t="s">
        <v>847</v>
      </c>
      <c r="C588" s="10" t="str">
        <f t="shared" si="74"/>
        <v>April</v>
      </c>
      <c r="D588" s="10">
        <f t="shared" si="75"/>
        <v>2024</v>
      </c>
      <c r="E588" s="10" t="str">
        <f t="shared" si="76"/>
        <v>Q2</v>
      </c>
      <c r="F588" s="10" t="s">
        <v>1616</v>
      </c>
      <c r="G588" s="10" t="s">
        <v>18</v>
      </c>
      <c r="H588" s="10" t="s">
        <v>37</v>
      </c>
      <c r="I588" s="10" t="s">
        <v>46</v>
      </c>
      <c r="J588" s="10" t="s">
        <v>29</v>
      </c>
      <c r="K588" s="10" t="s">
        <v>30</v>
      </c>
      <c r="L588" s="10">
        <v>73.34</v>
      </c>
      <c r="M588" s="10">
        <f t="shared" si="77"/>
        <v>73.34</v>
      </c>
      <c r="N588" s="10">
        <v>1</v>
      </c>
      <c r="O588" s="10">
        <v>0.17</v>
      </c>
      <c r="P588" s="10">
        <v>25.21</v>
      </c>
      <c r="Q588" s="11">
        <f t="shared" si="78"/>
        <v>0.34374147804745026</v>
      </c>
      <c r="R588" s="10" t="s">
        <v>31</v>
      </c>
      <c r="S588" s="10" t="s">
        <v>77</v>
      </c>
      <c r="T588" s="10">
        <v>2</v>
      </c>
      <c r="U588" s="12" t="str">
        <f t="shared" si="79"/>
        <v>FAST</v>
      </c>
      <c r="V588" s="10" t="str">
        <f t="shared" si="72"/>
        <v>0.1 to 0.2</v>
      </c>
      <c r="W588" s="16">
        <f t="shared" ca="1" si="73"/>
        <v>1</v>
      </c>
    </row>
    <row r="589" spans="1:23" x14ac:dyDescent="0.25">
      <c r="A589" s="9" t="s">
        <v>1617</v>
      </c>
      <c r="B589" s="10" t="s">
        <v>937</v>
      </c>
      <c r="C589" s="10" t="str">
        <f t="shared" si="74"/>
        <v>December</v>
      </c>
      <c r="D589" s="10">
        <f t="shared" si="75"/>
        <v>2024</v>
      </c>
      <c r="E589" s="10" t="str">
        <f t="shared" si="76"/>
        <v>Q4</v>
      </c>
      <c r="F589" s="10" t="s">
        <v>1618</v>
      </c>
      <c r="G589" s="10" t="s">
        <v>44</v>
      </c>
      <c r="H589" s="10" t="s">
        <v>58</v>
      </c>
      <c r="I589" s="10" t="s">
        <v>46</v>
      </c>
      <c r="J589" s="10" t="s">
        <v>66</v>
      </c>
      <c r="K589" s="10" t="s">
        <v>22</v>
      </c>
      <c r="L589" s="10">
        <v>2786.92</v>
      </c>
      <c r="M589" s="10">
        <f t="shared" si="77"/>
        <v>928.97333333333336</v>
      </c>
      <c r="N589" s="10">
        <v>3</v>
      </c>
      <c r="O589" s="10">
        <v>0.05</v>
      </c>
      <c r="P589" s="10">
        <v>551.83000000000004</v>
      </c>
      <c r="Q589" s="11">
        <f t="shared" si="78"/>
        <v>0.1980071189700458</v>
      </c>
      <c r="R589" s="10" t="s">
        <v>23</v>
      </c>
      <c r="S589" s="10" t="s">
        <v>24</v>
      </c>
      <c r="T589" s="10">
        <v>8</v>
      </c>
      <c r="U589" s="12" t="str">
        <f t="shared" si="79"/>
        <v>SLOW</v>
      </c>
      <c r="V589" s="10" t="str">
        <f t="shared" si="72"/>
        <v>0 to 0.1</v>
      </c>
      <c r="W589" s="16">
        <f t="shared" ca="1" si="73"/>
        <v>1</v>
      </c>
    </row>
    <row r="590" spans="1:23" x14ac:dyDescent="0.25">
      <c r="A590" s="9" t="s">
        <v>1619</v>
      </c>
      <c r="B590" s="10" t="s">
        <v>1620</v>
      </c>
      <c r="C590" s="10" t="str">
        <f t="shared" si="74"/>
        <v>July</v>
      </c>
      <c r="D590" s="10">
        <f t="shared" si="75"/>
        <v>2025</v>
      </c>
      <c r="E590" s="10" t="str">
        <f t="shared" si="76"/>
        <v>Q3</v>
      </c>
      <c r="F590" s="10" t="s">
        <v>1621</v>
      </c>
      <c r="G590" s="10" t="s">
        <v>64</v>
      </c>
      <c r="H590" s="10" t="s">
        <v>51</v>
      </c>
      <c r="I590" s="10" t="s">
        <v>46</v>
      </c>
      <c r="J590" s="10" t="s">
        <v>47</v>
      </c>
      <c r="K590" s="10" t="s">
        <v>67</v>
      </c>
      <c r="L590" s="10">
        <v>2457.92</v>
      </c>
      <c r="M590" s="10">
        <f t="shared" si="77"/>
        <v>491.584</v>
      </c>
      <c r="N590" s="10">
        <v>5</v>
      </c>
      <c r="O590" s="10">
        <v>0.23</v>
      </c>
      <c r="P590" s="10">
        <v>592.96</v>
      </c>
      <c r="Q590" s="11">
        <f t="shared" si="78"/>
        <v>0.24124462960552012</v>
      </c>
      <c r="R590" s="10" t="s">
        <v>54</v>
      </c>
      <c r="S590" s="10" t="s">
        <v>77</v>
      </c>
      <c r="T590" s="10">
        <v>2</v>
      </c>
      <c r="U590" s="12" t="str">
        <f t="shared" si="79"/>
        <v>FAST</v>
      </c>
      <c r="V590" s="10" t="str">
        <f t="shared" si="72"/>
        <v>upto 0.3</v>
      </c>
      <c r="W590" s="16">
        <f t="shared" ca="1" si="73"/>
        <v>1</v>
      </c>
    </row>
    <row r="591" spans="1:23" x14ac:dyDescent="0.25">
      <c r="A591" s="9" t="s">
        <v>1622</v>
      </c>
      <c r="B591" s="10" t="s">
        <v>438</v>
      </c>
      <c r="C591" s="10" t="str">
        <f t="shared" si="74"/>
        <v>August</v>
      </c>
      <c r="D591" s="10">
        <f t="shared" si="75"/>
        <v>2024</v>
      </c>
      <c r="E591" s="10" t="str">
        <f t="shared" si="76"/>
        <v>Q3</v>
      </c>
      <c r="F591" s="10" t="s">
        <v>1623</v>
      </c>
      <c r="G591" s="10" t="s">
        <v>18</v>
      </c>
      <c r="H591" s="10" t="s">
        <v>58</v>
      </c>
      <c r="I591" s="10" t="s">
        <v>59</v>
      </c>
      <c r="J591" s="10" t="s">
        <v>21</v>
      </c>
      <c r="K591" s="10" t="s">
        <v>30</v>
      </c>
      <c r="L591" s="10">
        <v>832.27</v>
      </c>
      <c r="M591" s="10">
        <f t="shared" si="77"/>
        <v>832.27</v>
      </c>
      <c r="N591" s="10">
        <v>1</v>
      </c>
      <c r="O591" s="10">
        <v>0.21</v>
      </c>
      <c r="P591" s="10">
        <v>220.33</v>
      </c>
      <c r="Q591" s="11">
        <f t="shared" si="78"/>
        <v>0.26473380032922011</v>
      </c>
      <c r="R591" s="10" t="s">
        <v>23</v>
      </c>
      <c r="S591" s="10" t="s">
        <v>24</v>
      </c>
      <c r="T591" s="10">
        <v>9</v>
      </c>
      <c r="U591" s="12" t="str">
        <f t="shared" si="79"/>
        <v>SLOW</v>
      </c>
      <c r="V591" s="10" t="str">
        <f t="shared" si="72"/>
        <v>upto 0.3</v>
      </c>
      <c r="W591" s="16">
        <f t="shared" ca="1" si="73"/>
        <v>1</v>
      </c>
    </row>
    <row r="592" spans="1:23" x14ac:dyDescent="0.25">
      <c r="A592" s="9" t="s">
        <v>1624</v>
      </c>
      <c r="B592" s="10" t="s">
        <v>1625</v>
      </c>
      <c r="C592" s="10" t="str">
        <f t="shared" si="74"/>
        <v>October</v>
      </c>
      <c r="D592" s="10">
        <f t="shared" si="75"/>
        <v>2024</v>
      </c>
      <c r="E592" s="10" t="str">
        <f t="shared" si="76"/>
        <v>Q4</v>
      </c>
      <c r="F592" s="10" t="s">
        <v>1626</v>
      </c>
      <c r="G592" s="10" t="s">
        <v>44</v>
      </c>
      <c r="H592" s="10" t="s">
        <v>65</v>
      </c>
      <c r="I592" s="10" t="s">
        <v>106</v>
      </c>
      <c r="J592" s="10" t="s">
        <v>29</v>
      </c>
      <c r="K592" s="10" t="s">
        <v>22</v>
      </c>
      <c r="L592" s="10">
        <v>1676.11</v>
      </c>
      <c r="M592" s="10">
        <f t="shared" si="77"/>
        <v>838.05499999999995</v>
      </c>
      <c r="N592" s="10">
        <v>2</v>
      </c>
      <c r="O592" s="10">
        <v>0.13</v>
      </c>
      <c r="P592" s="10">
        <v>185.19</v>
      </c>
      <c r="Q592" s="11">
        <f t="shared" si="78"/>
        <v>0.11048797513289701</v>
      </c>
      <c r="R592" s="10" t="s">
        <v>23</v>
      </c>
      <c r="S592" s="10" t="s">
        <v>24</v>
      </c>
      <c r="T592" s="10">
        <v>3</v>
      </c>
      <c r="U592" s="12" t="str">
        <f t="shared" si="79"/>
        <v>FAST</v>
      </c>
      <c r="V592" s="10" t="str">
        <f t="shared" si="72"/>
        <v>0.1 to 0.2</v>
      </c>
      <c r="W592" s="16">
        <f t="shared" ca="1" si="73"/>
        <v>1</v>
      </c>
    </row>
    <row r="593" spans="1:23" x14ac:dyDescent="0.25">
      <c r="A593" s="9" t="s">
        <v>1627</v>
      </c>
      <c r="B593" s="10" t="s">
        <v>1628</v>
      </c>
      <c r="C593" s="10" t="str">
        <f t="shared" si="74"/>
        <v>January</v>
      </c>
      <c r="D593" s="10">
        <f t="shared" si="75"/>
        <v>2024</v>
      </c>
      <c r="E593" s="10" t="str">
        <f t="shared" si="76"/>
        <v>Q1</v>
      </c>
      <c r="F593" s="10" t="s">
        <v>1629</v>
      </c>
      <c r="G593" s="10" t="s">
        <v>36</v>
      </c>
      <c r="H593" s="10" t="s">
        <v>65</v>
      </c>
      <c r="I593" s="10" t="s">
        <v>116</v>
      </c>
      <c r="J593" s="10" t="s">
        <v>66</v>
      </c>
      <c r="K593" s="10" t="s">
        <v>22</v>
      </c>
      <c r="L593" s="10">
        <v>4921.1000000000004</v>
      </c>
      <c r="M593" s="10">
        <f t="shared" si="77"/>
        <v>984.22</v>
      </c>
      <c r="N593" s="10">
        <v>5</v>
      </c>
      <c r="O593" s="10">
        <v>0.19</v>
      </c>
      <c r="P593" s="10">
        <v>1689.47</v>
      </c>
      <c r="Q593" s="11">
        <f t="shared" si="78"/>
        <v>0.34331145475605046</v>
      </c>
      <c r="R593" s="10" t="s">
        <v>31</v>
      </c>
      <c r="S593" s="10" t="s">
        <v>77</v>
      </c>
      <c r="T593" s="10">
        <v>6</v>
      </c>
      <c r="U593" s="12" t="str">
        <f t="shared" si="79"/>
        <v>NORMAL</v>
      </c>
      <c r="V593" s="10" t="str">
        <f t="shared" si="72"/>
        <v>0.1 to 0.2</v>
      </c>
      <c r="W593" s="16">
        <f t="shared" ca="1" si="73"/>
        <v>1</v>
      </c>
    </row>
    <row r="594" spans="1:23" x14ac:dyDescent="0.25">
      <c r="A594" s="9" t="s">
        <v>1630</v>
      </c>
      <c r="B594" s="10" t="s">
        <v>1631</v>
      </c>
      <c r="C594" s="10" t="str">
        <f t="shared" si="74"/>
        <v>May</v>
      </c>
      <c r="D594" s="10">
        <f t="shared" si="75"/>
        <v>2024</v>
      </c>
      <c r="E594" s="10" t="str">
        <f t="shared" si="76"/>
        <v>Q2</v>
      </c>
      <c r="F594" s="10" t="s">
        <v>1632</v>
      </c>
      <c r="G594" s="10" t="s">
        <v>36</v>
      </c>
      <c r="H594" s="10" t="s">
        <v>65</v>
      </c>
      <c r="I594" s="10" t="s">
        <v>52</v>
      </c>
      <c r="J594" s="10" t="s">
        <v>66</v>
      </c>
      <c r="K594" s="10" t="s">
        <v>60</v>
      </c>
      <c r="L594" s="10">
        <v>619.16</v>
      </c>
      <c r="M594" s="10">
        <f t="shared" si="77"/>
        <v>154.79</v>
      </c>
      <c r="N594" s="10">
        <v>4</v>
      </c>
      <c r="O594" s="10">
        <v>0.08</v>
      </c>
      <c r="P594" s="10">
        <v>198.36</v>
      </c>
      <c r="Q594" s="11">
        <f t="shared" si="78"/>
        <v>0.32036953291556308</v>
      </c>
      <c r="R594" s="10" t="s">
        <v>31</v>
      </c>
      <c r="S594" s="10" t="s">
        <v>86</v>
      </c>
      <c r="T594" s="10">
        <v>10</v>
      </c>
      <c r="U594" s="12" t="str">
        <f t="shared" si="79"/>
        <v>SLOW</v>
      </c>
      <c r="V594" s="10" t="str">
        <f t="shared" si="72"/>
        <v>0 to 0.1</v>
      </c>
      <c r="W594" s="16">
        <f t="shared" ca="1" si="73"/>
        <v>1</v>
      </c>
    </row>
    <row r="595" spans="1:23" x14ac:dyDescent="0.25">
      <c r="A595" s="9" t="s">
        <v>1633</v>
      </c>
      <c r="B595" s="10" t="s">
        <v>1634</v>
      </c>
      <c r="C595" s="10" t="str">
        <f t="shared" si="74"/>
        <v>August</v>
      </c>
      <c r="D595" s="10">
        <f t="shared" si="75"/>
        <v>2024</v>
      </c>
      <c r="E595" s="10" t="str">
        <f t="shared" si="76"/>
        <v>Q3</v>
      </c>
      <c r="F595" s="10" t="s">
        <v>1635</v>
      </c>
      <c r="G595" s="10" t="s">
        <v>18</v>
      </c>
      <c r="H595" s="10" t="s">
        <v>71</v>
      </c>
      <c r="I595" s="10" t="s">
        <v>116</v>
      </c>
      <c r="J595" s="10" t="s">
        <v>66</v>
      </c>
      <c r="K595" s="10" t="s">
        <v>72</v>
      </c>
      <c r="L595" s="10">
        <v>3577.25</v>
      </c>
      <c r="M595" s="10">
        <f t="shared" si="77"/>
        <v>715.45</v>
      </c>
      <c r="N595" s="10">
        <v>5</v>
      </c>
      <c r="O595" s="10">
        <v>0.06</v>
      </c>
      <c r="P595" s="10">
        <v>667.4</v>
      </c>
      <c r="Q595" s="11">
        <f t="shared" si="78"/>
        <v>0.18656789433223844</v>
      </c>
      <c r="R595" s="10" t="s">
        <v>54</v>
      </c>
      <c r="S595" s="10" t="s">
        <v>32</v>
      </c>
      <c r="T595" s="10">
        <v>6</v>
      </c>
      <c r="U595" s="12" t="str">
        <f t="shared" si="79"/>
        <v>NORMAL</v>
      </c>
      <c r="V595" s="10" t="str">
        <f t="shared" si="72"/>
        <v>0 to 0.1</v>
      </c>
      <c r="W595" s="16">
        <f t="shared" ca="1" si="73"/>
        <v>1</v>
      </c>
    </row>
    <row r="596" spans="1:23" x14ac:dyDescent="0.25">
      <c r="A596" s="9" t="s">
        <v>1636</v>
      </c>
      <c r="B596" s="10" t="s">
        <v>1637</v>
      </c>
      <c r="C596" s="10" t="str">
        <f t="shared" si="74"/>
        <v>July</v>
      </c>
      <c r="D596" s="10">
        <f t="shared" si="75"/>
        <v>2024</v>
      </c>
      <c r="E596" s="10" t="str">
        <f t="shared" si="76"/>
        <v>Q3</v>
      </c>
      <c r="F596" s="10" t="s">
        <v>1638</v>
      </c>
      <c r="G596" s="10" t="s">
        <v>102</v>
      </c>
      <c r="H596" s="10" t="s">
        <v>65</v>
      </c>
      <c r="I596" s="10" t="s">
        <v>116</v>
      </c>
      <c r="J596" s="10" t="s">
        <v>21</v>
      </c>
      <c r="K596" s="10" t="s">
        <v>60</v>
      </c>
      <c r="L596" s="10">
        <v>807.81</v>
      </c>
      <c r="M596" s="10">
        <f t="shared" si="77"/>
        <v>269.27</v>
      </c>
      <c r="N596" s="10">
        <v>3</v>
      </c>
      <c r="O596" s="10">
        <v>0.19</v>
      </c>
      <c r="P596" s="10">
        <v>118.15</v>
      </c>
      <c r="Q596" s="11">
        <f t="shared" si="78"/>
        <v>0.1462596402619428</v>
      </c>
      <c r="R596" s="10" t="s">
        <v>23</v>
      </c>
      <c r="S596" s="10" t="s">
        <v>32</v>
      </c>
      <c r="T596" s="10">
        <v>4</v>
      </c>
      <c r="U596" s="12" t="str">
        <f t="shared" si="79"/>
        <v>NORMAL</v>
      </c>
      <c r="V596" s="10" t="str">
        <f t="shared" si="72"/>
        <v>0.1 to 0.2</v>
      </c>
      <c r="W596" s="16">
        <f t="shared" ca="1" si="73"/>
        <v>1</v>
      </c>
    </row>
    <row r="597" spans="1:23" x14ac:dyDescent="0.25">
      <c r="A597" s="9" t="s">
        <v>1639</v>
      </c>
      <c r="B597" s="10" t="s">
        <v>1640</v>
      </c>
      <c r="C597" s="10" t="str">
        <f t="shared" si="74"/>
        <v>June</v>
      </c>
      <c r="D597" s="10">
        <f t="shared" si="75"/>
        <v>2025</v>
      </c>
      <c r="E597" s="10" t="str">
        <f t="shared" si="76"/>
        <v>Q2</v>
      </c>
      <c r="F597" s="10" t="s">
        <v>1641</v>
      </c>
      <c r="G597" s="10" t="s">
        <v>18</v>
      </c>
      <c r="H597" s="10" t="s">
        <v>51</v>
      </c>
      <c r="I597" s="10" t="s">
        <v>38</v>
      </c>
      <c r="J597" s="10" t="s">
        <v>66</v>
      </c>
      <c r="K597" s="10" t="s">
        <v>72</v>
      </c>
      <c r="L597" s="10">
        <v>2119.5</v>
      </c>
      <c r="M597" s="10">
        <f t="shared" si="77"/>
        <v>706.5</v>
      </c>
      <c r="N597" s="10">
        <v>3</v>
      </c>
      <c r="O597" s="10">
        <v>0.08</v>
      </c>
      <c r="P597" s="10">
        <v>336.69</v>
      </c>
      <c r="Q597" s="11">
        <f t="shared" si="78"/>
        <v>0.15885350318471336</v>
      </c>
      <c r="R597" s="10" t="s">
        <v>31</v>
      </c>
      <c r="S597" s="10" t="s">
        <v>32</v>
      </c>
      <c r="T597" s="10">
        <v>9</v>
      </c>
      <c r="U597" s="12" t="str">
        <f t="shared" si="79"/>
        <v>SLOW</v>
      </c>
      <c r="V597" s="10" t="str">
        <f t="shared" si="72"/>
        <v>0 to 0.1</v>
      </c>
      <c r="W597" s="16">
        <f t="shared" ca="1" si="73"/>
        <v>1</v>
      </c>
    </row>
    <row r="598" spans="1:23" x14ac:dyDescent="0.25">
      <c r="A598" s="9" t="s">
        <v>1642</v>
      </c>
      <c r="B598" s="10" t="s">
        <v>1474</v>
      </c>
      <c r="C598" s="10" t="str">
        <f t="shared" si="74"/>
        <v>September</v>
      </c>
      <c r="D598" s="10">
        <f t="shared" si="75"/>
        <v>2024</v>
      </c>
      <c r="E598" s="10" t="str">
        <f t="shared" si="76"/>
        <v>Q3</v>
      </c>
      <c r="F598" s="10" t="s">
        <v>347</v>
      </c>
      <c r="G598" s="10" t="s">
        <v>102</v>
      </c>
      <c r="H598" s="10" t="s">
        <v>65</v>
      </c>
      <c r="I598" s="10" t="s">
        <v>46</v>
      </c>
      <c r="J598" s="10" t="s">
        <v>29</v>
      </c>
      <c r="K598" s="10" t="s">
        <v>76</v>
      </c>
      <c r="L598" s="10">
        <v>4068.85</v>
      </c>
      <c r="M598" s="10">
        <f t="shared" si="77"/>
        <v>813.77</v>
      </c>
      <c r="N598" s="10">
        <v>5</v>
      </c>
      <c r="O598" s="10">
        <v>0.1</v>
      </c>
      <c r="P598" s="10">
        <v>694.65</v>
      </c>
      <c r="Q598" s="11">
        <f t="shared" si="78"/>
        <v>0.17072391461960995</v>
      </c>
      <c r="R598" s="10" t="s">
        <v>23</v>
      </c>
      <c r="S598" s="10" t="s">
        <v>86</v>
      </c>
      <c r="T598" s="10">
        <v>4</v>
      </c>
      <c r="U598" s="12" t="str">
        <f t="shared" si="79"/>
        <v>NORMAL</v>
      </c>
      <c r="V598" s="10" t="str">
        <f t="shared" si="72"/>
        <v>0.1 to 0.2</v>
      </c>
      <c r="W598" s="16">
        <f t="shared" ca="1" si="73"/>
        <v>1</v>
      </c>
    </row>
    <row r="599" spans="1:23" x14ac:dyDescent="0.25">
      <c r="A599" s="9" t="s">
        <v>1643</v>
      </c>
      <c r="B599" s="10" t="s">
        <v>1131</v>
      </c>
      <c r="C599" s="10" t="str">
        <f t="shared" si="74"/>
        <v>May</v>
      </c>
      <c r="D599" s="10">
        <f t="shared" si="75"/>
        <v>2024</v>
      </c>
      <c r="E599" s="10" t="str">
        <f t="shared" si="76"/>
        <v>Q2</v>
      </c>
      <c r="F599" s="10" t="s">
        <v>1644</v>
      </c>
      <c r="G599" s="10" t="s">
        <v>64</v>
      </c>
      <c r="H599" s="10" t="s">
        <v>45</v>
      </c>
      <c r="I599" s="10" t="s">
        <v>59</v>
      </c>
      <c r="J599" s="10" t="s">
        <v>81</v>
      </c>
      <c r="K599" s="10" t="s">
        <v>30</v>
      </c>
      <c r="L599" s="10">
        <v>448.1</v>
      </c>
      <c r="M599" s="10">
        <f t="shared" si="77"/>
        <v>448.1</v>
      </c>
      <c r="N599" s="10">
        <v>1</v>
      </c>
      <c r="O599" s="10">
        <v>0.06</v>
      </c>
      <c r="P599" s="10">
        <v>79.290000000000006</v>
      </c>
      <c r="Q599" s="11">
        <f t="shared" si="78"/>
        <v>0.17694711002008481</v>
      </c>
      <c r="R599" s="10" t="s">
        <v>23</v>
      </c>
      <c r="S599" s="10" t="s">
        <v>77</v>
      </c>
      <c r="T599" s="10">
        <v>8</v>
      </c>
      <c r="U599" s="12" t="str">
        <f t="shared" si="79"/>
        <v>SLOW</v>
      </c>
      <c r="V599" s="10" t="str">
        <f t="shared" si="72"/>
        <v>0 to 0.1</v>
      </c>
      <c r="W599" s="16">
        <f t="shared" ca="1" si="73"/>
        <v>1</v>
      </c>
    </row>
    <row r="600" spans="1:23" x14ac:dyDescent="0.25">
      <c r="A600" s="9" t="s">
        <v>1645</v>
      </c>
      <c r="B600" s="10" t="s">
        <v>1646</v>
      </c>
      <c r="C600" s="10" t="str">
        <f t="shared" si="74"/>
        <v>February</v>
      </c>
      <c r="D600" s="10">
        <f t="shared" si="75"/>
        <v>2024</v>
      </c>
      <c r="E600" s="10" t="str">
        <f t="shared" si="76"/>
        <v>Q1</v>
      </c>
      <c r="F600" s="10" t="s">
        <v>1647</v>
      </c>
      <c r="G600" s="10" t="s">
        <v>102</v>
      </c>
      <c r="H600" s="10" t="s">
        <v>37</v>
      </c>
      <c r="I600" s="10" t="s">
        <v>52</v>
      </c>
      <c r="J600" s="10" t="s">
        <v>47</v>
      </c>
      <c r="K600" s="10" t="s">
        <v>82</v>
      </c>
      <c r="L600" s="10">
        <v>1544.88</v>
      </c>
      <c r="M600" s="10">
        <f t="shared" si="77"/>
        <v>308.976</v>
      </c>
      <c r="N600" s="10">
        <v>5</v>
      </c>
      <c r="O600" s="10">
        <v>0.02</v>
      </c>
      <c r="P600" s="10">
        <v>418.94</v>
      </c>
      <c r="Q600" s="11">
        <f t="shared" si="78"/>
        <v>0.27117963854797783</v>
      </c>
      <c r="R600" s="10" t="s">
        <v>23</v>
      </c>
      <c r="S600" s="10" t="s">
        <v>77</v>
      </c>
      <c r="T600" s="10">
        <v>8</v>
      </c>
      <c r="U600" s="12" t="str">
        <f t="shared" si="79"/>
        <v>SLOW</v>
      </c>
      <c r="V600" s="10" t="str">
        <f t="shared" si="72"/>
        <v>0 to 0.1</v>
      </c>
      <c r="W600" s="16">
        <f t="shared" ca="1" si="73"/>
        <v>1</v>
      </c>
    </row>
    <row r="601" spans="1:23" x14ac:dyDescent="0.25">
      <c r="A601" s="9" t="s">
        <v>1648</v>
      </c>
      <c r="B601" s="10" t="s">
        <v>1649</v>
      </c>
      <c r="C601" s="10" t="str">
        <f t="shared" si="74"/>
        <v>May</v>
      </c>
      <c r="D601" s="10">
        <f t="shared" si="75"/>
        <v>2025</v>
      </c>
      <c r="E601" s="10" t="str">
        <f t="shared" si="76"/>
        <v>Q2</v>
      </c>
      <c r="F601" s="10" t="s">
        <v>1650</v>
      </c>
      <c r="G601" s="10" t="s">
        <v>64</v>
      </c>
      <c r="H601" s="10" t="s">
        <v>65</v>
      </c>
      <c r="I601" s="10" t="s">
        <v>52</v>
      </c>
      <c r="J601" s="10" t="s">
        <v>29</v>
      </c>
      <c r="K601" s="10" t="s">
        <v>82</v>
      </c>
      <c r="L601" s="10">
        <v>1872.02</v>
      </c>
      <c r="M601" s="10">
        <f t="shared" si="77"/>
        <v>936.01</v>
      </c>
      <c r="N601" s="10">
        <v>2</v>
      </c>
      <c r="O601" s="10">
        <v>0.02</v>
      </c>
      <c r="P601" s="10">
        <v>463.54</v>
      </c>
      <c r="Q601" s="11">
        <f t="shared" si="78"/>
        <v>0.24761487590944542</v>
      </c>
      <c r="R601" s="10" t="s">
        <v>31</v>
      </c>
      <c r="S601" s="10" t="s">
        <v>77</v>
      </c>
      <c r="T601" s="10">
        <v>7</v>
      </c>
      <c r="U601" s="12" t="str">
        <f t="shared" si="79"/>
        <v>NORMAL</v>
      </c>
      <c r="V601" s="10" t="str">
        <f t="shared" si="72"/>
        <v>0 to 0.1</v>
      </c>
      <c r="W601" s="16">
        <f t="shared" ca="1" si="73"/>
        <v>1</v>
      </c>
    </row>
    <row r="602" spans="1:23" x14ac:dyDescent="0.25">
      <c r="A602" s="9" t="s">
        <v>1651</v>
      </c>
      <c r="B602" s="10" t="s">
        <v>1652</v>
      </c>
      <c r="C602" s="10" t="str">
        <f t="shared" si="74"/>
        <v>July</v>
      </c>
      <c r="D602" s="10">
        <f t="shared" si="75"/>
        <v>2025</v>
      </c>
      <c r="E602" s="10" t="str">
        <f t="shared" si="76"/>
        <v>Q3</v>
      </c>
      <c r="F602" s="10" t="s">
        <v>1653</v>
      </c>
      <c r="G602" s="10" t="s">
        <v>44</v>
      </c>
      <c r="H602" s="10" t="s">
        <v>65</v>
      </c>
      <c r="I602" s="10" t="s">
        <v>46</v>
      </c>
      <c r="J602" s="10" t="s">
        <v>47</v>
      </c>
      <c r="K602" s="10" t="s">
        <v>53</v>
      </c>
      <c r="L602" s="10">
        <v>313.56</v>
      </c>
      <c r="M602" s="10">
        <f t="shared" si="77"/>
        <v>313.56</v>
      </c>
      <c r="N602" s="10">
        <v>1</v>
      </c>
      <c r="O602" s="10">
        <v>0.14000000000000001</v>
      </c>
      <c r="P602" s="10">
        <v>80.400000000000006</v>
      </c>
      <c r="Q602" s="11">
        <f t="shared" si="78"/>
        <v>0.25641025641025644</v>
      </c>
      <c r="R602" s="10" t="s">
        <v>54</v>
      </c>
      <c r="S602" s="10" t="s">
        <v>77</v>
      </c>
      <c r="T602" s="10">
        <v>8</v>
      </c>
      <c r="U602" s="12" t="str">
        <f t="shared" si="79"/>
        <v>SLOW</v>
      </c>
      <c r="V602" s="10" t="str">
        <f t="shared" si="72"/>
        <v>0.1 to 0.2</v>
      </c>
      <c r="W602" s="16">
        <f t="shared" ca="1" si="73"/>
        <v>1</v>
      </c>
    </row>
    <row r="603" spans="1:23" x14ac:dyDescent="0.25">
      <c r="A603" s="9" t="s">
        <v>1654</v>
      </c>
      <c r="B603" s="10" t="s">
        <v>717</v>
      </c>
      <c r="C603" s="10" t="str">
        <f t="shared" si="74"/>
        <v>June</v>
      </c>
      <c r="D603" s="10">
        <f t="shared" si="75"/>
        <v>2025</v>
      </c>
      <c r="E603" s="10" t="str">
        <f t="shared" si="76"/>
        <v>Q2</v>
      </c>
      <c r="F603" s="10" t="s">
        <v>1655</v>
      </c>
      <c r="G603" s="10" t="s">
        <v>64</v>
      </c>
      <c r="H603" s="10" t="s">
        <v>51</v>
      </c>
      <c r="I603" s="10" t="s">
        <v>106</v>
      </c>
      <c r="J603" s="10" t="s">
        <v>47</v>
      </c>
      <c r="K603" s="10" t="s">
        <v>22</v>
      </c>
      <c r="L603" s="10">
        <v>4960.53</v>
      </c>
      <c r="M603" s="10">
        <f t="shared" si="77"/>
        <v>992.10599999999999</v>
      </c>
      <c r="N603" s="10">
        <v>5</v>
      </c>
      <c r="O603" s="10">
        <v>0.17</v>
      </c>
      <c r="P603" s="10">
        <v>1405.85</v>
      </c>
      <c r="Q603" s="11">
        <f t="shared" si="78"/>
        <v>0.2834072165675845</v>
      </c>
      <c r="R603" s="10" t="s">
        <v>54</v>
      </c>
      <c r="S603" s="10" t="s">
        <v>32</v>
      </c>
      <c r="T603" s="10">
        <v>8</v>
      </c>
      <c r="U603" s="12" t="str">
        <f t="shared" si="79"/>
        <v>SLOW</v>
      </c>
      <c r="V603" s="10" t="str">
        <f t="shared" si="72"/>
        <v>0.1 to 0.2</v>
      </c>
      <c r="W603" s="16">
        <f t="shared" ca="1" si="73"/>
        <v>1</v>
      </c>
    </row>
    <row r="604" spans="1:23" x14ac:dyDescent="0.25">
      <c r="A604" s="9" t="s">
        <v>1656</v>
      </c>
      <c r="B604" s="10" t="s">
        <v>584</v>
      </c>
      <c r="C604" s="10" t="str">
        <f t="shared" si="74"/>
        <v>October</v>
      </c>
      <c r="D604" s="10">
        <f t="shared" si="75"/>
        <v>2025</v>
      </c>
      <c r="E604" s="10" t="str">
        <f t="shared" si="76"/>
        <v>Q4</v>
      </c>
      <c r="F604" s="10" t="s">
        <v>1657</v>
      </c>
      <c r="G604" s="10" t="s">
        <v>44</v>
      </c>
      <c r="H604" s="10" t="s">
        <v>58</v>
      </c>
      <c r="I604" s="10" t="s">
        <v>116</v>
      </c>
      <c r="J604" s="10" t="s">
        <v>47</v>
      </c>
      <c r="K604" s="10" t="s">
        <v>76</v>
      </c>
      <c r="L604" s="10">
        <v>2012.97</v>
      </c>
      <c r="M604" s="10">
        <f t="shared" si="77"/>
        <v>503.24250000000001</v>
      </c>
      <c r="N604" s="10">
        <v>4</v>
      </c>
      <c r="O604" s="10">
        <v>0.08</v>
      </c>
      <c r="P604" s="10">
        <v>541.46</v>
      </c>
      <c r="Q604" s="11">
        <f t="shared" si="78"/>
        <v>0.26898562820111577</v>
      </c>
      <c r="R604" s="10" t="s">
        <v>31</v>
      </c>
      <c r="S604" s="10" t="s">
        <v>77</v>
      </c>
      <c r="T604" s="10">
        <v>5</v>
      </c>
      <c r="U604" s="12" t="str">
        <f t="shared" si="79"/>
        <v>NORMAL</v>
      </c>
      <c r="V604" s="10" t="str">
        <f t="shared" si="72"/>
        <v>0 to 0.1</v>
      </c>
      <c r="W604" s="16">
        <f t="shared" ca="1" si="73"/>
        <v>1</v>
      </c>
    </row>
    <row r="605" spans="1:23" x14ac:dyDescent="0.25">
      <c r="A605" s="9" t="s">
        <v>1658</v>
      </c>
      <c r="B605" s="10" t="s">
        <v>1012</v>
      </c>
      <c r="C605" s="10" t="str">
        <f t="shared" si="74"/>
        <v>June</v>
      </c>
      <c r="D605" s="10">
        <f t="shared" si="75"/>
        <v>2025</v>
      </c>
      <c r="E605" s="10" t="str">
        <f t="shared" si="76"/>
        <v>Q2</v>
      </c>
      <c r="F605" s="10" t="s">
        <v>1659</v>
      </c>
      <c r="G605" s="10" t="s">
        <v>64</v>
      </c>
      <c r="H605" s="10" t="s">
        <v>65</v>
      </c>
      <c r="I605" s="10" t="s">
        <v>46</v>
      </c>
      <c r="J605" s="10" t="s">
        <v>21</v>
      </c>
      <c r="K605" s="10" t="s">
        <v>82</v>
      </c>
      <c r="L605" s="10">
        <v>1305.9000000000001</v>
      </c>
      <c r="M605" s="10">
        <f t="shared" si="77"/>
        <v>652.95000000000005</v>
      </c>
      <c r="N605" s="10">
        <v>2</v>
      </c>
      <c r="O605" s="10">
        <v>0.03</v>
      </c>
      <c r="P605" s="10">
        <v>291.44</v>
      </c>
      <c r="Q605" s="11">
        <f t="shared" si="78"/>
        <v>0.22317175894019448</v>
      </c>
      <c r="R605" s="10" t="s">
        <v>23</v>
      </c>
      <c r="S605" s="10" t="s">
        <v>32</v>
      </c>
      <c r="T605" s="10">
        <v>7</v>
      </c>
      <c r="U605" s="12" t="str">
        <f t="shared" si="79"/>
        <v>NORMAL</v>
      </c>
      <c r="V605" s="10" t="str">
        <f t="shared" si="72"/>
        <v>0 to 0.1</v>
      </c>
      <c r="W605" s="16">
        <f t="shared" ca="1" si="73"/>
        <v>1</v>
      </c>
    </row>
    <row r="606" spans="1:23" x14ac:dyDescent="0.25">
      <c r="A606" s="9" t="s">
        <v>1660</v>
      </c>
      <c r="B606" s="10" t="s">
        <v>1661</v>
      </c>
      <c r="C606" s="10" t="str">
        <f t="shared" si="74"/>
        <v>February</v>
      </c>
      <c r="D606" s="10">
        <f t="shared" si="75"/>
        <v>2024</v>
      </c>
      <c r="E606" s="10" t="str">
        <f t="shared" si="76"/>
        <v>Q1</v>
      </c>
      <c r="F606" s="10" t="s">
        <v>456</v>
      </c>
      <c r="G606" s="10" t="s">
        <v>36</v>
      </c>
      <c r="H606" s="10" t="s">
        <v>45</v>
      </c>
      <c r="I606" s="10" t="s">
        <v>28</v>
      </c>
      <c r="J606" s="10" t="s">
        <v>21</v>
      </c>
      <c r="K606" s="10" t="s">
        <v>76</v>
      </c>
      <c r="L606" s="10">
        <v>3360.21</v>
      </c>
      <c r="M606" s="10">
        <f t="shared" si="77"/>
        <v>672.04200000000003</v>
      </c>
      <c r="N606" s="10">
        <v>5</v>
      </c>
      <c r="O606" s="10">
        <v>0.28000000000000003</v>
      </c>
      <c r="P606" s="10">
        <v>504.02</v>
      </c>
      <c r="Q606" s="11">
        <f t="shared" si="78"/>
        <v>0.14999657759485269</v>
      </c>
      <c r="R606" s="10" t="s">
        <v>54</v>
      </c>
      <c r="S606" s="10" t="s">
        <v>40</v>
      </c>
      <c r="T606" s="10">
        <v>7</v>
      </c>
      <c r="U606" s="12" t="str">
        <f t="shared" si="79"/>
        <v>NORMAL</v>
      </c>
      <c r="V606" s="10" t="str">
        <f t="shared" si="72"/>
        <v>upto 0.3</v>
      </c>
      <c r="W606" s="16">
        <f t="shared" ca="1" si="73"/>
        <v>1</v>
      </c>
    </row>
    <row r="607" spans="1:23" x14ac:dyDescent="0.25">
      <c r="A607" s="9" t="s">
        <v>1662</v>
      </c>
      <c r="B607" s="10" t="s">
        <v>290</v>
      </c>
      <c r="C607" s="10" t="str">
        <f t="shared" si="74"/>
        <v>December</v>
      </c>
      <c r="D607" s="10">
        <f t="shared" si="75"/>
        <v>2025</v>
      </c>
      <c r="E607" s="10" t="str">
        <f t="shared" si="76"/>
        <v>Q4</v>
      </c>
      <c r="F607" s="10" t="s">
        <v>1663</v>
      </c>
      <c r="G607" s="10" t="s">
        <v>18</v>
      </c>
      <c r="H607" s="10" t="s">
        <v>65</v>
      </c>
      <c r="I607" s="10" t="s">
        <v>38</v>
      </c>
      <c r="J607" s="10" t="s">
        <v>47</v>
      </c>
      <c r="K607" s="10" t="s">
        <v>53</v>
      </c>
      <c r="L607" s="10">
        <v>1552.38</v>
      </c>
      <c r="M607" s="10">
        <f t="shared" si="77"/>
        <v>310.476</v>
      </c>
      <c r="N607" s="10">
        <v>5</v>
      </c>
      <c r="O607" s="10">
        <v>0.24</v>
      </c>
      <c r="P607" s="10">
        <v>193.81</v>
      </c>
      <c r="Q607" s="11">
        <f t="shared" si="78"/>
        <v>0.12484700910859453</v>
      </c>
      <c r="R607" s="10" t="s">
        <v>23</v>
      </c>
      <c r="S607" s="10" t="s">
        <v>86</v>
      </c>
      <c r="T607" s="10">
        <v>2</v>
      </c>
      <c r="U607" s="12" t="str">
        <f t="shared" si="79"/>
        <v>FAST</v>
      </c>
      <c r="V607" s="10" t="str">
        <f t="shared" si="72"/>
        <v>upto 0.3</v>
      </c>
      <c r="W607" s="16">
        <f t="shared" ca="1" si="73"/>
        <v>1</v>
      </c>
    </row>
    <row r="608" spans="1:23" x14ac:dyDescent="0.25">
      <c r="A608" s="9" t="s">
        <v>1664</v>
      </c>
      <c r="B608" s="10" t="s">
        <v>1665</v>
      </c>
      <c r="C608" s="10" t="str">
        <f t="shared" si="74"/>
        <v>February</v>
      </c>
      <c r="D608" s="10">
        <f t="shared" si="75"/>
        <v>2024</v>
      </c>
      <c r="E608" s="10" t="str">
        <f t="shared" si="76"/>
        <v>Q1</v>
      </c>
      <c r="F608" s="10" t="s">
        <v>1666</v>
      </c>
      <c r="G608" s="10" t="s">
        <v>18</v>
      </c>
      <c r="H608" s="10" t="s">
        <v>19</v>
      </c>
      <c r="I608" s="10" t="s">
        <v>46</v>
      </c>
      <c r="J608" s="10" t="s">
        <v>47</v>
      </c>
      <c r="K608" s="10" t="s">
        <v>39</v>
      </c>
      <c r="L608" s="10">
        <v>1133.9100000000001</v>
      </c>
      <c r="M608" s="10">
        <f t="shared" si="77"/>
        <v>377.97</v>
      </c>
      <c r="N608" s="10">
        <v>3</v>
      </c>
      <c r="O608" s="10">
        <v>7.0000000000000007E-2</v>
      </c>
      <c r="P608" s="10">
        <v>300.41000000000003</v>
      </c>
      <c r="Q608" s="11">
        <f t="shared" si="78"/>
        <v>0.26493284299459391</v>
      </c>
      <c r="R608" s="10" t="s">
        <v>31</v>
      </c>
      <c r="S608" s="10" t="s">
        <v>24</v>
      </c>
      <c r="T608" s="10">
        <v>4</v>
      </c>
      <c r="U608" s="12" t="str">
        <f t="shared" si="79"/>
        <v>NORMAL</v>
      </c>
      <c r="V608" s="10" t="str">
        <f t="shared" si="72"/>
        <v>0 to 0.1</v>
      </c>
      <c r="W608" s="16">
        <f t="shared" ca="1" si="73"/>
        <v>1</v>
      </c>
    </row>
    <row r="609" spans="1:23" x14ac:dyDescent="0.25">
      <c r="A609" s="9" t="s">
        <v>1667</v>
      </c>
      <c r="B609" s="10" t="s">
        <v>750</v>
      </c>
      <c r="C609" s="10" t="str">
        <f t="shared" si="74"/>
        <v>February</v>
      </c>
      <c r="D609" s="10">
        <f t="shared" si="75"/>
        <v>2024</v>
      </c>
      <c r="E609" s="10" t="str">
        <f t="shared" si="76"/>
        <v>Q1</v>
      </c>
      <c r="F609" s="10" t="s">
        <v>1668</v>
      </c>
      <c r="G609" s="10" t="s">
        <v>102</v>
      </c>
      <c r="H609" s="10" t="s">
        <v>58</v>
      </c>
      <c r="I609" s="10" t="s">
        <v>52</v>
      </c>
      <c r="J609" s="10" t="s">
        <v>21</v>
      </c>
      <c r="K609" s="10" t="s">
        <v>53</v>
      </c>
      <c r="L609" s="10">
        <v>1925.26</v>
      </c>
      <c r="M609" s="10">
        <f t="shared" si="77"/>
        <v>641.75333333333333</v>
      </c>
      <c r="N609" s="10">
        <v>3</v>
      </c>
      <c r="O609" s="10">
        <v>0.25</v>
      </c>
      <c r="P609" s="10">
        <v>436.55</v>
      </c>
      <c r="Q609" s="11">
        <f t="shared" si="78"/>
        <v>0.22674859499496172</v>
      </c>
      <c r="R609" s="10" t="s">
        <v>31</v>
      </c>
      <c r="S609" s="10" t="s">
        <v>86</v>
      </c>
      <c r="T609" s="10">
        <v>10</v>
      </c>
      <c r="U609" s="12" t="str">
        <f t="shared" si="79"/>
        <v>SLOW</v>
      </c>
      <c r="V609" s="10" t="str">
        <f t="shared" si="72"/>
        <v>upto 0.3</v>
      </c>
      <c r="W609" s="16">
        <f t="shared" ca="1" si="73"/>
        <v>1</v>
      </c>
    </row>
    <row r="610" spans="1:23" x14ac:dyDescent="0.25">
      <c r="A610" s="9" t="s">
        <v>1669</v>
      </c>
      <c r="B610" s="10" t="s">
        <v>358</v>
      </c>
      <c r="C610" s="10" t="str">
        <f t="shared" si="74"/>
        <v>April</v>
      </c>
      <c r="D610" s="10">
        <f t="shared" si="75"/>
        <v>2025</v>
      </c>
      <c r="E610" s="10" t="str">
        <f t="shared" si="76"/>
        <v>Q2</v>
      </c>
      <c r="F610" s="10" t="s">
        <v>1670</v>
      </c>
      <c r="G610" s="10" t="s">
        <v>102</v>
      </c>
      <c r="H610" s="10" t="s">
        <v>45</v>
      </c>
      <c r="I610" s="10" t="s">
        <v>106</v>
      </c>
      <c r="J610" s="10" t="s">
        <v>29</v>
      </c>
      <c r="K610" s="10" t="s">
        <v>60</v>
      </c>
      <c r="L610" s="10">
        <v>2118.4499999999998</v>
      </c>
      <c r="M610" s="10">
        <f t="shared" si="77"/>
        <v>529.61249999999995</v>
      </c>
      <c r="N610" s="10">
        <v>4</v>
      </c>
      <c r="O610" s="10">
        <v>0.24</v>
      </c>
      <c r="P610" s="10">
        <v>412.83</v>
      </c>
      <c r="Q610" s="11">
        <f t="shared" si="78"/>
        <v>0.19487361042271473</v>
      </c>
      <c r="R610" s="10" t="s">
        <v>23</v>
      </c>
      <c r="S610" s="10" t="s">
        <v>24</v>
      </c>
      <c r="T610" s="10">
        <v>4</v>
      </c>
      <c r="U610" s="12" t="str">
        <f t="shared" si="79"/>
        <v>NORMAL</v>
      </c>
      <c r="V610" s="10" t="str">
        <f t="shared" si="72"/>
        <v>upto 0.3</v>
      </c>
      <c r="W610" s="16">
        <f t="shared" ca="1" si="73"/>
        <v>1</v>
      </c>
    </row>
    <row r="611" spans="1:23" x14ac:dyDescent="0.25">
      <c r="A611" s="9" t="s">
        <v>1671</v>
      </c>
      <c r="B611" s="10" t="s">
        <v>1672</v>
      </c>
      <c r="C611" s="10" t="str">
        <f t="shared" si="74"/>
        <v>November</v>
      </c>
      <c r="D611" s="10">
        <f t="shared" si="75"/>
        <v>2025</v>
      </c>
      <c r="E611" s="10" t="str">
        <f t="shared" si="76"/>
        <v>Q4</v>
      </c>
      <c r="F611" s="10" t="s">
        <v>1673</v>
      </c>
      <c r="G611" s="10" t="s">
        <v>102</v>
      </c>
      <c r="H611" s="10" t="s">
        <v>58</v>
      </c>
      <c r="I611" s="10" t="s">
        <v>20</v>
      </c>
      <c r="J611" s="10" t="s">
        <v>29</v>
      </c>
      <c r="K611" s="10" t="s">
        <v>22</v>
      </c>
      <c r="L611" s="10">
        <v>1121.57</v>
      </c>
      <c r="M611" s="10">
        <f t="shared" si="77"/>
        <v>373.85666666666663</v>
      </c>
      <c r="N611" s="10">
        <v>3</v>
      </c>
      <c r="O611" s="10">
        <v>0.23</v>
      </c>
      <c r="P611" s="10">
        <v>150.47</v>
      </c>
      <c r="Q611" s="11">
        <f t="shared" si="78"/>
        <v>0.13416015050331231</v>
      </c>
      <c r="R611" s="10" t="s">
        <v>23</v>
      </c>
      <c r="S611" s="10" t="s">
        <v>32</v>
      </c>
      <c r="T611" s="10">
        <v>5</v>
      </c>
      <c r="U611" s="12" t="str">
        <f t="shared" si="79"/>
        <v>NORMAL</v>
      </c>
      <c r="V611" s="10" t="str">
        <f t="shared" si="72"/>
        <v>upto 0.3</v>
      </c>
      <c r="W611" s="16">
        <f t="shared" ca="1" si="73"/>
        <v>1</v>
      </c>
    </row>
    <row r="612" spans="1:23" x14ac:dyDescent="0.25">
      <c r="A612" s="9" t="s">
        <v>1674</v>
      </c>
      <c r="B612" s="10" t="s">
        <v>617</v>
      </c>
      <c r="C612" s="10" t="str">
        <f t="shared" si="74"/>
        <v>April</v>
      </c>
      <c r="D612" s="10">
        <f t="shared" si="75"/>
        <v>2024</v>
      </c>
      <c r="E612" s="10" t="str">
        <f t="shared" si="76"/>
        <v>Q2</v>
      </c>
      <c r="F612" s="10" t="s">
        <v>1675</v>
      </c>
      <c r="G612" s="10" t="s">
        <v>44</v>
      </c>
      <c r="H612" s="10" t="s">
        <v>45</v>
      </c>
      <c r="I612" s="10" t="s">
        <v>116</v>
      </c>
      <c r="J612" s="10" t="s">
        <v>66</v>
      </c>
      <c r="K612" s="10" t="s">
        <v>53</v>
      </c>
      <c r="L612" s="10">
        <v>2763.97</v>
      </c>
      <c r="M612" s="10">
        <f t="shared" si="77"/>
        <v>552.79399999999998</v>
      </c>
      <c r="N612" s="10">
        <v>5</v>
      </c>
      <c r="O612" s="10">
        <v>0.05</v>
      </c>
      <c r="P612" s="10">
        <v>554.58000000000004</v>
      </c>
      <c r="Q612" s="11">
        <f t="shared" si="78"/>
        <v>0.20064617199173657</v>
      </c>
      <c r="R612" s="10" t="s">
        <v>23</v>
      </c>
      <c r="S612" s="10" t="s">
        <v>77</v>
      </c>
      <c r="T612" s="10">
        <v>2</v>
      </c>
      <c r="U612" s="12" t="str">
        <f t="shared" si="79"/>
        <v>FAST</v>
      </c>
      <c r="V612" s="10" t="str">
        <f t="shared" si="72"/>
        <v>0 to 0.1</v>
      </c>
      <c r="W612" s="16">
        <f t="shared" ca="1" si="73"/>
        <v>1</v>
      </c>
    </row>
    <row r="613" spans="1:23" x14ac:dyDescent="0.25">
      <c r="A613" s="9" t="s">
        <v>1676</v>
      </c>
      <c r="B613" s="10" t="s">
        <v>1677</v>
      </c>
      <c r="C613" s="10" t="str">
        <f t="shared" si="74"/>
        <v>April</v>
      </c>
      <c r="D613" s="10">
        <f t="shared" si="75"/>
        <v>2024</v>
      </c>
      <c r="E613" s="10" t="str">
        <f t="shared" si="76"/>
        <v>Q2</v>
      </c>
      <c r="F613" s="10" t="s">
        <v>1678</v>
      </c>
      <c r="G613" s="10" t="s">
        <v>18</v>
      </c>
      <c r="H613" s="10" t="s">
        <v>58</v>
      </c>
      <c r="I613" s="10" t="s">
        <v>38</v>
      </c>
      <c r="J613" s="10" t="s">
        <v>29</v>
      </c>
      <c r="K613" s="10" t="s">
        <v>22</v>
      </c>
      <c r="L613" s="10">
        <v>319.10000000000002</v>
      </c>
      <c r="M613" s="10">
        <f t="shared" si="77"/>
        <v>319.10000000000002</v>
      </c>
      <c r="N613" s="10">
        <v>1</v>
      </c>
      <c r="O613" s="10">
        <v>0.17</v>
      </c>
      <c r="P613" s="10">
        <v>96.67</v>
      </c>
      <c r="Q613" s="11">
        <f t="shared" si="78"/>
        <v>0.30294578502036978</v>
      </c>
      <c r="R613" s="10" t="s">
        <v>31</v>
      </c>
      <c r="S613" s="10" t="s">
        <v>32</v>
      </c>
      <c r="T613" s="10">
        <v>8</v>
      </c>
      <c r="U613" s="12" t="str">
        <f t="shared" si="79"/>
        <v>SLOW</v>
      </c>
      <c r="V613" s="10" t="str">
        <f t="shared" si="72"/>
        <v>0.1 to 0.2</v>
      </c>
      <c r="W613" s="16">
        <f t="shared" ca="1" si="73"/>
        <v>1</v>
      </c>
    </row>
    <row r="614" spans="1:23" x14ac:dyDescent="0.25">
      <c r="A614" s="9" t="s">
        <v>1679</v>
      </c>
      <c r="B614" s="10" t="s">
        <v>1680</v>
      </c>
      <c r="C614" s="10" t="str">
        <f t="shared" si="74"/>
        <v>June</v>
      </c>
      <c r="D614" s="10">
        <f t="shared" si="75"/>
        <v>2025</v>
      </c>
      <c r="E614" s="10" t="str">
        <f t="shared" si="76"/>
        <v>Q2</v>
      </c>
      <c r="F614" s="10" t="s">
        <v>1681</v>
      </c>
      <c r="G614" s="10" t="s">
        <v>102</v>
      </c>
      <c r="H614" s="10" t="s">
        <v>51</v>
      </c>
      <c r="I614" s="10" t="s">
        <v>106</v>
      </c>
      <c r="J614" s="10" t="s">
        <v>66</v>
      </c>
      <c r="K614" s="10" t="s">
        <v>67</v>
      </c>
      <c r="L614" s="10">
        <v>433.11</v>
      </c>
      <c r="M614" s="10">
        <f t="shared" si="77"/>
        <v>433.11</v>
      </c>
      <c r="N614" s="10">
        <v>1</v>
      </c>
      <c r="O614" s="10">
        <v>0.13</v>
      </c>
      <c r="P614" s="10">
        <v>91.4</v>
      </c>
      <c r="Q614" s="11">
        <f t="shared" si="78"/>
        <v>0.21103183948650459</v>
      </c>
      <c r="R614" s="10" t="s">
        <v>54</v>
      </c>
      <c r="S614" s="10" t="s">
        <v>32</v>
      </c>
      <c r="T614" s="10">
        <v>3</v>
      </c>
      <c r="U614" s="12" t="str">
        <f t="shared" si="79"/>
        <v>FAST</v>
      </c>
      <c r="V614" s="10" t="str">
        <f t="shared" si="72"/>
        <v>0.1 to 0.2</v>
      </c>
      <c r="W614" s="16">
        <f t="shared" ca="1" si="73"/>
        <v>1</v>
      </c>
    </row>
    <row r="615" spans="1:23" x14ac:dyDescent="0.25">
      <c r="A615" s="9" t="s">
        <v>1682</v>
      </c>
      <c r="B615" s="10" t="s">
        <v>463</v>
      </c>
      <c r="C615" s="10" t="str">
        <f t="shared" si="74"/>
        <v>November</v>
      </c>
      <c r="D615" s="10">
        <f t="shared" si="75"/>
        <v>2024</v>
      </c>
      <c r="E615" s="10" t="str">
        <f t="shared" si="76"/>
        <v>Q4</v>
      </c>
      <c r="F615" s="10" t="s">
        <v>1683</v>
      </c>
      <c r="G615" s="10" t="s">
        <v>64</v>
      </c>
      <c r="H615" s="10" t="s">
        <v>65</v>
      </c>
      <c r="I615" s="10" t="s">
        <v>20</v>
      </c>
      <c r="J615" s="10" t="s">
        <v>21</v>
      </c>
      <c r="K615" s="10" t="s">
        <v>76</v>
      </c>
      <c r="L615" s="10">
        <v>206.26</v>
      </c>
      <c r="M615" s="10">
        <f t="shared" si="77"/>
        <v>68.75333333333333</v>
      </c>
      <c r="N615" s="10">
        <v>3</v>
      </c>
      <c r="O615" s="10">
        <v>0.15</v>
      </c>
      <c r="P615" s="10">
        <v>63.76</v>
      </c>
      <c r="Q615" s="11">
        <f t="shared" si="78"/>
        <v>0.30912440608940173</v>
      </c>
      <c r="R615" s="10" t="s">
        <v>54</v>
      </c>
      <c r="S615" s="10" t="s">
        <v>86</v>
      </c>
      <c r="T615" s="10">
        <v>10</v>
      </c>
      <c r="U615" s="12" t="str">
        <f t="shared" si="79"/>
        <v>SLOW</v>
      </c>
      <c r="V615" s="10" t="str">
        <f t="shared" si="72"/>
        <v>0.1 to 0.2</v>
      </c>
      <c r="W615" s="16">
        <f t="shared" ca="1" si="73"/>
        <v>1</v>
      </c>
    </row>
    <row r="616" spans="1:23" x14ac:dyDescent="0.25">
      <c r="A616" s="9" t="s">
        <v>1684</v>
      </c>
      <c r="B616" s="10" t="s">
        <v>1685</v>
      </c>
      <c r="C616" s="10" t="str">
        <f t="shared" si="74"/>
        <v>January</v>
      </c>
      <c r="D616" s="10">
        <f t="shared" si="75"/>
        <v>2025</v>
      </c>
      <c r="E616" s="10" t="str">
        <f t="shared" si="76"/>
        <v>Q1</v>
      </c>
      <c r="F616" s="10" t="s">
        <v>1686</v>
      </c>
      <c r="G616" s="10" t="s">
        <v>102</v>
      </c>
      <c r="H616" s="10" t="s">
        <v>65</v>
      </c>
      <c r="I616" s="10" t="s">
        <v>52</v>
      </c>
      <c r="J616" s="10" t="s">
        <v>21</v>
      </c>
      <c r="K616" s="10" t="s">
        <v>72</v>
      </c>
      <c r="L616" s="10">
        <v>305.25</v>
      </c>
      <c r="M616" s="10">
        <f t="shared" si="77"/>
        <v>76.3125</v>
      </c>
      <c r="N616" s="10">
        <v>4</v>
      </c>
      <c r="O616" s="10">
        <v>0.3</v>
      </c>
      <c r="P616" s="10">
        <v>92.53</v>
      </c>
      <c r="Q616" s="11">
        <f t="shared" si="78"/>
        <v>0.30312858312858315</v>
      </c>
      <c r="R616" s="10" t="s">
        <v>31</v>
      </c>
      <c r="S616" s="10" t="s">
        <v>24</v>
      </c>
      <c r="T616" s="10">
        <v>1</v>
      </c>
      <c r="U616" s="12" t="str">
        <f t="shared" si="79"/>
        <v>FAST</v>
      </c>
      <c r="V616" s="10" t="str">
        <f t="shared" si="72"/>
        <v>upto 0.3</v>
      </c>
      <c r="W616" s="16">
        <f t="shared" ca="1" si="73"/>
        <v>1</v>
      </c>
    </row>
    <row r="617" spans="1:23" x14ac:dyDescent="0.25">
      <c r="A617" s="9" t="s">
        <v>1687</v>
      </c>
      <c r="B617" s="10" t="s">
        <v>1688</v>
      </c>
      <c r="C617" s="10" t="str">
        <f t="shared" si="74"/>
        <v>July</v>
      </c>
      <c r="D617" s="10">
        <f t="shared" si="75"/>
        <v>2024</v>
      </c>
      <c r="E617" s="10" t="str">
        <f t="shared" si="76"/>
        <v>Q3</v>
      </c>
      <c r="F617" s="10" t="s">
        <v>1689</v>
      </c>
      <c r="G617" s="10" t="s">
        <v>36</v>
      </c>
      <c r="H617" s="10" t="s">
        <v>58</v>
      </c>
      <c r="I617" s="10" t="s">
        <v>28</v>
      </c>
      <c r="J617" s="10" t="s">
        <v>66</v>
      </c>
      <c r="K617" s="10" t="s">
        <v>22</v>
      </c>
      <c r="L617" s="10">
        <v>897.87</v>
      </c>
      <c r="M617" s="10">
        <f t="shared" si="77"/>
        <v>897.87</v>
      </c>
      <c r="N617" s="10">
        <v>1</v>
      </c>
      <c r="O617" s="10">
        <v>0.14000000000000001</v>
      </c>
      <c r="P617" s="10">
        <v>285.26</v>
      </c>
      <c r="Q617" s="11">
        <f t="shared" si="78"/>
        <v>0.31770746321850601</v>
      </c>
      <c r="R617" s="10" t="s">
        <v>23</v>
      </c>
      <c r="S617" s="10" t="s">
        <v>24</v>
      </c>
      <c r="T617" s="10">
        <v>6</v>
      </c>
      <c r="U617" s="12" t="str">
        <f t="shared" si="79"/>
        <v>NORMAL</v>
      </c>
      <c r="V617" s="10" t="str">
        <f t="shared" si="72"/>
        <v>0.1 to 0.2</v>
      </c>
      <c r="W617" s="16">
        <f t="shared" ca="1" si="73"/>
        <v>1</v>
      </c>
    </row>
    <row r="618" spans="1:23" x14ac:dyDescent="0.25">
      <c r="A618" s="9" t="s">
        <v>1690</v>
      </c>
      <c r="B618" s="10" t="s">
        <v>1691</v>
      </c>
      <c r="C618" s="10" t="str">
        <f t="shared" si="74"/>
        <v>October</v>
      </c>
      <c r="D618" s="10">
        <f t="shared" si="75"/>
        <v>2025</v>
      </c>
      <c r="E618" s="10" t="str">
        <f t="shared" si="76"/>
        <v>Q4</v>
      </c>
      <c r="F618" s="10" t="s">
        <v>1692</v>
      </c>
      <c r="G618" s="10" t="s">
        <v>18</v>
      </c>
      <c r="H618" s="10" t="s">
        <v>71</v>
      </c>
      <c r="I618" s="10" t="s">
        <v>116</v>
      </c>
      <c r="J618" s="10" t="s">
        <v>21</v>
      </c>
      <c r="K618" s="10" t="s">
        <v>30</v>
      </c>
      <c r="L618" s="10">
        <v>1837.34</v>
      </c>
      <c r="M618" s="10">
        <f t="shared" si="77"/>
        <v>918.67</v>
      </c>
      <c r="N618" s="10">
        <v>2</v>
      </c>
      <c r="O618" s="10">
        <v>0.06</v>
      </c>
      <c r="P618" s="10">
        <v>320.16000000000003</v>
      </c>
      <c r="Q618" s="11">
        <f t="shared" si="78"/>
        <v>0.17425190764910145</v>
      </c>
      <c r="R618" s="10" t="s">
        <v>54</v>
      </c>
      <c r="S618" s="10" t="s">
        <v>77</v>
      </c>
      <c r="T618" s="10">
        <v>7</v>
      </c>
      <c r="U618" s="12" t="str">
        <f t="shared" si="79"/>
        <v>NORMAL</v>
      </c>
      <c r="V618" s="10" t="str">
        <f t="shared" si="72"/>
        <v>0 to 0.1</v>
      </c>
      <c r="W618" s="16">
        <f t="shared" ca="1" si="73"/>
        <v>1</v>
      </c>
    </row>
    <row r="619" spans="1:23" x14ac:dyDescent="0.25">
      <c r="A619" s="9" t="s">
        <v>1693</v>
      </c>
      <c r="B619" s="10" t="s">
        <v>1694</v>
      </c>
      <c r="C619" s="10" t="str">
        <f t="shared" si="74"/>
        <v>November</v>
      </c>
      <c r="D619" s="10">
        <f t="shared" si="75"/>
        <v>2025</v>
      </c>
      <c r="E619" s="10" t="str">
        <f t="shared" si="76"/>
        <v>Q4</v>
      </c>
      <c r="F619" s="10" t="s">
        <v>1695</v>
      </c>
      <c r="G619" s="10" t="s">
        <v>18</v>
      </c>
      <c r="H619" s="10" t="s">
        <v>71</v>
      </c>
      <c r="I619" s="10" t="s">
        <v>52</v>
      </c>
      <c r="J619" s="10" t="s">
        <v>47</v>
      </c>
      <c r="K619" s="10" t="s">
        <v>82</v>
      </c>
      <c r="L619" s="10">
        <v>102.15</v>
      </c>
      <c r="M619" s="10">
        <f t="shared" si="77"/>
        <v>102.15</v>
      </c>
      <c r="N619" s="10">
        <v>1</v>
      </c>
      <c r="O619" s="10">
        <v>0.15</v>
      </c>
      <c r="P619" s="10">
        <v>16.02</v>
      </c>
      <c r="Q619" s="11">
        <f t="shared" si="78"/>
        <v>0.15682819383259911</v>
      </c>
      <c r="R619" s="10" t="s">
        <v>31</v>
      </c>
      <c r="S619" s="10" t="s">
        <v>86</v>
      </c>
      <c r="T619" s="10">
        <v>1</v>
      </c>
      <c r="U619" s="12" t="str">
        <f t="shared" si="79"/>
        <v>FAST</v>
      </c>
      <c r="V619" s="10" t="str">
        <f t="shared" si="72"/>
        <v>0.1 to 0.2</v>
      </c>
      <c r="W619" s="16">
        <f t="shared" ca="1" si="73"/>
        <v>1</v>
      </c>
    </row>
    <row r="620" spans="1:23" x14ac:dyDescent="0.25">
      <c r="A620" s="9" t="s">
        <v>1696</v>
      </c>
      <c r="B620" s="10" t="s">
        <v>1453</v>
      </c>
      <c r="C620" s="10" t="str">
        <f t="shared" si="74"/>
        <v>November</v>
      </c>
      <c r="D620" s="10">
        <f t="shared" si="75"/>
        <v>2025</v>
      </c>
      <c r="E620" s="10" t="str">
        <f t="shared" si="76"/>
        <v>Q4</v>
      </c>
      <c r="F620" s="10" t="s">
        <v>125</v>
      </c>
      <c r="G620" s="10" t="s">
        <v>36</v>
      </c>
      <c r="H620" s="10" t="s">
        <v>58</v>
      </c>
      <c r="I620" s="10" t="s">
        <v>28</v>
      </c>
      <c r="J620" s="10" t="s">
        <v>29</v>
      </c>
      <c r="K620" s="10" t="s">
        <v>76</v>
      </c>
      <c r="L620" s="10">
        <v>2081.63</v>
      </c>
      <c r="M620" s="10">
        <f t="shared" si="77"/>
        <v>520.40750000000003</v>
      </c>
      <c r="N620" s="10">
        <v>4</v>
      </c>
      <c r="O620" s="10">
        <v>0.05</v>
      </c>
      <c r="P620" s="10">
        <v>709.16</v>
      </c>
      <c r="Q620" s="11">
        <f t="shared" si="78"/>
        <v>0.34067533615484019</v>
      </c>
      <c r="R620" s="10" t="s">
        <v>23</v>
      </c>
      <c r="S620" s="10" t="s">
        <v>24</v>
      </c>
      <c r="T620" s="10">
        <v>4</v>
      </c>
      <c r="U620" s="12" t="str">
        <f t="shared" si="79"/>
        <v>NORMAL</v>
      </c>
      <c r="V620" s="10" t="str">
        <f t="shared" si="72"/>
        <v>0 to 0.1</v>
      </c>
      <c r="W620" s="16">
        <f t="shared" ca="1" si="73"/>
        <v>1</v>
      </c>
    </row>
    <row r="621" spans="1:23" x14ac:dyDescent="0.25">
      <c r="A621" s="9" t="s">
        <v>1697</v>
      </c>
      <c r="B621" s="10" t="s">
        <v>1595</v>
      </c>
      <c r="C621" s="10" t="str">
        <f t="shared" si="74"/>
        <v>June</v>
      </c>
      <c r="D621" s="10">
        <f t="shared" si="75"/>
        <v>2024</v>
      </c>
      <c r="E621" s="10" t="str">
        <f t="shared" si="76"/>
        <v>Q2</v>
      </c>
      <c r="F621" s="10" t="s">
        <v>1698</v>
      </c>
      <c r="G621" s="10" t="s">
        <v>44</v>
      </c>
      <c r="H621" s="10" t="s">
        <v>45</v>
      </c>
      <c r="I621" s="10" t="s">
        <v>20</v>
      </c>
      <c r="J621" s="10" t="s">
        <v>29</v>
      </c>
      <c r="K621" s="10" t="s">
        <v>72</v>
      </c>
      <c r="L621" s="10">
        <v>1686.89</v>
      </c>
      <c r="M621" s="10">
        <f t="shared" si="77"/>
        <v>337.37800000000004</v>
      </c>
      <c r="N621" s="10">
        <v>5</v>
      </c>
      <c r="O621" s="10">
        <v>0.12</v>
      </c>
      <c r="P621" s="10">
        <v>242.98</v>
      </c>
      <c r="Q621" s="11">
        <f t="shared" si="78"/>
        <v>0.14404021601882752</v>
      </c>
      <c r="R621" s="10" t="s">
        <v>23</v>
      </c>
      <c r="S621" s="10" t="s">
        <v>40</v>
      </c>
      <c r="T621" s="10">
        <v>5</v>
      </c>
      <c r="U621" s="12" t="str">
        <f t="shared" si="79"/>
        <v>NORMAL</v>
      </c>
      <c r="V621" s="10" t="str">
        <f t="shared" si="72"/>
        <v>0.1 to 0.2</v>
      </c>
      <c r="W621" s="16">
        <f t="shared" ca="1" si="73"/>
        <v>1</v>
      </c>
    </row>
    <row r="622" spans="1:23" x14ac:dyDescent="0.25">
      <c r="A622" s="9" t="s">
        <v>1699</v>
      </c>
      <c r="B622" s="10" t="s">
        <v>1700</v>
      </c>
      <c r="C622" s="10" t="str">
        <f t="shared" si="74"/>
        <v>November</v>
      </c>
      <c r="D622" s="10">
        <f t="shared" si="75"/>
        <v>2025</v>
      </c>
      <c r="E622" s="10" t="str">
        <f t="shared" si="76"/>
        <v>Q4</v>
      </c>
      <c r="F622" s="10" t="s">
        <v>1701</v>
      </c>
      <c r="G622" s="10" t="s">
        <v>44</v>
      </c>
      <c r="H622" s="10" t="s">
        <v>58</v>
      </c>
      <c r="I622" s="10" t="s">
        <v>59</v>
      </c>
      <c r="J622" s="10" t="s">
        <v>29</v>
      </c>
      <c r="K622" s="10" t="s">
        <v>72</v>
      </c>
      <c r="L622" s="10">
        <v>2798.82</v>
      </c>
      <c r="M622" s="10">
        <f t="shared" si="77"/>
        <v>932.94</v>
      </c>
      <c r="N622" s="10">
        <v>3</v>
      </c>
      <c r="O622" s="10">
        <v>0.17</v>
      </c>
      <c r="P622" s="10">
        <v>308.02999999999997</v>
      </c>
      <c r="Q622" s="11">
        <f t="shared" si="78"/>
        <v>0.1100570954902423</v>
      </c>
      <c r="R622" s="10" t="s">
        <v>54</v>
      </c>
      <c r="S622" s="10" t="s">
        <v>86</v>
      </c>
      <c r="T622" s="10">
        <v>4</v>
      </c>
      <c r="U622" s="12" t="str">
        <f t="shared" si="79"/>
        <v>NORMAL</v>
      </c>
      <c r="V622" s="10" t="str">
        <f t="shared" si="72"/>
        <v>0.1 to 0.2</v>
      </c>
      <c r="W622" s="16">
        <f t="shared" ca="1" si="73"/>
        <v>1</v>
      </c>
    </row>
    <row r="623" spans="1:23" x14ac:dyDescent="0.25">
      <c r="A623" s="9" t="s">
        <v>1702</v>
      </c>
      <c r="B623" s="10" t="s">
        <v>1703</v>
      </c>
      <c r="C623" s="10" t="str">
        <f t="shared" si="74"/>
        <v>August</v>
      </c>
      <c r="D623" s="10">
        <f t="shared" si="75"/>
        <v>2024</v>
      </c>
      <c r="E623" s="10" t="str">
        <f t="shared" si="76"/>
        <v>Q3</v>
      </c>
      <c r="F623" s="10" t="s">
        <v>1704</v>
      </c>
      <c r="G623" s="10" t="s">
        <v>102</v>
      </c>
      <c r="H623" s="10" t="s">
        <v>71</v>
      </c>
      <c r="I623" s="10" t="s">
        <v>106</v>
      </c>
      <c r="J623" s="10" t="s">
        <v>29</v>
      </c>
      <c r="K623" s="10" t="s">
        <v>67</v>
      </c>
      <c r="L623" s="10">
        <v>1978.71</v>
      </c>
      <c r="M623" s="10">
        <f t="shared" si="77"/>
        <v>395.74200000000002</v>
      </c>
      <c r="N623" s="10">
        <v>5</v>
      </c>
      <c r="O623" s="10">
        <v>0.12</v>
      </c>
      <c r="P623" s="10">
        <v>606.30999999999995</v>
      </c>
      <c r="Q623" s="11">
        <f t="shared" si="78"/>
        <v>0.30641680690955214</v>
      </c>
      <c r="R623" s="10" t="s">
        <v>31</v>
      </c>
      <c r="S623" s="10" t="s">
        <v>40</v>
      </c>
      <c r="T623" s="10">
        <v>5</v>
      </c>
      <c r="U623" s="12" t="str">
        <f t="shared" si="79"/>
        <v>NORMAL</v>
      </c>
      <c r="V623" s="10" t="str">
        <f t="shared" si="72"/>
        <v>0.1 to 0.2</v>
      </c>
      <c r="W623" s="16">
        <f t="shared" ca="1" si="73"/>
        <v>1</v>
      </c>
    </row>
    <row r="624" spans="1:23" x14ac:dyDescent="0.25">
      <c r="A624" s="9" t="s">
        <v>1705</v>
      </c>
      <c r="B624" s="10" t="s">
        <v>668</v>
      </c>
      <c r="C624" s="10" t="str">
        <f t="shared" si="74"/>
        <v>April</v>
      </c>
      <c r="D624" s="10">
        <f t="shared" si="75"/>
        <v>2025</v>
      </c>
      <c r="E624" s="10" t="str">
        <f t="shared" si="76"/>
        <v>Q2</v>
      </c>
      <c r="F624" s="10" t="s">
        <v>1706</v>
      </c>
      <c r="G624" s="10" t="s">
        <v>44</v>
      </c>
      <c r="H624" s="10" t="s">
        <v>71</v>
      </c>
      <c r="I624" s="10" t="s">
        <v>59</v>
      </c>
      <c r="J624" s="10" t="s">
        <v>29</v>
      </c>
      <c r="K624" s="10" t="s">
        <v>53</v>
      </c>
      <c r="L624" s="10">
        <v>3527.94</v>
      </c>
      <c r="M624" s="10">
        <f t="shared" si="77"/>
        <v>881.98500000000001</v>
      </c>
      <c r="N624" s="10">
        <v>4</v>
      </c>
      <c r="O624" s="10">
        <v>0.24</v>
      </c>
      <c r="P624" s="10">
        <v>1056.17</v>
      </c>
      <c r="Q624" s="11">
        <f t="shared" si="78"/>
        <v>0.29937300520983917</v>
      </c>
      <c r="R624" s="10" t="s">
        <v>54</v>
      </c>
      <c r="S624" s="10" t="s">
        <v>32</v>
      </c>
      <c r="T624" s="10">
        <v>9</v>
      </c>
      <c r="U624" s="12" t="str">
        <f t="shared" si="79"/>
        <v>SLOW</v>
      </c>
      <c r="V624" s="10" t="str">
        <f t="shared" si="72"/>
        <v>upto 0.3</v>
      </c>
      <c r="W624" s="16">
        <f t="shared" ca="1" si="73"/>
        <v>1</v>
      </c>
    </row>
    <row r="625" spans="1:23" x14ac:dyDescent="0.25">
      <c r="A625" s="9" t="s">
        <v>1707</v>
      </c>
      <c r="B625" s="10" t="s">
        <v>1708</v>
      </c>
      <c r="C625" s="10" t="str">
        <f t="shared" si="74"/>
        <v>August</v>
      </c>
      <c r="D625" s="10">
        <f t="shared" si="75"/>
        <v>2025</v>
      </c>
      <c r="E625" s="10" t="str">
        <f t="shared" si="76"/>
        <v>Q3</v>
      </c>
      <c r="F625" s="10" t="s">
        <v>1709</v>
      </c>
      <c r="G625" s="10" t="s">
        <v>102</v>
      </c>
      <c r="H625" s="10" t="s">
        <v>45</v>
      </c>
      <c r="I625" s="10" t="s">
        <v>46</v>
      </c>
      <c r="J625" s="10" t="s">
        <v>21</v>
      </c>
      <c r="K625" s="10" t="s">
        <v>72</v>
      </c>
      <c r="L625" s="10">
        <v>817.9</v>
      </c>
      <c r="M625" s="10">
        <f t="shared" si="77"/>
        <v>817.9</v>
      </c>
      <c r="N625" s="10">
        <v>1</v>
      </c>
      <c r="O625" s="10">
        <v>0.25</v>
      </c>
      <c r="P625" s="10">
        <v>119.3</v>
      </c>
      <c r="Q625" s="11">
        <f t="shared" si="78"/>
        <v>0.14586135224355057</v>
      </c>
      <c r="R625" s="10" t="s">
        <v>23</v>
      </c>
      <c r="S625" s="10" t="s">
        <v>24</v>
      </c>
      <c r="T625" s="10">
        <v>9</v>
      </c>
      <c r="U625" s="12" t="str">
        <f t="shared" si="79"/>
        <v>SLOW</v>
      </c>
      <c r="V625" s="10" t="str">
        <f t="shared" si="72"/>
        <v>upto 0.3</v>
      </c>
      <c r="W625" s="16">
        <f t="shared" ca="1" si="73"/>
        <v>1</v>
      </c>
    </row>
    <row r="626" spans="1:23" x14ac:dyDescent="0.25">
      <c r="A626" s="9" t="s">
        <v>1710</v>
      </c>
      <c r="B626" s="10" t="s">
        <v>34</v>
      </c>
      <c r="C626" s="10" t="str">
        <f t="shared" si="74"/>
        <v>November</v>
      </c>
      <c r="D626" s="10">
        <f t="shared" si="75"/>
        <v>2025</v>
      </c>
      <c r="E626" s="10" t="str">
        <f t="shared" si="76"/>
        <v>Q4</v>
      </c>
      <c r="F626" s="10" t="s">
        <v>1711</v>
      </c>
      <c r="G626" s="10" t="s">
        <v>36</v>
      </c>
      <c r="H626" s="10" t="s">
        <v>45</v>
      </c>
      <c r="I626" s="10" t="s">
        <v>59</v>
      </c>
      <c r="J626" s="10" t="s">
        <v>47</v>
      </c>
      <c r="K626" s="10" t="s">
        <v>76</v>
      </c>
      <c r="L626" s="10">
        <v>2013.13</v>
      </c>
      <c r="M626" s="10">
        <f t="shared" si="77"/>
        <v>402.62600000000003</v>
      </c>
      <c r="N626" s="10">
        <v>5</v>
      </c>
      <c r="O626" s="10">
        <v>0.13</v>
      </c>
      <c r="P626" s="10">
        <v>671.51</v>
      </c>
      <c r="Q626" s="11">
        <f t="shared" si="78"/>
        <v>0.33356514482422889</v>
      </c>
      <c r="R626" s="10" t="s">
        <v>23</v>
      </c>
      <c r="S626" s="10" t="s">
        <v>40</v>
      </c>
      <c r="T626" s="10">
        <v>6</v>
      </c>
      <c r="U626" s="12" t="str">
        <f t="shared" si="79"/>
        <v>NORMAL</v>
      </c>
      <c r="V626" s="10" t="str">
        <f t="shared" si="72"/>
        <v>0.1 to 0.2</v>
      </c>
      <c r="W626" s="16">
        <f t="shared" ca="1" si="73"/>
        <v>1</v>
      </c>
    </row>
    <row r="627" spans="1:23" x14ac:dyDescent="0.25">
      <c r="A627" s="9" t="s">
        <v>1712</v>
      </c>
      <c r="B627" s="10" t="s">
        <v>1713</v>
      </c>
      <c r="C627" s="10" t="str">
        <f t="shared" si="74"/>
        <v>September</v>
      </c>
      <c r="D627" s="10">
        <f t="shared" si="75"/>
        <v>2024</v>
      </c>
      <c r="E627" s="10" t="str">
        <f t="shared" si="76"/>
        <v>Q3</v>
      </c>
      <c r="F627" s="10" t="s">
        <v>1714</v>
      </c>
      <c r="G627" s="10" t="s">
        <v>102</v>
      </c>
      <c r="H627" s="10" t="s">
        <v>51</v>
      </c>
      <c r="I627" s="10" t="s">
        <v>38</v>
      </c>
      <c r="J627" s="10" t="s">
        <v>81</v>
      </c>
      <c r="K627" s="10" t="s">
        <v>82</v>
      </c>
      <c r="L627" s="10">
        <v>4363.8100000000004</v>
      </c>
      <c r="M627" s="10">
        <f t="shared" si="77"/>
        <v>872.76200000000006</v>
      </c>
      <c r="N627" s="10">
        <v>5</v>
      </c>
      <c r="O627" s="10">
        <v>0.13</v>
      </c>
      <c r="P627" s="10">
        <v>671.25</v>
      </c>
      <c r="Q627" s="11">
        <f t="shared" si="78"/>
        <v>0.15382200416608421</v>
      </c>
      <c r="R627" s="10" t="s">
        <v>23</v>
      </c>
      <c r="S627" s="10" t="s">
        <v>77</v>
      </c>
      <c r="T627" s="10">
        <v>6</v>
      </c>
      <c r="U627" s="12" t="str">
        <f t="shared" si="79"/>
        <v>NORMAL</v>
      </c>
      <c r="V627" s="10" t="str">
        <f t="shared" si="72"/>
        <v>0.1 to 0.2</v>
      </c>
      <c r="W627" s="16">
        <f t="shared" ca="1" si="73"/>
        <v>1</v>
      </c>
    </row>
    <row r="628" spans="1:23" x14ac:dyDescent="0.25">
      <c r="A628" s="9" t="s">
        <v>1715</v>
      </c>
      <c r="B628" s="10" t="s">
        <v>525</v>
      </c>
      <c r="C628" s="10" t="str">
        <f t="shared" si="74"/>
        <v>February</v>
      </c>
      <c r="D628" s="10">
        <f t="shared" si="75"/>
        <v>2025</v>
      </c>
      <c r="E628" s="10" t="str">
        <f t="shared" si="76"/>
        <v>Q1</v>
      </c>
      <c r="F628" s="10" t="s">
        <v>1716</v>
      </c>
      <c r="G628" s="10" t="s">
        <v>18</v>
      </c>
      <c r="H628" s="10" t="s">
        <v>37</v>
      </c>
      <c r="I628" s="10" t="s">
        <v>106</v>
      </c>
      <c r="J628" s="10" t="s">
        <v>81</v>
      </c>
      <c r="K628" s="10" t="s">
        <v>82</v>
      </c>
      <c r="L628" s="10">
        <v>110.57</v>
      </c>
      <c r="M628" s="10">
        <f t="shared" si="77"/>
        <v>22.113999999999997</v>
      </c>
      <c r="N628" s="10">
        <v>5</v>
      </c>
      <c r="O628" s="10">
        <v>0.17</v>
      </c>
      <c r="P628" s="10">
        <v>31.28</v>
      </c>
      <c r="Q628" s="11">
        <f t="shared" si="78"/>
        <v>0.28289771185674234</v>
      </c>
      <c r="R628" s="10" t="s">
        <v>31</v>
      </c>
      <c r="S628" s="10" t="s">
        <v>86</v>
      </c>
      <c r="T628" s="10">
        <v>2</v>
      </c>
      <c r="U628" s="12" t="str">
        <f t="shared" si="79"/>
        <v>FAST</v>
      </c>
      <c r="V628" s="10" t="str">
        <f t="shared" si="72"/>
        <v>0.1 to 0.2</v>
      </c>
      <c r="W628" s="16">
        <f t="shared" ca="1" si="73"/>
        <v>1</v>
      </c>
    </row>
    <row r="629" spans="1:23" x14ac:dyDescent="0.25">
      <c r="A629" s="9" t="s">
        <v>1717</v>
      </c>
      <c r="B629" s="10" t="s">
        <v>932</v>
      </c>
      <c r="C629" s="10" t="str">
        <f t="shared" si="74"/>
        <v>July</v>
      </c>
      <c r="D629" s="10">
        <f t="shared" si="75"/>
        <v>2024</v>
      </c>
      <c r="E629" s="10" t="str">
        <f t="shared" si="76"/>
        <v>Q3</v>
      </c>
      <c r="F629" s="10" t="s">
        <v>1718</v>
      </c>
      <c r="G629" s="10" t="s">
        <v>64</v>
      </c>
      <c r="H629" s="10" t="s">
        <v>19</v>
      </c>
      <c r="I629" s="10" t="s">
        <v>116</v>
      </c>
      <c r="J629" s="10" t="s">
        <v>66</v>
      </c>
      <c r="K629" s="10" t="s">
        <v>60</v>
      </c>
      <c r="L629" s="10">
        <v>491.29</v>
      </c>
      <c r="M629" s="10">
        <f t="shared" si="77"/>
        <v>491.29</v>
      </c>
      <c r="N629" s="10">
        <v>1</v>
      </c>
      <c r="O629" s="10">
        <v>0.24</v>
      </c>
      <c r="P629" s="10">
        <v>75.39</v>
      </c>
      <c r="Q629" s="11">
        <f t="shared" si="78"/>
        <v>0.15345315394166378</v>
      </c>
      <c r="R629" s="10" t="s">
        <v>54</v>
      </c>
      <c r="S629" s="10" t="s">
        <v>40</v>
      </c>
      <c r="T629" s="10">
        <v>6</v>
      </c>
      <c r="U629" s="12" t="str">
        <f t="shared" si="79"/>
        <v>NORMAL</v>
      </c>
      <c r="V629" s="10" t="str">
        <f t="shared" si="72"/>
        <v>upto 0.3</v>
      </c>
      <c r="W629" s="16">
        <f t="shared" ca="1" si="73"/>
        <v>1</v>
      </c>
    </row>
    <row r="630" spans="1:23" x14ac:dyDescent="0.25">
      <c r="A630" s="9" t="s">
        <v>1719</v>
      </c>
      <c r="B630" s="10" t="s">
        <v>1720</v>
      </c>
      <c r="C630" s="10" t="str">
        <f t="shared" si="74"/>
        <v>October</v>
      </c>
      <c r="D630" s="10">
        <f t="shared" si="75"/>
        <v>2024</v>
      </c>
      <c r="E630" s="10" t="str">
        <f t="shared" si="76"/>
        <v>Q4</v>
      </c>
      <c r="F630" s="10" t="s">
        <v>1721</v>
      </c>
      <c r="G630" s="10" t="s">
        <v>18</v>
      </c>
      <c r="H630" s="10" t="s">
        <v>65</v>
      </c>
      <c r="I630" s="10" t="s">
        <v>52</v>
      </c>
      <c r="J630" s="10" t="s">
        <v>66</v>
      </c>
      <c r="K630" s="10" t="s">
        <v>76</v>
      </c>
      <c r="L630" s="10">
        <v>3631.11</v>
      </c>
      <c r="M630" s="10">
        <f t="shared" si="77"/>
        <v>907.77750000000003</v>
      </c>
      <c r="N630" s="10">
        <v>4</v>
      </c>
      <c r="O630" s="10">
        <v>0.21</v>
      </c>
      <c r="P630" s="10">
        <v>654.94000000000005</v>
      </c>
      <c r="Q630" s="11">
        <f t="shared" si="78"/>
        <v>0.18036908824023509</v>
      </c>
      <c r="R630" s="10" t="s">
        <v>54</v>
      </c>
      <c r="S630" s="10" t="s">
        <v>24</v>
      </c>
      <c r="T630" s="10">
        <v>5</v>
      </c>
      <c r="U630" s="12" t="str">
        <f t="shared" si="79"/>
        <v>NORMAL</v>
      </c>
      <c r="V630" s="10" t="str">
        <f t="shared" si="72"/>
        <v>upto 0.3</v>
      </c>
      <c r="W630" s="16">
        <f t="shared" ca="1" si="73"/>
        <v>1</v>
      </c>
    </row>
    <row r="631" spans="1:23" x14ac:dyDescent="0.25">
      <c r="A631" s="9" t="s">
        <v>1722</v>
      </c>
      <c r="B631" s="10" t="s">
        <v>1646</v>
      </c>
      <c r="C631" s="10" t="str">
        <f t="shared" si="74"/>
        <v>February</v>
      </c>
      <c r="D631" s="10">
        <f t="shared" si="75"/>
        <v>2024</v>
      </c>
      <c r="E631" s="10" t="str">
        <f t="shared" si="76"/>
        <v>Q1</v>
      </c>
      <c r="F631" s="10" t="s">
        <v>1723</v>
      </c>
      <c r="G631" s="10" t="s">
        <v>36</v>
      </c>
      <c r="H631" s="10" t="s">
        <v>58</v>
      </c>
      <c r="I631" s="10" t="s">
        <v>106</v>
      </c>
      <c r="J631" s="10" t="s">
        <v>21</v>
      </c>
      <c r="K631" s="10" t="s">
        <v>76</v>
      </c>
      <c r="L631" s="10">
        <v>1924.94</v>
      </c>
      <c r="M631" s="10">
        <f t="shared" si="77"/>
        <v>384.988</v>
      </c>
      <c r="N631" s="10">
        <v>5</v>
      </c>
      <c r="O631" s="10">
        <v>0.3</v>
      </c>
      <c r="P631" s="10">
        <v>406.72</v>
      </c>
      <c r="Q631" s="11">
        <f t="shared" si="78"/>
        <v>0.21128970253618296</v>
      </c>
      <c r="R631" s="10" t="s">
        <v>23</v>
      </c>
      <c r="S631" s="10" t="s">
        <v>77</v>
      </c>
      <c r="T631" s="10">
        <v>4</v>
      </c>
      <c r="U631" s="12" t="str">
        <f t="shared" si="79"/>
        <v>NORMAL</v>
      </c>
      <c r="V631" s="10" t="str">
        <f t="shared" si="72"/>
        <v>upto 0.3</v>
      </c>
      <c r="W631" s="16">
        <f t="shared" ca="1" si="73"/>
        <v>1</v>
      </c>
    </row>
    <row r="632" spans="1:23" x14ac:dyDescent="0.25">
      <c r="A632" s="9" t="s">
        <v>1724</v>
      </c>
      <c r="B632" s="10" t="s">
        <v>1725</v>
      </c>
      <c r="C632" s="10" t="str">
        <f t="shared" si="74"/>
        <v>March</v>
      </c>
      <c r="D632" s="10">
        <f t="shared" si="75"/>
        <v>2025</v>
      </c>
      <c r="E632" s="10" t="str">
        <f t="shared" si="76"/>
        <v>Q1</v>
      </c>
      <c r="F632" s="10" t="s">
        <v>1726</v>
      </c>
      <c r="G632" s="10" t="s">
        <v>18</v>
      </c>
      <c r="H632" s="10" t="s">
        <v>58</v>
      </c>
      <c r="I632" s="10" t="s">
        <v>116</v>
      </c>
      <c r="J632" s="10" t="s">
        <v>21</v>
      </c>
      <c r="K632" s="10" t="s">
        <v>53</v>
      </c>
      <c r="L632" s="10">
        <v>636.42999999999995</v>
      </c>
      <c r="M632" s="10">
        <f t="shared" si="77"/>
        <v>636.42999999999995</v>
      </c>
      <c r="N632" s="10">
        <v>1</v>
      </c>
      <c r="O632" s="10">
        <v>0.13</v>
      </c>
      <c r="P632" s="10">
        <v>120.92</v>
      </c>
      <c r="Q632" s="11">
        <f t="shared" si="78"/>
        <v>0.18999732884999138</v>
      </c>
      <c r="R632" s="10" t="s">
        <v>23</v>
      </c>
      <c r="S632" s="10" t="s">
        <v>32</v>
      </c>
      <c r="T632" s="10">
        <v>1</v>
      </c>
      <c r="U632" s="12" t="str">
        <f t="shared" si="79"/>
        <v>FAST</v>
      </c>
      <c r="V632" s="10" t="str">
        <f t="shared" si="72"/>
        <v>0.1 to 0.2</v>
      </c>
      <c r="W632" s="16">
        <f t="shared" ca="1" si="73"/>
        <v>1</v>
      </c>
    </row>
    <row r="633" spans="1:23" x14ac:dyDescent="0.25">
      <c r="A633" s="9" t="s">
        <v>1727</v>
      </c>
      <c r="B633" s="10" t="s">
        <v>1728</v>
      </c>
      <c r="C633" s="10" t="str">
        <f t="shared" si="74"/>
        <v>September</v>
      </c>
      <c r="D633" s="10">
        <f t="shared" si="75"/>
        <v>2024</v>
      </c>
      <c r="E633" s="10" t="str">
        <f t="shared" si="76"/>
        <v>Q3</v>
      </c>
      <c r="F633" s="10" t="s">
        <v>1729</v>
      </c>
      <c r="G633" s="10" t="s">
        <v>64</v>
      </c>
      <c r="H633" s="10" t="s">
        <v>58</v>
      </c>
      <c r="I633" s="10" t="s">
        <v>46</v>
      </c>
      <c r="J633" s="10" t="s">
        <v>81</v>
      </c>
      <c r="K633" s="10" t="s">
        <v>60</v>
      </c>
      <c r="L633" s="10">
        <v>749.44</v>
      </c>
      <c r="M633" s="10">
        <f t="shared" si="77"/>
        <v>749.44</v>
      </c>
      <c r="N633" s="10">
        <v>1</v>
      </c>
      <c r="O633" s="10">
        <v>0.03</v>
      </c>
      <c r="P633" s="10">
        <v>116.49</v>
      </c>
      <c r="Q633" s="11">
        <f t="shared" si="78"/>
        <v>0.15543605892399656</v>
      </c>
      <c r="R633" s="10" t="s">
        <v>31</v>
      </c>
      <c r="S633" s="10" t="s">
        <v>40</v>
      </c>
      <c r="T633" s="10">
        <v>9</v>
      </c>
      <c r="U633" s="12" t="str">
        <f t="shared" si="79"/>
        <v>SLOW</v>
      </c>
      <c r="V633" s="10" t="str">
        <f t="shared" si="72"/>
        <v>0 to 0.1</v>
      </c>
      <c r="W633" s="16">
        <f t="shared" ca="1" si="73"/>
        <v>1</v>
      </c>
    </row>
    <row r="634" spans="1:23" x14ac:dyDescent="0.25">
      <c r="A634" s="9" t="s">
        <v>1730</v>
      </c>
      <c r="B634" s="10" t="s">
        <v>818</v>
      </c>
      <c r="C634" s="10" t="str">
        <f t="shared" si="74"/>
        <v>November</v>
      </c>
      <c r="D634" s="10">
        <f t="shared" si="75"/>
        <v>2024</v>
      </c>
      <c r="E634" s="10" t="str">
        <f t="shared" si="76"/>
        <v>Q4</v>
      </c>
      <c r="F634" s="10" t="s">
        <v>1731</v>
      </c>
      <c r="G634" s="10" t="s">
        <v>44</v>
      </c>
      <c r="H634" s="10" t="s">
        <v>58</v>
      </c>
      <c r="I634" s="10" t="s">
        <v>38</v>
      </c>
      <c r="J634" s="10" t="s">
        <v>81</v>
      </c>
      <c r="K634" s="10" t="s">
        <v>60</v>
      </c>
      <c r="L634" s="10">
        <v>1145.77</v>
      </c>
      <c r="M634" s="10">
        <f t="shared" si="77"/>
        <v>572.88499999999999</v>
      </c>
      <c r="N634" s="10">
        <v>2</v>
      </c>
      <c r="O634" s="10">
        <v>0.24</v>
      </c>
      <c r="P634" s="10">
        <v>164.79</v>
      </c>
      <c r="Q634" s="11">
        <f t="shared" si="78"/>
        <v>0.14382467685486616</v>
      </c>
      <c r="R634" s="10" t="s">
        <v>31</v>
      </c>
      <c r="S634" s="10" t="s">
        <v>24</v>
      </c>
      <c r="T634" s="10">
        <v>9</v>
      </c>
      <c r="U634" s="12" t="str">
        <f t="shared" si="79"/>
        <v>SLOW</v>
      </c>
      <c r="V634" s="10" t="str">
        <f t="shared" si="72"/>
        <v>upto 0.3</v>
      </c>
      <c r="W634" s="16">
        <f t="shared" ca="1" si="73"/>
        <v>1</v>
      </c>
    </row>
    <row r="635" spans="1:23" x14ac:dyDescent="0.25">
      <c r="A635" s="9" t="s">
        <v>1732</v>
      </c>
      <c r="B635" s="10" t="s">
        <v>1733</v>
      </c>
      <c r="C635" s="10" t="str">
        <f t="shared" si="74"/>
        <v>August</v>
      </c>
      <c r="D635" s="10">
        <f t="shared" si="75"/>
        <v>2024</v>
      </c>
      <c r="E635" s="10" t="str">
        <f t="shared" si="76"/>
        <v>Q3</v>
      </c>
      <c r="F635" s="10" t="s">
        <v>1734</v>
      </c>
      <c r="G635" s="10" t="s">
        <v>44</v>
      </c>
      <c r="H635" s="10" t="s">
        <v>45</v>
      </c>
      <c r="I635" s="10" t="s">
        <v>59</v>
      </c>
      <c r="J635" s="10" t="s">
        <v>21</v>
      </c>
      <c r="K635" s="10" t="s">
        <v>39</v>
      </c>
      <c r="L635" s="10">
        <v>940.87</v>
      </c>
      <c r="M635" s="10">
        <f t="shared" si="77"/>
        <v>235.2175</v>
      </c>
      <c r="N635" s="10">
        <v>4</v>
      </c>
      <c r="O635" s="10">
        <v>0.11</v>
      </c>
      <c r="P635" s="10">
        <v>116.39</v>
      </c>
      <c r="Q635" s="11">
        <f t="shared" si="78"/>
        <v>0.12370465632871704</v>
      </c>
      <c r="R635" s="10" t="s">
        <v>54</v>
      </c>
      <c r="S635" s="10" t="s">
        <v>77</v>
      </c>
      <c r="T635" s="10">
        <v>10</v>
      </c>
      <c r="U635" s="12" t="str">
        <f t="shared" si="79"/>
        <v>SLOW</v>
      </c>
      <c r="V635" s="10" t="str">
        <f t="shared" si="72"/>
        <v>0.1 to 0.2</v>
      </c>
      <c r="W635" s="16">
        <f t="shared" ca="1" si="73"/>
        <v>1</v>
      </c>
    </row>
    <row r="636" spans="1:23" x14ac:dyDescent="0.25">
      <c r="A636" s="9" t="s">
        <v>1735</v>
      </c>
      <c r="B636" s="10" t="s">
        <v>1733</v>
      </c>
      <c r="C636" s="10" t="str">
        <f t="shared" si="74"/>
        <v>August</v>
      </c>
      <c r="D636" s="10">
        <f t="shared" si="75"/>
        <v>2024</v>
      </c>
      <c r="E636" s="10" t="str">
        <f t="shared" si="76"/>
        <v>Q3</v>
      </c>
      <c r="F636" s="10" t="s">
        <v>1736</v>
      </c>
      <c r="G636" s="10" t="s">
        <v>102</v>
      </c>
      <c r="H636" s="10" t="s">
        <v>51</v>
      </c>
      <c r="I636" s="10" t="s">
        <v>106</v>
      </c>
      <c r="J636" s="10" t="s">
        <v>29</v>
      </c>
      <c r="K636" s="10" t="s">
        <v>39</v>
      </c>
      <c r="L636" s="10">
        <v>834.81</v>
      </c>
      <c r="M636" s="10">
        <f t="shared" si="77"/>
        <v>834.81</v>
      </c>
      <c r="N636" s="10">
        <v>1</v>
      </c>
      <c r="O636" s="10">
        <v>0.06</v>
      </c>
      <c r="P636" s="10">
        <v>159.05000000000001</v>
      </c>
      <c r="Q636" s="11">
        <f t="shared" si="78"/>
        <v>0.19052239431726983</v>
      </c>
      <c r="R636" s="10" t="s">
        <v>54</v>
      </c>
      <c r="S636" s="10" t="s">
        <v>32</v>
      </c>
      <c r="T636" s="10">
        <v>6</v>
      </c>
      <c r="U636" s="12" t="str">
        <f t="shared" si="79"/>
        <v>NORMAL</v>
      </c>
      <c r="V636" s="10" t="str">
        <f t="shared" si="72"/>
        <v>0 to 0.1</v>
      </c>
      <c r="W636" s="16">
        <f t="shared" ca="1" si="73"/>
        <v>1</v>
      </c>
    </row>
    <row r="637" spans="1:23" x14ac:dyDescent="0.25">
      <c r="A637" s="9" t="s">
        <v>1737</v>
      </c>
      <c r="B637" s="10" t="s">
        <v>1738</v>
      </c>
      <c r="C637" s="10" t="str">
        <f t="shared" si="74"/>
        <v>January</v>
      </c>
      <c r="D637" s="10">
        <f t="shared" si="75"/>
        <v>2025</v>
      </c>
      <c r="E637" s="10" t="str">
        <f t="shared" si="76"/>
        <v>Q1</v>
      </c>
      <c r="F637" s="10" t="s">
        <v>1739</v>
      </c>
      <c r="G637" s="10" t="s">
        <v>44</v>
      </c>
      <c r="H637" s="10" t="s">
        <v>19</v>
      </c>
      <c r="I637" s="10" t="s">
        <v>52</v>
      </c>
      <c r="J637" s="10" t="s">
        <v>29</v>
      </c>
      <c r="K637" s="10" t="s">
        <v>60</v>
      </c>
      <c r="L637" s="10">
        <v>928.06</v>
      </c>
      <c r="M637" s="10">
        <f t="shared" si="77"/>
        <v>464.03</v>
      </c>
      <c r="N637" s="10">
        <v>2</v>
      </c>
      <c r="O637" s="10">
        <v>0.05</v>
      </c>
      <c r="P637" s="10">
        <v>215</v>
      </c>
      <c r="Q637" s="11">
        <f t="shared" si="78"/>
        <v>0.23166605607396074</v>
      </c>
      <c r="R637" s="10" t="s">
        <v>23</v>
      </c>
      <c r="S637" s="10" t="s">
        <v>77</v>
      </c>
      <c r="T637" s="10">
        <v>3</v>
      </c>
      <c r="U637" s="12" t="str">
        <f t="shared" si="79"/>
        <v>FAST</v>
      </c>
      <c r="V637" s="10" t="str">
        <f t="shared" si="72"/>
        <v>0 to 0.1</v>
      </c>
      <c r="W637" s="16">
        <f t="shared" ca="1" si="73"/>
        <v>1</v>
      </c>
    </row>
    <row r="638" spans="1:23" x14ac:dyDescent="0.25">
      <c r="A638" s="9" t="s">
        <v>1740</v>
      </c>
      <c r="B638" s="10" t="s">
        <v>438</v>
      </c>
      <c r="C638" s="10" t="str">
        <f t="shared" si="74"/>
        <v>August</v>
      </c>
      <c r="D638" s="10">
        <f t="shared" si="75"/>
        <v>2024</v>
      </c>
      <c r="E638" s="10" t="str">
        <f t="shared" si="76"/>
        <v>Q3</v>
      </c>
      <c r="F638" s="10" t="s">
        <v>1741</v>
      </c>
      <c r="G638" s="10" t="s">
        <v>18</v>
      </c>
      <c r="H638" s="10" t="s">
        <v>37</v>
      </c>
      <c r="I638" s="10" t="s">
        <v>59</v>
      </c>
      <c r="J638" s="10" t="s">
        <v>21</v>
      </c>
      <c r="K638" s="10" t="s">
        <v>39</v>
      </c>
      <c r="L638" s="10">
        <v>801.79</v>
      </c>
      <c r="M638" s="10">
        <f t="shared" si="77"/>
        <v>801.79</v>
      </c>
      <c r="N638" s="10">
        <v>1</v>
      </c>
      <c r="O638" s="10">
        <v>0.16</v>
      </c>
      <c r="P638" s="10">
        <v>97.51</v>
      </c>
      <c r="Q638" s="11">
        <f t="shared" si="78"/>
        <v>0.12161538557477646</v>
      </c>
      <c r="R638" s="10" t="s">
        <v>31</v>
      </c>
      <c r="S638" s="10" t="s">
        <v>40</v>
      </c>
      <c r="T638" s="10">
        <v>6</v>
      </c>
      <c r="U638" s="12" t="str">
        <f t="shared" si="79"/>
        <v>NORMAL</v>
      </c>
      <c r="V638" s="10" t="str">
        <f t="shared" si="72"/>
        <v>0.1 to 0.2</v>
      </c>
      <c r="W638" s="16">
        <f t="shared" ca="1" si="73"/>
        <v>1</v>
      </c>
    </row>
    <row r="639" spans="1:23" x14ac:dyDescent="0.25">
      <c r="A639" s="9" t="s">
        <v>1742</v>
      </c>
      <c r="B639" s="10" t="s">
        <v>1743</v>
      </c>
      <c r="C639" s="10" t="str">
        <f t="shared" si="74"/>
        <v>April</v>
      </c>
      <c r="D639" s="10">
        <f t="shared" si="75"/>
        <v>2024</v>
      </c>
      <c r="E639" s="10" t="str">
        <f t="shared" si="76"/>
        <v>Q2</v>
      </c>
      <c r="F639" s="10" t="s">
        <v>1744</v>
      </c>
      <c r="G639" s="10" t="s">
        <v>36</v>
      </c>
      <c r="H639" s="10" t="s">
        <v>71</v>
      </c>
      <c r="I639" s="10" t="s">
        <v>46</v>
      </c>
      <c r="J639" s="10" t="s">
        <v>81</v>
      </c>
      <c r="K639" s="10" t="s">
        <v>22</v>
      </c>
      <c r="L639" s="10">
        <v>2881.47</v>
      </c>
      <c r="M639" s="10">
        <f t="shared" si="77"/>
        <v>576.29399999999998</v>
      </c>
      <c r="N639" s="10">
        <v>5</v>
      </c>
      <c r="O639" s="10">
        <v>0.14000000000000001</v>
      </c>
      <c r="P639" s="10">
        <v>487.77</v>
      </c>
      <c r="Q639" s="11">
        <f t="shared" si="78"/>
        <v>0.16927818092848443</v>
      </c>
      <c r="R639" s="10" t="s">
        <v>23</v>
      </c>
      <c r="S639" s="10" t="s">
        <v>40</v>
      </c>
      <c r="T639" s="10">
        <v>3</v>
      </c>
      <c r="U639" s="12" t="str">
        <f t="shared" si="79"/>
        <v>FAST</v>
      </c>
      <c r="V639" s="10" t="str">
        <f t="shared" si="72"/>
        <v>0.1 to 0.2</v>
      </c>
      <c r="W639" s="16">
        <f t="shared" ca="1" si="73"/>
        <v>1</v>
      </c>
    </row>
    <row r="640" spans="1:23" x14ac:dyDescent="0.25">
      <c r="A640" s="9" t="s">
        <v>1745</v>
      </c>
      <c r="B640" s="10" t="s">
        <v>942</v>
      </c>
      <c r="C640" s="10" t="str">
        <f t="shared" si="74"/>
        <v>April</v>
      </c>
      <c r="D640" s="10">
        <f t="shared" si="75"/>
        <v>2025</v>
      </c>
      <c r="E640" s="10" t="str">
        <f t="shared" si="76"/>
        <v>Q2</v>
      </c>
      <c r="F640" s="10" t="s">
        <v>1746</v>
      </c>
      <c r="G640" s="10" t="s">
        <v>36</v>
      </c>
      <c r="H640" s="10" t="s">
        <v>71</v>
      </c>
      <c r="I640" s="10" t="s">
        <v>28</v>
      </c>
      <c r="J640" s="10" t="s">
        <v>47</v>
      </c>
      <c r="K640" s="10" t="s">
        <v>60</v>
      </c>
      <c r="L640" s="10">
        <v>177.78</v>
      </c>
      <c r="M640" s="10">
        <f t="shared" si="77"/>
        <v>44.445</v>
      </c>
      <c r="N640" s="10">
        <v>4</v>
      </c>
      <c r="O640" s="10">
        <v>0.22</v>
      </c>
      <c r="P640" s="10">
        <v>42.12</v>
      </c>
      <c r="Q640" s="11">
        <f t="shared" si="78"/>
        <v>0.23692203847451906</v>
      </c>
      <c r="R640" s="10" t="s">
        <v>54</v>
      </c>
      <c r="S640" s="10" t="s">
        <v>32</v>
      </c>
      <c r="T640" s="10">
        <v>8</v>
      </c>
      <c r="U640" s="12" t="str">
        <f t="shared" si="79"/>
        <v>SLOW</v>
      </c>
      <c r="V640" s="10" t="str">
        <f t="shared" si="72"/>
        <v>upto 0.3</v>
      </c>
      <c r="W640" s="16">
        <f t="shared" ca="1" si="73"/>
        <v>1</v>
      </c>
    </row>
    <row r="641" spans="1:23" x14ac:dyDescent="0.25">
      <c r="A641" s="9" t="s">
        <v>1747</v>
      </c>
      <c r="B641" s="10" t="s">
        <v>1748</v>
      </c>
      <c r="C641" s="10" t="str">
        <f t="shared" si="74"/>
        <v>December</v>
      </c>
      <c r="D641" s="10">
        <f t="shared" si="75"/>
        <v>2025</v>
      </c>
      <c r="E641" s="10" t="str">
        <f t="shared" si="76"/>
        <v>Q4</v>
      </c>
      <c r="F641" s="10" t="s">
        <v>1749</v>
      </c>
      <c r="G641" s="10" t="s">
        <v>36</v>
      </c>
      <c r="H641" s="10" t="s">
        <v>51</v>
      </c>
      <c r="I641" s="10" t="s">
        <v>52</v>
      </c>
      <c r="J641" s="10" t="s">
        <v>21</v>
      </c>
      <c r="K641" s="10" t="s">
        <v>82</v>
      </c>
      <c r="L641" s="10">
        <v>2934.63</v>
      </c>
      <c r="M641" s="10">
        <f t="shared" si="77"/>
        <v>586.92600000000004</v>
      </c>
      <c r="N641" s="10">
        <v>5</v>
      </c>
      <c r="O641" s="10">
        <v>0.25</v>
      </c>
      <c r="P641" s="10">
        <v>698.5</v>
      </c>
      <c r="Q641" s="11">
        <f t="shared" si="78"/>
        <v>0.23801978443619809</v>
      </c>
      <c r="R641" s="10" t="s">
        <v>23</v>
      </c>
      <c r="S641" s="10" t="s">
        <v>24</v>
      </c>
      <c r="T641" s="10">
        <v>6</v>
      </c>
      <c r="U641" s="12" t="str">
        <f t="shared" si="79"/>
        <v>NORMAL</v>
      </c>
      <c r="V641" s="10" t="str">
        <f t="shared" si="72"/>
        <v>upto 0.3</v>
      </c>
      <c r="W641" s="16">
        <f t="shared" ca="1" si="73"/>
        <v>1</v>
      </c>
    </row>
    <row r="642" spans="1:23" x14ac:dyDescent="0.25">
      <c r="A642" s="9" t="s">
        <v>1750</v>
      </c>
      <c r="B642" s="10" t="s">
        <v>1751</v>
      </c>
      <c r="C642" s="10" t="str">
        <f t="shared" si="74"/>
        <v>October</v>
      </c>
      <c r="D642" s="10">
        <f t="shared" si="75"/>
        <v>2025</v>
      </c>
      <c r="E642" s="10" t="str">
        <f t="shared" si="76"/>
        <v>Q4</v>
      </c>
      <c r="F642" s="10" t="s">
        <v>1752</v>
      </c>
      <c r="G642" s="10" t="s">
        <v>36</v>
      </c>
      <c r="H642" s="10" t="s">
        <v>45</v>
      </c>
      <c r="I642" s="10" t="s">
        <v>20</v>
      </c>
      <c r="J642" s="10" t="s">
        <v>47</v>
      </c>
      <c r="K642" s="10" t="s">
        <v>72</v>
      </c>
      <c r="L642" s="10">
        <v>1013.06</v>
      </c>
      <c r="M642" s="10">
        <f t="shared" si="77"/>
        <v>337.68666666666667</v>
      </c>
      <c r="N642" s="10">
        <v>3</v>
      </c>
      <c r="O642" s="10">
        <v>0.16</v>
      </c>
      <c r="P642" s="10">
        <v>221.95</v>
      </c>
      <c r="Q642" s="11">
        <f t="shared" si="78"/>
        <v>0.219088701557657</v>
      </c>
      <c r="R642" s="10" t="s">
        <v>54</v>
      </c>
      <c r="S642" s="10" t="s">
        <v>24</v>
      </c>
      <c r="T642" s="10">
        <v>8</v>
      </c>
      <c r="U642" s="12" t="str">
        <f t="shared" si="79"/>
        <v>SLOW</v>
      </c>
      <c r="V642" s="10" t="str">
        <f t="shared" ref="V642:V705" si="80">IF(O642=0,"no discount",IF(O642&lt;0.1,"0 to 0.1",IF(O642&lt;0.2,"0.1 to 0.2","upto 0.3")))</f>
        <v>0.1 to 0.2</v>
      </c>
      <c r="W642" s="16">
        <f t="shared" ref="W642:W705" ca="1" si="81">COUNTA(unique(F:F))</f>
        <v>1</v>
      </c>
    </row>
    <row r="643" spans="1:23" x14ac:dyDescent="0.25">
      <c r="A643" s="9" t="s">
        <v>1753</v>
      </c>
      <c r="B643" s="10" t="s">
        <v>634</v>
      </c>
      <c r="C643" s="10" t="str">
        <f t="shared" ref="C643:C706" si="82">TEXT(B643,"MMMMMMMMM")</f>
        <v>February</v>
      </c>
      <c r="D643" s="10">
        <f t="shared" ref="D643:D706" si="83">YEAR(B643)</f>
        <v>2024</v>
      </c>
      <c r="E643" s="10" t="str">
        <f t="shared" ref="E643:E706" si="84">"Q"&amp;ROUNDUP(MONTH(B643)/3,0)</f>
        <v>Q1</v>
      </c>
      <c r="F643" s="10" t="s">
        <v>1754</v>
      </c>
      <c r="G643" s="10" t="s">
        <v>18</v>
      </c>
      <c r="H643" s="10" t="s">
        <v>37</v>
      </c>
      <c r="I643" s="10" t="s">
        <v>52</v>
      </c>
      <c r="J643" s="10" t="s">
        <v>47</v>
      </c>
      <c r="K643" s="10" t="s">
        <v>39</v>
      </c>
      <c r="L643" s="10">
        <v>943.23</v>
      </c>
      <c r="M643" s="10">
        <f t="shared" ref="M643:M706" si="85">L643/N643</f>
        <v>471.61500000000001</v>
      </c>
      <c r="N643" s="10">
        <v>2</v>
      </c>
      <c r="O643" s="10">
        <v>0.15</v>
      </c>
      <c r="P643" s="10">
        <v>298.63</v>
      </c>
      <c r="Q643" s="11">
        <f t="shared" ref="Q643:Q706" si="86">(P643/L643)</f>
        <v>0.3166035855517742</v>
      </c>
      <c r="R643" s="10" t="s">
        <v>23</v>
      </c>
      <c r="S643" s="10" t="s">
        <v>40</v>
      </c>
      <c r="T643" s="10">
        <v>5</v>
      </c>
      <c r="U643" s="12" t="str">
        <f t="shared" ref="U643:U706" si="87">IF(T643&lt;=3,"FAST",IF(T643&lt;=7,"NORMAL","SLOW"))</f>
        <v>NORMAL</v>
      </c>
      <c r="V643" s="10" t="str">
        <f t="shared" si="80"/>
        <v>0.1 to 0.2</v>
      </c>
      <c r="W643" s="16">
        <f t="shared" ca="1" si="81"/>
        <v>1</v>
      </c>
    </row>
    <row r="644" spans="1:23" x14ac:dyDescent="0.25">
      <c r="A644" s="9" t="s">
        <v>1755</v>
      </c>
      <c r="B644" s="10" t="s">
        <v>1137</v>
      </c>
      <c r="C644" s="10" t="str">
        <f t="shared" si="82"/>
        <v>December</v>
      </c>
      <c r="D644" s="10">
        <f t="shared" si="83"/>
        <v>2024</v>
      </c>
      <c r="E644" s="10" t="str">
        <f t="shared" si="84"/>
        <v>Q4</v>
      </c>
      <c r="F644" s="10" t="s">
        <v>1756</v>
      </c>
      <c r="G644" s="10" t="s">
        <v>36</v>
      </c>
      <c r="H644" s="10" t="s">
        <v>37</v>
      </c>
      <c r="I644" s="10" t="s">
        <v>46</v>
      </c>
      <c r="J644" s="10" t="s">
        <v>21</v>
      </c>
      <c r="K644" s="10" t="s">
        <v>22</v>
      </c>
      <c r="L644" s="10">
        <v>2044.45</v>
      </c>
      <c r="M644" s="10">
        <f t="shared" si="85"/>
        <v>511.11250000000001</v>
      </c>
      <c r="N644" s="10">
        <v>4</v>
      </c>
      <c r="O644" s="10">
        <v>0.04</v>
      </c>
      <c r="P644" s="10">
        <v>238.01</v>
      </c>
      <c r="Q644" s="11">
        <f t="shared" si="86"/>
        <v>0.11641761843038469</v>
      </c>
      <c r="R644" s="10" t="s">
        <v>23</v>
      </c>
      <c r="S644" s="10" t="s">
        <v>32</v>
      </c>
      <c r="T644" s="10">
        <v>7</v>
      </c>
      <c r="U644" s="12" t="str">
        <f t="shared" si="87"/>
        <v>NORMAL</v>
      </c>
      <c r="V644" s="10" t="str">
        <f t="shared" si="80"/>
        <v>0 to 0.1</v>
      </c>
      <c r="W644" s="16">
        <f t="shared" ca="1" si="81"/>
        <v>1</v>
      </c>
    </row>
    <row r="645" spans="1:23" x14ac:dyDescent="0.25">
      <c r="A645" s="9" t="s">
        <v>1757</v>
      </c>
      <c r="B645" s="10" t="s">
        <v>1025</v>
      </c>
      <c r="C645" s="10" t="str">
        <f t="shared" si="82"/>
        <v>February</v>
      </c>
      <c r="D645" s="10">
        <f t="shared" si="83"/>
        <v>2024</v>
      </c>
      <c r="E645" s="10" t="str">
        <f t="shared" si="84"/>
        <v>Q1</v>
      </c>
      <c r="F645" s="10" t="s">
        <v>1758</v>
      </c>
      <c r="G645" s="10" t="s">
        <v>36</v>
      </c>
      <c r="H645" s="10" t="s">
        <v>58</v>
      </c>
      <c r="I645" s="10" t="s">
        <v>46</v>
      </c>
      <c r="J645" s="10" t="s">
        <v>81</v>
      </c>
      <c r="K645" s="10" t="s">
        <v>22</v>
      </c>
      <c r="L645" s="10">
        <v>1843.53</v>
      </c>
      <c r="M645" s="10">
        <f t="shared" si="85"/>
        <v>614.51</v>
      </c>
      <c r="N645" s="10">
        <v>3</v>
      </c>
      <c r="O645" s="10">
        <v>0.09</v>
      </c>
      <c r="P645" s="10">
        <v>373.02</v>
      </c>
      <c r="Q645" s="11">
        <f t="shared" si="86"/>
        <v>0.20234007583277733</v>
      </c>
      <c r="R645" s="10" t="s">
        <v>54</v>
      </c>
      <c r="S645" s="10" t="s">
        <v>32</v>
      </c>
      <c r="T645" s="10">
        <v>7</v>
      </c>
      <c r="U645" s="12" t="str">
        <f t="shared" si="87"/>
        <v>NORMAL</v>
      </c>
      <c r="V645" s="10" t="str">
        <f t="shared" si="80"/>
        <v>0 to 0.1</v>
      </c>
      <c r="W645" s="16">
        <f t="shared" ca="1" si="81"/>
        <v>1</v>
      </c>
    </row>
    <row r="646" spans="1:23" x14ac:dyDescent="0.25">
      <c r="A646" s="9" t="s">
        <v>1759</v>
      </c>
      <c r="B646" s="10" t="s">
        <v>145</v>
      </c>
      <c r="C646" s="10" t="str">
        <f t="shared" si="82"/>
        <v>March</v>
      </c>
      <c r="D646" s="10">
        <f t="shared" si="83"/>
        <v>2025</v>
      </c>
      <c r="E646" s="10" t="str">
        <f t="shared" si="84"/>
        <v>Q1</v>
      </c>
      <c r="F646" s="10" t="s">
        <v>1760</v>
      </c>
      <c r="G646" s="10" t="s">
        <v>64</v>
      </c>
      <c r="H646" s="10" t="s">
        <v>37</v>
      </c>
      <c r="I646" s="10" t="s">
        <v>38</v>
      </c>
      <c r="J646" s="10" t="s">
        <v>21</v>
      </c>
      <c r="K646" s="10" t="s">
        <v>30</v>
      </c>
      <c r="L646" s="10">
        <v>832.55</v>
      </c>
      <c r="M646" s="10">
        <f t="shared" si="85"/>
        <v>832.55</v>
      </c>
      <c r="N646" s="10">
        <v>1</v>
      </c>
      <c r="O646" s="10">
        <v>0.18</v>
      </c>
      <c r="P646" s="10">
        <v>182.77</v>
      </c>
      <c r="Q646" s="11">
        <f t="shared" si="86"/>
        <v>0.21953035853702482</v>
      </c>
      <c r="R646" s="10" t="s">
        <v>54</v>
      </c>
      <c r="S646" s="10" t="s">
        <v>32</v>
      </c>
      <c r="T646" s="10">
        <v>3</v>
      </c>
      <c r="U646" s="12" t="str">
        <f t="shared" si="87"/>
        <v>FAST</v>
      </c>
      <c r="V646" s="10" t="str">
        <f t="shared" si="80"/>
        <v>0.1 to 0.2</v>
      </c>
      <c r="W646" s="16">
        <f t="shared" ca="1" si="81"/>
        <v>1</v>
      </c>
    </row>
    <row r="647" spans="1:23" x14ac:dyDescent="0.25">
      <c r="A647" s="9" t="s">
        <v>1761</v>
      </c>
      <c r="B647" s="10" t="s">
        <v>1762</v>
      </c>
      <c r="C647" s="10" t="str">
        <f t="shared" si="82"/>
        <v>January</v>
      </c>
      <c r="D647" s="10">
        <f t="shared" si="83"/>
        <v>2025</v>
      </c>
      <c r="E647" s="10" t="str">
        <f t="shared" si="84"/>
        <v>Q1</v>
      </c>
      <c r="F647" s="10" t="s">
        <v>734</v>
      </c>
      <c r="G647" s="10" t="s">
        <v>102</v>
      </c>
      <c r="H647" s="10" t="s">
        <v>19</v>
      </c>
      <c r="I647" s="10" t="s">
        <v>20</v>
      </c>
      <c r="J647" s="10" t="s">
        <v>29</v>
      </c>
      <c r="K647" s="10" t="s">
        <v>72</v>
      </c>
      <c r="L647" s="10">
        <v>1264.1199999999999</v>
      </c>
      <c r="M647" s="10">
        <f t="shared" si="85"/>
        <v>421.37333333333328</v>
      </c>
      <c r="N647" s="10">
        <v>3</v>
      </c>
      <c r="O647" s="10">
        <v>0.12</v>
      </c>
      <c r="P647" s="10">
        <v>175.68</v>
      </c>
      <c r="Q647" s="11">
        <f t="shared" si="86"/>
        <v>0.1389741480239218</v>
      </c>
      <c r="R647" s="10" t="s">
        <v>54</v>
      </c>
      <c r="S647" s="10" t="s">
        <v>40</v>
      </c>
      <c r="T647" s="10">
        <v>6</v>
      </c>
      <c r="U647" s="12" t="str">
        <f t="shared" si="87"/>
        <v>NORMAL</v>
      </c>
      <c r="V647" s="10" t="str">
        <f t="shared" si="80"/>
        <v>0.1 to 0.2</v>
      </c>
      <c r="W647" s="16">
        <f t="shared" ca="1" si="81"/>
        <v>1</v>
      </c>
    </row>
    <row r="648" spans="1:23" x14ac:dyDescent="0.25">
      <c r="A648" s="9" t="s">
        <v>1763</v>
      </c>
      <c r="B648" s="10" t="s">
        <v>1486</v>
      </c>
      <c r="C648" s="10" t="str">
        <f t="shared" si="82"/>
        <v>May</v>
      </c>
      <c r="D648" s="10">
        <f t="shared" si="83"/>
        <v>2024</v>
      </c>
      <c r="E648" s="10" t="str">
        <f t="shared" si="84"/>
        <v>Q2</v>
      </c>
      <c r="F648" s="10" t="s">
        <v>1764</v>
      </c>
      <c r="G648" s="10" t="s">
        <v>102</v>
      </c>
      <c r="H648" s="10" t="s">
        <v>37</v>
      </c>
      <c r="I648" s="10" t="s">
        <v>106</v>
      </c>
      <c r="J648" s="10" t="s">
        <v>81</v>
      </c>
      <c r="K648" s="10" t="s">
        <v>67</v>
      </c>
      <c r="L648" s="10">
        <v>1947.54</v>
      </c>
      <c r="M648" s="10">
        <f t="shared" si="85"/>
        <v>973.77</v>
      </c>
      <c r="N648" s="10">
        <v>2</v>
      </c>
      <c r="O648" s="10">
        <v>0.17</v>
      </c>
      <c r="P648" s="10">
        <v>540.73</v>
      </c>
      <c r="Q648" s="11">
        <f t="shared" si="86"/>
        <v>0.2776476991486696</v>
      </c>
      <c r="R648" s="10" t="s">
        <v>31</v>
      </c>
      <c r="S648" s="10" t="s">
        <v>86</v>
      </c>
      <c r="T648" s="10">
        <v>1</v>
      </c>
      <c r="U648" s="12" t="str">
        <f t="shared" si="87"/>
        <v>FAST</v>
      </c>
      <c r="V648" s="10" t="str">
        <f t="shared" si="80"/>
        <v>0.1 to 0.2</v>
      </c>
      <c r="W648" s="16">
        <f t="shared" ca="1" si="81"/>
        <v>1</v>
      </c>
    </row>
    <row r="649" spans="1:23" x14ac:dyDescent="0.25">
      <c r="A649" s="9" t="s">
        <v>1765</v>
      </c>
      <c r="B649" s="10" t="s">
        <v>1691</v>
      </c>
      <c r="C649" s="10" t="str">
        <f t="shared" si="82"/>
        <v>October</v>
      </c>
      <c r="D649" s="10">
        <f t="shared" si="83"/>
        <v>2025</v>
      </c>
      <c r="E649" s="10" t="str">
        <f t="shared" si="84"/>
        <v>Q4</v>
      </c>
      <c r="F649" s="10" t="s">
        <v>1766</v>
      </c>
      <c r="G649" s="10" t="s">
        <v>44</v>
      </c>
      <c r="H649" s="10" t="s">
        <v>58</v>
      </c>
      <c r="I649" s="10" t="s">
        <v>20</v>
      </c>
      <c r="J649" s="10" t="s">
        <v>81</v>
      </c>
      <c r="K649" s="10" t="s">
        <v>72</v>
      </c>
      <c r="L649" s="10">
        <v>252.26</v>
      </c>
      <c r="M649" s="10">
        <f t="shared" si="85"/>
        <v>84.086666666666659</v>
      </c>
      <c r="N649" s="10">
        <v>3</v>
      </c>
      <c r="O649" s="10">
        <v>0.2</v>
      </c>
      <c r="P649" s="10">
        <v>30.81</v>
      </c>
      <c r="Q649" s="11">
        <f t="shared" si="86"/>
        <v>0.12213589154047412</v>
      </c>
      <c r="R649" s="10" t="s">
        <v>23</v>
      </c>
      <c r="S649" s="10" t="s">
        <v>32</v>
      </c>
      <c r="T649" s="10">
        <v>5</v>
      </c>
      <c r="U649" s="12" t="str">
        <f t="shared" si="87"/>
        <v>NORMAL</v>
      </c>
      <c r="V649" s="10" t="str">
        <f t="shared" si="80"/>
        <v>upto 0.3</v>
      </c>
      <c r="W649" s="16">
        <f t="shared" ca="1" si="81"/>
        <v>1</v>
      </c>
    </row>
    <row r="650" spans="1:23" x14ac:dyDescent="0.25">
      <c r="A650" s="9" t="s">
        <v>1767</v>
      </c>
      <c r="B650" s="10" t="s">
        <v>1107</v>
      </c>
      <c r="C650" s="10" t="str">
        <f t="shared" si="82"/>
        <v>October</v>
      </c>
      <c r="D650" s="10">
        <f t="shared" si="83"/>
        <v>2024</v>
      </c>
      <c r="E650" s="10" t="str">
        <f t="shared" si="84"/>
        <v>Q4</v>
      </c>
      <c r="F650" s="10" t="s">
        <v>1768</v>
      </c>
      <c r="G650" s="10" t="s">
        <v>64</v>
      </c>
      <c r="H650" s="10" t="s">
        <v>65</v>
      </c>
      <c r="I650" s="10" t="s">
        <v>106</v>
      </c>
      <c r="J650" s="10" t="s">
        <v>47</v>
      </c>
      <c r="K650" s="10" t="s">
        <v>30</v>
      </c>
      <c r="L650" s="10">
        <v>426.03</v>
      </c>
      <c r="M650" s="10">
        <f t="shared" si="85"/>
        <v>426.03</v>
      </c>
      <c r="N650" s="10">
        <v>1</v>
      </c>
      <c r="O650" s="10">
        <v>0.19</v>
      </c>
      <c r="P650" s="10">
        <v>62.03</v>
      </c>
      <c r="Q650" s="11">
        <f t="shared" si="86"/>
        <v>0.14560007511208131</v>
      </c>
      <c r="R650" s="10" t="s">
        <v>54</v>
      </c>
      <c r="S650" s="10" t="s">
        <v>86</v>
      </c>
      <c r="T650" s="10">
        <v>10</v>
      </c>
      <c r="U650" s="12" t="str">
        <f t="shared" si="87"/>
        <v>SLOW</v>
      </c>
      <c r="V650" s="10" t="str">
        <f t="shared" si="80"/>
        <v>0.1 to 0.2</v>
      </c>
      <c r="W650" s="16">
        <f t="shared" ca="1" si="81"/>
        <v>1</v>
      </c>
    </row>
    <row r="651" spans="1:23" x14ac:dyDescent="0.25">
      <c r="A651" s="9" t="s">
        <v>1769</v>
      </c>
      <c r="B651" s="10" t="s">
        <v>1770</v>
      </c>
      <c r="C651" s="10" t="str">
        <f t="shared" si="82"/>
        <v>February</v>
      </c>
      <c r="D651" s="10">
        <f t="shared" si="83"/>
        <v>2024</v>
      </c>
      <c r="E651" s="10" t="str">
        <f t="shared" si="84"/>
        <v>Q1</v>
      </c>
      <c r="F651" s="10" t="s">
        <v>1771</v>
      </c>
      <c r="G651" s="10" t="s">
        <v>18</v>
      </c>
      <c r="H651" s="10" t="s">
        <v>37</v>
      </c>
      <c r="I651" s="10" t="s">
        <v>59</v>
      </c>
      <c r="J651" s="10" t="s">
        <v>29</v>
      </c>
      <c r="K651" s="10" t="s">
        <v>72</v>
      </c>
      <c r="L651" s="10">
        <v>168.04</v>
      </c>
      <c r="M651" s="10">
        <f t="shared" si="85"/>
        <v>168.04</v>
      </c>
      <c r="N651" s="10">
        <v>1</v>
      </c>
      <c r="O651" s="10">
        <v>0.21</v>
      </c>
      <c r="P651" s="10">
        <v>21.47</v>
      </c>
      <c r="Q651" s="11">
        <f t="shared" si="86"/>
        <v>0.12776719828612235</v>
      </c>
      <c r="R651" s="10" t="s">
        <v>54</v>
      </c>
      <c r="S651" s="10" t="s">
        <v>86</v>
      </c>
      <c r="T651" s="10">
        <v>7</v>
      </c>
      <c r="U651" s="12" t="str">
        <f t="shared" si="87"/>
        <v>NORMAL</v>
      </c>
      <c r="V651" s="10" t="str">
        <f t="shared" si="80"/>
        <v>upto 0.3</v>
      </c>
      <c r="W651" s="16">
        <f t="shared" ca="1" si="81"/>
        <v>1</v>
      </c>
    </row>
    <row r="652" spans="1:23" x14ac:dyDescent="0.25">
      <c r="A652" s="9" t="s">
        <v>1772</v>
      </c>
      <c r="B652" s="10" t="s">
        <v>1773</v>
      </c>
      <c r="C652" s="10" t="str">
        <f t="shared" si="82"/>
        <v>July</v>
      </c>
      <c r="D652" s="10">
        <f t="shared" si="83"/>
        <v>2024</v>
      </c>
      <c r="E652" s="10" t="str">
        <f t="shared" si="84"/>
        <v>Q3</v>
      </c>
      <c r="F652" s="10" t="s">
        <v>1774</v>
      </c>
      <c r="G652" s="10" t="s">
        <v>102</v>
      </c>
      <c r="H652" s="10" t="s">
        <v>51</v>
      </c>
      <c r="I652" s="10" t="s">
        <v>46</v>
      </c>
      <c r="J652" s="10" t="s">
        <v>29</v>
      </c>
      <c r="K652" s="10" t="s">
        <v>72</v>
      </c>
      <c r="L652" s="10">
        <v>302.02999999999997</v>
      </c>
      <c r="M652" s="10">
        <f t="shared" si="85"/>
        <v>302.02999999999997</v>
      </c>
      <c r="N652" s="10">
        <v>1</v>
      </c>
      <c r="O652" s="10">
        <v>7.0000000000000007E-2</v>
      </c>
      <c r="P652" s="10">
        <v>35.020000000000003</v>
      </c>
      <c r="Q652" s="11">
        <f t="shared" si="86"/>
        <v>0.11594874681323049</v>
      </c>
      <c r="R652" s="10" t="s">
        <v>23</v>
      </c>
      <c r="S652" s="10" t="s">
        <v>86</v>
      </c>
      <c r="T652" s="10">
        <v>5</v>
      </c>
      <c r="U652" s="12" t="str">
        <f t="shared" si="87"/>
        <v>NORMAL</v>
      </c>
      <c r="V652" s="10" t="str">
        <f t="shared" si="80"/>
        <v>0 to 0.1</v>
      </c>
      <c r="W652" s="16">
        <f t="shared" ca="1" si="81"/>
        <v>1</v>
      </c>
    </row>
    <row r="653" spans="1:23" x14ac:dyDescent="0.25">
      <c r="A653" s="9" t="s">
        <v>1775</v>
      </c>
      <c r="B653" s="10" t="s">
        <v>1776</v>
      </c>
      <c r="C653" s="10" t="str">
        <f t="shared" si="82"/>
        <v>September</v>
      </c>
      <c r="D653" s="10">
        <f t="shared" si="83"/>
        <v>2024</v>
      </c>
      <c r="E653" s="10" t="str">
        <f t="shared" si="84"/>
        <v>Q3</v>
      </c>
      <c r="F653" s="10" t="s">
        <v>1777</v>
      </c>
      <c r="G653" s="10" t="s">
        <v>44</v>
      </c>
      <c r="H653" s="10" t="s">
        <v>37</v>
      </c>
      <c r="I653" s="10" t="s">
        <v>106</v>
      </c>
      <c r="J653" s="10" t="s">
        <v>81</v>
      </c>
      <c r="K653" s="10" t="s">
        <v>30</v>
      </c>
      <c r="L653" s="10">
        <v>1111.3399999999999</v>
      </c>
      <c r="M653" s="10">
        <f t="shared" si="85"/>
        <v>370.44666666666666</v>
      </c>
      <c r="N653" s="10">
        <v>3</v>
      </c>
      <c r="O653" s="10">
        <v>0.25</v>
      </c>
      <c r="P653" s="10">
        <v>251.29</v>
      </c>
      <c r="Q653" s="11">
        <f t="shared" si="86"/>
        <v>0.22611442042939156</v>
      </c>
      <c r="R653" s="10" t="s">
        <v>31</v>
      </c>
      <c r="S653" s="10" t="s">
        <v>86</v>
      </c>
      <c r="T653" s="10">
        <v>1</v>
      </c>
      <c r="U653" s="12" t="str">
        <f t="shared" si="87"/>
        <v>FAST</v>
      </c>
      <c r="V653" s="10" t="str">
        <f t="shared" si="80"/>
        <v>upto 0.3</v>
      </c>
      <c r="W653" s="16">
        <f t="shared" ca="1" si="81"/>
        <v>1</v>
      </c>
    </row>
    <row r="654" spans="1:23" x14ac:dyDescent="0.25">
      <c r="A654" s="9" t="s">
        <v>1778</v>
      </c>
      <c r="B654" s="10" t="s">
        <v>708</v>
      </c>
      <c r="C654" s="10" t="str">
        <f t="shared" si="82"/>
        <v>July</v>
      </c>
      <c r="D654" s="10">
        <f t="shared" si="83"/>
        <v>2025</v>
      </c>
      <c r="E654" s="10" t="str">
        <f t="shared" si="84"/>
        <v>Q3</v>
      </c>
      <c r="F654" s="10" t="s">
        <v>1779</v>
      </c>
      <c r="G654" s="10" t="s">
        <v>36</v>
      </c>
      <c r="H654" s="10" t="s">
        <v>58</v>
      </c>
      <c r="I654" s="10" t="s">
        <v>46</v>
      </c>
      <c r="J654" s="10" t="s">
        <v>81</v>
      </c>
      <c r="K654" s="10" t="s">
        <v>60</v>
      </c>
      <c r="L654" s="10">
        <v>4180.76</v>
      </c>
      <c r="M654" s="10">
        <f t="shared" si="85"/>
        <v>836.15200000000004</v>
      </c>
      <c r="N654" s="10">
        <v>5</v>
      </c>
      <c r="O654" s="10">
        <v>0.02</v>
      </c>
      <c r="P654" s="10">
        <v>1189.93</v>
      </c>
      <c r="Q654" s="11">
        <f t="shared" si="86"/>
        <v>0.2846204996220783</v>
      </c>
      <c r="R654" s="10" t="s">
        <v>23</v>
      </c>
      <c r="S654" s="10" t="s">
        <v>40</v>
      </c>
      <c r="T654" s="10">
        <v>3</v>
      </c>
      <c r="U654" s="12" t="str">
        <f t="shared" si="87"/>
        <v>FAST</v>
      </c>
      <c r="V654" s="10" t="str">
        <f t="shared" si="80"/>
        <v>0 to 0.1</v>
      </c>
      <c r="W654" s="16">
        <f t="shared" ca="1" si="81"/>
        <v>1</v>
      </c>
    </row>
    <row r="655" spans="1:23" x14ac:dyDescent="0.25">
      <c r="A655" s="9" t="s">
        <v>1780</v>
      </c>
      <c r="B655" s="10" t="s">
        <v>1781</v>
      </c>
      <c r="C655" s="10" t="str">
        <f t="shared" si="82"/>
        <v>October</v>
      </c>
      <c r="D655" s="10">
        <f t="shared" si="83"/>
        <v>2025</v>
      </c>
      <c r="E655" s="10" t="str">
        <f t="shared" si="84"/>
        <v>Q4</v>
      </c>
      <c r="F655" s="10" t="s">
        <v>1782</v>
      </c>
      <c r="G655" s="10" t="s">
        <v>102</v>
      </c>
      <c r="H655" s="10" t="s">
        <v>71</v>
      </c>
      <c r="I655" s="10" t="s">
        <v>106</v>
      </c>
      <c r="J655" s="10" t="s">
        <v>66</v>
      </c>
      <c r="K655" s="10" t="s">
        <v>76</v>
      </c>
      <c r="L655" s="10">
        <v>1498.6</v>
      </c>
      <c r="M655" s="10">
        <f t="shared" si="85"/>
        <v>374.65</v>
      </c>
      <c r="N655" s="10">
        <v>4</v>
      </c>
      <c r="O655" s="10">
        <v>0.16</v>
      </c>
      <c r="P655" s="10">
        <v>254.67</v>
      </c>
      <c r="Q655" s="11">
        <f t="shared" si="86"/>
        <v>0.16993860936874416</v>
      </c>
      <c r="R655" s="10" t="s">
        <v>54</v>
      </c>
      <c r="S655" s="10" t="s">
        <v>32</v>
      </c>
      <c r="T655" s="10">
        <v>6</v>
      </c>
      <c r="U655" s="12" t="str">
        <f t="shared" si="87"/>
        <v>NORMAL</v>
      </c>
      <c r="V655" s="10" t="str">
        <f t="shared" si="80"/>
        <v>0.1 to 0.2</v>
      </c>
      <c r="W655" s="16">
        <f t="shared" ca="1" si="81"/>
        <v>1</v>
      </c>
    </row>
    <row r="656" spans="1:23" x14ac:dyDescent="0.25">
      <c r="A656" s="9" t="s">
        <v>1783</v>
      </c>
      <c r="B656" s="10" t="s">
        <v>1784</v>
      </c>
      <c r="C656" s="10" t="str">
        <f t="shared" si="82"/>
        <v>August</v>
      </c>
      <c r="D656" s="10">
        <f t="shared" si="83"/>
        <v>2025</v>
      </c>
      <c r="E656" s="10" t="str">
        <f t="shared" si="84"/>
        <v>Q3</v>
      </c>
      <c r="F656" s="10" t="s">
        <v>1785</v>
      </c>
      <c r="G656" s="10" t="s">
        <v>18</v>
      </c>
      <c r="H656" s="10" t="s">
        <v>51</v>
      </c>
      <c r="I656" s="10" t="s">
        <v>59</v>
      </c>
      <c r="J656" s="10" t="s">
        <v>81</v>
      </c>
      <c r="K656" s="10" t="s">
        <v>72</v>
      </c>
      <c r="L656" s="10">
        <v>375.6</v>
      </c>
      <c r="M656" s="10">
        <f t="shared" si="85"/>
        <v>375.6</v>
      </c>
      <c r="N656" s="10">
        <v>1</v>
      </c>
      <c r="O656" s="10">
        <v>7.0000000000000007E-2</v>
      </c>
      <c r="P656" s="10">
        <v>95.28</v>
      </c>
      <c r="Q656" s="11">
        <f t="shared" si="86"/>
        <v>0.2536741214057508</v>
      </c>
      <c r="R656" s="10" t="s">
        <v>54</v>
      </c>
      <c r="S656" s="10" t="s">
        <v>32</v>
      </c>
      <c r="T656" s="10">
        <v>5</v>
      </c>
      <c r="U656" s="12" t="str">
        <f t="shared" si="87"/>
        <v>NORMAL</v>
      </c>
      <c r="V656" s="10" t="str">
        <f t="shared" si="80"/>
        <v>0 to 0.1</v>
      </c>
      <c r="W656" s="16">
        <f t="shared" ca="1" si="81"/>
        <v>1</v>
      </c>
    </row>
    <row r="657" spans="1:23" x14ac:dyDescent="0.25">
      <c r="A657" s="9" t="s">
        <v>1786</v>
      </c>
      <c r="B657" s="10" t="s">
        <v>100</v>
      </c>
      <c r="C657" s="10" t="str">
        <f t="shared" si="82"/>
        <v>November</v>
      </c>
      <c r="D657" s="10">
        <f t="shared" si="83"/>
        <v>2024</v>
      </c>
      <c r="E657" s="10" t="str">
        <f t="shared" si="84"/>
        <v>Q4</v>
      </c>
      <c r="F657" s="10" t="s">
        <v>1787</v>
      </c>
      <c r="G657" s="10" t="s">
        <v>18</v>
      </c>
      <c r="H657" s="10" t="s">
        <v>65</v>
      </c>
      <c r="I657" s="10" t="s">
        <v>59</v>
      </c>
      <c r="J657" s="10" t="s">
        <v>66</v>
      </c>
      <c r="K657" s="10" t="s">
        <v>76</v>
      </c>
      <c r="L657" s="10">
        <v>365.71</v>
      </c>
      <c r="M657" s="10">
        <f t="shared" si="85"/>
        <v>365.71</v>
      </c>
      <c r="N657" s="10">
        <v>1</v>
      </c>
      <c r="O657" s="10">
        <v>0.28000000000000003</v>
      </c>
      <c r="P657" s="10">
        <v>63.15</v>
      </c>
      <c r="Q657" s="11">
        <f t="shared" si="86"/>
        <v>0.17267780481802522</v>
      </c>
      <c r="R657" s="10" t="s">
        <v>31</v>
      </c>
      <c r="S657" s="10" t="s">
        <v>40</v>
      </c>
      <c r="T657" s="10">
        <v>6</v>
      </c>
      <c r="U657" s="12" t="str">
        <f t="shared" si="87"/>
        <v>NORMAL</v>
      </c>
      <c r="V657" s="10" t="str">
        <f t="shared" si="80"/>
        <v>upto 0.3</v>
      </c>
      <c r="W657" s="16">
        <f t="shared" ca="1" si="81"/>
        <v>1</v>
      </c>
    </row>
    <row r="658" spans="1:23" x14ac:dyDescent="0.25">
      <c r="A658" s="9" t="s">
        <v>1788</v>
      </c>
      <c r="B658" s="10" t="s">
        <v>919</v>
      </c>
      <c r="C658" s="10" t="str">
        <f t="shared" si="82"/>
        <v>December</v>
      </c>
      <c r="D658" s="10">
        <f t="shared" si="83"/>
        <v>2025</v>
      </c>
      <c r="E658" s="10" t="str">
        <f t="shared" si="84"/>
        <v>Q4</v>
      </c>
      <c r="F658" s="10" t="s">
        <v>1789</v>
      </c>
      <c r="G658" s="10" t="s">
        <v>36</v>
      </c>
      <c r="H658" s="10" t="s">
        <v>71</v>
      </c>
      <c r="I658" s="10" t="s">
        <v>59</v>
      </c>
      <c r="J658" s="10" t="s">
        <v>29</v>
      </c>
      <c r="K658" s="10" t="s">
        <v>82</v>
      </c>
      <c r="L658" s="10">
        <v>2416.29</v>
      </c>
      <c r="M658" s="10">
        <f t="shared" si="85"/>
        <v>483.25799999999998</v>
      </c>
      <c r="N658" s="10">
        <v>5</v>
      </c>
      <c r="O658" s="10">
        <v>0.09</v>
      </c>
      <c r="P658" s="10">
        <v>356.02</v>
      </c>
      <c r="Q658" s="11">
        <f t="shared" si="86"/>
        <v>0.14734158565403987</v>
      </c>
      <c r="R658" s="10" t="s">
        <v>31</v>
      </c>
      <c r="S658" s="10" t="s">
        <v>32</v>
      </c>
      <c r="T658" s="10">
        <v>3</v>
      </c>
      <c r="U658" s="12" t="str">
        <f t="shared" si="87"/>
        <v>FAST</v>
      </c>
      <c r="V658" s="10" t="str">
        <f t="shared" si="80"/>
        <v>0 to 0.1</v>
      </c>
      <c r="W658" s="16">
        <f t="shared" ca="1" si="81"/>
        <v>1</v>
      </c>
    </row>
    <row r="659" spans="1:23" x14ac:dyDescent="0.25">
      <c r="A659" s="9" t="s">
        <v>1790</v>
      </c>
      <c r="B659" s="10" t="s">
        <v>1051</v>
      </c>
      <c r="C659" s="10" t="str">
        <f t="shared" si="82"/>
        <v>May</v>
      </c>
      <c r="D659" s="10">
        <f t="shared" si="83"/>
        <v>2025</v>
      </c>
      <c r="E659" s="10" t="str">
        <f t="shared" si="84"/>
        <v>Q2</v>
      </c>
      <c r="F659" s="10" t="s">
        <v>1791</v>
      </c>
      <c r="G659" s="10" t="s">
        <v>44</v>
      </c>
      <c r="H659" s="10" t="s">
        <v>71</v>
      </c>
      <c r="I659" s="10" t="s">
        <v>116</v>
      </c>
      <c r="J659" s="10" t="s">
        <v>29</v>
      </c>
      <c r="K659" s="10" t="s">
        <v>30</v>
      </c>
      <c r="L659" s="10">
        <v>789.53</v>
      </c>
      <c r="M659" s="10">
        <f t="shared" si="85"/>
        <v>394.76499999999999</v>
      </c>
      <c r="N659" s="10">
        <v>2</v>
      </c>
      <c r="O659" s="10">
        <v>0.15</v>
      </c>
      <c r="P659" s="10">
        <v>170.22</v>
      </c>
      <c r="Q659" s="11">
        <f t="shared" si="86"/>
        <v>0.21559662077438477</v>
      </c>
      <c r="R659" s="10" t="s">
        <v>23</v>
      </c>
      <c r="S659" s="10" t="s">
        <v>32</v>
      </c>
      <c r="T659" s="10">
        <v>7</v>
      </c>
      <c r="U659" s="12" t="str">
        <f t="shared" si="87"/>
        <v>NORMAL</v>
      </c>
      <c r="V659" s="10" t="str">
        <f t="shared" si="80"/>
        <v>0.1 to 0.2</v>
      </c>
      <c r="W659" s="16">
        <f t="shared" ca="1" si="81"/>
        <v>1</v>
      </c>
    </row>
    <row r="660" spans="1:23" x14ac:dyDescent="0.25">
      <c r="A660" s="9" t="s">
        <v>1792</v>
      </c>
      <c r="B660" s="10" t="s">
        <v>1793</v>
      </c>
      <c r="C660" s="10" t="str">
        <f t="shared" si="82"/>
        <v>June</v>
      </c>
      <c r="D660" s="10">
        <f t="shared" si="83"/>
        <v>2025</v>
      </c>
      <c r="E660" s="10" t="str">
        <f t="shared" si="84"/>
        <v>Q2</v>
      </c>
      <c r="F660" s="10" t="s">
        <v>1794</v>
      </c>
      <c r="G660" s="10" t="s">
        <v>36</v>
      </c>
      <c r="H660" s="10" t="s">
        <v>37</v>
      </c>
      <c r="I660" s="10" t="s">
        <v>106</v>
      </c>
      <c r="J660" s="10" t="s">
        <v>29</v>
      </c>
      <c r="K660" s="10" t="s">
        <v>60</v>
      </c>
      <c r="L660" s="10">
        <v>2062.29</v>
      </c>
      <c r="M660" s="10">
        <f t="shared" si="85"/>
        <v>687.43</v>
      </c>
      <c r="N660" s="10">
        <v>3</v>
      </c>
      <c r="O660" s="10">
        <v>0.03</v>
      </c>
      <c r="P660" s="10">
        <v>327.42</v>
      </c>
      <c r="Q660" s="11">
        <f t="shared" si="86"/>
        <v>0.15876525609880279</v>
      </c>
      <c r="R660" s="10" t="s">
        <v>31</v>
      </c>
      <c r="S660" s="10" t="s">
        <v>77</v>
      </c>
      <c r="T660" s="10">
        <v>8</v>
      </c>
      <c r="U660" s="12" t="str">
        <f t="shared" si="87"/>
        <v>SLOW</v>
      </c>
      <c r="V660" s="10" t="str">
        <f t="shared" si="80"/>
        <v>0 to 0.1</v>
      </c>
      <c r="W660" s="16">
        <f t="shared" ca="1" si="81"/>
        <v>1</v>
      </c>
    </row>
    <row r="661" spans="1:23" x14ac:dyDescent="0.25">
      <c r="A661" s="9" t="s">
        <v>1795</v>
      </c>
      <c r="B661" s="10" t="s">
        <v>1796</v>
      </c>
      <c r="C661" s="10" t="str">
        <f t="shared" si="82"/>
        <v>April</v>
      </c>
      <c r="D661" s="10">
        <f t="shared" si="83"/>
        <v>2024</v>
      </c>
      <c r="E661" s="10" t="str">
        <f t="shared" si="84"/>
        <v>Q2</v>
      </c>
      <c r="F661" s="10" t="s">
        <v>1797</v>
      </c>
      <c r="G661" s="10" t="s">
        <v>102</v>
      </c>
      <c r="H661" s="10" t="s">
        <v>19</v>
      </c>
      <c r="I661" s="10" t="s">
        <v>28</v>
      </c>
      <c r="J661" s="10" t="s">
        <v>66</v>
      </c>
      <c r="K661" s="10" t="s">
        <v>53</v>
      </c>
      <c r="L661" s="10">
        <v>1784.94</v>
      </c>
      <c r="M661" s="10">
        <f t="shared" si="85"/>
        <v>356.988</v>
      </c>
      <c r="N661" s="10">
        <v>5</v>
      </c>
      <c r="O661" s="10">
        <v>0.04</v>
      </c>
      <c r="P661" s="10">
        <v>190.99</v>
      </c>
      <c r="Q661" s="11">
        <f t="shared" si="86"/>
        <v>0.10700079554494829</v>
      </c>
      <c r="R661" s="10" t="s">
        <v>23</v>
      </c>
      <c r="S661" s="10" t="s">
        <v>86</v>
      </c>
      <c r="T661" s="10">
        <v>4</v>
      </c>
      <c r="U661" s="12" t="str">
        <f t="shared" si="87"/>
        <v>NORMAL</v>
      </c>
      <c r="V661" s="10" t="str">
        <f t="shared" si="80"/>
        <v>0 to 0.1</v>
      </c>
      <c r="W661" s="16">
        <f t="shared" ca="1" si="81"/>
        <v>1</v>
      </c>
    </row>
    <row r="662" spans="1:23" x14ac:dyDescent="0.25">
      <c r="A662" s="9" t="s">
        <v>1798</v>
      </c>
      <c r="B662" s="10" t="s">
        <v>1799</v>
      </c>
      <c r="C662" s="10" t="str">
        <f t="shared" si="82"/>
        <v>May</v>
      </c>
      <c r="D662" s="10">
        <f t="shared" si="83"/>
        <v>2025</v>
      </c>
      <c r="E662" s="10" t="str">
        <f t="shared" si="84"/>
        <v>Q2</v>
      </c>
      <c r="F662" s="10" t="s">
        <v>1800</v>
      </c>
      <c r="G662" s="10" t="s">
        <v>18</v>
      </c>
      <c r="H662" s="10" t="s">
        <v>45</v>
      </c>
      <c r="I662" s="10" t="s">
        <v>46</v>
      </c>
      <c r="J662" s="10" t="s">
        <v>47</v>
      </c>
      <c r="K662" s="10" t="s">
        <v>67</v>
      </c>
      <c r="L662" s="10">
        <v>870.67</v>
      </c>
      <c r="M662" s="10">
        <f t="shared" si="85"/>
        <v>870.67</v>
      </c>
      <c r="N662" s="10">
        <v>1</v>
      </c>
      <c r="O662" s="10">
        <v>0.23</v>
      </c>
      <c r="P662" s="10">
        <v>141.59</v>
      </c>
      <c r="Q662" s="11">
        <f t="shared" si="86"/>
        <v>0.16262188889016505</v>
      </c>
      <c r="R662" s="10" t="s">
        <v>54</v>
      </c>
      <c r="S662" s="10" t="s">
        <v>77</v>
      </c>
      <c r="T662" s="10">
        <v>2</v>
      </c>
      <c r="U662" s="12" t="str">
        <f t="shared" si="87"/>
        <v>FAST</v>
      </c>
      <c r="V662" s="10" t="str">
        <f t="shared" si="80"/>
        <v>upto 0.3</v>
      </c>
      <c r="W662" s="16">
        <f t="shared" ca="1" si="81"/>
        <v>1</v>
      </c>
    </row>
    <row r="663" spans="1:23" x14ac:dyDescent="0.25">
      <c r="A663" s="9" t="s">
        <v>1801</v>
      </c>
      <c r="B663" s="10" t="s">
        <v>1802</v>
      </c>
      <c r="C663" s="10" t="str">
        <f t="shared" si="82"/>
        <v>August</v>
      </c>
      <c r="D663" s="10">
        <f t="shared" si="83"/>
        <v>2025</v>
      </c>
      <c r="E663" s="10" t="str">
        <f t="shared" si="84"/>
        <v>Q3</v>
      </c>
      <c r="F663" s="10" t="s">
        <v>1803</v>
      </c>
      <c r="G663" s="10" t="s">
        <v>44</v>
      </c>
      <c r="H663" s="10" t="s">
        <v>37</v>
      </c>
      <c r="I663" s="10" t="s">
        <v>20</v>
      </c>
      <c r="J663" s="10" t="s">
        <v>81</v>
      </c>
      <c r="K663" s="10" t="s">
        <v>82</v>
      </c>
      <c r="L663" s="10">
        <v>1475.96</v>
      </c>
      <c r="M663" s="10">
        <f t="shared" si="85"/>
        <v>368.99</v>
      </c>
      <c r="N663" s="10">
        <v>4</v>
      </c>
      <c r="O663" s="10">
        <v>0.05</v>
      </c>
      <c r="P663" s="10">
        <v>309.33</v>
      </c>
      <c r="Q663" s="11">
        <f t="shared" si="86"/>
        <v>0.2095788503753489</v>
      </c>
      <c r="R663" s="10" t="s">
        <v>31</v>
      </c>
      <c r="S663" s="10" t="s">
        <v>86</v>
      </c>
      <c r="T663" s="10">
        <v>10</v>
      </c>
      <c r="U663" s="12" t="str">
        <f t="shared" si="87"/>
        <v>SLOW</v>
      </c>
      <c r="V663" s="10" t="str">
        <f t="shared" si="80"/>
        <v>0 to 0.1</v>
      </c>
      <c r="W663" s="16">
        <f t="shared" ca="1" si="81"/>
        <v>1</v>
      </c>
    </row>
    <row r="664" spans="1:23" x14ac:dyDescent="0.25">
      <c r="A664" s="9" t="s">
        <v>1804</v>
      </c>
      <c r="B664" s="10" t="s">
        <v>1805</v>
      </c>
      <c r="C664" s="10" t="str">
        <f t="shared" si="82"/>
        <v>May</v>
      </c>
      <c r="D664" s="10">
        <f t="shared" si="83"/>
        <v>2025</v>
      </c>
      <c r="E664" s="10" t="str">
        <f t="shared" si="84"/>
        <v>Q2</v>
      </c>
      <c r="F664" s="10" t="s">
        <v>1806</v>
      </c>
      <c r="G664" s="10" t="s">
        <v>18</v>
      </c>
      <c r="H664" s="10" t="s">
        <v>19</v>
      </c>
      <c r="I664" s="10" t="s">
        <v>38</v>
      </c>
      <c r="J664" s="10" t="s">
        <v>29</v>
      </c>
      <c r="K664" s="10" t="s">
        <v>67</v>
      </c>
      <c r="L664" s="10">
        <v>542.24</v>
      </c>
      <c r="M664" s="10">
        <f t="shared" si="85"/>
        <v>108.44800000000001</v>
      </c>
      <c r="N664" s="10">
        <v>5</v>
      </c>
      <c r="O664" s="10">
        <v>0.18</v>
      </c>
      <c r="P664" s="10">
        <v>102.12</v>
      </c>
      <c r="Q664" s="11">
        <f t="shared" si="86"/>
        <v>0.18832989082325169</v>
      </c>
      <c r="R664" s="10" t="s">
        <v>31</v>
      </c>
      <c r="S664" s="10" t="s">
        <v>77</v>
      </c>
      <c r="T664" s="10">
        <v>7</v>
      </c>
      <c r="U664" s="12" t="str">
        <f t="shared" si="87"/>
        <v>NORMAL</v>
      </c>
      <c r="V664" s="10" t="str">
        <f t="shared" si="80"/>
        <v>0.1 to 0.2</v>
      </c>
      <c r="W664" s="16">
        <f t="shared" ca="1" si="81"/>
        <v>1</v>
      </c>
    </row>
    <row r="665" spans="1:23" x14ac:dyDescent="0.25">
      <c r="A665" s="9" t="s">
        <v>1807</v>
      </c>
      <c r="B665" s="10" t="s">
        <v>1808</v>
      </c>
      <c r="C665" s="10" t="str">
        <f t="shared" si="82"/>
        <v>July</v>
      </c>
      <c r="D665" s="10">
        <f t="shared" si="83"/>
        <v>2025</v>
      </c>
      <c r="E665" s="10" t="str">
        <f t="shared" si="84"/>
        <v>Q3</v>
      </c>
      <c r="F665" s="10" t="s">
        <v>1809</v>
      </c>
      <c r="G665" s="10" t="s">
        <v>64</v>
      </c>
      <c r="H665" s="10" t="s">
        <v>58</v>
      </c>
      <c r="I665" s="10" t="s">
        <v>106</v>
      </c>
      <c r="J665" s="10" t="s">
        <v>29</v>
      </c>
      <c r="K665" s="10" t="s">
        <v>22</v>
      </c>
      <c r="L665" s="10">
        <v>842.86</v>
      </c>
      <c r="M665" s="10">
        <f t="shared" si="85"/>
        <v>842.86</v>
      </c>
      <c r="N665" s="10">
        <v>1</v>
      </c>
      <c r="O665" s="10">
        <v>0.05</v>
      </c>
      <c r="P665" s="10">
        <v>244.45</v>
      </c>
      <c r="Q665" s="11">
        <f t="shared" si="86"/>
        <v>0.29002444059511662</v>
      </c>
      <c r="R665" s="10" t="s">
        <v>23</v>
      </c>
      <c r="S665" s="10" t="s">
        <v>24</v>
      </c>
      <c r="T665" s="10">
        <v>1</v>
      </c>
      <c r="U665" s="12" t="str">
        <f t="shared" si="87"/>
        <v>FAST</v>
      </c>
      <c r="V665" s="10" t="str">
        <f t="shared" si="80"/>
        <v>0 to 0.1</v>
      </c>
      <c r="W665" s="16">
        <f t="shared" ca="1" si="81"/>
        <v>1</v>
      </c>
    </row>
    <row r="666" spans="1:23" x14ac:dyDescent="0.25">
      <c r="A666" s="9" t="s">
        <v>1810</v>
      </c>
      <c r="B666" s="10" t="s">
        <v>1725</v>
      </c>
      <c r="C666" s="10" t="str">
        <f t="shared" si="82"/>
        <v>March</v>
      </c>
      <c r="D666" s="10">
        <f t="shared" si="83"/>
        <v>2025</v>
      </c>
      <c r="E666" s="10" t="str">
        <f t="shared" si="84"/>
        <v>Q1</v>
      </c>
      <c r="F666" s="10" t="s">
        <v>1811</v>
      </c>
      <c r="G666" s="10" t="s">
        <v>44</v>
      </c>
      <c r="H666" s="10" t="s">
        <v>58</v>
      </c>
      <c r="I666" s="10" t="s">
        <v>28</v>
      </c>
      <c r="J666" s="10" t="s">
        <v>66</v>
      </c>
      <c r="K666" s="10" t="s">
        <v>82</v>
      </c>
      <c r="L666" s="10">
        <v>733.98</v>
      </c>
      <c r="M666" s="10">
        <f t="shared" si="85"/>
        <v>733.98</v>
      </c>
      <c r="N666" s="10">
        <v>1</v>
      </c>
      <c r="O666" s="10">
        <v>0.2</v>
      </c>
      <c r="P666" s="10">
        <v>131.05000000000001</v>
      </c>
      <c r="Q666" s="11">
        <f t="shared" si="86"/>
        <v>0.1785470993760048</v>
      </c>
      <c r="R666" s="10" t="s">
        <v>31</v>
      </c>
      <c r="S666" s="10" t="s">
        <v>32</v>
      </c>
      <c r="T666" s="10">
        <v>2</v>
      </c>
      <c r="U666" s="12" t="str">
        <f t="shared" si="87"/>
        <v>FAST</v>
      </c>
      <c r="V666" s="10" t="str">
        <f t="shared" si="80"/>
        <v>upto 0.3</v>
      </c>
      <c r="W666" s="16">
        <f t="shared" ca="1" si="81"/>
        <v>1</v>
      </c>
    </row>
    <row r="667" spans="1:23" x14ac:dyDescent="0.25">
      <c r="A667" s="9" t="s">
        <v>1812</v>
      </c>
      <c r="B667" s="10" t="s">
        <v>261</v>
      </c>
      <c r="C667" s="10" t="str">
        <f t="shared" si="82"/>
        <v>December</v>
      </c>
      <c r="D667" s="10">
        <f t="shared" si="83"/>
        <v>2024</v>
      </c>
      <c r="E667" s="10" t="str">
        <f t="shared" si="84"/>
        <v>Q4</v>
      </c>
      <c r="F667" s="10" t="s">
        <v>1813</v>
      </c>
      <c r="G667" s="10" t="s">
        <v>36</v>
      </c>
      <c r="H667" s="10" t="s">
        <v>51</v>
      </c>
      <c r="I667" s="10" t="s">
        <v>52</v>
      </c>
      <c r="J667" s="10" t="s">
        <v>29</v>
      </c>
      <c r="K667" s="10" t="s">
        <v>72</v>
      </c>
      <c r="L667" s="10">
        <v>1292.33</v>
      </c>
      <c r="M667" s="10">
        <f t="shared" si="85"/>
        <v>258.46600000000001</v>
      </c>
      <c r="N667" s="10">
        <v>5</v>
      </c>
      <c r="O667" s="10">
        <v>0.04</v>
      </c>
      <c r="P667" s="10">
        <v>420.57</v>
      </c>
      <c r="Q667" s="11">
        <f t="shared" si="86"/>
        <v>0.3254354537927619</v>
      </c>
      <c r="R667" s="10" t="s">
        <v>31</v>
      </c>
      <c r="S667" s="10" t="s">
        <v>86</v>
      </c>
      <c r="T667" s="10">
        <v>5</v>
      </c>
      <c r="U667" s="12" t="str">
        <f t="shared" si="87"/>
        <v>NORMAL</v>
      </c>
      <c r="V667" s="10" t="str">
        <f t="shared" si="80"/>
        <v>0 to 0.1</v>
      </c>
      <c r="W667" s="16">
        <f t="shared" ca="1" si="81"/>
        <v>1</v>
      </c>
    </row>
    <row r="668" spans="1:23" x14ac:dyDescent="0.25">
      <c r="A668" s="9" t="s">
        <v>1814</v>
      </c>
      <c r="B668" s="10" t="s">
        <v>299</v>
      </c>
      <c r="C668" s="10" t="str">
        <f t="shared" si="82"/>
        <v>August</v>
      </c>
      <c r="D668" s="10">
        <f t="shared" si="83"/>
        <v>2024</v>
      </c>
      <c r="E668" s="10" t="str">
        <f t="shared" si="84"/>
        <v>Q3</v>
      </c>
      <c r="F668" s="10" t="s">
        <v>1815</v>
      </c>
      <c r="G668" s="10" t="s">
        <v>102</v>
      </c>
      <c r="H668" s="10" t="s">
        <v>58</v>
      </c>
      <c r="I668" s="10" t="s">
        <v>106</v>
      </c>
      <c r="J668" s="10" t="s">
        <v>21</v>
      </c>
      <c r="K668" s="10" t="s">
        <v>67</v>
      </c>
      <c r="L668" s="10">
        <v>1214.3399999999999</v>
      </c>
      <c r="M668" s="10">
        <f t="shared" si="85"/>
        <v>242.86799999999999</v>
      </c>
      <c r="N668" s="10">
        <v>5</v>
      </c>
      <c r="O668" s="10">
        <v>0.15</v>
      </c>
      <c r="P668" s="10">
        <v>251.19</v>
      </c>
      <c r="Q668" s="11">
        <f t="shared" si="86"/>
        <v>0.20685310539058255</v>
      </c>
      <c r="R668" s="10" t="s">
        <v>23</v>
      </c>
      <c r="S668" s="10" t="s">
        <v>24</v>
      </c>
      <c r="T668" s="10">
        <v>9</v>
      </c>
      <c r="U668" s="12" t="str">
        <f t="shared" si="87"/>
        <v>SLOW</v>
      </c>
      <c r="V668" s="10" t="str">
        <f t="shared" si="80"/>
        <v>0.1 to 0.2</v>
      </c>
      <c r="W668" s="16">
        <f t="shared" ca="1" si="81"/>
        <v>1</v>
      </c>
    </row>
    <row r="669" spans="1:23" x14ac:dyDescent="0.25">
      <c r="A669" s="9" t="s">
        <v>1816</v>
      </c>
      <c r="B669" s="10" t="s">
        <v>1817</v>
      </c>
      <c r="C669" s="10" t="str">
        <f t="shared" si="82"/>
        <v>July</v>
      </c>
      <c r="D669" s="10">
        <f t="shared" si="83"/>
        <v>2024</v>
      </c>
      <c r="E669" s="10" t="str">
        <f t="shared" si="84"/>
        <v>Q3</v>
      </c>
      <c r="F669" s="10" t="s">
        <v>1818</v>
      </c>
      <c r="G669" s="10" t="s">
        <v>36</v>
      </c>
      <c r="H669" s="10" t="s">
        <v>37</v>
      </c>
      <c r="I669" s="10" t="s">
        <v>46</v>
      </c>
      <c r="J669" s="10" t="s">
        <v>21</v>
      </c>
      <c r="K669" s="10" t="s">
        <v>82</v>
      </c>
      <c r="L669" s="10">
        <v>1764.39</v>
      </c>
      <c r="M669" s="10">
        <f t="shared" si="85"/>
        <v>441.09750000000003</v>
      </c>
      <c r="N669" s="10">
        <v>4</v>
      </c>
      <c r="O669" s="10">
        <v>0.27</v>
      </c>
      <c r="P669" s="10">
        <v>563.79999999999995</v>
      </c>
      <c r="Q669" s="11">
        <f t="shared" si="86"/>
        <v>0.31954386501850496</v>
      </c>
      <c r="R669" s="10" t="s">
        <v>23</v>
      </c>
      <c r="S669" s="10" t="s">
        <v>40</v>
      </c>
      <c r="T669" s="10">
        <v>9</v>
      </c>
      <c r="U669" s="12" t="str">
        <f t="shared" si="87"/>
        <v>SLOW</v>
      </c>
      <c r="V669" s="10" t="str">
        <f t="shared" si="80"/>
        <v>upto 0.3</v>
      </c>
      <c r="W669" s="16">
        <f t="shared" ca="1" si="81"/>
        <v>1</v>
      </c>
    </row>
    <row r="670" spans="1:23" x14ac:dyDescent="0.25">
      <c r="A670" s="9" t="s">
        <v>1819</v>
      </c>
      <c r="B670" s="10" t="s">
        <v>1820</v>
      </c>
      <c r="C670" s="10" t="str">
        <f t="shared" si="82"/>
        <v>September</v>
      </c>
      <c r="D670" s="10">
        <f t="shared" si="83"/>
        <v>2024</v>
      </c>
      <c r="E670" s="10" t="str">
        <f t="shared" si="84"/>
        <v>Q3</v>
      </c>
      <c r="F670" s="10" t="s">
        <v>1821</v>
      </c>
      <c r="G670" s="10" t="s">
        <v>18</v>
      </c>
      <c r="H670" s="10" t="s">
        <v>19</v>
      </c>
      <c r="I670" s="10" t="s">
        <v>52</v>
      </c>
      <c r="J670" s="10" t="s">
        <v>81</v>
      </c>
      <c r="K670" s="10" t="s">
        <v>22</v>
      </c>
      <c r="L670" s="10">
        <v>3407.78</v>
      </c>
      <c r="M670" s="10">
        <f t="shared" si="85"/>
        <v>851.94500000000005</v>
      </c>
      <c r="N670" s="10">
        <v>4</v>
      </c>
      <c r="O670" s="10">
        <v>0.11</v>
      </c>
      <c r="P670" s="10">
        <v>960.56</v>
      </c>
      <c r="Q670" s="11">
        <f t="shared" si="86"/>
        <v>0.28187265609869178</v>
      </c>
      <c r="R670" s="10" t="s">
        <v>54</v>
      </c>
      <c r="S670" s="10" t="s">
        <v>77</v>
      </c>
      <c r="T670" s="10">
        <v>8</v>
      </c>
      <c r="U670" s="12" t="str">
        <f t="shared" si="87"/>
        <v>SLOW</v>
      </c>
      <c r="V670" s="10" t="str">
        <f t="shared" si="80"/>
        <v>0.1 to 0.2</v>
      </c>
      <c r="W670" s="16">
        <f t="shared" ca="1" si="81"/>
        <v>1</v>
      </c>
    </row>
    <row r="671" spans="1:23" x14ac:dyDescent="0.25">
      <c r="A671" s="9" t="s">
        <v>1822</v>
      </c>
      <c r="B671" s="10" t="s">
        <v>390</v>
      </c>
      <c r="C671" s="10" t="str">
        <f t="shared" si="82"/>
        <v>August</v>
      </c>
      <c r="D671" s="10">
        <f t="shared" si="83"/>
        <v>2025</v>
      </c>
      <c r="E671" s="10" t="str">
        <f t="shared" si="84"/>
        <v>Q3</v>
      </c>
      <c r="F671" s="10" t="s">
        <v>1823</v>
      </c>
      <c r="G671" s="10" t="s">
        <v>64</v>
      </c>
      <c r="H671" s="10" t="s">
        <v>65</v>
      </c>
      <c r="I671" s="10" t="s">
        <v>28</v>
      </c>
      <c r="J671" s="10" t="s">
        <v>21</v>
      </c>
      <c r="K671" s="10" t="s">
        <v>22</v>
      </c>
      <c r="L671" s="10">
        <v>4014.45</v>
      </c>
      <c r="M671" s="10">
        <f t="shared" si="85"/>
        <v>802.89</v>
      </c>
      <c r="N671" s="10">
        <v>5</v>
      </c>
      <c r="O671" s="10">
        <v>0.12</v>
      </c>
      <c r="P671" s="10">
        <v>1094.1500000000001</v>
      </c>
      <c r="Q671" s="11">
        <f t="shared" si="86"/>
        <v>0.27255290263921589</v>
      </c>
      <c r="R671" s="10" t="s">
        <v>31</v>
      </c>
      <c r="S671" s="10" t="s">
        <v>32</v>
      </c>
      <c r="T671" s="10">
        <v>7</v>
      </c>
      <c r="U671" s="12" t="str">
        <f t="shared" si="87"/>
        <v>NORMAL</v>
      </c>
      <c r="V671" s="10" t="str">
        <f t="shared" si="80"/>
        <v>0.1 to 0.2</v>
      </c>
      <c r="W671" s="16">
        <f t="shared" ca="1" si="81"/>
        <v>1</v>
      </c>
    </row>
    <row r="672" spans="1:23" x14ac:dyDescent="0.25">
      <c r="A672" s="9" t="s">
        <v>1824</v>
      </c>
      <c r="B672" s="10" t="s">
        <v>966</v>
      </c>
      <c r="C672" s="10" t="str">
        <f t="shared" si="82"/>
        <v>September</v>
      </c>
      <c r="D672" s="10">
        <f t="shared" si="83"/>
        <v>2024</v>
      </c>
      <c r="E672" s="10" t="str">
        <f t="shared" si="84"/>
        <v>Q3</v>
      </c>
      <c r="F672" s="10" t="s">
        <v>1825</v>
      </c>
      <c r="G672" s="10" t="s">
        <v>102</v>
      </c>
      <c r="H672" s="10" t="s">
        <v>65</v>
      </c>
      <c r="I672" s="10" t="s">
        <v>116</v>
      </c>
      <c r="J672" s="10" t="s">
        <v>81</v>
      </c>
      <c r="K672" s="10" t="s">
        <v>72</v>
      </c>
      <c r="L672" s="10">
        <v>1111.77</v>
      </c>
      <c r="M672" s="10">
        <f t="shared" si="85"/>
        <v>555.88499999999999</v>
      </c>
      <c r="N672" s="10">
        <v>2</v>
      </c>
      <c r="O672" s="10">
        <v>0.13</v>
      </c>
      <c r="P672" s="10">
        <v>317.62</v>
      </c>
      <c r="Q672" s="11">
        <f t="shared" si="86"/>
        <v>0.28568858666810582</v>
      </c>
      <c r="R672" s="10" t="s">
        <v>31</v>
      </c>
      <c r="S672" s="10" t="s">
        <v>86</v>
      </c>
      <c r="T672" s="10">
        <v>7</v>
      </c>
      <c r="U672" s="12" t="str">
        <f t="shared" si="87"/>
        <v>NORMAL</v>
      </c>
      <c r="V672" s="10" t="str">
        <f t="shared" si="80"/>
        <v>0.1 to 0.2</v>
      </c>
      <c r="W672" s="16">
        <f t="shared" ca="1" si="81"/>
        <v>1</v>
      </c>
    </row>
    <row r="673" spans="1:23" x14ac:dyDescent="0.25">
      <c r="A673" s="9" t="s">
        <v>1826</v>
      </c>
      <c r="B673" s="10" t="s">
        <v>1827</v>
      </c>
      <c r="C673" s="10" t="str">
        <f t="shared" si="82"/>
        <v>December</v>
      </c>
      <c r="D673" s="10">
        <f t="shared" si="83"/>
        <v>2025</v>
      </c>
      <c r="E673" s="10" t="str">
        <f t="shared" si="84"/>
        <v>Q4</v>
      </c>
      <c r="F673" s="10" t="s">
        <v>1828</v>
      </c>
      <c r="G673" s="10" t="s">
        <v>102</v>
      </c>
      <c r="H673" s="10" t="s">
        <v>51</v>
      </c>
      <c r="I673" s="10" t="s">
        <v>20</v>
      </c>
      <c r="J673" s="10" t="s">
        <v>81</v>
      </c>
      <c r="K673" s="10" t="s">
        <v>67</v>
      </c>
      <c r="L673" s="10">
        <v>561.47</v>
      </c>
      <c r="M673" s="10">
        <f t="shared" si="85"/>
        <v>561.47</v>
      </c>
      <c r="N673" s="10">
        <v>1</v>
      </c>
      <c r="O673" s="10">
        <v>0.2</v>
      </c>
      <c r="P673" s="10">
        <v>157.49</v>
      </c>
      <c r="Q673" s="11">
        <f t="shared" si="86"/>
        <v>0.28049584127379912</v>
      </c>
      <c r="R673" s="10" t="s">
        <v>23</v>
      </c>
      <c r="S673" s="10" t="s">
        <v>24</v>
      </c>
      <c r="T673" s="10">
        <v>3</v>
      </c>
      <c r="U673" s="12" t="str">
        <f t="shared" si="87"/>
        <v>FAST</v>
      </c>
      <c r="V673" s="10" t="str">
        <f t="shared" si="80"/>
        <v>upto 0.3</v>
      </c>
      <c r="W673" s="16">
        <f t="shared" ca="1" si="81"/>
        <v>1</v>
      </c>
    </row>
    <row r="674" spans="1:23" x14ac:dyDescent="0.25">
      <c r="A674" s="9" t="s">
        <v>1829</v>
      </c>
      <c r="B674" s="10" t="s">
        <v>1271</v>
      </c>
      <c r="C674" s="10" t="str">
        <f t="shared" si="82"/>
        <v>December</v>
      </c>
      <c r="D674" s="10">
        <f t="shared" si="83"/>
        <v>2025</v>
      </c>
      <c r="E674" s="10" t="str">
        <f t="shared" si="84"/>
        <v>Q4</v>
      </c>
      <c r="F674" s="10" t="s">
        <v>1830</v>
      </c>
      <c r="G674" s="10" t="s">
        <v>44</v>
      </c>
      <c r="H674" s="10" t="s">
        <v>19</v>
      </c>
      <c r="I674" s="10" t="s">
        <v>28</v>
      </c>
      <c r="J674" s="10" t="s">
        <v>21</v>
      </c>
      <c r="K674" s="10" t="s">
        <v>39</v>
      </c>
      <c r="L674" s="10">
        <v>1926.61</v>
      </c>
      <c r="M674" s="10">
        <f t="shared" si="85"/>
        <v>963.30499999999995</v>
      </c>
      <c r="N674" s="10">
        <v>2</v>
      </c>
      <c r="O674" s="10">
        <v>0.16</v>
      </c>
      <c r="P674" s="10">
        <v>621.07000000000005</v>
      </c>
      <c r="Q674" s="11">
        <f t="shared" si="86"/>
        <v>0.32236415257888212</v>
      </c>
      <c r="R674" s="10" t="s">
        <v>31</v>
      </c>
      <c r="S674" s="10" t="s">
        <v>40</v>
      </c>
      <c r="T674" s="10">
        <v>10</v>
      </c>
      <c r="U674" s="12" t="str">
        <f t="shared" si="87"/>
        <v>SLOW</v>
      </c>
      <c r="V674" s="10" t="str">
        <f t="shared" si="80"/>
        <v>0.1 to 0.2</v>
      </c>
      <c r="W674" s="16">
        <f t="shared" ca="1" si="81"/>
        <v>1</v>
      </c>
    </row>
    <row r="675" spans="1:23" x14ac:dyDescent="0.25">
      <c r="A675" s="9" t="s">
        <v>1831</v>
      </c>
      <c r="B675" s="10" t="s">
        <v>1832</v>
      </c>
      <c r="C675" s="10" t="str">
        <f t="shared" si="82"/>
        <v>February</v>
      </c>
      <c r="D675" s="10">
        <f t="shared" si="83"/>
        <v>2024</v>
      </c>
      <c r="E675" s="10" t="str">
        <f t="shared" si="84"/>
        <v>Q1</v>
      </c>
      <c r="F675" s="10" t="s">
        <v>1833</v>
      </c>
      <c r="G675" s="10" t="s">
        <v>36</v>
      </c>
      <c r="H675" s="10" t="s">
        <v>51</v>
      </c>
      <c r="I675" s="10" t="s">
        <v>52</v>
      </c>
      <c r="J675" s="10" t="s">
        <v>81</v>
      </c>
      <c r="K675" s="10" t="s">
        <v>82</v>
      </c>
      <c r="L675" s="10">
        <v>1016.39</v>
      </c>
      <c r="M675" s="10">
        <f t="shared" si="85"/>
        <v>508.19499999999999</v>
      </c>
      <c r="N675" s="10">
        <v>2</v>
      </c>
      <c r="O675" s="10">
        <v>0.16</v>
      </c>
      <c r="P675" s="10">
        <v>160.24</v>
      </c>
      <c r="Q675" s="11">
        <f t="shared" si="86"/>
        <v>0.1576560178671573</v>
      </c>
      <c r="R675" s="10" t="s">
        <v>31</v>
      </c>
      <c r="S675" s="10" t="s">
        <v>86</v>
      </c>
      <c r="T675" s="10">
        <v>10</v>
      </c>
      <c r="U675" s="12" t="str">
        <f t="shared" si="87"/>
        <v>SLOW</v>
      </c>
      <c r="V675" s="10" t="str">
        <f t="shared" si="80"/>
        <v>0.1 to 0.2</v>
      </c>
      <c r="W675" s="16">
        <f t="shared" ca="1" si="81"/>
        <v>1</v>
      </c>
    </row>
    <row r="676" spans="1:23" x14ac:dyDescent="0.25">
      <c r="A676" s="9" t="s">
        <v>1834</v>
      </c>
      <c r="B676" s="10" t="s">
        <v>1738</v>
      </c>
      <c r="C676" s="10" t="str">
        <f t="shared" si="82"/>
        <v>January</v>
      </c>
      <c r="D676" s="10">
        <f t="shared" si="83"/>
        <v>2025</v>
      </c>
      <c r="E676" s="10" t="str">
        <f t="shared" si="84"/>
        <v>Q1</v>
      </c>
      <c r="F676" s="10" t="s">
        <v>1835</v>
      </c>
      <c r="G676" s="10" t="s">
        <v>44</v>
      </c>
      <c r="H676" s="10" t="s">
        <v>65</v>
      </c>
      <c r="I676" s="10" t="s">
        <v>20</v>
      </c>
      <c r="J676" s="10" t="s">
        <v>81</v>
      </c>
      <c r="K676" s="10" t="s">
        <v>39</v>
      </c>
      <c r="L676" s="10">
        <v>937.53</v>
      </c>
      <c r="M676" s="10">
        <f t="shared" si="85"/>
        <v>937.53</v>
      </c>
      <c r="N676" s="10">
        <v>1</v>
      </c>
      <c r="O676" s="10">
        <v>0.01</v>
      </c>
      <c r="P676" s="10">
        <v>156.93</v>
      </c>
      <c r="Q676" s="11">
        <f t="shared" si="86"/>
        <v>0.16738664362740394</v>
      </c>
      <c r="R676" s="10" t="s">
        <v>31</v>
      </c>
      <c r="S676" s="10" t="s">
        <v>77</v>
      </c>
      <c r="T676" s="10">
        <v>8</v>
      </c>
      <c r="U676" s="12" t="str">
        <f t="shared" si="87"/>
        <v>SLOW</v>
      </c>
      <c r="V676" s="10" t="str">
        <f t="shared" si="80"/>
        <v>0 to 0.1</v>
      </c>
      <c r="W676" s="16">
        <f t="shared" ca="1" si="81"/>
        <v>1</v>
      </c>
    </row>
    <row r="677" spans="1:23" x14ac:dyDescent="0.25">
      <c r="A677" s="9" t="s">
        <v>1836</v>
      </c>
      <c r="B677" s="10" t="s">
        <v>450</v>
      </c>
      <c r="C677" s="10" t="str">
        <f t="shared" si="82"/>
        <v>April</v>
      </c>
      <c r="D677" s="10">
        <f t="shared" si="83"/>
        <v>2025</v>
      </c>
      <c r="E677" s="10" t="str">
        <f t="shared" si="84"/>
        <v>Q2</v>
      </c>
      <c r="F677" s="10" t="s">
        <v>1837</v>
      </c>
      <c r="G677" s="10" t="s">
        <v>102</v>
      </c>
      <c r="H677" s="10" t="s">
        <v>45</v>
      </c>
      <c r="I677" s="10" t="s">
        <v>20</v>
      </c>
      <c r="J677" s="10" t="s">
        <v>81</v>
      </c>
      <c r="K677" s="10" t="s">
        <v>67</v>
      </c>
      <c r="L677" s="10">
        <v>3350.96</v>
      </c>
      <c r="M677" s="10">
        <f t="shared" si="85"/>
        <v>837.74</v>
      </c>
      <c r="N677" s="10">
        <v>4</v>
      </c>
      <c r="O677" s="10">
        <v>0.25</v>
      </c>
      <c r="P677" s="10">
        <v>1020.49</v>
      </c>
      <c r="Q677" s="11">
        <f t="shared" si="86"/>
        <v>0.30453661040418267</v>
      </c>
      <c r="R677" s="10" t="s">
        <v>31</v>
      </c>
      <c r="S677" s="10" t="s">
        <v>24</v>
      </c>
      <c r="T677" s="10">
        <v>1</v>
      </c>
      <c r="U677" s="12" t="str">
        <f t="shared" si="87"/>
        <v>FAST</v>
      </c>
      <c r="V677" s="10" t="str">
        <f t="shared" si="80"/>
        <v>upto 0.3</v>
      </c>
      <c r="W677" s="16">
        <f t="shared" ca="1" si="81"/>
        <v>1</v>
      </c>
    </row>
    <row r="678" spans="1:23" x14ac:dyDescent="0.25">
      <c r="A678" s="9" t="s">
        <v>1838</v>
      </c>
      <c r="B678" s="10" t="s">
        <v>323</v>
      </c>
      <c r="C678" s="10" t="str">
        <f t="shared" si="82"/>
        <v>June</v>
      </c>
      <c r="D678" s="10">
        <f t="shared" si="83"/>
        <v>2024</v>
      </c>
      <c r="E678" s="10" t="str">
        <f t="shared" si="84"/>
        <v>Q2</v>
      </c>
      <c r="F678" s="10" t="s">
        <v>1839</v>
      </c>
      <c r="G678" s="10" t="s">
        <v>102</v>
      </c>
      <c r="H678" s="10" t="s">
        <v>45</v>
      </c>
      <c r="I678" s="10" t="s">
        <v>59</v>
      </c>
      <c r="J678" s="10" t="s">
        <v>47</v>
      </c>
      <c r="K678" s="10" t="s">
        <v>22</v>
      </c>
      <c r="L678" s="10">
        <v>1460.53</v>
      </c>
      <c r="M678" s="10">
        <f t="shared" si="85"/>
        <v>730.26499999999999</v>
      </c>
      <c r="N678" s="10">
        <v>2</v>
      </c>
      <c r="O678" s="10">
        <v>0</v>
      </c>
      <c r="P678" s="10">
        <v>361.9</v>
      </c>
      <c r="Q678" s="11">
        <f t="shared" si="86"/>
        <v>0.2477867623396986</v>
      </c>
      <c r="R678" s="10" t="s">
        <v>23</v>
      </c>
      <c r="S678" s="10" t="s">
        <v>24</v>
      </c>
      <c r="T678" s="10">
        <v>4</v>
      </c>
      <c r="U678" s="12" t="str">
        <f t="shared" si="87"/>
        <v>NORMAL</v>
      </c>
      <c r="V678" s="10" t="str">
        <f t="shared" si="80"/>
        <v>no discount</v>
      </c>
      <c r="W678" s="16">
        <f t="shared" ca="1" si="81"/>
        <v>1</v>
      </c>
    </row>
    <row r="679" spans="1:23" x14ac:dyDescent="0.25">
      <c r="A679" s="9" t="s">
        <v>1840</v>
      </c>
      <c r="B679" s="10" t="s">
        <v>1841</v>
      </c>
      <c r="C679" s="10" t="str">
        <f t="shared" si="82"/>
        <v>November</v>
      </c>
      <c r="D679" s="10">
        <f t="shared" si="83"/>
        <v>2025</v>
      </c>
      <c r="E679" s="10" t="str">
        <f t="shared" si="84"/>
        <v>Q4</v>
      </c>
      <c r="F679" s="10" t="s">
        <v>1842</v>
      </c>
      <c r="G679" s="10" t="s">
        <v>36</v>
      </c>
      <c r="H679" s="10" t="s">
        <v>51</v>
      </c>
      <c r="I679" s="10" t="s">
        <v>106</v>
      </c>
      <c r="J679" s="10" t="s">
        <v>21</v>
      </c>
      <c r="K679" s="10" t="s">
        <v>67</v>
      </c>
      <c r="L679" s="10">
        <v>2476.38</v>
      </c>
      <c r="M679" s="10">
        <f t="shared" si="85"/>
        <v>825.46</v>
      </c>
      <c r="N679" s="10">
        <v>3</v>
      </c>
      <c r="O679" s="10">
        <v>0.04</v>
      </c>
      <c r="P679" s="10">
        <v>410.07</v>
      </c>
      <c r="Q679" s="11">
        <f t="shared" si="86"/>
        <v>0.16559251811111381</v>
      </c>
      <c r="R679" s="10" t="s">
        <v>23</v>
      </c>
      <c r="S679" s="10" t="s">
        <v>86</v>
      </c>
      <c r="T679" s="10">
        <v>4</v>
      </c>
      <c r="U679" s="12" t="str">
        <f t="shared" si="87"/>
        <v>NORMAL</v>
      </c>
      <c r="V679" s="10" t="str">
        <f t="shared" si="80"/>
        <v>0 to 0.1</v>
      </c>
      <c r="W679" s="16">
        <f t="shared" ca="1" si="81"/>
        <v>1</v>
      </c>
    </row>
    <row r="680" spans="1:23" x14ac:dyDescent="0.25">
      <c r="A680" s="9" t="s">
        <v>1843</v>
      </c>
      <c r="B680" s="10" t="s">
        <v>1477</v>
      </c>
      <c r="C680" s="10" t="str">
        <f t="shared" si="82"/>
        <v>May</v>
      </c>
      <c r="D680" s="10">
        <f t="shared" si="83"/>
        <v>2024</v>
      </c>
      <c r="E680" s="10" t="str">
        <f t="shared" si="84"/>
        <v>Q2</v>
      </c>
      <c r="F680" s="10" t="s">
        <v>1844</v>
      </c>
      <c r="G680" s="10" t="s">
        <v>44</v>
      </c>
      <c r="H680" s="10" t="s">
        <v>45</v>
      </c>
      <c r="I680" s="10" t="s">
        <v>52</v>
      </c>
      <c r="J680" s="10" t="s">
        <v>47</v>
      </c>
      <c r="K680" s="10" t="s">
        <v>60</v>
      </c>
      <c r="L680" s="10">
        <v>2881.53</v>
      </c>
      <c r="M680" s="10">
        <f t="shared" si="85"/>
        <v>960.5100000000001</v>
      </c>
      <c r="N680" s="10">
        <v>3</v>
      </c>
      <c r="O680" s="10">
        <v>7.0000000000000007E-2</v>
      </c>
      <c r="P680" s="10">
        <v>646.79999999999995</v>
      </c>
      <c r="Q680" s="11">
        <f t="shared" si="86"/>
        <v>0.2244640867872276</v>
      </c>
      <c r="R680" s="10" t="s">
        <v>31</v>
      </c>
      <c r="S680" s="10" t="s">
        <v>86</v>
      </c>
      <c r="T680" s="10">
        <v>3</v>
      </c>
      <c r="U680" s="12" t="str">
        <f t="shared" si="87"/>
        <v>FAST</v>
      </c>
      <c r="V680" s="10" t="str">
        <f t="shared" si="80"/>
        <v>0 to 0.1</v>
      </c>
      <c r="W680" s="16">
        <f t="shared" ca="1" si="81"/>
        <v>1</v>
      </c>
    </row>
    <row r="681" spans="1:23" x14ac:dyDescent="0.25">
      <c r="A681" s="9" t="s">
        <v>1845</v>
      </c>
      <c r="B681" s="10" t="s">
        <v>1846</v>
      </c>
      <c r="C681" s="10" t="str">
        <f t="shared" si="82"/>
        <v>January</v>
      </c>
      <c r="D681" s="10">
        <f t="shared" si="83"/>
        <v>2025</v>
      </c>
      <c r="E681" s="10" t="str">
        <f t="shared" si="84"/>
        <v>Q1</v>
      </c>
      <c r="F681" s="10" t="s">
        <v>1847</v>
      </c>
      <c r="G681" s="10" t="s">
        <v>64</v>
      </c>
      <c r="H681" s="10" t="s">
        <v>65</v>
      </c>
      <c r="I681" s="10" t="s">
        <v>52</v>
      </c>
      <c r="J681" s="10" t="s">
        <v>81</v>
      </c>
      <c r="K681" s="10" t="s">
        <v>67</v>
      </c>
      <c r="L681" s="10">
        <v>3817.93</v>
      </c>
      <c r="M681" s="10">
        <f t="shared" si="85"/>
        <v>954.48249999999996</v>
      </c>
      <c r="N681" s="10">
        <v>4</v>
      </c>
      <c r="O681" s="10">
        <v>0.03</v>
      </c>
      <c r="P681" s="10">
        <v>495.62</v>
      </c>
      <c r="Q681" s="11">
        <f t="shared" si="86"/>
        <v>0.12981379962440381</v>
      </c>
      <c r="R681" s="10" t="s">
        <v>31</v>
      </c>
      <c r="S681" s="10" t="s">
        <v>77</v>
      </c>
      <c r="T681" s="10">
        <v>10</v>
      </c>
      <c r="U681" s="12" t="str">
        <f t="shared" si="87"/>
        <v>SLOW</v>
      </c>
      <c r="V681" s="10" t="str">
        <f t="shared" si="80"/>
        <v>0 to 0.1</v>
      </c>
      <c r="W681" s="16">
        <f t="shared" ca="1" si="81"/>
        <v>1</v>
      </c>
    </row>
    <row r="682" spans="1:23" x14ac:dyDescent="0.25">
      <c r="A682" s="9" t="s">
        <v>1848</v>
      </c>
      <c r="B682" s="10" t="s">
        <v>1849</v>
      </c>
      <c r="C682" s="10" t="str">
        <f t="shared" si="82"/>
        <v>January</v>
      </c>
      <c r="D682" s="10">
        <f t="shared" si="83"/>
        <v>2024</v>
      </c>
      <c r="E682" s="10" t="str">
        <f t="shared" si="84"/>
        <v>Q1</v>
      </c>
      <c r="F682" s="10" t="s">
        <v>1850</v>
      </c>
      <c r="G682" s="10" t="s">
        <v>64</v>
      </c>
      <c r="H682" s="10" t="s">
        <v>45</v>
      </c>
      <c r="I682" s="10" t="s">
        <v>116</v>
      </c>
      <c r="J682" s="10" t="s">
        <v>21</v>
      </c>
      <c r="K682" s="10" t="s">
        <v>39</v>
      </c>
      <c r="L682" s="10">
        <v>1451.13</v>
      </c>
      <c r="M682" s="10">
        <f t="shared" si="85"/>
        <v>483.71000000000004</v>
      </c>
      <c r="N682" s="10">
        <v>3</v>
      </c>
      <c r="O682" s="10">
        <v>0.13</v>
      </c>
      <c r="P682" s="10">
        <v>313.11</v>
      </c>
      <c r="Q682" s="11">
        <f t="shared" si="86"/>
        <v>0.21576977941328482</v>
      </c>
      <c r="R682" s="10" t="s">
        <v>31</v>
      </c>
      <c r="S682" s="10" t="s">
        <v>77</v>
      </c>
      <c r="T682" s="10">
        <v>7</v>
      </c>
      <c r="U682" s="12" t="str">
        <f t="shared" si="87"/>
        <v>NORMAL</v>
      </c>
      <c r="V682" s="10" t="str">
        <f t="shared" si="80"/>
        <v>0.1 to 0.2</v>
      </c>
      <c r="W682" s="16">
        <f t="shared" ca="1" si="81"/>
        <v>1</v>
      </c>
    </row>
    <row r="683" spans="1:23" x14ac:dyDescent="0.25">
      <c r="A683" s="9" t="s">
        <v>1851</v>
      </c>
      <c r="B683" s="10" t="s">
        <v>1852</v>
      </c>
      <c r="C683" s="10" t="str">
        <f t="shared" si="82"/>
        <v>March</v>
      </c>
      <c r="D683" s="10">
        <f t="shared" si="83"/>
        <v>2025</v>
      </c>
      <c r="E683" s="10" t="str">
        <f t="shared" si="84"/>
        <v>Q1</v>
      </c>
      <c r="F683" s="10" t="s">
        <v>1853</v>
      </c>
      <c r="G683" s="10" t="s">
        <v>18</v>
      </c>
      <c r="H683" s="10" t="s">
        <v>37</v>
      </c>
      <c r="I683" s="10" t="s">
        <v>20</v>
      </c>
      <c r="J683" s="10" t="s">
        <v>47</v>
      </c>
      <c r="K683" s="10" t="s">
        <v>22</v>
      </c>
      <c r="L683" s="10">
        <v>104.11</v>
      </c>
      <c r="M683" s="10">
        <f t="shared" si="85"/>
        <v>104.11</v>
      </c>
      <c r="N683" s="10">
        <v>1</v>
      </c>
      <c r="O683" s="10">
        <v>0.01</v>
      </c>
      <c r="P683" s="10">
        <v>24.65</v>
      </c>
      <c r="Q683" s="11">
        <f t="shared" si="86"/>
        <v>0.23676880222841223</v>
      </c>
      <c r="R683" s="10" t="s">
        <v>54</v>
      </c>
      <c r="S683" s="10" t="s">
        <v>77</v>
      </c>
      <c r="T683" s="10">
        <v>9</v>
      </c>
      <c r="U683" s="12" t="str">
        <f t="shared" si="87"/>
        <v>SLOW</v>
      </c>
      <c r="V683" s="10" t="str">
        <f t="shared" si="80"/>
        <v>0 to 0.1</v>
      </c>
      <c r="W683" s="16">
        <f t="shared" ca="1" si="81"/>
        <v>1</v>
      </c>
    </row>
    <row r="684" spans="1:23" x14ac:dyDescent="0.25">
      <c r="A684" s="9" t="s">
        <v>1854</v>
      </c>
      <c r="B684" s="10" t="s">
        <v>788</v>
      </c>
      <c r="C684" s="10" t="str">
        <f t="shared" si="82"/>
        <v>December</v>
      </c>
      <c r="D684" s="10">
        <f t="shared" si="83"/>
        <v>2024</v>
      </c>
      <c r="E684" s="10" t="str">
        <f t="shared" si="84"/>
        <v>Q4</v>
      </c>
      <c r="F684" s="10" t="s">
        <v>1855</v>
      </c>
      <c r="G684" s="10" t="s">
        <v>64</v>
      </c>
      <c r="H684" s="10" t="s">
        <v>71</v>
      </c>
      <c r="I684" s="10" t="s">
        <v>20</v>
      </c>
      <c r="J684" s="10" t="s">
        <v>81</v>
      </c>
      <c r="K684" s="10" t="s">
        <v>82</v>
      </c>
      <c r="L684" s="10">
        <v>3814.28</v>
      </c>
      <c r="M684" s="10">
        <f t="shared" si="85"/>
        <v>762.85599999999999</v>
      </c>
      <c r="N684" s="10">
        <v>5</v>
      </c>
      <c r="O684" s="10">
        <v>0.16</v>
      </c>
      <c r="P684" s="10">
        <v>1332.56</v>
      </c>
      <c r="Q684" s="11">
        <f t="shared" si="86"/>
        <v>0.3493608230124689</v>
      </c>
      <c r="R684" s="10" t="s">
        <v>23</v>
      </c>
      <c r="S684" s="10" t="s">
        <v>40</v>
      </c>
      <c r="T684" s="10">
        <v>9</v>
      </c>
      <c r="U684" s="12" t="str">
        <f t="shared" si="87"/>
        <v>SLOW</v>
      </c>
      <c r="V684" s="10" t="str">
        <f t="shared" si="80"/>
        <v>0.1 to 0.2</v>
      </c>
      <c r="W684" s="16">
        <f t="shared" ca="1" si="81"/>
        <v>1</v>
      </c>
    </row>
    <row r="685" spans="1:23" x14ac:dyDescent="0.25">
      <c r="A685" s="9" t="s">
        <v>1856</v>
      </c>
      <c r="B685" s="10" t="s">
        <v>1857</v>
      </c>
      <c r="C685" s="10" t="str">
        <f t="shared" si="82"/>
        <v>May</v>
      </c>
      <c r="D685" s="10">
        <f t="shared" si="83"/>
        <v>2025</v>
      </c>
      <c r="E685" s="10" t="str">
        <f t="shared" si="84"/>
        <v>Q2</v>
      </c>
      <c r="F685" s="10" t="s">
        <v>1858</v>
      </c>
      <c r="G685" s="10" t="s">
        <v>64</v>
      </c>
      <c r="H685" s="10" t="s">
        <v>65</v>
      </c>
      <c r="I685" s="10" t="s">
        <v>28</v>
      </c>
      <c r="J685" s="10" t="s">
        <v>81</v>
      </c>
      <c r="K685" s="10" t="s">
        <v>76</v>
      </c>
      <c r="L685" s="10">
        <v>972.7</v>
      </c>
      <c r="M685" s="10">
        <f t="shared" si="85"/>
        <v>243.17500000000001</v>
      </c>
      <c r="N685" s="10">
        <v>4</v>
      </c>
      <c r="O685" s="10">
        <v>0.17</v>
      </c>
      <c r="P685" s="10">
        <v>293.57</v>
      </c>
      <c r="Q685" s="11">
        <f t="shared" si="86"/>
        <v>0.30180939652513622</v>
      </c>
      <c r="R685" s="10" t="s">
        <v>54</v>
      </c>
      <c r="S685" s="10" t="s">
        <v>24</v>
      </c>
      <c r="T685" s="10">
        <v>4</v>
      </c>
      <c r="U685" s="12" t="str">
        <f t="shared" si="87"/>
        <v>NORMAL</v>
      </c>
      <c r="V685" s="10" t="str">
        <f t="shared" si="80"/>
        <v>0.1 to 0.2</v>
      </c>
      <c r="W685" s="16">
        <f t="shared" ca="1" si="81"/>
        <v>1</v>
      </c>
    </row>
    <row r="686" spans="1:23" x14ac:dyDescent="0.25">
      <c r="A686" s="9" t="s">
        <v>1859</v>
      </c>
      <c r="B686" s="10" t="s">
        <v>236</v>
      </c>
      <c r="C686" s="10" t="str">
        <f t="shared" si="82"/>
        <v>October</v>
      </c>
      <c r="D686" s="10">
        <f t="shared" si="83"/>
        <v>2024</v>
      </c>
      <c r="E686" s="10" t="str">
        <f t="shared" si="84"/>
        <v>Q4</v>
      </c>
      <c r="F686" s="10" t="s">
        <v>1860</v>
      </c>
      <c r="G686" s="10" t="s">
        <v>36</v>
      </c>
      <c r="H686" s="10" t="s">
        <v>58</v>
      </c>
      <c r="I686" s="10" t="s">
        <v>28</v>
      </c>
      <c r="J686" s="10" t="s">
        <v>21</v>
      </c>
      <c r="K686" s="10" t="s">
        <v>22</v>
      </c>
      <c r="L686" s="10">
        <v>339.87</v>
      </c>
      <c r="M686" s="10">
        <f t="shared" si="85"/>
        <v>339.87</v>
      </c>
      <c r="N686" s="10">
        <v>1</v>
      </c>
      <c r="O686" s="10">
        <v>0.11</v>
      </c>
      <c r="P686" s="10">
        <v>98.35</v>
      </c>
      <c r="Q686" s="11">
        <f t="shared" si="86"/>
        <v>0.28937534939829934</v>
      </c>
      <c r="R686" s="10" t="s">
        <v>54</v>
      </c>
      <c r="S686" s="10" t="s">
        <v>40</v>
      </c>
      <c r="T686" s="10">
        <v>3</v>
      </c>
      <c r="U686" s="12" t="str">
        <f t="shared" si="87"/>
        <v>FAST</v>
      </c>
      <c r="V686" s="10" t="str">
        <f t="shared" si="80"/>
        <v>0.1 to 0.2</v>
      </c>
      <c r="W686" s="16">
        <f t="shared" ca="1" si="81"/>
        <v>1</v>
      </c>
    </row>
    <row r="687" spans="1:23" x14ac:dyDescent="0.25">
      <c r="A687" s="9" t="s">
        <v>1861</v>
      </c>
      <c r="B687" s="10" t="s">
        <v>1586</v>
      </c>
      <c r="C687" s="10" t="str">
        <f t="shared" si="82"/>
        <v>February</v>
      </c>
      <c r="D687" s="10">
        <f t="shared" si="83"/>
        <v>2024</v>
      </c>
      <c r="E687" s="10" t="str">
        <f t="shared" si="84"/>
        <v>Q1</v>
      </c>
      <c r="F687" s="10" t="s">
        <v>1862</v>
      </c>
      <c r="G687" s="10" t="s">
        <v>36</v>
      </c>
      <c r="H687" s="10" t="s">
        <v>58</v>
      </c>
      <c r="I687" s="10" t="s">
        <v>38</v>
      </c>
      <c r="J687" s="10" t="s">
        <v>66</v>
      </c>
      <c r="K687" s="10" t="s">
        <v>82</v>
      </c>
      <c r="L687" s="10">
        <v>1977.33</v>
      </c>
      <c r="M687" s="10">
        <f t="shared" si="85"/>
        <v>659.11</v>
      </c>
      <c r="N687" s="10">
        <v>3</v>
      </c>
      <c r="O687" s="10">
        <v>0.1</v>
      </c>
      <c r="P687" s="10">
        <v>259.39</v>
      </c>
      <c r="Q687" s="11">
        <f t="shared" si="86"/>
        <v>0.13118194737347838</v>
      </c>
      <c r="R687" s="10" t="s">
        <v>54</v>
      </c>
      <c r="S687" s="10" t="s">
        <v>86</v>
      </c>
      <c r="T687" s="10">
        <v>6</v>
      </c>
      <c r="U687" s="12" t="str">
        <f t="shared" si="87"/>
        <v>NORMAL</v>
      </c>
      <c r="V687" s="10" t="str">
        <f t="shared" si="80"/>
        <v>0.1 to 0.2</v>
      </c>
      <c r="W687" s="16">
        <f t="shared" ca="1" si="81"/>
        <v>1</v>
      </c>
    </row>
    <row r="688" spans="1:23" x14ac:dyDescent="0.25">
      <c r="A688" s="9" t="s">
        <v>1863</v>
      </c>
      <c r="B688" s="10" t="s">
        <v>1087</v>
      </c>
      <c r="C688" s="10" t="str">
        <f t="shared" si="82"/>
        <v>March</v>
      </c>
      <c r="D688" s="10">
        <f t="shared" si="83"/>
        <v>2024</v>
      </c>
      <c r="E688" s="10" t="str">
        <f t="shared" si="84"/>
        <v>Q1</v>
      </c>
      <c r="F688" s="10" t="s">
        <v>1864</v>
      </c>
      <c r="G688" s="10" t="s">
        <v>44</v>
      </c>
      <c r="H688" s="10" t="s">
        <v>19</v>
      </c>
      <c r="I688" s="10" t="s">
        <v>46</v>
      </c>
      <c r="J688" s="10" t="s">
        <v>66</v>
      </c>
      <c r="K688" s="10" t="s">
        <v>39</v>
      </c>
      <c r="L688" s="10">
        <v>1609.53</v>
      </c>
      <c r="M688" s="10">
        <f t="shared" si="85"/>
        <v>536.51</v>
      </c>
      <c r="N688" s="10">
        <v>3</v>
      </c>
      <c r="O688" s="10">
        <v>0.15</v>
      </c>
      <c r="P688" s="10">
        <v>163.80000000000001</v>
      </c>
      <c r="Q688" s="11">
        <f t="shared" si="86"/>
        <v>0.1017688393506179</v>
      </c>
      <c r="R688" s="10" t="s">
        <v>31</v>
      </c>
      <c r="S688" s="10" t="s">
        <v>86</v>
      </c>
      <c r="T688" s="10">
        <v>5</v>
      </c>
      <c r="U688" s="12" t="str">
        <f t="shared" si="87"/>
        <v>NORMAL</v>
      </c>
      <c r="V688" s="10" t="str">
        <f t="shared" si="80"/>
        <v>0.1 to 0.2</v>
      </c>
      <c r="W688" s="16">
        <f t="shared" ca="1" si="81"/>
        <v>1</v>
      </c>
    </row>
    <row r="689" spans="1:23" x14ac:dyDescent="0.25">
      <c r="A689" s="9" t="s">
        <v>1865</v>
      </c>
      <c r="B689" s="10" t="s">
        <v>1866</v>
      </c>
      <c r="C689" s="10" t="str">
        <f t="shared" si="82"/>
        <v>June</v>
      </c>
      <c r="D689" s="10">
        <f t="shared" si="83"/>
        <v>2025</v>
      </c>
      <c r="E689" s="10" t="str">
        <f t="shared" si="84"/>
        <v>Q2</v>
      </c>
      <c r="F689" s="10" t="s">
        <v>1867</v>
      </c>
      <c r="G689" s="10" t="s">
        <v>44</v>
      </c>
      <c r="H689" s="10" t="s">
        <v>19</v>
      </c>
      <c r="I689" s="10" t="s">
        <v>59</v>
      </c>
      <c r="J689" s="10" t="s">
        <v>29</v>
      </c>
      <c r="K689" s="10" t="s">
        <v>72</v>
      </c>
      <c r="L689" s="10">
        <v>1932.77</v>
      </c>
      <c r="M689" s="10">
        <f t="shared" si="85"/>
        <v>483.1925</v>
      </c>
      <c r="N689" s="10">
        <v>4</v>
      </c>
      <c r="O689" s="10">
        <v>0.16</v>
      </c>
      <c r="P689" s="10">
        <v>487.09</v>
      </c>
      <c r="Q689" s="11">
        <f t="shared" si="86"/>
        <v>0.25201653585268807</v>
      </c>
      <c r="R689" s="10" t="s">
        <v>23</v>
      </c>
      <c r="S689" s="10" t="s">
        <v>86</v>
      </c>
      <c r="T689" s="10">
        <v>1</v>
      </c>
      <c r="U689" s="12" t="str">
        <f t="shared" si="87"/>
        <v>FAST</v>
      </c>
      <c r="V689" s="10" t="str">
        <f t="shared" si="80"/>
        <v>0.1 to 0.2</v>
      </c>
      <c r="W689" s="16">
        <f t="shared" ca="1" si="81"/>
        <v>1</v>
      </c>
    </row>
    <row r="690" spans="1:23" x14ac:dyDescent="0.25">
      <c r="A690" s="9" t="s">
        <v>1868</v>
      </c>
      <c r="B690" s="10" t="s">
        <v>1348</v>
      </c>
      <c r="C690" s="10" t="str">
        <f t="shared" si="82"/>
        <v>September</v>
      </c>
      <c r="D690" s="10">
        <f t="shared" si="83"/>
        <v>2024</v>
      </c>
      <c r="E690" s="10" t="str">
        <f t="shared" si="84"/>
        <v>Q3</v>
      </c>
      <c r="F690" s="10" t="s">
        <v>1869</v>
      </c>
      <c r="G690" s="10" t="s">
        <v>64</v>
      </c>
      <c r="H690" s="10" t="s">
        <v>58</v>
      </c>
      <c r="I690" s="10" t="s">
        <v>28</v>
      </c>
      <c r="J690" s="10" t="s">
        <v>66</v>
      </c>
      <c r="K690" s="10" t="s">
        <v>67</v>
      </c>
      <c r="L690" s="10">
        <v>563.44000000000005</v>
      </c>
      <c r="M690" s="10">
        <f t="shared" si="85"/>
        <v>281.72000000000003</v>
      </c>
      <c r="N690" s="10">
        <v>2</v>
      </c>
      <c r="O690" s="10">
        <v>0.14000000000000001</v>
      </c>
      <c r="P690" s="10">
        <v>92.94</v>
      </c>
      <c r="Q690" s="11">
        <f t="shared" si="86"/>
        <v>0.16495101519238958</v>
      </c>
      <c r="R690" s="10" t="s">
        <v>54</v>
      </c>
      <c r="S690" s="10" t="s">
        <v>40</v>
      </c>
      <c r="T690" s="10">
        <v>4</v>
      </c>
      <c r="U690" s="12" t="str">
        <f t="shared" si="87"/>
        <v>NORMAL</v>
      </c>
      <c r="V690" s="10" t="str">
        <f t="shared" si="80"/>
        <v>0.1 to 0.2</v>
      </c>
      <c r="W690" s="16">
        <f t="shared" ca="1" si="81"/>
        <v>1</v>
      </c>
    </row>
    <row r="691" spans="1:23" x14ac:dyDescent="0.25">
      <c r="A691" s="9" t="s">
        <v>1870</v>
      </c>
      <c r="B691" s="10" t="s">
        <v>334</v>
      </c>
      <c r="C691" s="10" t="str">
        <f t="shared" si="82"/>
        <v>December</v>
      </c>
      <c r="D691" s="10">
        <f t="shared" si="83"/>
        <v>2025</v>
      </c>
      <c r="E691" s="10" t="str">
        <f t="shared" si="84"/>
        <v>Q4</v>
      </c>
      <c r="F691" s="10" t="s">
        <v>1871</v>
      </c>
      <c r="G691" s="10" t="s">
        <v>36</v>
      </c>
      <c r="H691" s="10" t="s">
        <v>71</v>
      </c>
      <c r="I691" s="10" t="s">
        <v>20</v>
      </c>
      <c r="J691" s="10" t="s">
        <v>81</v>
      </c>
      <c r="K691" s="10" t="s">
        <v>39</v>
      </c>
      <c r="L691" s="10">
        <v>616.66</v>
      </c>
      <c r="M691" s="10">
        <f t="shared" si="85"/>
        <v>205.55333333333331</v>
      </c>
      <c r="N691" s="10">
        <v>3</v>
      </c>
      <c r="O691" s="10">
        <v>0.28000000000000003</v>
      </c>
      <c r="P691" s="10">
        <v>124.08</v>
      </c>
      <c r="Q691" s="11">
        <f t="shared" si="86"/>
        <v>0.20121298608633609</v>
      </c>
      <c r="R691" s="10" t="s">
        <v>23</v>
      </c>
      <c r="S691" s="10" t="s">
        <v>40</v>
      </c>
      <c r="T691" s="10">
        <v>6</v>
      </c>
      <c r="U691" s="12" t="str">
        <f t="shared" si="87"/>
        <v>NORMAL</v>
      </c>
      <c r="V691" s="10" t="str">
        <f t="shared" si="80"/>
        <v>upto 0.3</v>
      </c>
      <c r="W691" s="16">
        <f t="shared" ca="1" si="81"/>
        <v>1</v>
      </c>
    </row>
    <row r="692" spans="1:23" x14ac:dyDescent="0.25">
      <c r="A692" s="9" t="s">
        <v>1872</v>
      </c>
      <c r="B692" s="10" t="s">
        <v>1849</v>
      </c>
      <c r="C692" s="10" t="str">
        <f t="shared" si="82"/>
        <v>January</v>
      </c>
      <c r="D692" s="10">
        <f t="shared" si="83"/>
        <v>2024</v>
      </c>
      <c r="E692" s="10" t="str">
        <f t="shared" si="84"/>
        <v>Q1</v>
      </c>
      <c r="F692" s="10" t="s">
        <v>1873</v>
      </c>
      <c r="G692" s="10" t="s">
        <v>36</v>
      </c>
      <c r="H692" s="10" t="s">
        <v>71</v>
      </c>
      <c r="I692" s="10" t="s">
        <v>20</v>
      </c>
      <c r="J692" s="10" t="s">
        <v>29</v>
      </c>
      <c r="K692" s="10" t="s">
        <v>53</v>
      </c>
      <c r="L692" s="10">
        <v>521.51</v>
      </c>
      <c r="M692" s="10">
        <f t="shared" si="85"/>
        <v>521.51</v>
      </c>
      <c r="N692" s="10">
        <v>1</v>
      </c>
      <c r="O692" s="10">
        <v>0.15</v>
      </c>
      <c r="P692" s="10">
        <v>179.18</v>
      </c>
      <c r="Q692" s="11">
        <f t="shared" si="86"/>
        <v>0.34357922187494011</v>
      </c>
      <c r="R692" s="10" t="s">
        <v>23</v>
      </c>
      <c r="S692" s="10" t="s">
        <v>24</v>
      </c>
      <c r="T692" s="10">
        <v>7</v>
      </c>
      <c r="U692" s="12" t="str">
        <f t="shared" si="87"/>
        <v>NORMAL</v>
      </c>
      <c r="V692" s="10" t="str">
        <f t="shared" si="80"/>
        <v>0.1 to 0.2</v>
      </c>
      <c r="W692" s="16">
        <f t="shared" ca="1" si="81"/>
        <v>1</v>
      </c>
    </row>
    <row r="693" spans="1:23" x14ac:dyDescent="0.25">
      <c r="A693" s="9" t="s">
        <v>1874</v>
      </c>
      <c r="B693" s="10" t="s">
        <v>1546</v>
      </c>
      <c r="C693" s="10" t="str">
        <f t="shared" si="82"/>
        <v>July</v>
      </c>
      <c r="D693" s="10">
        <f t="shared" si="83"/>
        <v>2024</v>
      </c>
      <c r="E693" s="10" t="str">
        <f t="shared" si="84"/>
        <v>Q3</v>
      </c>
      <c r="F693" s="10" t="s">
        <v>1875</v>
      </c>
      <c r="G693" s="10" t="s">
        <v>18</v>
      </c>
      <c r="H693" s="10" t="s">
        <v>58</v>
      </c>
      <c r="I693" s="10" t="s">
        <v>28</v>
      </c>
      <c r="J693" s="10" t="s">
        <v>66</v>
      </c>
      <c r="K693" s="10" t="s">
        <v>67</v>
      </c>
      <c r="L693" s="10">
        <v>651.1</v>
      </c>
      <c r="M693" s="10">
        <f t="shared" si="85"/>
        <v>162.77500000000001</v>
      </c>
      <c r="N693" s="10">
        <v>4</v>
      </c>
      <c r="O693" s="10">
        <v>0.18</v>
      </c>
      <c r="P693" s="10">
        <v>69.400000000000006</v>
      </c>
      <c r="Q693" s="11">
        <f t="shared" si="86"/>
        <v>0.10658884963907235</v>
      </c>
      <c r="R693" s="10" t="s">
        <v>54</v>
      </c>
      <c r="S693" s="10" t="s">
        <v>32</v>
      </c>
      <c r="T693" s="10">
        <v>2</v>
      </c>
      <c r="U693" s="12" t="str">
        <f t="shared" si="87"/>
        <v>FAST</v>
      </c>
      <c r="V693" s="10" t="str">
        <f t="shared" si="80"/>
        <v>0.1 to 0.2</v>
      </c>
      <c r="W693" s="16">
        <f t="shared" ca="1" si="81"/>
        <v>1</v>
      </c>
    </row>
    <row r="694" spans="1:23" x14ac:dyDescent="0.25">
      <c r="A694" s="9" t="s">
        <v>1876</v>
      </c>
      <c r="B694" s="10" t="s">
        <v>602</v>
      </c>
      <c r="C694" s="10" t="str">
        <f t="shared" si="82"/>
        <v>September</v>
      </c>
      <c r="D694" s="10">
        <f t="shared" si="83"/>
        <v>2024</v>
      </c>
      <c r="E694" s="10" t="str">
        <f t="shared" si="84"/>
        <v>Q3</v>
      </c>
      <c r="F694" s="10" t="s">
        <v>1877</v>
      </c>
      <c r="G694" s="10" t="s">
        <v>102</v>
      </c>
      <c r="H694" s="10" t="s">
        <v>51</v>
      </c>
      <c r="I694" s="10" t="s">
        <v>106</v>
      </c>
      <c r="J694" s="10" t="s">
        <v>29</v>
      </c>
      <c r="K694" s="10" t="s">
        <v>82</v>
      </c>
      <c r="L694" s="10">
        <v>1517.86</v>
      </c>
      <c r="M694" s="10">
        <f t="shared" si="85"/>
        <v>758.93</v>
      </c>
      <c r="N694" s="10">
        <v>2</v>
      </c>
      <c r="O694" s="10">
        <v>0.04</v>
      </c>
      <c r="P694" s="10">
        <v>172.05</v>
      </c>
      <c r="Q694" s="11">
        <f t="shared" si="86"/>
        <v>0.11335037486988261</v>
      </c>
      <c r="R694" s="10" t="s">
        <v>23</v>
      </c>
      <c r="S694" s="10" t="s">
        <v>40</v>
      </c>
      <c r="T694" s="10">
        <v>1</v>
      </c>
      <c r="U694" s="12" t="str">
        <f t="shared" si="87"/>
        <v>FAST</v>
      </c>
      <c r="V694" s="10" t="str">
        <f t="shared" si="80"/>
        <v>0 to 0.1</v>
      </c>
      <c r="W694" s="16">
        <f t="shared" ca="1" si="81"/>
        <v>1</v>
      </c>
    </row>
    <row r="695" spans="1:23" x14ac:dyDescent="0.25">
      <c r="A695" s="9" t="s">
        <v>1878</v>
      </c>
      <c r="B695" s="10" t="s">
        <v>376</v>
      </c>
      <c r="C695" s="10" t="str">
        <f t="shared" si="82"/>
        <v>August</v>
      </c>
      <c r="D695" s="10">
        <f t="shared" si="83"/>
        <v>2024</v>
      </c>
      <c r="E695" s="10" t="str">
        <f t="shared" si="84"/>
        <v>Q3</v>
      </c>
      <c r="F695" s="10" t="s">
        <v>1879</v>
      </c>
      <c r="G695" s="10" t="s">
        <v>18</v>
      </c>
      <c r="H695" s="10" t="s">
        <v>37</v>
      </c>
      <c r="I695" s="10" t="s">
        <v>52</v>
      </c>
      <c r="J695" s="10" t="s">
        <v>47</v>
      </c>
      <c r="K695" s="10" t="s">
        <v>22</v>
      </c>
      <c r="L695" s="10">
        <v>2636.41</v>
      </c>
      <c r="M695" s="10">
        <f t="shared" si="85"/>
        <v>878.80333333333328</v>
      </c>
      <c r="N695" s="10">
        <v>3</v>
      </c>
      <c r="O695" s="10">
        <v>0.15</v>
      </c>
      <c r="P695" s="10">
        <v>909.9</v>
      </c>
      <c r="Q695" s="11">
        <f t="shared" si="86"/>
        <v>0.34512841325893923</v>
      </c>
      <c r="R695" s="10" t="s">
        <v>54</v>
      </c>
      <c r="S695" s="10" t="s">
        <v>86</v>
      </c>
      <c r="T695" s="10">
        <v>9</v>
      </c>
      <c r="U695" s="12" t="str">
        <f t="shared" si="87"/>
        <v>SLOW</v>
      </c>
      <c r="V695" s="10" t="str">
        <f t="shared" si="80"/>
        <v>0.1 to 0.2</v>
      </c>
      <c r="W695" s="16">
        <f t="shared" ca="1" si="81"/>
        <v>1</v>
      </c>
    </row>
    <row r="696" spans="1:23" x14ac:dyDescent="0.25">
      <c r="A696" s="9" t="s">
        <v>1880</v>
      </c>
      <c r="B696" s="10" t="s">
        <v>637</v>
      </c>
      <c r="C696" s="10" t="str">
        <f t="shared" si="82"/>
        <v>March</v>
      </c>
      <c r="D696" s="10">
        <f t="shared" si="83"/>
        <v>2024</v>
      </c>
      <c r="E696" s="10" t="str">
        <f t="shared" si="84"/>
        <v>Q1</v>
      </c>
      <c r="F696" s="10" t="s">
        <v>1881</v>
      </c>
      <c r="G696" s="10" t="s">
        <v>102</v>
      </c>
      <c r="H696" s="10" t="s">
        <v>51</v>
      </c>
      <c r="I696" s="10" t="s">
        <v>106</v>
      </c>
      <c r="J696" s="10" t="s">
        <v>21</v>
      </c>
      <c r="K696" s="10" t="s">
        <v>72</v>
      </c>
      <c r="L696" s="10">
        <v>1410.18</v>
      </c>
      <c r="M696" s="10">
        <f t="shared" si="85"/>
        <v>705.09</v>
      </c>
      <c r="N696" s="10">
        <v>2</v>
      </c>
      <c r="O696" s="10">
        <v>0.18</v>
      </c>
      <c r="P696" s="10">
        <v>441.85</v>
      </c>
      <c r="Q696" s="11">
        <f t="shared" si="86"/>
        <v>0.31332879490561488</v>
      </c>
      <c r="R696" s="10" t="s">
        <v>23</v>
      </c>
      <c r="S696" s="10" t="s">
        <v>32</v>
      </c>
      <c r="T696" s="10">
        <v>3</v>
      </c>
      <c r="U696" s="12" t="str">
        <f t="shared" si="87"/>
        <v>FAST</v>
      </c>
      <c r="V696" s="10" t="str">
        <f t="shared" si="80"/>
        <v>0.1 to 0.2</v>
      </c>
      <c r="W696" s="16">
        <f t="shared" ca="1" si="81"/>
        <v>1</v>
      </c>
    </row>
    <row r="697" spans="1:23" x14ac:dyDescent="0.25">
      <c r="A697" s="9" t="s">
        <v>1882</v>
      </c>
      <c r="B697" s="10" t="s">
        <v>572</v>
      </c>
      <c r="C697" s="10" t="str">
        <f t="shared" si="82"/>
        <v>September</v>
      </c>
      <c r="D697" s="10">
        <f t="shared" si="83"/>
        <v>2024</v>
      </c>
      <c r="E697" s="10" t="str">
        <f t="shared" si="84"/>
        <v>Q3</v>
      </c>
      <c r="F697" s="10" t="s">
        <v>1883</v>
      </c>
      <c r="G697" s="10" t="s">
        <v>64</v>
      </c>
      <c r="H697" s="10" t="s">
        <v>45</v>
      </c>
      <c r="I697" s="10" t="s">
        <v>38</v>
      </c>
      <c r="J697" s="10" t="s">
        <v>66</v>
      </c>
      <c r="K697" s="10" t="s">
        <v>72</v>
      </c>
      <c r="L697" s="10">
        <v>2618.09</v>
      </c>
      <c r="M697" s="10">
        <f t="shared" si="85"/>
        <v>872.69666666666672</v>
      </c>
      <c r="N697" s="10">
        <v>3</v>
      </c>
      <c r="O697" s="10">
        <v>0.04</v>
      </c>
      <c r="P697" s="10">
        <v>791.79</v>
      </c>
      <c r="Q697" s="11">
        <f t="shared" si="86"/>
        <v>0.30243039773269825</v>
      </c>
      <c r="R697" s="10" t="s">
        <v>31</v>
      </c>
      <c r="S697" s="10" t="s">
        <v>24</v>
      </c>
      <c r="T697" s="10">
        <v>3</v>
      </c>
      <c r="U697" s="12" t="str">
        <f t="shared" si="87"/>
        <v>FAST</v>
      </c>
      <c r="V697" s="10" t="str">
        <f t="shared" si="80"/>
        <v>0 to 0.1</v>
      </c>
      <c r="W697" s="16">
        <f t="shared" ca="1" si="81"/>
        <v>1</v>
      </c>
    </row>
    <row r="698" spans="1:23" x14ac:dyDescent="0.25">
      <c r="A698" s="9" t="s">
        <v>1884</v>
      </c>
      <c r="B698" s="10" t="s">
        <v>1885</v>
      </c>
      <c r="C698" s="10" t="str">
        <f t="shared" si="82"/>
        <v>February</v>
      </c>
      <c r="D698" s="10">
        <f t="shared" si="83"/>
        <v>2024</v>
      </c>
      <c r="E698" s="10" t="str">
        <f t="shared" si="84"/>
        <v>Q1</v>
      </c>
      <c r="F698" s="10" t="s">
        <v>1222</v>
      </c>
      <c r="G698" s="10" t="s">
        <v>36</v>
      </c>
      <c r="H698" s="10" t="s">
        <v>45</v>
      </c>
      <c r="I698" s="10" t="s">
        <v>28</v>
      </c>
      <c r="J698" s="10" t="s">
        <v>21</v>
      </c>
      <c r="K698" s="10" t="s">
        <v>76</v>
      </c>
      <c r="L698" s="10">
        <v>70.23</v>
      </c>
      <c r="M698" s="10">
        <f t="shared" si="85"/>
        <v>35.115000000000002</v>
      </c>
      <c r="N698" s="10">
        <v>2</v>
      </c>
      <c r="O698" s="10">
        <v>0.28000000000000003</v>
      </c>
      <c r="P698" s="10">
        <v>24.48</v>
      </c>
      <c r="Q698" s="11">
        <f t="shared" si="86"/>
        <v>0.34856898761213156</v>
      </c>
      <c r="R698" s="10" t="s">
        <v>31</v>
      </c>
      <c r="S698" s="10" t="s">
        <v>40</v>
      </c>
      <c r="T698" s="10">
        <v>8</v>
      </c>
      <c r="U698" s="12" t="str">
        <f t="shared" si="87"/>
        <v>SLOW</v>
      </c>
      <c r="V698" s="10" t="str">
        <f t="shared" si="80"/>
        <v>upto 0.3</v>
      </c>
      <c r="W698" s="16">
        <f t="shared" ca="1" si="81"/>
        <v>1</v>
      </c>
    </row>
    <row r="699" spans="1:23" x14ac:dyDescent="0.25">
      <c r="A699" s="9" t="s">
        <v>1886</v>
      </c>
      <c r="B699" s="10" t="s">
        <v>640</v>
      </c>
      <c r="C699" s="10" t="str">
        <f t="shared" si="82"/>
        <v>November</v>
      </c>
      <c r="D699" s="10">
        <f t="shared" si="83"/>
        <v>2024</v>
      </c>
      <c r="E699" s="10" t="str">
        <f t="shared" si="84"/>
        <v>Q4</v>
      </c>
      <c r="F699" s="10" t="s">
        <v>1887</v>
      </c>
      <c r="G699" s="10" t="s">
        <v>64</v>
      </c>
      <c r="H699" s="10" t="s">
        <v>51</v>
      </c>
      <c r="I699" s="10" t="s">
        <v>38</v>
      </c>
      <c r="J699" s="10" t="s">
        <v>29</v>
      </c>
      <c r="K699" s="10" t="s">
        <v>53</v>
      </c>
      <c r="L699" s="10">
        <v>1645.79</v>
      </c>
      <c r="M699" s="10">
        <f t="shared" si="85"/>
        <v>548.59666666666669</v>
      </c>
      <c r="N699" s="10">
        <v>3</v>
      </c>
      <c r="O699" s="10">
        <v>0.06</v>
      </c>
      <c r="P699" s="10">
        <v>236.93</v>
      </c>
      <c r="Q699" s="11">
        <f t="shared" si="86"/>
        <v>0.14396125872681206</v>
      </c>
      <c r="R699" s="10" t="s">
        <v>23</v>
      </c>
      <c r="S699" s="10" t="s">
        <v>77</v>
      </c>
      <c r="T699" s="10">
        <v>10</v>
      </c>
      <c r="U699" s="12" t="str">
        <f t="shared" si="87"/>
        <v>SLOW</v>
      </c>
      <c r="V699" s="10" t="str">
        <f t="shared" si="80"/>
        <v>0 to 0.1</v>
      </c>
      <c r="W699" s="16">
        <f t="shared" ca="1" si="81"/>
        <v>1</v>
      </c>
    </row>
    <row r="700" spans="1:23" x14ac:dyDescent="0.25">
      <c r="A700" s="9" t="s">
        <v>1888</v>
      </c>
      <c r="B700" s="10" t="s">
        <v>1022</v>
      </c>
      <c r="C700" s="10" t="str">
        <f t="shared" si="82"/>
        <v>January</v>
      </c>
      <c r="D700" s="10">
        <f t="shared" si="83"/>
        <v>2024</v>
      </c>
      <c r="E700" s="10" t="str">
        <f t="shared" si="84"/>
        <v>Q1</v>
      </c>
      <c r="F700" s="10" t="s">
        <v>1889</v>
      </c>
      <c r="G700" s="10" t="s">
        <v>64</v>
      </c>
      <c r="H700" s="10" t="s">
        <v>58</v>
      </c>
      <c r="I700" s="10" t="s">
        <v>38</v>
      </c>
      <c r="J700" s="10" t="s">
        <v>66</v>
      </c>
      <c r="K700" s="10" t="s">
        <v>76</v>
      </c>
      <c r="L700" s="10">
        <v>619.54</v>
      </c>
      <c r="M700" s="10">
        <f t="shared" si="85"/>
        <v>619.54</v>
      </c>
      <c r="N700" s="10">
        <v>1</v>
      </c>
      <c r="O700" s="10">
        <v>0.24</v>
      </c>
      <c r="P700" s="10">
        <v>141</v>
      </c>
      <c r="Q700" s="11">
        <f t="shared" si="86"/>
        <v>0.22758821060787038</v>
      </c>
      <c r="R700" s="10" t="s">
        <v>31</v>
      </c>
      <c r="S700" s="10" t="s">
        <v>24</v>
      </c>
      <c r="T700" s="10">
        <v>4</v>
      </c>
      <c r="U700" s="12" t="str">
        <f t="shared" si="87"/>
        <v>NORMAL</v>
      </c>
      <c r="V700" s="10" t="str">
        <f t="shared" si="80"/>
        <v>upto 0.3</v>
      </c>
      <c r="W700" s="16">
        <f t="shared" ca="1" si="81"/>
        <v>1</v>
      </c>
    </row>
    <row r="701" spans="1:23" x14ac:dyDescent="0.25">
      <c r="A701" s="9" t="s">
        <v>1890</v>
      </c>
      <c r="B701" s="10" t="s">
        <v>1891</v>
      </c>
      <c r="C701" s="10" t="str">
        <f t="shared" si="82"/>
        <v>February</v>
      </c>
      <c r="D701" s="10">
        <f t="shared" si="83"/>
        <v>2025</v>
      </c>
      <c r="E701" s="10" t="str">
        <f t="shared" si="84"/>
        <v>Q1</v>
      </c>
      <c r="F701" s="10" t="s">
        <v>1892</v>
      </c>
      <c r="G701" s="10" t="s">
        <v>18</v>
      </c>
      <c r="H701" s="10" t="s">
        <v>37</v>
      </c>
      <c r="I701" s="10" t="s">
        <v>46</v>
      </c>
      <c r="J701" s="10" t="s">
        <v>81</v>
      </c>
      <c r="K701" s="10" t="s">
        <v>53</v>
      </c>
      <c r="L701" s="10">
        <v>2904.76</v>
      </c>
      <c r="M701" s="10">
        <f t="shared" si="85"/>
        <v>580.952</v>
      </c>
      <c r="N701" s="10">
        <v>5</v>
      </c>
      <c r="O701" s="10">
        <v>0.3</v>
      </c>
      <c r="P701" s="10">
        <v>1006.36</v>
      </c>
      <c r="Q701" s="11">
        <f t="shared" si="86"/>
        <v>0.34645203046034784</v>
      </c>
      <c r="R701" s="10" t="s">
        <v>31</v>
      </c>
      <c r="S701" s="10" t="s">
        <v>32</v>
      </c>
      <c r="T701" s="10">
        <v>1</v>
      </c>
      <c r="U701" s="12" t="str">
        <f t="shared" si="87"/>
        <v>FAST</v>
      </c>
      <c r="V701" s="10" t="str">
        <f t="shared" si="80"/>
        <v>upto 0.3</v>
      </c>
      <c r="W701" s="16">
        <f t="shared" ca="1" si="81"/>
        <v>1</v>
      </c>
    </row>
    <row r="702" spans="1:23" x14ac:dyDescent="0.25">
      <c r="A702" s="9" t="s">
        <v>1893</v>
      </c>
      <c r="B702" s="10" t="s">
        <v>1894</v>
      </c>
      <c r="C702" s="10" t="str">
        <f t="shared" si="82"/>
        <v>March</v>
      </c>
      <c r="D702" s="10">
        <f t="shared" si="83"/>
        <v>2024</v>
      </c>
      <c r="E702" s="10" t="str">
        <f t="shared" si="84"/>
        <v>Q1</v>
      </c>
      <c r="F702" s="10" t="s">
        <v>1895</v>
      </c>
      <c r="G702" s="10" t="s">
        <v>64</v>
      </c>
      <c r="H702" s="10" t="s">
        <v>71</v>
      </c>
      <c r="I702" s="10" t="s">
        <v>59</v>
      </c>
      <c r="J702" s="10" t="s">
        <v>47</v>
      </c>
      <c r="K702" s="10" t="s">
        <v>72</v>
      </c>
      <c r="L702" s="10">
        <v>822.3</v>
      </c>
      <c r="M702" s="10">
        <f t="shared" si="85"/>
        <v>822.3</v>
      </c>
      <c r="N702" s="10">
        <v>1</v>
      </c>
      <c r="O702" s="10">
        <v>0.05</v>
      </c>
      <c r="P702" s="10">
        <v>212.27</v>
      </c>
      <c r="Q702" s="11">
        <f t="shared" si="86"/>
        <v>0.2581417973975435</v>
      </c>
      <c r="R702" s="10" t="s">
        <v>23</v>
      </c>
      <c r="S702" s="10" t="s">
        <v>32</v>
      </c>
      <c r="T702" s="10">
        <v>6</v>
      </c>
      <c r="U702" s="12" t="str">
        <f t="shared" si="87"/>
        <v>NORMAL</v>
      </c>
      <c r="V702" s="10" t="str">
        <f t="shared" si="80"/>
        <v>0 to 0.1</v>
      </c>
      <c r="W702" s="16">
        <f t="shared" ca="1" si="81"/>
        <v>1</v>
      </c>
    </row>
    <row r="703" spans="1:23" x14ac:dyDescent="0.25">
      <c r="A703" s="9" t="s">
        <v>1896</v>
      </c>
      <c r="B703" s="10" t="s">
        <v>1796</v>
      </c>
      <c r="C703" s="10" t="str">
        <f t="shared" si="82"/>
        <v>April</v>
      </c>
      <c r="D703" s="10">
        <f t="shared" si="83"/>
        <v>2024</v>
      </c>
      <c r="E703" s="10" t="str">
        <f t="shared" si="84"/>
        <v>Q2</v>
      </c>
      <c r="F703" s="10" t="s">
        <v>1897</v>
      </c>
      <c r="G703" s="10" t="s">
        <v>36</v>
      </c>
      <c r="H703" s="10" t="s">
        <v>65</v>
      </c>
      <c r="I703" s="10" t="s">
        <v>28</v>
      </c>
      <c r="J703" s="10" t="s">
        <v>81</v>
      </c>
      <c r="K703" s="10" t="s">
        <v>39</v>
      </c>
      <c r="L703" s="10">
        <v>4608.51</v>
      </c>
      <c r="M703" s="10">
        <f t="shared" si="85"/>
        <v>921.702</v>
      </c>
      <c r="N703" s="10">
        <v>5</v>
      </c>
      <c r="O703" s="10">
        <v>0.01</v>
      </c>
      <c r="P703" s="10">
        <v>1435.34</v>
      </c>
      <c r="Q703" s="11">
        <f t="shared" si="86"/>
        <v>0.31145424443041242</v>
      </c>
      <c r="R703" s="10" t="s">
        <v>31</v>
      </c>
      <c r="S703" s="10" t="s">
        <v>86</v>
      </c>
      <c r="T703" s="10">
        <v>3</v>
      </c>
      <c r="U703" s="12" t="str">
        <f t="shared" si="87"/>
        <v>FAST</v>
      </c>
      <c r="V703" s="10" t="str">
        <f t="shared" si="80"/>
        <v>0 to 0.1</v>
      </c>
      <c r="W703" s="16">
        <f t="shared" ca="1" si="81"/>
        <v>1</v>
      </c>
    </row>
    <row r="704" spans="1:23" x14ac:dyDescent="0.25">
      <c r="A704" s="9" t="s">
        <v>1898</v>
      </c>
      <c r="B704" s="10" t="s">
        <v>1514</v>
      </c>
      <c r="C704" s="10" t="str">
        <f t="shared" si="82"/>
        <v>August</v>
      </c>
      <c r="D704" s="10">
        <f t="shared" si="83"/>
        <v>2024</v>
      </c>
      <c r="E704" s="10" t="str">
        <f t="shared" si="84"/>
        <v>Q3</v>
      </c>
      <c r="F704" s="10" t="s">
        <v>1899</v>
      </c>
      <c r="G704" s="10" t="s">
        <v>64</v>
      </c>
      <c r="H704" s="10" t="s">
        <v>65</v>
      </c>
      <c r="I704" s="10" t="s">
        <v>46</v>
      </c>
      <c r="J704" s="10" t="s">
        <v>66</v>
      </c>
      <c r="K704" s="10" t="s">
        <v>22</v>
      </c>
      <c r="L704" s="10">
        <v>886.12</v>
      </c>
      <c r="M704" s="10">
        <f t="shared" si="85"/>
        <v>886.12</v>
      </c>
      <c r="N704" s="10">
        <v>1</v>
      </c>
      <c r="O704" s="10">
        <v>0.23</v>
      </c>
      <c r="P704" s="10">
        <v>281.49</v>
      </c>
      <c r="Q704" s="11">
        <f t="shared" si="86"/>
        <v>0.31766577890127751</v>
      </c>
      <c r="R704" s="10" t="s">
        <v>23</v>
      </c>
      <c r="S704" s="10" t="s">
        <v>77</v>
      </c>
      <c r="T704" s="10">
        <v>7</v>
      </c>
      <c r="U704" s="12" t="str">
        <f t="shared" si="87"/>
        <v>NORMAL</v>
      </c>
      <c r="V704" s="10" t="str">
        <f t="shared" si="80"/>
        <v>upto 0.3</v>
      </c>
      <c r="W704" s="16">
        <f t="shared" ca="1" si="81"/>
        <v>1</v>
      </c>
    </row>
    <row r="705" spans="1:23" x14ac:dyDescent="0.25">
      <c r="A705" s="9" t="s">
        <v>1900</v>
      </c>
      <c r="B705" s="10" t="s">
        <v>215</v>
      </c>
      <c r="C705" s="10" t="str">
        <f t="shared" si="82"/>
        <v>November</v>
      </c>
      <c r="D705" s="10">
        <f t="shared" si="83"/>
        <v>2024</v>
      </c>
      <c r="E705" s="10" t="str">
        <f t="shared" si="84"/>
        <v>Q4</v>
      </c>
      <c r="F705" s="10" t="s">
        <v>1901</v>
      </c>
      <c r="G705" s="10" t="s">
        <v>18</v>
      </c>
      <c r="H705" s="10" t="s">
        <v>37</v>
      </c>
      <c r="I705" s="10" t="s">
        <v>116</v>
      </c>
      <c r="J705" s="10" t="s">
        <v>81</v>
      </c>
      <c r="K705" s="10" t="s">
        <v>72</v>
      </c>
      <c r="L705" s="10">
        <v>70.14</v>
      </c>
      <c r="M705" s="10">
        <f t="shared" si="85"/>
        <v>23.38</v>
      </c>
      <c r="N705" s="10">
        <v>3</v>
      </c>
      <c r="O705" s="10">
        <v>0.04</v>
      </c>
      <c r="P705" s="10">
        <v>11.38</v>
      </c>
      <c r="Q705" s="11">
        <f t="shared" si="86"/>
        <v>0.16224693470202453</v>
      </c>
      <c r="R705" s="10" t="s">
        <v>31</v>
      </c>
      <c r="S705" s="10" t="s">
        <v>24</v>
      </c>
      <c r="T705" s="10">
        <v>2</v>
      </c>
      <c r="U705" s="12" t="str">
        <f t="shared" si="87"/>
        <v>FAST</v>
      </c>
      <c r="V705" s="10" t="str">
        <f t="shared" si="80"/>
        <v>0 to 0.1</v>
      </c>
      <c r="W705" s="16">
        <f t="shared" ca="1" si="81"/>
        <v>1</v>
      </c>
    </row>
    <row r="706" spans="1:23" x14ac:dyDescent="0.25">
      <c r="A706" s="9" t="s">
        <v>1902</v>
      </c>
      <c r="B706" s="10" t="s">
        <v>1903</v>
      </c>
      <c r="C706" s="10" t="str">
        <f t="shared" si="82"/>
        <v>July</v>
      </c>
      <c r="D706" s="10">
        <f t="shared" si="83"/>
        <v>2025</v>
      </c>
      <c r="E706" s="10" t="str">
        <f t="shared" si="84"/>
        <v>Q3</v>
      </c>
      <c r="F706" s="10" t="s">
        <v>1904</v>
      </c>
      <c r="G706" s="10" t="s">
        <v>18</v>
      </c>
      <c r="H706" s="10" t="s">
        <v>71</v>
      </c>
      <c r="I706" s="10" t="s">
        <v>116</v>
      </c>
      <c r="J706" s="10" t="s">
        <v>66</v>
      </c>
      <c r="K706" s="10" t="s">
        <v>22</v>
      </c>
      <c r="L706" s="10">
        <v>1223.43</v>
      </c>
      <c r="M706" s="10">
        <f t="shared" si="85"/>
        <v>244.68600000000001</v>
      </c>
      <c r="N706" s="10">
        <v>5</v>
      </c>
      <c r="O706" s="10">
        <v>0.19</v>
      </c>
      <c r="P706" s="10">
        <v>247.55</v>
      </c>
      <c r="Q706" s="11">
        <f t="shared" si="86"/>
        <v>0.20234095943372321</v>
      </c>
      <c r="R706" s="10" t="s">
        <v>54</v>
      </c>
      <c r="S706" s="10" t="s">
        <v>32</v>
      </c>
      <c r="T706" s="10">
        <v>5</v>
      </c>
      <c r="U706" s="12" t="str">
        <f t="shared" si="87"/>
        <v>NORMAL</v>
      </c>
      <c r="V706" s="10" t="str">
        <f t="shared" ref="V706:V769" si="88">IF(O706=0,"no discount",IF(O706&lt;0.1,"0 to 0.1",IF(O706&lt;0.2,"0.1 to 0.2","upto 0.3")))</f>
        <v>0.1 to 0.2</v>
      </c>
      <c r="W706" s="16">
        <f t="shared" ref="W706:W769" ca="1" si="89">COUNTA(unique(F:F))</f>
        <v>1</v>
      </c>
    </row>
    <row r="707" spans="1:23" x14ac:dyDescent="0.25">
      <c r="A707" s="9" t="s">
        <v>1905</v>
      </c>
      <c r="B707" s="10" t="s">
        <v>1906</v>
      </c>
      <c r="C707" s="10" t="str">
        <f t="shared" ref="C707:C770" si="90">TEXT(B707,"MMMMMMMMM")</f>
        <v>July</v>
      </c>
      <c r="D707" s="10">
        <f t="shared" ref="D707:D770" si="91">YEAR(B707)</f>
        <v>2025</v>
      </c>
      <c r="E707" s="10" t="str">
        <f t="shared" ref="E707:E770" si="92">"Q"&amp;ROUNDUP(MONTH(B707)/3,0)</f>
        <v>Q3</v>
      </c>
      <c r="F707" s="10" t="s">
        <v>1907</v>
      </c>
      <c r="G707" s="10" t="s">
        <v>36</v>
      </c>
      <c r="H707" s="10" t="s">
        <v>71</v>
      </c>
      <c r="I707" s="10" t="s">
        <v>52</v>
      </c>
      <c r="J707" s="10" t="s">
        <v>29</v>
      </c>
      <c r="K707" s="10" t="s">
        <v>76</v>
      </c>
      <c r="L707" s="10">
        <v>1934.7</v>
      </c>
      <c r="M707" s="10">
        <f t="shared" ref="M707:M770" si="93">L707/N707</f>
        <v>967.35</v>
      </c>
      <c r="N707" s="10">
        <v>2</v>
      </c>
      <c r="O707" s="10">
        <v>0.3</v>
      </c>
      <c r="P707" s="10">
        <v>587.78</v>
      </c>
      <c r="Q707" s="11">
        <f t="shared" ref="Q707:Q770" si="94">(P707/L707)</f>
        <v>0.30380937613066622</v>
      </c>
      <c r="R707" s="10" t="s">
        <v>31</v>
      </c>
      <c r="S707" s="10" t="s">
        <v>86</v>
      </c>
      <c r="T707" s="10">
        <v>10</v>
      </c>
      <c r="U707" s="12" t="str">
        <f t="shared" ref="U707:U770" si="95">IF(T707&lt;=3,"FAST",IF(T707&lt;=7,"NORMAL","SLOW"))</f>
        <v>SLOW</v>
      </c>
      <c r="V707" s="10" t="str">
        <f t="shared" si="88"/>
        <v>upto 0.3</v>
      </c>
      <c r="W707" s="16">
        <f t="shared" ca="1" si="89"/>
        <v>1</v>
      </c>
    </row>
    <row r="708" spans="1:23" x14ac:dyDescent="0.25">
      <c r="A708" s="9" t="s">
        <v>1908</v>
      </c>
      <c r="B708" s="10" t="s">
        <v>812</v>
      </c>
      <c r="C708" s="10" t="str">
        <f t="shared" si="90"/>
        <v>August</v>
      </c>
      <c r="D708" s="10">
        <f t="shared" si="91"/>
        <v>2024</v>
      </c>
      <c r="E708" s="10" t="str">
        <f t="shared" si="92"/>
        <v>Q3</v>
      </c>
      <c r="F708" s="10" t="s">
        <v>115</v>
      </c>
      <c r="G708" s="10" t="s">
        <v>102</v>
      </c>
      <c r="H708" s="10" t="s">
        <v>65</v>
      </c>
      <c r="I708" s="10" t="s">
        <v>59</v>
      </c>
      <c r="J708" s="10" t="s">
        <v>66</v>
      </c>
      <c r="K708" s="10" t="s">
        <v>60</v>
      </c>
      <c r="L708" s="10">
        <v>756.46</v>
      </c>
      <c r="M708" s="10">
        <f t="shared" si="93"/>
        <v>378.23</v>
      </c>
      <c r="N708" s="10">
        <v>2</v>
      </c>
      <c r="O708" s="10">
        <v>0.13</v>
      </c>
      <c r="P708" s="10">
        <v>203.84</v>
      </c>
      <c r="Q708" s="11">
        <f t="shared" si="94"/>
        <v>0.26946566903735819</v>
      </c>
      <c r="R708" s="10" t="s">
        <v>54</v>
      </c>
      <c r="S708" s="10" t="s">
        <v>40</v>
      </c>
      <c r="T708" s="10">
        <v>3</v>
      </c>
      <c r="U708" s="12" t="str">
        <f t="shared" si="95"/>
        <v>FAST</v>
      </c>
      <c r="V708" s="10" t="str">
        <f t="shared" si="88"/>
        <v>0.1 to 0.2</v>
      </c>
      <c r="W708" s="16">
        <f t="shared" ca="1" si="89"/>
        <v>1</v>
      </c>
    </row>
    <row r="709" spans="1:23" x14ac:dyDescent="0.25">
      <c r="A709" s="9" t="s">
        <v>1909</v>
      </c>
      <c r="B709" s="10" t="s">
        <v>1910</v>
      </c>
      <c r="C709" s="10" t="str">
        <f t="shared" si="90"/>
        <v>August</v>
      </c>
      <c r="D709" s="10">
        <f t="shared" si="91"/>
        <v>2025</v>
      </c>
      <c r="E709" s="10" t="str">
        <f t="shared" si="92"/>
        <v>Q3</v>
      </c>
      <c r="F709" s="10" t="s">
        <v>1911</v>
      </c>
      <c r="G709" s="10" t="s">
        <v>18</v>
      </c>
      <c r="H709" s="10" t="s">
        <v>65</v>
      </c>
      <c r="I709" s="10" t="s">
        <v>106</v>
      </c>
      <c r="J709" s="10" t="s">
        <v>29</v>
      </c>
      <c r="K709" s="10" t="s">
        <v>53</v>
      </c>
      <c r="L709" s="10">
        <v>1955.35</v>
      </c>
      <c r="M709" s="10">
        <f t="shared" si="93"/>
        <v>391.07</v>
      </c>
      <c r="N709" s="10">
        <v>5</v>
      </c>
      <c r="O709" s="10">
        <v>0.22</v>
      </c>
      <c r="P709" s="10">
        <v>625.4</v>
      </c>
      <c r="Q709" s="11">
        <f t="shared" si="94"/>
        <v>0.31984043777328869</v>
      </c>
      <c r="R709" s="10" t="s">
        <v>31</v>
      </c>
      <c r="S709" s="10" t="s">
        <v>32</v>
      </c>
      <c r="T709" s="10">
        <v>6</v>
      </c>
      <c r="U709" s="12" t="str">
        <f t="shared" si="95"/>
        <v>NORMAL</v>
      </c>
      <c r="V709" s="10" t="str">
        <f t="shared" si="88"/>
        <v>upto 0.3</v>
      </c>
      <c r="W709" s="16">
        <f t="shared" ca="1" si="89"/>
        <v>1</v>
      </c>
    </row>
    <row r="710" spans="1:23" x14ac:dyDescent="0.25">
      <c r="A710" s="9" t="s">
        <v>1912</v>
      </c>
      <c r="B710" s="10" t="s">
        <v>1913</v>
      </c>
      <c r="C710" s="10" t="str">
        <f t="shared" si="90"/>
        <v>November</v>
      </c>
      <c r="D710" s="10">
        <f t="shared" si="91"/>
        <v>2024</v>
      </c>
      <c r="E710" s="10" t="str">
        <f t="shared" si="92"/>
        <v>Q4</v>
      </c>
      <c r="F710" s="10" t="s">
        <v>1914</v>
      </c>
      <c r="G710" s="10" t="s">
        <v>44</v>
      </c>
      <c r="H710" s="10" t="s">
        <v>51</v>
      </c>
      <c r="I710" s="10" t="s">
        <v>116</v>
      </c>
      <c r="J710" s="10" t="s">
        <v>29</v>
      </c>
      <c r="K710" s="10" t="s">
        <v>60</v>
      </c>
      <c r="L710" s="10">
        <v>715.92</v>
      </c>
      <c r="M710" s="10">
        <f t="shared" si="93"/>
        <v>715.92</v>
      </c>
      <c r="N710" s="10">
        <v>1</v>
      </c>
      <c r="O710" s="10">
        <v>0.24</v>
      </c>
      <c r="P710" s="10">
        <v>163.86</v>
      </c>
      <c r="Q710" s="11">
        <f t="shared" si="94"/>
        <v>0.22888032182366749</v>
      </c>
      <c r="R710" s="10" t="s">
        <v>31</v>
      </c>
      <c r="S710" s="10" t="s">
        <v>77</v>
      </c>
      <c r="T710" s="10">
        <v>5</v>
      </c>
      <c r="U710" s="12" t="str">
        <f t="shared" si="95"/>
        <v>NORMAL</v>
      </c>
      <c r="V710" s="10" t="str">
        <f t="shared" si="88"/>
        <v>upto 0.3</v>
      </c>
      <c r="W710" s="16">
        <f t="shared" ca="1" si="89"/>
        <v>1</v>
      </c>
    </row>
    <row r="711" spans="1:23" x14ac:dyDescent="0.25">
      <c r="A711" s="9" t="s">
        <v>1915</v>
      </c>
      <c r="B711" s="10" t="s">
        <v>1916</v>
      </c>
      <c r="C711" s="10" t="str">
        <f t="shared" si="90"/>
        <v>March</v>
      </c>
      <c r="D711" s="10">
        <f t="shared" si="91"/>
        <v>2024</v>
      </c>
      <c r="E711" s="10" t="str">
        <f t="shared" si="92"/>
        <v>Q1</v>
      </c>
      <c r="F711" s="10" t="s">
        <v>1917</v>
      </c>
      <c r="G711" s="10" t="s">
        <v>44</v>
      </c>
      <c r="H711" s="10" t="s">
        <v>71</v>
      </c>
      <c r="I711" s="10" t="s">
        <v>59</v>
      </c>
      <c r="J711" s="10" t="s">
        <v>29</v>
      </c>
      <c r="K711" s="10" t="s">
        <v>53</v>
      </c>
      <c r="L711" s="10">
        <v>1318.92</v>
      </c>
      <c r="M711" s="10">
        <f t="shared" si="93"/>
        <v>329.73</v>
      </c>
      <c r="N711" s="10">
        <v>4</v>
      </c>
      <c r="O711" s="10">
        <v>0.11</v>
      </c>
      <c r="P711" s="10">
        <v>441.92</v>
      </c>
      <c r="Q711" s="11">
        <f t="shared" si="94"/>
        <v>0.33506202044096683</v>
      </c>
      <c r="R711" s="10" t="s">
        <v>23</v>
      </c>
      <c r="S711" s="10" t="s">
        <v>86</v>
      </c>
      <c r="T711" s="10">
        <v>6</v>
      </c>
      <c r="U711" s="12" t="str">
        <f t="shared" si="95"/>
        <v>NORMAL</v>
      </c>
      <c r="V711" s="10" t="str">
        <f t="shared" si="88"/>
        <v>0.1 to 0.2</v>
      </c>
      <c r="W711" s="16">
        <f t="shared" ca="1" si="89"/>
        <v>1</v>
      </c>
    </row>
    <row r="712" spans="1:23" x14ac:dyDescent="0.25">
      <c r="A712" s="9" t="s">
        <v>1918</v>
      </c>
      <c r="B712" s="10" t="s">
        <v>1919</v>
      </c>
      <c r="C712" s="10" t="str">
        <f t="shared" si="90"/>
        <v>September</v>
      </c>
      <c r="D712" s="10">
        <f t="shared" si="91"/>
        <v>2025</v>
      </c>
      <c r="E712" s="10" t="str">
        <f t="shared" si="92"/>
        <v>Q3</v>
      </c>
      <c r="F712" s="10" t="s">
        <v>1920</v>
      </c>
      <c r="G712" s="10" t="s">
        <v>44</v>
      </c>
      <c r="H712" s="10" t="s">
        <v>58</v>
      </c>
      <c r="I712" s="10" t="s">
        <v>59</v>
      </c>
      <c r="J712" s="10" t="s">
        <v>66</v>
      </c>
      <c r="K712" s="10" t="s">
        <v>76</v>
      </c>
      <c r="L712" s="10">
        <v>883.8</v>
      </c>
      <c r="M712" s="10">
        <f t="shared" si="93"/>
        <v>176.76</v>
      </c>
      <c r="N712" s="10">
        <v>5</v>
      </c>
      <c r="O712" s="10">
        <v>0.11</v>
      </c>
      <c r="P712" s="10">
        <v>292.02</v>
      </c>
      <c r="Q712" s="11">
        <f t="shared" si="94"/>
        <v>0.33041412084181943</v>
      </c>
      <c r="R712" s="10" t="s">
        <v>31</v>
      </c>
      <c r="S712" s="10" t="s">
        <v>40</v>
      </c>
      <c r="T712" s="10">
        <v>7</v>
      </c>
      <c r="U712" s="12" t="str">
        <f t="shared" si="95"/>
        <v>NORMAL</v>
      </c>
      <c r="V712" s="10" t="str">
        <f t="shared" si="88"/>
        <v>0.1 to 0.2</v>
      </c>
      <c r="W712" s="16">
        <f t="shared" ca="1" si="89"/>
        <v>1</v>
      </c>
    </row>
    <row r="713" spans="1:23" x14ac:dyDescent="0.25">
      <c r="A713" s="9" t="s">
        <v>1921</v>
      </c>
      <c r="B713" s="10" t="s">
        <v>818</v>
      </c>
      <c r="C713" s="10" t="str">
        <f t="shared" si="90"/>
        <v>November</v>
      </c>
      <c r="D713" s="10">
        <f t="shared" si="91"/>
        <v>2024</v>
      </c>
      <c r="E713" s="10" t="str">
        <f t="shared" si="92"/>
        <v>Q4</v>
      </c>
      <c r="F713" s="10" t="s">
        <v>1922</v>
      </c>
      <c r="G713" s="10" t="s">
        <v>44</v>
      </c>
      <c r="H713" s="10" t="s">
        <v>51</v>
      </c>
      <c r="I713" s="10" t="s">
        <v>116</v>
      </c>
      <c r="J713" s="10" t="s">
        <v>29</v>
      </c>
      <c r="K713" s="10" t="s">
        <v>67</v>
      </c>
      <c r="L713" s="10">
        <v>2590.84</v>
      </c>
      <c r="M713" s="10">
        <f t="shared" si="93"/>
        <v>647.71</v>
      </c>
      <c r="N713" s="10">
        <v>4</v>
      </c>
      <c r="O713" s="10">
        <v>0.18</v>
      </c>
      <c r="P713" s="10">
        <v>481.67</v>
      </c>
      <c r="Q713" s="11">
        <f t="shared" si="94"/>
        <v>0.18591267696963146</v>
      </c>
      <c r="R713" s="10" t="s">
        <v>23</v>
      </c>
      <c r="S713" s="10" t="s">
        <v>77</v>
      </c>
      <c r="T713" s="10">
        <v>7</v>
      </c>
      <c r="U713" s="12" t="str">
        <f t="shared" si="95"/>
        <v>NORMAL</v>
      </c>
      <c r="V713" s="10" t="str">
        <f t="shared" si="88"/>
        <v>0.1 to 0.2</v>
      </c>
      <c r="W713" s="16">
        <f t="shared" ca="1" si="89"/>
        <v>1</v>
      </c>
    </row>
    <row r="714" spans="1:23" x14ac:dyDescent="0.25">
      <c r="A714" s="9" t="s">
        <v>1923</v>
      </c>
      <c r="B714" s="10" t="s">
        <v>520</v>
      </c>
      <c r="C714" s="10" t="str">
        <f t="shared" si="90"/>
        <v>April</v>
      </c>
      <c r="D714" s="10">
        <f t="shared" si="91"/>
        <v>2025</v>
      </c>
      <c r="E714" s="10" t="str">
        <f t="shared" si="92"/>
        <v>Q2</v>
      </c>
      <c r="F714" s="10" t="s">
        <v>1670</v>
      </c>
      <c r="G714" s="10" t="s">
        <v>36</v>
      </c>
      <c r="H714" s="10" t="s">
        <v>65</v>
      </c>
      <c r="I714" s="10" t="s">
        <v>38</v>
      </c>
      <c r="J714" s="10" t="s">
        <v>29</v>
      </c>
      <c r="K714" s="10" t="s">
        <v>60</v>
      </c>
      <c r="L714" s="10">
        <v>654.16</v>
      </c>
      <c r="M714" s="10">
        <f t="shared" si="93"/>
        <v>654.16</v>
      </c>
      <c r="N714" s="10">
        <v>1</v>
      </c>
      <c r="O714" s="10">
        <v>0.19</v>
      </c>
      <c r="P714" s="10">
        <v>208.96</v>
      </c>
      <c r="Q714" s="11">
        <f t="shared" si="94"/>
        <v>0.31943255472667242</v>
      </c>
      <c r="R714" s="10" t="s">
        <v>54</v>
      </c>
      <c r="S714" s="10" t="s">
        <v>32</v>
      </c>
      <c r="T714" s="10">
        <v>9</v>
      </c>
      <c r="U714" s="12" t="str">
        <f t="shared" si="95"/>
        <v>SLOW</v>
      </c>
      <c r="V714" s="10" t="str">
        <f t="shared" si="88"/>
        <v>0.1 to 0.2</v>
      </c>
      <c r="W714" s="16">
        <f t="shared" ca="1" si="89"/>
        <v>1</v>
      </c>
    </row>
    <row r="715" spans="1:23" x14ac:dyDescent="0.25">
      <c r="A715" s="9" t="s">
        <v>1924</v>
      </c>
      <c r="B715" s="10" t="s">
        <v>1925</v>
      </c>
      <c r="C715" s="10" t="str">
        <f t="shared" si="90"/>
        <v>October</v>
      </c>
      <c r="D715" s="10">
        <f t="shared" si="91"/>
        <v>2025</v>
      </c>
      <c r="E715" s="10" t="str">
        <f t="shared" si="92"/>
        <v>Q4</v>
      </c>
      <c r="F715" s="10" t="s">
        <v>1926</v>
      </c>
      <c r="G715" s="10" t="s">
        <v>64</v>
      </c>
      <c r="H715" s="10" t="s">
        <v>45</v>
      </c>
      <c r="I715" s="10" t="s">
        <v>20</v>
      </c>
      <c r="J715" s="10" t="s">
        <v>47</v>
      </c>
      <c r="K715" s="10" t="s">
        <v>67</v>
      </c>
      <c r="L715" s="10">
        <v>1443.76</v>
      </c>
      <c r="M715" s="10">
        <f t="shared" si="93"/>
        <v>481.25333333333333</v>
      </c>
      <c r="N715" s="10">
        <v>3</v>
      </c>
      <c r="O715" s="10">
        <v>0.05</v>
      </c>
      <c r="P715" s="10">
        <v>352.43</v>
      </c>
      <c r="Q715" s="11">
        <f t="shared" si="94"/>
        <v>0.244105668532166</v>
      </c>
      <c r="R715" s="10" t="s">
        <v>23</v>
      </c>
      <c r="S715" s="10" t="s">
        <v>24</v>
      </c>
      <c r="T715" s="10">
        <v>2</v>
      </c>
      <c r="U715" s="12" t="str">
        <f t="shared" si="95"/>
        <v>FAST</v>
      </c>
      <c r="V715" s="10" t="str">
        <f t="shared" si="88"/>
        <v>0 to 0.1</v>
      </c>
      <c r="W715" s="16">
        <f t="shared" ca="1" si="89"/>
        <v>1</v>
      </c>
    </row>
    <row r="716" spans="1:23" x14ac:dyDescent="0.25">
      <c r="A716" s="9" t="s">
        <v>1927</v>
      </c>
      <c r="B716" s="10" t="s">
        <v>142</v>
      </c>
      <c r="C716" s="10" t="str">
        <f t="shared" si="90"/>
        <v>January</v>
      </c>
      <c r="D716" s="10">
        <f t="shared" si="91"/>
        <v>2024</v>
      </c>
      <c r="E716" s="10" t="str">
        <f t="shared" si="92"/>
        <v>Q1</v>
      </c>
      <c r="F716" s="10" t="s">
        <v>1928</v>
      </c>
      <c r="G716" s="10" t="s">
        <v>44</v>
      </c>
      <c r="H716" s="10" t="s">
        <v>58</v>
      </c>
      <c r="I716" s="10" t="s">
        <v>52</v>
      </c>
      <c r="J716" s="10" t="s">
        <v>29</v>
      </c>
      <c r="K716" s="10" t="s">
        <v>72</v>
      </c>
      <c r="L716" s="10">
        <v>1461.24</v>
      </c>
      <c r="M716" s="10">
        <f t="shared" si="93"/>
        <v>365.31</v>
      </c>
      <c r="N716" s="10">
        <v>4</v>
      </c>
      <c r="O716" s="10">
        <v>0.24</v>
      </c>
      <c r="P716" s="10">
        <v>359.45</v>
      </c>
      <c r="Q716" s="11">
        <f t="shared" si="94"/>
        <v>0.24598970737182119</v>
      </c>
      <c r="R716" s="10" t="s">
        <v>31</v>
      </c>
      <c r="S716" s="10" t="s">
        <v>32</v>
      </c>
      <c r="T716" s="10">
        <v>1</v>
      </c>
      <c r="U716" s="12" t="str">
        <f t="shared" si="95"/>
        <v>FAST</v>
      </c>
      <c r="V716" s="10" t="str">
        <f t="shared" si="88"/>
        <v>upto 0.3</v>
      </c>
      <c r="W716" s="16">
        <f t="shared" ca="1" si="89"/>
        <v>1</v>
      </c>
    </row>
    <row r="717" spans="1:23" x14ac:dyDescent="0.25">
      <c r="A717" s="9" t="s">
        <v>1929</v>
      </c>
      <c r="B717" s="10" t="s">
        <v>94</v>
      </c>
      <c r="C717" s="10" t="str">
        <f t="shared" si="90"/>
        <v>January</v>
      </c>
      <c r="D717" s="10">
        <f t="shared" si="91"/>
        <v>2025</v>
      </c>
      <c r="E717" s="10" t="str">
        <f t="shared" si="92"/>
        <v>Q1</v>
      </c>
      <c r="F717" s="10" t="s">
        <v>1930</v>
      </c>
      <c r="G717" s="10" t="s">
        <v>102</v>
      </c>
      <c r="H717" s="10" t="s">
        <v>45</v>
      </c>
      <c r="I717" s="10" t="s">
        <v>59</v>
      </c>
      <c r="J717" s="10" t="s">
        <v>29</v>
      </c>
      <c r="K717" s="10" t="s">
        <v>82</v>
      </c>
      <c r="L717" s="10">
        <v>467.34</v>
      </c>
      <c r="M717" s="10">
        <f t="shared" si="93"/>
        <v>155.78</v>
      </c>
      <c r="N717" s="10">
        <v>3</v>
      </c>
      <c r="O717" s="10">
        <v>0.03</v>
      </c>
      <c r="P717" s="10">
        <v>55.89</v>
      </c>
      <c r="Q717" s="11">
        <f t="shared" si="94"/>
        <v>0.11959173192964438</v>
      </c>
      <c r="R717" s="10" t="s">
        <v>23</v>
      </c>
      <c r="S717" s="10" t="s">
        <v>24</v>
      </c>
      <c r="T717" s="10">
        <v>3</v>
      </c>
      <c r="U717" s="12" t="str">
        <f t="shared" si="95"/>
        <v>FAST</v>
      </c>
      <c r="V717" s="10" t="str">
        <f t="shared" si="88"/>
        <v>0 to 0.1</v>
      </c>
      <c r="W717" s="16">
        <f t="shared" ca="1" si="89"/>
        <v>1</v>
      </c>
    </row>
    <row r="718" spans="1:23" x14ac:dyDescent="0.25">
      <c r="A718" s="9" t="s">
        <v>1931</v>
      </c>
      <c r="B718" s="10" t="s">
        <v>1932</v>
      </c>
      <c r="C718" s="10" t="str">
        <f t="shared" si="90"/>
        <v>May</v>
      </c>
      <c r="D718" s="10">
        <f t="shared" si="91"/>
        <v>2025</v>
      </c>
      <c r="E718" s="10" t="str">
        <f t="shared" si="92"/>
        <v>Q2</v>
      </c>
      <c r="F718" s="10" t="s">
        <v>1675</v>
      </c>
      <c r="G718" s="10" t="s">
        <v>36</v>
      </c>
      <c r="H718" s="10" t="s">
        <v>51</v>
      </c>
      <c r="I718" s="10" t="s">
        <v>20</v>
      </c>
      <c r="J718" s="10" t="s">
        <v>21</v>
      </c>
      <c r="K718" s="10" t="s">
        <v>67</v>
      </c>
      <c r="L718" s="10">
        <v>1317.58</v>
      </c>
      <c r="M718" s="10">
        <f t="shared" si="93"/>
        <v>658.79</v>
      </c>
      <c r="N718" s="10">
        <v>2</v>
      </c>
      <c r="O718" s="10">
        <v>0.04</v>
      </c>
      <c r="P718" s="10">
        <v>240.62</v>
      </c>
      <c r="Q718" s="11">
        <f t="shared" si="94"/>
        <v>0.18262268704746581</v>
      </c>
      <c r="R718" s="10" t="s">
        <v>31</v>
      </c>
      <c r="S718" s="10" t="s">
        <v>77</v>
      </c>
      <c r="T718" s="10">
        <v>6</v>
      </c>
      <c r="U718" s="12" t="str">
        <f t="shared" si="95"/>
        <v>NORMAL</v>
      </c>
      <c r="V718" s="10" t="str">
        <f t="shared" si="88"/>
        <v>0 to 0.1</v>
      </c>
      <c r="W718" s="16">
        <f t="shared" ca="1" si="89"/>
        <v>1</v>
      </c>
    </row>
    <row r="719" spans="1:23" x14ac:dyDescent="0.25">
      <c r="A719" s="9" t="s">
        <v>1933</v>
      </c>
      <c r="B719" s="10" t="s">
        <v>1059</v>
      </c>
      <c r="C719" s="10" t="str">
        <f t="shared" si="90"/>
        <v>December</v>
      </c>
      <c r="D719" s="10">
        <f t="shared" si="91"/>
        <v>2025</v>
      </c>
      <c r="E719" s="10" t="str">
        <f t="shared" si="92"/>
        <v>Q4</v>
      </c>
      <c r="F719" s="10" t="s">
        <v>1934</v>
      </c>
      <c r="G719" s="10" t="s">
        <v>44</v>
      </c>
      <c r="H719" s="10" t="s">
        <v>65</v>
      </c>
      <c r="I719" s="10" t="s">
        <v>38</v>
      </c>
      <c r="J719" s="10" t="s">
        <v>29</v>
      </c>
      <c r="K719" s="10" t="s">
        <v>82</v>
      </c>
      <c r="L719" s="10">
        <v>317.33999999999997</v>
      </c>
      <c r="M719" s="10">
        <f t="shared" si="93"/>
        <v>317.33999999999997</v>
      </c>
      <c r="N719" s="10">
        <v>1</v>
      </c>
      <c r="O719" s="10">
        <v>0.22</v>
      </c>
      <c r="P719" s="10">
        <v>79.44</v>
      </c>
      <c r="Q719" s="11">
        <f t="shared" si="94"/>
        <v>0.25033087540177729</v>
      </c>
      <c r="R719" s="10" t="s">
        <v>54</v>
      </c>
      <c r="S719" s="10" t="s">
        <v>77</v>
      </c>
      <c r="T719" s="10">
        <v>1</v>
      </c>
      <c r="U719" s="12" t="str">
        <f t="shared" si="95"/>
        <v>FAST</v>
      </c>
      <c r="V719" s="10" t="str">
        <f t="shared" si="88"/>
        <v>upto 0.3</v>
      </c>
      <c r="W719" s="16">
        <f t="shared" ca="1" si="89"/>
        <v>1</v>
      </c>
    </row>
    <row r="720" spans="1:23" x14ac:dyDescent="0.25">
      <c r="A720" s="9" t="s">
        <v>1935</v>
      </c>
      <c r="B720" s="10" t="s">
        <v>390</v>
      </c>
      <c r="C720" s="10" t="str">
        <f t="shared" si="90"/>
        <v>August</v>
      </c>
      <c r="D720" s="10">
        <f t="shared" si="91"/>
        <v>2025</v>
      </c>
      <c r="E720" s="10" t="str">
        <f t="shared" si="92"/>
        <v>Q3</v>
      </c>
      <c r="F720" s="10" t="s">
        <v>1936</v>
      </c>
      <c r="G720" s="10" t="s">
        <v>64</v>
      </c>
      <c r="H720" s="10" t="s">
        <v>51</v>
      </c>
      <c r="I720" s="10" t="s">
        <v>20</v>
      </c>
      <c r="J720" s="10" t="s">
        <v>47</v>
      </c>
      <c r="K720" s="10" t="s">
        <v>22</v>
      </c>
      <c r="L720" s="10">
        <v>2100.5</v>
      </c>
      <c r="M720" s="10">
        <f t="shared" si="93"/>
        <v>700.16666666666663</v>
      </c>
      <c r="N720" s="10">
        <v>3</v>
      </c>
      <c r="O720" s="10">
        <v>0.28999999999999998</v>
      </c>
      <c r="P720" s="10">
        <v>212.16</v>
      </c>
      <c r="Q720" s="11">
        <f t="shared" si="94"/>
        <v>0.10100452273268269</v>
      </c>
      <c r="R720" s="10" t="s">
        <v>54</v>
      </c>
      <c r="S720" s="10" t="s">
        <v>86</v>
      </c>
      <c r="T720" s="10">
        <v>3</v>
      </c>
      <c r="U720" s="12" t="str">
        <f t="shared" si="95"/>
        <v>FAST</v>
      </c>
      <c r="V720" s="10" t="str">
        <f t="shared" si="88"/>
        <v>upto 0.3</v>
      </c>
      <c r="W720" s="16">
        <f t="shared" ca="1" si="89"/>
        <v>1</v>
      </c>
    </row>
    <row r="721" spans="1:23" x14ac:dyDescent="0.25">
      <c r="A721" s="9" t="s">
        <v>1937</v>
      </c>
      <c r="B721" s="10" t="s">
        <v>1268</v>
      </c>
      <c r="C721" s="10" t="str">
        <f t="shared" si="90"/>
        <v>June</v>
      </c>
      <c r="D721" s="10">
        <f t="shared" si="91"/>
        <v>2025</v>
      </c>
      <c r="E721" s="10" t="str">
        <f t="shared" si="92"/>
        <v>Q2</v>
      </c>
      <c r="F721" s="10" t="s">
        <v>1938</v>
      </c>
      <c r="G721" s="10" t="s">
        <v>44</v>
      </c>
      <c r="H721" s="10" t="s">
        <v>58</v>
      </c>
      <c r="I721" s="10" t="s">
        <v>52</v>
      </c>
      <c r="J721" s="10" t="s">
        <v>81</v>
      </c>
      <c r="K721" s="10" t="s">
        <v>39</v>
      </c>
      <c r="L721" s="10">
        <v>293.39999999999998</v>
      </c>
      <c r="M721" s="10">
        <f t="shared" si="93"/>
        <v>293.39999999999998</v>
      </c>
      <c r="N721" s="10">
        <v>1</v>
      </c>
      <c r="O721" s="10">
        <v>0.02</v>
      </c>
      <c r="P721" s="10">
        <v>37.380000000000003</v>
      </c>
      <c r="Q721" s="11">
        <f t="shared" si="94"/>
        <v>0.12740286298568509</v>
      </c>
      <c r="R721" s="10" t="s">
        <v>23</v>
      </c>
      <c r="S721" s="10" t="s">
        <v>24</v>
      </c>
      <c r="T721" s="10">
        <v>4</v>
      </c>
      <c r="U721" s="12" t="str">
        <f t="shared" si="95"/>
        <v>NORMAL</v>
      </c>
      <c r="V721" s="10" t="str">
        <f t="shared" si="88"/>
        <v>0 to 0.1</v>
      </c>
      <c r="W721" s="16">
        <f t="shared" ca="1" si="89"/>
        <v>1</v>
      </c>
    </row>
    <row r="722" spans="1:23" x14ac:dyDescent="0.25">
      <c r="A722" s="9" t="s">
        <v>1939</v>
      </c>
      <c r="B722" s="10" t="s">
        <v>1940</v>
      </c>
      <c r="C722" s="10" t="str">
        <f t="shared" si="90"/>
        <v>March</v>
      </c>
      <c r="D722" s="10">
        <f t="shared" si="91"/>
        <v>2024</v>
      </c>
      <c r="E722" s="10" t="str">
        <f t="shared" si="92"/>
        <v>Q1</v>
      </c>
      <c r="F722" s="10" t="s">
        <v>1941</v>
      </c>
      <c r="G722" s="10" t="s">
        <v>18</v>
      </c>
      <c r="H722" s="10" t="s">
        <v>37</v>
      </c>
      <c r="I722" s="10" t="s">
        <v>106</v>
      </c>
      <c r="J722" s="10" t="s">
        <v>47</v>
      </c>
      <c r="K722" s="10" t="s">
        <v>60</v>
      </c>
      <c r="L722" s="10">
        <v>712.42</v>
      </c>
      <c r="M722" s="10">
        <f t="shared" si="93"/>
        <v>237.47333333333333</v>
      </c>
      <c r="N722" s="10">
        <v>3</v>
      </c>
      <c r="O722" s="10">
        <v>0.27</v>
      </c>
      <c r="P722" s="10">
        <v>190.02</v>
      </c>
      <c r="Q722" s="11">
        <f t="shared" si="94"/>
        <v>0.26672468487689849</v>
      </c>
      <c r="R722" s="10" t="s">
        <v>23</v>
      </c>
      <c r="S722" s="10" t="s">
        <v>77</v>
      </c>
      <c r="T722" s="10">
        <v>8</v>
      </c>
      <c r="U722" s="12" t="str">
        <f t="shared" si="95"/>
        <v>SLOW</v>
      </c>
      <c r="V722" s="10" t="str">
        <f t="shared" si="88"/>
        <v>upto 0.3</v>
      </c>
      <c r="W722" s="16">
        <f t="shared" ca="1" si="89"/>
        <v>1</v>
      </c>
    </row>
    <row r="723" spans="1:23" x14ac:dyDescent="0.25">
      <c r="A723" s="9" t="s">
        <v>1942</v>
      </c>
      <c r="B723" s="10" t="s">
        <v>1943</v>
      </c>
      <c r="C723" s="10" t="str">
        <f t="shared" si="90"/>
        <v>September</v>
      </c>
      <c r="D723" s="10">
        <f t="shared" si="91"/>
        <v>2024</v>
      </c>
      <c r="E723" s="10" t="str">
        <f t="shared" si="92"/>
        <v>Q3</v>
      </c>
      <c r="F723" s="10" t="s">
        <v>1944</v>
      </c>
      <c r="G723" s="10" t="s">
        <v>44</v>
      </c>
      <c r="H723" s="10" t="s">
        <v>51</v>
      </c>
      <c r="I723" s="10" t="s">
        <v>52</v>
      </c>
      <c r="J723" s="10" t="s">
        <v>66</v>
      </c>
      <c r="K723" s="10" t="s">
        <v>30</v>
      </c>
      <c r="L723" s="10">
        <v>2344.5500000000002</v>
      </c>
      <c r="M723" s="10">
        <f t="shared" si="93"/>
        <v>586.13750000000005</v>
      </c>
      <c r="N723" s="10">
        <v>4</v>
      </c>
      <c r="O723" s="10">
        <v>0.01</v>
      </c>
      <c r="P723" s="10">
        <v>484.54</v>
      </c>
      <c r="Q723" s="11">
        <f t="shared" si="94"/>
        <v>0.20666652449297307</v>
      </c>
      <c r="R723" s="10" t="s">
        <v>54</v>
      </c>
      <c r="S723" s="10" t="s">
        <v>40</v>
      </c>
      <c r="T723" s="10">
        <v>10</v>
      </c>
      <c r="U723" s="12" t="str">
        <f t="shared" si="95"/>
        <v>SLOW</v>
      </c>
      <c r="V723" s="10" t="str">
        <f t="shared" si="88"/>
        <v>0 to 0.1</v>
      </c>
      <c r="W723" s="16">
        <f t="shared" ca="1" si="89"/>
        <v>1</v>
      </c>
    </row>
    <row r="724" spans="1:23" x14ac:dyDescent="0.25">
      <c r="A724" s="9" t="s">
        <v>1945</v>
      </c>
      <c r="B724" s="10" t="s">
        <v>1946</v>
      </c>
      <c r="C724" s="10" t="str">
        <f t="shared" si="90"/>
        <v>February</v>
      </c>
      <c r="D724" s="10">
        <f t="shared" si="91"/>
        <v>2025</v>
      </c>
      <c r="E724" s="10" t="str">
        <f t="shared" si="92"/>
        <v>Q1</v>
      </c>
      <c r="F724" s="10" t="s">
        <v>1947</v>
      </c>
      <c r="G724" s="10" t="s">
        <v>102</v>
      </c>
      <c r="H724" s="10" t="s">
        <v>19</v>
      </c>
      <c r="I724" s="10" t="s">
        <v>59</v>
      </c>
      <c r="J724" s="10" t="s">
        <v>81</v>
      </c>
      <c r="K724" s="10" t="s">
        <v>60</v>
      </c>
      <c r="L724" s="10">
        <v>496.3</v>
      </c>
      <c r="M724" s="10">
        <f t="shared" si="93"/>
        <v>496.3</v>
      </c>
      <c r="N724" s="10">
        <v>1</v>
      </c>
      <c r="O724" s="10">
        <v>0.27</v>
      </c>
      <c r="P724" s="10">
        <v>89.8</v>
      </c>
      <c r="Q724" s="11">
        <f t="shared" si="94"/>
        <v>0.18093894821680434</v>
      </c>
      <c r="R724" s="10" t="s">
        <v>54</v>
      </c>
      <c r="S724" s="10" t="s">
        <v>24</v>
      </c>
      <c r="T724" s="10">
        <v>2</v>
      </c>
      <c r="U724" s="12" t="str">
        <f t="shared" si="95"/>
        <v>FAST</v>
      </c>
      <c r="V724" s="10" t="str">
        <f t="shared" si="88"/>
        <v>upto 0.3</v>
      </c>
      <c r="W724" s="16">
        <f t="shared" ca="1" si="89"/>
        <v>1</v>
      </c>
    </row>
    <row r="725" spans="1:23" x14ac:dyDescent="0.25">
      <c r="A725" s="9" t="s">
        <v>1948</v>
      </c>
      <c r="B725" s="10" t="s">
        <v>1949</v>
      </c>
      <c r="C725" s="10" t="str">
        <f t="shared" si="90"/>
        <v>July</v>
      </c>
      <c r="D725" s="10">
        <f t="shared" si="91"/>
        <v>2025</v>
      </c>
      <c r="E725" s="10" t="str">
        <f t="shared" si="92"/>
        <v>Q3</v>
      </c>
      <c r="F725" s="10" t="s">
        <v>1950</v>
      </c>
      <c r="G725" s="10" t="s">
        <v>44</v>
      </c>
      <c r="H725" s="10" t="s">
        <v>65</v>
      </c>
      <c r="I725" s="10" t="s">
        <v>59</v>
      </c>
      <c r="J725" s="10" t="s">
        <v>66</v>
      </c>
      <c r="K725" s="10" t="s">
        <v>53</v>
      </c>
      <c r="L725" s="10">
        <v>1588.47</v>
      </c>
      <c r="M725" s="10">
        <f t="shared" si="93"/>
        <v>317.69400000000002</v>
      </c>
      <c r="N725" s="10">
        <v>5</v>
      </c>
      <c r="O725" s="10">
        <v>0.3</v>
      </c>
      <c r="P725" s="10">
        <v>517.73</v>
      </c>
      <c r="Q725" s="11">
        <f t="shared" si="94"/>
        <v>0.32592998293955822</v>
      </c>
      <c r="R725" s="10" t="s">
        <v>23</v>
      </c>
      <c r="S725" s="10" t="s">
        <v>24</v>
      </c>
      <c r="T725" s="10">
        <v>3</v>
      </c>
      <c r="U725" s="12" t="str">
        <f t="shared" si="95"/>
        <v>FAST</v>
      </c>
      <c r="V725" s="10" t="str">
        <f t="shared" si="88"/>
        <v>upto 0.3</v>
      </c>
      <c r="W725" s="16">
        <f t="shared" ca="1" si="89"/>
        <v>1</v>
      </c>
    </row>
    <row r="726" spans="1:23" x14ac:dyDescent="0.25">
      <c r="A726" s="9" t="s">
        <v>1951</v>
      </c>
      <c r="B726" s="10" t="s">
        <v>1146</v>
      </c>
      <c r="C726" s="10" t="str">
        <f t="shared" si="90"/>
        <v>December</v>
      </c>
      <c r="D726" s="10">
        <f t="shared" si="91"/>
        <v>2024</v>
      </c>
      <c r="E726" s="10" t="str">
        <f t="shared" si="92"/>
        <v>Q4</v>
      </c>
      <c r="F726" s="10" t="s">
        <v>1952</v>
      </c>
      <c r="G726" s="10" t="s">
        <v>44</v>
      </c>
      <c r="H726" s="10" t="s">
        <v>58</v>
      </c>
      <c r="I726" s="10" t="s">
        <v>46</v>
      </c>
      <c r="J726" s="10" t="s">
        <v>66</v>
      </c>
      <c r="K726" s="10" t="s">
        <v>76</v>
      </c>
      <c r="L726" s="10">
        <v>739.54</v>
      </c>
      <c r="M726" s="10">
        <f t="shared" si="93"/>
        <v>739.54</v>
      </c>
      <c r="N726" s="10">
        <v>1</v>
      </c>
      <c r="O726" s="10">
        <v>0.22</v>
      </c>
      <c r="P726" s="10">
        <v>89.92</v>
      </c>
      <c r="Q726" s="11">
        <f t="shared" si="94"/>
        <v>0.12158909592449361</v>
      </c>
      <c r="R726" s="10" t="s">
        <v>54</v>
      </c>
      <c r="S726" s="10" t="s">
        <v>24</v>
      </c>
      <c r="T726" s="10">
        <v>3</v>
      </c>
      <c r="U726" s="12" t="str">
        <f t="shared" si="95"/>
        <v>FAST</v>
      </c>
      <c r="V726" s="10" t="str">
        <f t="shared" si="88"/>
        <v>upto 0.3</v>
      </c>
      <c r="W726" s="16">
        <f t="shared" ca="1" si="89"/>
        <v>1</v>
      </c>
    </row>
    <row r="727" spans="1:23" x14ac:dyDescent="0.25">
      <c r="A727" s="9" t="s">
        <v>1953</v>
      </c>
      <c r="B727" s="10" t="s">
        <v>1325</v>
      </c>
      <c r="C727" s="10" t="str">
        <f t="shared" si="90"/>
        <v>February</v>
      </c>
      <c r="D727" s="10">
        <f t="shared" si="91"/>
        <v>2024</v>
      </c>
      <c r="E727" s="10" t="str">
        <f t="shared" si="92"/>
        <v>Q1</v>
      </c>
      <c r="F727" s="10" t="s">
        <v>1954</v>
      </c>
      <c r="G727" s="10" t="s">
        <v>64</v>
      </c>
      <c r="H727" s="10" t="s">
        <v>51</v>
      </c>
      <c r="I727" s="10" t="s">
        <v>38</v>
      </c>
      <c r="J727" s="10" t="s">
        <v>66</v>
      </c>
      <c r="K727" s="10" t="s">
        <v>76</v>
      </c>
      <c r="L727" s="10">
        <v>525.09</v>
      </c>
      <c r="M727" s="10">
        <f t="shared" si="93"/>
        <v>525.09</v>
      </c>
      <c r="N727" s="10">
        <v>1</v>
      </c>
      <c r="O727" s="10">
        <v>0.24</v>
      </c>
      <c r="P727" s="10">
        <v>146.91999999999999</v>
      </c>
      <c r="Q727" s="11">
        <f t="shared" si="94"/>
        <v>0.2797996533927517</v>
      </c>
      <c r="R727" s="10" t="s">
        <v>54</v>
      </c>
      <c r="S727" s="10" t="s">
        <v>86</v>
      </c>
      <c r="T727" s="10">
        <v>6</v>
      </c>
      <c r="U727" s="12" t="str">
        <f t="shared" si="95"/>
        <v>NORMAL</v>
      </c>
      <c r="V727" s="10" t="str">
        <f t="shared" si="88"/>
        <v>upto 0.3</v>
      </c>
      <c r="W727" s="16">
        <f t="shared" ca="1" si="89"/>
        <v>1</v>
      </c>
    </row>
    <row r="728" spans="1:23" x14ac:dyDescent="0.25">
      <c r="A728" s="9" t="s">
        <v>1955</v>
      </c>
      <c r="B728" s="10" t="s">
        <v>172</v>
      </c>
      <c r="C728" s="10" t="str">
        <f t="shared" si="90"/>
        <v>September</v>
      </c>
      <c r="D728" s="10">
        <f t="shared" si="91"/>
        <v>2025</v>
      </c>
      <c r="E728" s="10" t="str">
        <f t="shared" si="92"/>
        <v>Q3</v>
      </c>
      <c r="F728" s="10" t="s">
        <v>1779</v>
      </c>
      <c r="G728" s="10" t="s">
        <v>18</v>
      </c>
      <c r="H728" s="10" t="s">
        <v>58</v>
      </c>
      <c r="I728" s="10" t="s">
        <v>28</v>
      </c>
      <c r="J728" s="10" t="s">
        <v>81</v>
      </c>
      <c r="K728" s="10" t="s">
        <v>60</v>
      </c>
      <c r="L728" s="10">
        <v>361.08</v>
      </c>
      <c r="M728" s="10">
        <f t="shared" si="93"/>
        <v>180.54</v>
      </c>
      <c r="N728" s="10">
        <v>2</v>
      </c>
      <c r="O728" s="10">
        <v>0.23</v>
      </c>
      <c r="P728" s="10">
        <v>100.84</v>
      </c>
      <c r="Q728" s="11">
        <f t="shared" si="94"/>
        <v>0.27927329123739891</v>
      </c>
      <c r="R728" s="10" t="s">
        <v>23</v>
      </c>
      <c r="S728" s="10" t="s">
        <v>24</v>
      </c>
      <c r="T728" s="10">
        <v>1</v>
      </c>
      <c r="U728" s="12" t="str">
        <f t="shared" si="95"/>
        <v>FAST</v>
      </c>
      <c r="V728" s="10" t="str">
        <f t="shared" si="88"/>
        <v>upto 0.3</v>
      </c>
      <c r="W728" s="16">
        <f t="shared" ca="1" si="89"/>
        <v>1</v>
      </c>
    </row>
    <row r="729" spans="1:23" x14ac:dyDescent="0.25">
      <c r="A729" s="9" t="s">
        <v>1956</v>
      </c>
      <c r="B729" s="10" t="s">
        <v>549</v>
      </c>
      <c r="C729" s="10" t="str">
        <f t="shared" si="90"/>
        <v>February</v>
      </c>
      <c r="D729" s="10">
        <f t="shared" si="91"/>
        <v>2024</v>
      </c>
      <c r="E729" s="10" t="str">
        <f t="shared" si="92"/>
        <v>Q1</v>
      </c>
      <c r="F729" s="10" t="s">
        <v>1957</v>
      </c>
      <c r="G729" s="10" t="s">
        <v>102</v>
      </c>
      <c r="H729" s="10" t="s">
        <v>65</v>
      </c>
      <c r="I729" s="10" t="s">
        <v>59</v>
      </c>
      <c r="J729" s="10" t="s">
        <v>47</v>
      </c>
      <c r="K729" s="10" t="s">
        <v>22</v>
      </c>
      <c r="L729" s="10">
        <v>596.73</v>
      </c>
      <c r="M729" s="10">
        <f t="shared" si="93"/>
        <v>149.1825</v>
      </c>
      <c r="N729" s="10">
        <v>4</v>
      </c>
      <c r="O729" s="10">
        <v>0.25</v>
      </c>
      <c r="P729" s="10">
        <v>76.19</v>
      </c>
      <c r="Q729" s="11">
        <f t="shared" si="94"/>
        <v>0.12767918489098923</v>
      </c>
      <c r="R729" s="10" t="s">
        <v>54</v>
      </c>
      <c r="S729" s="10" t="s">
        <v>86</v>
      </c>
      <c r="T729" s="10">
        <v>6</v>
      </c>
      <c r="U729" s="12" t="str">
        <f t="shared" si="95"/>
        <v>NORMAL</v>
      </c>
      <c r="V729" s="10" t="str">
        <f t="shared" si="88"/>
        <v>upto 0.3</v>
      </c>
      <c r="W729" s="16">
        <f t="shared" ca="1" si="89"/>
        <v>1</v>
      </c>
    </row>
    <row r="730" spans="1:23" x14ac:dyDescent="0.25">
      <c r="A730" s="9" t="s">
        <v>1958</v>
      </c>
      <c r="B730" s="10" t="s">
        <v>1104</v>
      </c>
      <c r="C730" s="10" t="str">
        <f t="shared" si="90"/>
        <v>September</v>
      </c>
      <c r="D730" s="10">
        <f t="shared" si="91"/>
        <v>2025</v>
      </c>
      <c r="E730" s="10" t="str">
        <f t="shared" si="92"/>
        <v>Q3</v>
      </c>
      <c r="F730" s="10" t="s">
        <v>1959</v>
      </c>
      <c r="G730" s="10" t="s">
        <v>102</v>
      </c>
      <c r="H730" s="10" t="s">
        <v>58</v>
      </c>
      <c r="I730" s="10" t="s">
        <v>38</v>
      </c>
      <c r="J730" s="10" t="s">
        <v>29</v>
      </c>
      <c r="K730" s="10" t="s">
        <v>72</v>
      </c>
      <c r="L730" s="10">
        <v>241.34</v>
      </c>
      <c r="M730" s="10">
        <f t="shared" si="93"/>
        <v>241.34</v>
      </c>
      <c r="N730" s="10">
        <v>1</v>
      </c>
      <c r="O730" s="10">
        <v>0.23</v>
      </c>
      <c r="P730" s="10">
        <v>33.97</v>
      </c>
      <c r="Q730" s="11">
        <f t="shared" si="94"/>
        <v>0.14075578022706556</v>
      </c>
      <c r="R730" s="10" t="s">
        <v>31</v>
      </c>
      <c r="S730" s="10" t="s">
        <v>32</v>
      </c>
      <c r="T730" s="10">
        <v>10</v>
      </c>
      <c r="U730" s="12" t="str">
        <f t="shared" si="95"/>
        <v>SLOW</v>
      </c>
      <c r="V730" s="10" t="str">
        <f t="shared" si="88"/>
        <v>upto 0.3</v>
      </c>
      <c r="W730" s="16">
        <f t="shared" ca="1" si="89"/>
        <v>1</v>
      </c>
    </row>
    <row r="731" spans="1:23" x14ac:dyDescent="0.25">
      <c r="A731" s="9" t="s">
        <v>1960</v>
      </c>
      <c r="B731" s="10" t="s">
        <v>1961</v>
      </c>
      <c r="C731" s="10" t="str">
        <f t="shared" si="90"/>
        <v>November</v>
      </c>
      <c r="D731" s="10">
        <f t="shared" si="91"/>
        <v>2024</v>
      </c>
      <c r="E731" s="10" t="str">
        <f t="shared" si="92"/>
        <v>Q4</v>
      </c>
      <c r="F731" s="10" t="s">
        <v>1962</v>
      </c>
      <c r="G731" s="10" t="s">
        <v>18</v>
      </c>
      <c r="H731" s="10" t="s">
        <v>19</v>
      </c>
      <c r="I731" s="10" t="s">
        <v>38</v>
      </c>
      <c r="J731" s="10" t="s">
        <v>29</v>
      </c>
      <c r="K731" s="10" t="s">
        <v>60</v>
      </c>
      <c r="L731" s="10">
        <v>2978.37</v>
      </c>
      <c r="M731" s="10">
        <f t="shared" si="93"/>
        <v>992.79</v>
      </c>
      <c r="N731" s="10">
        <v>3</v>
      </c>
      <c r="O731" s="10">
        <v>0.27</v>
      </c>
      <c r="P731" s="10">
        <v>685.95</v>
      </c>
      <c r="Q731" s="11">
        <f t="shared" si="94"/>
        <v>0.23031053898608972</v>
      </c>
      <c r="R731" s="10" t="s">
        <v>54</v>
      </c>
      <c r="S731" s="10" t="s">
        <v>32</v>
      </c>
      <c r="T731" s="10">
        <v>4</v>
      </c>
      <c r="U731" s="12" t="str">
        <f t="shared" si="95"/>
        <v>NORMAL</v>
      </c>
      <c r="V731" s="10" t="str">
        <f t="shared" si="88"/>
        <v>upto 0.3</v>
      </c>
      <c r="W731" s="16">
        <f t="shared" ca="1" si="89"/>
        <v>1</v>
      </c>
    </row>
    <row r="732" spans="1:23" x14ac:dyDescent="0.25">
      <c r="A732" s="9" t="s">
        <v>1963</v>
      </c>
      <c r="B732" s="10" t="s">
        <v>866</v>
      </c>
      <c r="C732" s="10" t="str">
        <f t="shared" si="90"/>
        <v>December</v>
      </c>
      <c r="D732" s="10">
        <f t="shared" si="91"/>
        <v>2025</v>
      </c>
      <c r="E732" s="10" t="str">
        <f t="shared" si="92"/>
        <v>Q4</v>
      </c>
      <c r="F732" s="10" t="s">
        <v>1964</v>
      </c>
      <c r="G732" s="10" t="s">
        <v>102</v>
      </c>
      <c r="H732" s="10" t="s">
        <v>58</v>
      </c>
      <c r="I732" s="10" t="s">
        <v>116</v>
      </c>
      <c r="J732" s="10" t="s">
        <v>21</v>
      </c>
      <c r="K732" s="10" t="s">
        <v>60</v>
      </c>
      <c r="L732" s="10">
        <v>436.85</v>
      </c>
      <c r="M732" s="10">
        <f t="shared" si="93"/>
        <v>145.61666666666667</v>
      </c>
      <c r="N732" s="10">
        <v>3</v>
      </c>
      <c r="O732" s="10">
        <v>0.05</v>
      </c>
      <c r="P732" s="10">
        <v>91.45</v>
      </c>
      <c r="Q732" s="11">
        <f t="shared" si="94"/>
        <v>0.20933959024836901</v>
      </c>
      <c r="R732" s="10" t="s">
        <v>54</v>
      </c>
      <c r="S732" s="10" t="s">
        <v>32</v>
      </c>
      <c r="T732" s="10">
        <v>2</v>
      </c>
      <c r="U732" s="12" t="str">
        <f t="shared" si="95"/>
        <v>FAST</v>
      </c>
      <c r="V732" s="10" t="str">
        <f t="shared" si="88"/>
        <v>0 to 0.1</v>
      </c>
      <c r="W732" s="16">
        <f t="shared" ca="1" si="89"/>
        <v>1</v>
      </c>
    </row>
    <row r="733" spans="1:23" x14ac:dyDescent="0.25">
      <c r="A733" s="9" t="s">
        <v>1965</v>
      </c>
      <c r="B733" s="10" t="s">
        <v>1966</v>
      </c>
      <c r="C733" s="10" t="str">
        <f t="shared" si="90"/>
        <v>April</v>
      </c>
      <c r="D733" s="10">
        <f t="shared" si="91"/>
        <v>2024</v>
      </c>
      <c r="E733" s="10" t="str">
        <f t="shared" si="92"/>
        <v>Q2</v>
      </c>
      <c r="F733" s="10" t="s">
        <v>1967</v>
      </c>
      <c r="G733" s="10" t="s">
        <v>44</v>
      </c>
      <c r="H733" s="10" t="s">
        <v>37</v>
      </c>
      <c r="I733" s="10" t="s">
        <v>116</v>
      </c>
      <c r="J733" s="10" t="s">
        <v>81</v>
      </c>
      <c r="K733" s="10" t="s">
        <v>82</v>
      </c>
      <c r="L733" s="10">
        <v>255.27</v>
      </c>
      <c r="M733" s="10">
        <f t="shared" si="93"/>
        <v>127.63500000000001</v>
      </c>
      <c r="N733" s="10">
        <v>2</v>
      </c>
      <c r="O733" s="10">
        <v>0.13</v>
      </c>
      <c r="P733" s="10">
        <v>75.63</v>
      </c>
      <c r="Q733" s="11">
        <f t="shared" si="94"/>
        <v>0.2962745328475731</v>
      </c>
      <c r="R733" s="10" t="s">
        <v>23</v>
      </c>
      <c r="S733" s="10" t="s">
        <v>40</v>
      </c>
      <c r="T733" s="10">
        <v>6</v>
      </c>
      <c r="U733" s="12" t="str">
        <f t="shared" si="95"/>
        <v>NORMAL</v>
      </c>
      <c r="V733" s="10" t="str">
        <f t="shared" si="88"/>
        <v>0.1 to 0.2</v>
      </c>
      <c r="W733" s="16">
        <f t="shared" ca="1" si="89"/>
        <v>1</v>
      </c>
    </row>
    <row r="734" spans="1:23" x14ac:dyDescent="0.25">
      <c r="A734" s="9" t="s">
        <v>1968</v>
      </c>
      <c r="B734" s="10" t="s">
        <v>429</v>
      </c>
      <c r="C734" s="10" t="str">
        <f t="shared" si="90"/>
        <v>March</v>
      </c>
      <c r="D734" s="10">
        <f t="shared" si="91"/>
        <v>2024</v>
      </c>
      <c r="E734" s="10" t="str">
        <f t="shared" si="92"/>
        <v>Q1</v>
      </c>
      <c r="F734" s="10" t="s">
        <v>1969</v>
      </c>
      <c r="G734" s="10" t="s">
        <v>36</v>
      </c>
      <c r="H734" s="10" t="s">
        <v>37</v>
      </c>
      <c r="I734" s="10" t="s">
        <v>46</v>
      </c>
      <c r="J734" s="10" t="s">
        <v>21</v>
      </c>
      <c r="K734" s="10" t="s">
        <v>60</v>
      </c>
      <c r="L734" s="10">
        <v>2222.42</v>
      </c>
      <c r="M734" s="10">
        <f t="shared" si="93"/>
        <v>740.80666666666673</v>
      </c>
      <c r="N734" s="10">
        <v>3</v>
      </c>
      <c r="O734" s="10">
        <v>0.18</v>
      </c>
      <c r="P734" s="10">
        <v>761.72</v>
      </c>
      <c r="Q734" s="11">
        <f t="shared" si="94"/>
        <v>0.34274349582887126</v>
      </c>
      <c r="R734" s="10" t="s">
        <v>54</v>
      </c>
      <c r="S734" s="10" t="s">
        <v>77</v>
      </c>
      <c r="T734" s="10">
        <v>9</v>
      </c>
      <c r="U734" s="12" t="str">
        <f t="shared" si="95"/>
        <v>SLOW</v>
      </c>
      <c r="V734" s="10" t="str">
        <f t="shared" si="88"/>
        <v>0.1 to 0.2</v>
      </c>
      <c r="W734" s="16">
        <f t="shared" ca="1" si="89"/>
        <v>1</v>
      </c>
    </row>
    <row r="735" spans="1:23" x14ac:dyDescent="0.25">
      <c r="A735" s="9" t="s">
        <v>1970</v>
      </c>
      <c r="B735" s="10" t="s">
        <v>1971</v>
      </c>
      <c r="C735" s="10" t="str">
        <f t="shared" si="90"/>
        <v>December</v>
      </c>
      <c r="D735" s="10">
        <f t="shared" si="91"/>
        <v>2025</v>
      </c>
      <c r="E735" s="10" t="str">
        <f t="shared" si="92"/>
        <v>Q4</v>
      </c>
      <c r="F735" s="10" t="s">
        <v>1972</v>
      </c>
      <c r="G735" s="10" t="s">
        <v>102</v>
      </c>
      <c r="H735" s="10" t="s">
        <v>58</v>
      </c>
      <c r="I735" s="10" t="s">
        <v>116</v>
      </c>
      <c r="J735" s="10" t="s">
        <v>21</v>
      </c>
      <c r="K735" s="10" t="s">
        <v>30</v>
      </c>
      <c r="L735" s="10">
        <v>843.54</v>
      </c>
      <c r="M735" s="10">
        <f t="shared" si="93"/>
        <v>843.54</v>
      </c>
      <c r="N735" s="10">
        <v>1</v>
      </c>
      <c r="O735" s="10">
        <v>0.08</v>
      </c>
      <c r="P735" s="10">
        <v>246.57</v>
      </c>
      <c r="Q735" s="11">
        <f t="shared" si="94"/>
        <v>0.29230386229461558</v>
      </c>
      <c r="R735" s="10" t="s">
        <v>23</v>
      </c>
      <c r="S735" s="10" t="s">
        <v>32</v>
      </c>
      <c r="T735" s="10">
        <v>6</v>
      </c>
      <c r="U735" s="12" t="str">
        <f t="shared" si="95"/>
        <v>NORMAL</v>
      </c>
      <c r="V735" s="10" t="str">
        <f t="shared" si="88"/>
        <v>0 to 0.1</v>
      </c>
      <c r="W735" s="16">
        <f t="shared" ca="1" si="89"/>
        <v>1</v>
      </c>
    </row>
    <row r="736" spans="1:23" x14ac:dyDescent="0.25">
      <c r="A736" s="9" t="s">
        <v>1973</v>
      </c>
      <c r="B736" s="10" t="s">
        <v>1688</v>
      </c>
      <c r="C736" s="10" t="str">
        <f t="shared" si="90"/>
        <v>July</v>
      </c>
      <c r="D736" s="10">
        <f t="shared" si="91"/>
        <v>2024</v>
      </c>
      <c r="E736" s="10" t="str">
        <f t="shared" si="92"/>
        <v>Q3</v>
      </c>
      <c r="F736" s="10" t="s">
        <v>1974</v>
      </c>
      <c r="G736" s="10" t="s">
        <v>36</v>
      </c>
      <c r="H736" s="10" t="s">
        <v>65</v>
      </c>
      <c r="I736" s="10" t="s">
        <v>28</v>
      </c>
      <c r="J736" s="10" t="s">
        <v>66</v>
      </c>
      <c r="K736" s="10" t="s">
        <v>82</v>
      </c>
      <c r="L736" s="10">
        <v>316.62</v>
      </c>
      <c r="M736" s="10">
        <f t="shared" si="93"/>
        <v>316.62</v>
      </c>
      <c r="N736" s="10">
        <v>1</v>
      </c>
      <c r="O736" s="10">
        <v>0.13</v>
      </c>
      <c r="P736" s="10">
        <v>75.91</v>
      </c>
      <c r="Q736" s="11">
        <f t="shared" si="94"/>
        <v>0.23975112121786368</v>
      </c>
      <c r="R736" s="10" t="s">
        <v>31</v>
      </c>
      <c r="S736" s="10" t="s">
        <v>32</v>
      </c>
      <c r="T736" s="10">
        <v>3</v>
      </c>
      <c r="U736" s="12" t="str">
        <f t="shared" si="95"/>
        <v>FAST</v>
      </c>
      <c r="V736" s="10" t="str">
        <f t="shared" si="88"/>
        <v>0.1 to 0.2</v>
      </c>
      <c r="W736" s="16">
        <f t="shared" ca="1" si="89"/>
        <v>1</v>
      </c>
    </row>
    <row r="737" spans="1:23" x14ac:dyDescent="0.25">
      <c r="A737" s="9" t="s">
        <v>1975</v>
      </c>
      <c r="B737" s="10" t="s">
        <v>1976</v>
      </c>
      <c r="C737" s="10" t="str">
        <f t="shared" si="90"/>
        <v>June</v>
      </c>
      <c r="D737" s="10">
        <f t="shared" si="91"/>
        <v>2025</v>
      </c>
      <c r="E737" s="10" t="str">
        <f t="shared" si="92"/>
        <v>Q2</v>
      </c>
      <c r="F737" s="10" t="s">
        <v>1977</v>
      </c>
      <c r="G737" s="10" t="s">
        <v>18</v>
      </c>
      <c r="H737" s="10" t="s">
        <v>45</v>
      </c>
      <c r="I737" s="10" t="s">
        <v>46</v>
      </c>
      <c r="J737" s="10" t="s">
        <v>29</v>
      </c>
      <c r="K737" s="10" t="s">
        <v>39</v>
      </c>
      <c r="L737" s="10">
        <v>4638.3900000000003</v>
      </c>
      <c r="M737" s="10">
        <f t="shared" si="93"/>
        <v>927.67800000000011</v>
      </c>
      <c r="N737" s="10">
        <v>5</v>
      </c>
      <c r="O737" s="10">
        <v>0.28999999999999998</v>
      </c>
      <c r="P737" s="10">
        <v>1327.93</v>
      </c>
      <c r="Q737" s="11">
        <f t="shared" si="94"/>
        <v>0.28629114843728104</v>
      </c>
      <c r="R737" s="10" t="s">
        <v>54</v>
      </c>
      <c r="S737" s="10" t="s">
        <v>32</v>
      </c>
      <c r="T737" s="10">
        <v>6</v>
      </c>
      <c r="U737" s="12" t="str">
        <f t="shared" si="95"/>
        <v>NORMAL</v>
      </c>
      <c r="V737" s="10" t="str">
        <f t="shared" si="88"/>
        <v>upto 0.3</v>
      </c>
      <c r="W737" s="16">
        <f t="shared" ca="1" si="89"/>
        <v>1</v>
      </c>
    </row>
    <row r="738" spans="1:23" x14ac:dyDescent="0.25">
      <c r="A738" s="9" t="s">
        <v>1978</v>
      </c>
      <c r="B738" s="10" t="s">
        <v>1827</v>
      </c>
      <c r="C738" s="10" t="str">
        <f t="shared" si="90"/>
        <v>December</v>
      </c>
      <c r="D738" s="10">
        <f t="shared" si="91"/>
        <v>2025</v>
      </c>
      <c r="E738" s="10" t="str">
        <f t="shared" si="92"/>
        <v>Q4</v>
      </c>
      <c r="F738" s="10" t="s">
        <v>1979</v>
      </c>
      <c r="G738" s="10" t="s">
        <v>18</v>
      </c>
      <c r="H738" s="10" t="s">
        <v>19</v>
      </c>
      <c r="I738" s="10" t="s">
        <v>116</v>
      </c>
      <c r="J738" s="10" t="s">
        <v>81</v>
      </c>
      <c r="K738" s="10" t="s">
        <v>72</v>
      </c>
      <c r="L738" s="10">
        <v>564.41999999999996</v>
      </c>
      <c r="M738" s="10">
        <f t="shared" si="93"/>
        <v>564.41999999999996</v>
      </c>
      <c r="N738" s="10">
        <v>1</v>
      </c>
      <c r="O738" s="10">
        <v>0.17</v>
      </c>
      <c r="P738" s="10">
        <v>63.28</v>
      </c>
      <c r="Q738" s="11">
        <f t="shared" si="94"/>
        <v>0.11211509159845506</v>
      </c>
      <c r="R738" s="10" t="s">
        <v>23</v>
      </c>
      <c r="S738" s="10" t="s">
        <v>77</v>
      </c>
      <c r="T738" s="10">
        <v>3</v>
      </c>
      <c r="U738" s="12" t="str">
        <f t="shared" si="95"/>
        <v>FAST</v>
      </c>
      <c r="V738" s="10" t="str">
        <f t="shared" si="88"/>
        <v>0.1 to 0.2</v>
      </c>
      <c r="W738" s="16">
        <f t="shared" ca="1" si="89"/>
        <v>1</v>
      </c>
    </row>
    <row r="739" spans="1:23" x14ac:dyDescent="0.25">
      <c r="A739" s="9" t="s">
        <v>1980</v>
      </c>
      <c r="B739" s="10" t="s">
        <v>1981</v>
      </c>
      <c r="C739" s="10" t="str">
        <f t="shared" si="90"/>
        <v>April</v>
      </c>
      <c r="D739" s="10">
        <f t="shared" si="91"/>
        <v>2025</v>
      </c>
      <c r="E739" s="10" t="str">
        <f t="shared" si="92"/>
        <v>Q2</v>
      </c>
      <c r="F739" s="10" t="s">
        <v>1982</v>
      </c>
      <c r="G739" s="10" t="s">
        <v>64</v>
      </c>
      <c r="H739" s="10" t="s">
        <v>58</v>
      </c>
      <c r="I739" s="10" t="s">
        <v>28</v>
      </c>
      <c r="J739" s="10" t="s">
        <v>47</v>
      </c>
      <c r="K739" s="10" t="s">
        <v>72</v>
      </c>
      <c r="L739" s="10">
        <v>2806.81</v>
      </c>
      <c r="M739" s="10">
        <f t="shared" si="93"/>
        <v>935.60333333333335</v>
      </c>
      <c r="N739" s="10">
        <v>3</v>
      </c>
      <c r="O739" s="10">
        <v>0.27</v>
      </c>
      <c r="P739" s="10">
        <v>572.55999999999995</v>
      </c>
      <c r="Q739" s="11">
        <f t="shared" si="94"/>
        <v>0.20398958247975457</v>
      </c>
      <c r="R739" s="10" t="s">
        <v>31</v>
      </c>
      <c r="S739" s="10" t="s">
        <v>32</v>
      </c>
      <c r="T739" s="10">
        <v>1</v>
      </c>
      <c r="U739" s="12" t="str">
        <f t="shared" si="95"/>
        <v>FAST</v>
      </c>
      <c r="V739" s="10" t="str">
        <f t="shared" si="88"/>
        <v>upto 0.3</v>
      </c>
      <c r="W739" s="16">
        <f t="shared" ca="1" si="89"/>
        <v>1</v>
      </c>
    </row>
    <row r="740" spans="1:23" x14ac:dyDescent="0.25">
      <c r="A740" s="9" t="s">
        <v>1983</v>
      </c>
      <c r="B740" s="10" t="s">
        <v>942</v>
      </c>
      <c r="C740" s="10" t="str">
        <f t="shared" si="90"/>
        <v>April</v>
      </c>
      <c r="D740" s="10">
        <f t="shared" si="91"/>
        <v>2025</v>
      </c>
      <c r="E740" s="10" t="str">
        <f t="shared" si="92"/>
        <v>Q2</v>
      </c>
      <c r="F740" s="10" t="s">
        <v>1984</v>
      </c>
      <c r="G740" s="10" t="s">
        <v>44</v>
      </c>
      <c r="H740" s="10" t="s">
        <v>65</v>
      </c>
      <c r="I740" s="10" t="s">
        <v>59</v>
      </c>
      <c r="J740" s="10" t="s">
        <v>81</v>
      </c>
      <c r="K740" s="10" t="s">
        <v>67</v>
      </c>
      <c r="L740" s="10">
        <v>88.68</v>
      </c>
      <c r="M740" s="10">
        <f t="shared" si="93"/>
        <v>29.560000000000002</v>
      </c>
      <c r="N740" s="10">
        <v>3</v>
      </c>
      <c r="O740" s="10">
        <v>0.24</v>
      </c>
      <c r="P740" s="10">
        <v>10.31</v>
      </c>
      <c r="Q740" s="11">
        <f t="shared" si="94"/>
        <v>0.11626071267478574</v>
      </c>
      <c r="R740" s="10" t="s">
        <v>31</v>
      </c>
      <c r="S740" s="10" t="s">
        <v>24</v>
      </c>
      <c r="T740" s="10">
        <v>1</v>
      </c>
      <c r="U740" s="12" t="str">
        <f t="shared" si="95"/>
        <v>FAST</v>
      </c>
      <c r="V740" s="10" t="str">
        <f t="shared" si="88"/>
        <v>upto 0.3</v>
      </c>
      <c r="W740" s="16">
        <f t="shared" ca="1" si="89"/>
        <v>1</v>
      </c>
    </row>
    <row r="741" spans="1:23" x14ac:dyDescent="0.25">
      <c r="A741" s="9" t="s">
        <v>1985</v>
      </c>
      <c r="B741" s="10" t="s">
        <v>1986</v>
      </c>
      <c r="C741" s="10" t="str">
        <f t="shared" si="90"/>
        <v>September</v>
      </c>
      <c r="D741" s="10">
        <f t="shared" si="91"/>
        <v>2024</v>
      </c>
      <c r="E741" s="10" t="str">
        <f t="shared" si="92"/>
        <v>Q3</v>
      </c>
      <c r="F741" s="10" t="s">
        <v>1987</v>
      </c>
      <c r="G741" s="10" t="s">
        <v>102</v>
      </c>
      <c r="H741" s="10" t="s">
        <v>65</v>
      </c>
      <c r="I741" s="10" t="s">
        <v>52</v>
      </c>
      <c r="J741" s="10" t="s">
        <v>29</v>
      </c>
      <c r="K741" s="10" t="s">
        <v>76</v>
      </c>
      <c r="L741" s="10">
        <v>1734.92</v>
      </c>
      <c r="M741" s="10">
        <f t="shared" si="93"/>
        <v>867.46</v>
      </c>
      <c r="N741" s="10">
        <v>2</v>
      </c>
      <c r="O741" s="10">
        <v>0.21</v>
      </c>
      <c r="P741" s="10">
        <v>190.31</v>
      </c>
      <c r="Q741" s="11">
        <f t="shared" si="94"/>
        <v>0.10969381873515781</v>
      </c>
      <c r="R741" s="10" t="s">
        <v>23</v>
      </c>
      <c r="S741" s="10" t="s">
        <v>77</v>
      </c>
      <c r="T741" s="10">
        <v>10</v>
      </c>
      <c r="U741" s="12" t="str">
        <f t="shared" si="95"/>
        <v>SLOW</v>
      </c>
      <c r="V741" s="10" t="str">
        <f t="shared" si="88"/>
        <v>upto 0.3</v>
      </c>
      <c r="W741" s="16">
        <f t="shared" ca="1" si="89"/>
        <v>1</v>
      </c>
    </row>
    <row r="742" spans="1:23" x14ac:dyDescent="0.25">
      <c r="A742" s="9" t="s">
        <v>1988</v>
      </c>
      <c r="B742" s="10" t="s">
        <v>1989</v>
      </c>
      <c r="C742" s="10" t="str">
        <f t="shared" si="90"/>
        <v>January</v>
      </c>
      <c r="D742" s="10">
        <f t="shared" si="91"/>
        <v>2024</v>
      </c>
      <c r="E742" s="10" t="str">
        <f t="shared" si="92"/>
        <v>Q1</v>
      </c>
      <c r="F742" s="10" t="s">
        <v>1990</v>
      </c>
      <c r="G742" s="10" t="s">
        <v>64</v>
      </c>
      <c r="H742" s="10" t="s">
        <v>45</v>
      </c>
      <c r="I742" s="10" t="s">
        <v>116</v>
      </c>
      <c r="J742" s="10" t="s">
        <v>66</v>
      </c>
      <c r="K742" s="10" t="s">
        <v>76</v>
      </c>
      <c r="L742" s="10">
        <v>518.4</v>
      </c>
      <c r="M742" s="10">
        <f t="shared" si="93"/>
        <v>518.4</v>
      </c>
      <c r="N742" s="10">
        <v>1</v>
      </c>
      <c r="O742" s="10">
        <v>0.17</v>
      </c>
      <c r="P742" s="10">
        <v>181.28</v>
      </c>
      <c r="Q742" s="11">
        <f t="shared" si="94"/>
        <v>0.34969135802469137</v>
      </c>
      <c r="R742" s="10" t="s">
        <v>54</v>
      </c>
      <c r="S742" s="10" t="s">
        <v>32</v>
      </c>
      <c r="T742" s="10">
        <v>3</v>
      </c>
      <c r="U742" s="12" t="str">
        <f t="shared" si="95"/>
        <v>FAST</v>
      </c>
      <c r="V742" s="10" t="str">
        <f t="shared" si="88"/>
        <v>0.1 to 0.2</v>
      </c>
      <c r="W742" s="16">
        <f t="shared" ca="1" si="89"/>
        <v>1</v>
      </c>
    </row>
    <row r="743" spans="1:23" x14ac:dyDescent="0.25">
      <c r="A743" s="9" t="s">
        <v>1991</v>
      </c>
      <c r="B743" s="10" t="s">
        <v>902</v>
      </c>
      <c r="C743" s="10" t="str">
        <f t="shared" si="90"/>
        <v>April</v>
      </c>
      <c r="D743" s="10">
        <f t="shared" si="91"/>
        <v>2024</v>
      </c>
      <c r="E743" s="10" t="str">
        <f t="shared" si="92"/>
        <v>Q2</v>
      </c>
      <c r="F743" s="10" t="s">
        <v>1992</v>
      </c>
      <c r="G743" s="10" t="s">
        <v>44</v>
      </c>
      <c r="H743" s="10" t="s">
        <v>19</v>
      </c>
      <c r="I743" s="10" t="s">
        <v>38</v>
      </c>
      <c r="J743" s="10" t="s">
        <v>81</v>
      </c>
      <c r="K743" s="10" t="s">
        <v>60</v>
      </c>
      <c r="L743" s="10">
        <v>1485.25</v>
      </c>
      <c r="M743" s="10">
        <f t="shared" si="93"/>
        <v>297.05</v>
      </c>
      <c r="N743" s="10">
        <v>5</v>
      </c>
      <c r="O743" s="10">
        <v>0.09</v>
      </c>
      <c r="P743" s="10">
        <v>340.96</v>
      </c>
      <c r="Q743" s="11">
        <f t="shared" si="94"/>
        <v>0.22956404645682543</v>
      </c>
      <c r="R743" s="10" t="s">
        <v>23</v>
      </c>
      <c r="S743" s="10" t="s">
        <v>77</v>
      </c>
      <c r="T743" s="10">
        <v>3</v>
      </c>
      <c r="U743" s="12" t="str">
        <f t="shared" si="95"/>
        <v>FAST</v>
      </c>
      <c r="V743" s="10" t="str">
        <f t="shared" si="88"/>
        <v>0 to 0.1</v>
      </c>
      <c r="W743" s="16">
        <f t="shared" ca="1" si="89"/>
        <v>1</v>
      </c>
    </row>
    <row r="744" spans="1:23" x14ac:dyDescent="0.25">
      <c r="A744" s="9" t="s">
        <v>1993</v>
      </c>
      <c r="B744" s="10" t="s">
        <v>1994</v>
      </c>
      <c r="C744" s="10" t="str">
        <f t="shared" si="90"/>
        <v>November</v>
      </c>
      <c r="D744" s="10">
        <f t="shared" si="91"/>
        <v>2025</v>
      </c>
      <c r="E744" s="10" t="str">
        <f t="shared" si="92"/>
        <v>Q4</v>
      </c>
      <c r="F744" s="10" t="s">
        <v>1995</v>
      </c>
      <c r="G744" s="10" t="s">
        <v>102</v>
      </c>
      <c r="H744" s="10" t="s">
        <v>58</v>
      </c>
      <c r="I744" s="10" t="s">
        <v>52</v>
      </c>
      <c r="J744" s="10" t="s">
        <v>47</v>
      </c>
      <c r="K744" s="10" t="s">
        <v>30</v>
      </c>
      <c r="L744" s="10">
        <v>198.85</v>
      </c>
      <c r="M744" s="10">
        <f t="shared" si="93"/>
        <v>99.424999999999997</v>
      </c>
      <c r="N744" s="10">
        <v>2</v>
      </c>
      <c r="O744" s="10">
        <v>0.25</v>
      </c>
      <c r="P744" s="10">
        <v>42.47</v>
      </c>
      <c r="Q744" s="11">
        <f t="shared" si="94"/>
        <v>0.21357807392506914</v>
      </c>
      <c r="R744" s="10" t="s">
        <v>54</v>
      </c>
      <c r="S744" s="10" t="s">
        <v>40</v>
      </c>
      <c r="T744" s="10">
        <v>7</v>
      </c>
      <c r="U744" s="12" t="str">
        <f t="shared" si="95"/>
        <v>NORMAL</v>
      </c>
      <c r="V744" s="10" t="str">
        <f t="shared" si="88"/>
        <v>upto 0.3</v>
      </c>
      <c r="W744" s="16">
        <f t="shared" ca="1" si="89"/>
        <v>1</v>
      </c>
    </row>
    <row r="745" spans="1:23" x14ac:dyDescent="0.25">
      <c r="A745" s="9" t="s">
        <v>1996</v>
      </c>
      <c r="B745" s="10" t="s">
        <v>1051</v>
      </c>
      <c r="C745" s="10" t="str">
        <f t="shared" si="90"/>
        <v>May</v>
      </c>
      <c r="D745" s="10">
        <f t="shared" si="91"/>
        <v>2025</v>
      </c>
      <c r="E745" s="10" t="str">
        <f t="shared" si="92"/>
        <v>Q2</v>
      </c>
      <c r="F745" s="10" t="s">
        <v>1997</v>
      </c>
      <c r="G745" s="10" t="s">
        <v>102</v>
      </c>
      <c r="H745" s="10" t="s">
        <v>19</v>
      </c>
      <c r="I745" s="10" t="s">
        <v>116</v>
      </c>
      <c r="J745" s="10" t="s">
        <v>66</v>
      </c>
      <c r="K745" s="10" t="s">
        <v>60</v>
      </c>
      <c r="L745" s="10">
        <v>3842.14</v>
      </c>
      <c r="M745" s="10">
        <f t="shared" si="93"/>
        <v>960.53499999999997</v>
      </c>
      <c r="N745" s="10">
        <v>4</v>
      </c>
      <c r="O745" s="10">
        <v>0.13</v>
      </c>
      <c r="P745" s="10">
        <v>719.03</v>
      </c>
      <c r="Q745" s="11">
        <f t="shared" si="94"/>
        <v>0.18714310254181263</v>
      </c>
      <c r="R745" s="10" t="s">
        <v>31</v>
      </c>
      <c r="S745" s="10" t="s">
        <v>86</v>
      </c>
      <c r="T745" s="10">
        <v>4</v>
      </c>
      <c r="U745" s="12" t="str">
        <f t="shared" si="95"/>
        <v>NORMAL</v>
      </c>
      <c r="V745" s="10" t="str">
        <f t="shared" si="88"/>
        <v>0.1 to 0.2</v>
      </c>
      <c r="W745" s="16">
        <f t="shared" ca="1" si="89"/>
        <v>1</v>
      </c>
    </row>
    <row r="746" spans="1:23" x14ac:dyDescent="0.25">
      <c r="A746" s="9" t="s">
        <v>1998</v>
      </c>
      <c r="B746" s="10" t="s">
        <v>1999</v>
      </c>
      <c r="C746" s="10" t="str">
        <f t="shared" si="90"/>
        <v>May</v>
      </c>
      <c r="D746" s="10">
        <f t="shared" si="91"/>
        <v>2024</v>
      </c>
      <c r="E746" s="10" t="str">
        <f t="shared" si="92"/>
        <v>Q2</v>
      </c>
      <c r="F746" s="10" t="s">
        <v>2000</v>
      </c>
      <c r="G746" s="10" t="s">
        <v>18</v>
      </c>
      <c r="H746" s="10" t="s">
        <v>51</v>
      </c>
      <c r="I746" s="10" t="s">
        <v>46</v>
      </c>
      <c r="J746" s="10" t="s">
        <v>21</v>
      </c>
      <c r="K746" s="10" t="s">
        <v>67</v>
      </c>
      <c r="L746" s="10">
        <v>2732.41</v>
      </c>
      <c r="M746" s="10">
        <f t="shared" si="93"/>
        <v>910.80333333333328</v>
      </c>
      <c r="N746" s="10">
        <v>3</v>
      </c>
      <c r="O746" s="10">
        <v>0.15</v>
      </c>
      <c r="P746" s="10">
        <v>312.47000000000003</v>
      </c>
      <c r="Q746" s="11">
        <f t="shared" si="94"/>
        <v>0.11435692300935806</v>
      </c>
      <c r="R746" s="10" t="s">
        <v>23</v>
      </c>
      <c r="S746" s="10" t="s">
        <v>40</v>
      </c>
      <c r="T746" s="10">
        <v>7</v>
      </c>
      <c r="U746" s="12" t="str">
        <f t="shared" si="95"/>
        <v>NORMAL</v>
      </c>
      <c r="V746" s="10" t="str">
        <f t="shared" si="88"/>
        <v>0.1 to 0.2</v>
      </c>
      <c r="W746" s="16">
        <f t="shared" ca="1" si="89"/>
        <v>1</v>
      </c>
    </row>
    <row r="747" spans="1:23" x14ac:dyDescent="0.25">
      <c r="A747" s="9" t="s">
        <v>2001</v>
      </c>
      <c r="B747" s="10" t="s">
        <v>991</v>
      </c>
      <c r="C747" s="10" t="str">
        <f t="shared" si="90"/>
        <v>March</v>
      </c>
      <c r="D747" s="10">
        <f t="shared" si="91"/>
        <v>2025</v>
      </c>
      <c r="E747" s="10" t="str">
        <f t="shared" si="92"/>
        <v>Q1</v>
      </c>
      <c r="F747" s="10" t="s">
        <v>2002</v>
      </c>
      <c r="G747" s="10" t="s">
        <v>18</v>
      </c>
      <c r="H747" s="10" t="s">
        <v>51</v>
      </c>
      <c r="I747" s="10" t="s">
        <v>46</v>
      </c>
      <c r="J747" s="10" t="s">
        <v>29</v>
      </c>
      <c r="K747" s="10" t="s">
        <v>72</v>
      </c>
      <c r="L747" s="10">
        <v>2143.46</v>
      </c>
      <c r="M747" s="10">
        <f t="shared" si="93"/>
        <v>428.69200000000001</v>
      </c>
      <c r="N747" s="10">
        <v>5</v>
      </c>
      <c r="O747" s="10">
        <v>0.06</v>
      </c>
      <c r="P747" s="10">
        <v>276.5</v>
      </c>
      <c r="Q747" s="11">
        <f t="shared" si="94"/>
        <v>0.12899704216547078</v>
      </c>
      <c r="R747" s="10" t="s">
        <v>54</v>
      </c>
      <c r="S747" s="10" t="s">
        <v>77</v>
      </c>
      <c r="T747" s="10">
        <v>8</v>
      </c>
      <c r="U747" s="12" t="str">
        <f t="shared" si="95"/>
        <v>SLOW</v>
      </c>
      <c r="V747" s="10" t="str">
        <f t="shared" si="88"/>
        <v>0 to 0.1</v>
      </c>
      <c r="W747" s="16">
        <f t="shared" ca="1" si="89"/>
        <v>1</v>
      </c>
    </row>
    <row r="748" spans="1:23" x14ac:dyDescent="0.25">
      <c r="A748" s="9" t="s">
        <v>2003</v>
      </c>
      <c r="B748" s="10" t="s">
        <v>1271</v>
      </c>
      <c r="C748" s="10" t="str">
        <f t="shared" si="90"/>
        <v>December</v>
      </c>
      <c r="D748" s="10">
        <f t="shared" si="91"/>
        <v>2025</v>
      </c>
      <c r="E748" s="10" t="str">
        <f t="shared" si="92"/>
        <v>Q4</v>
      </c>
      <c r="F748" s="10" t="s">
        <v>2004</v>
      </c>
      <c r="G748" s="10" t="s">
        <v>102</v>
      </c>
      <c r="H748" s="10" t="s">
        <v>65</v>
      </c>
      <c r="I748" s="10" t="s">
        <v>116</v>
      </c>
      <c r="J748" s="10" t="s">
        <v>29</v>
      </c>
      <c r="K748" s="10" t="s">
        <v>82</v>
      </c>
      <c r="L748" s="10">
        <v>301.47000000000003</v>
      </c>
      <c r="M748" s="10">
        <f t="shared" si="93"/>
        <v>301.47000000000003</v>
      </c>
      <c r="N748" s="10">
        <v>1</v>
      </c>
      <c r="O748" s="10">
        <v>0.26</v>
      </c>
      <c r="P748" s="10">
        <v>104.99</v>
      </c>
      <c r="Q748" s="11">
        <f t="shared" si="94"/>
        <v>0.34826019172720329</v>
      </c>
      <c r="R748" s="10" t="s">
        <v>23</v>
      </c>
      <c r="S748" s="10" t="s">
        <v>86</v>
      </c>
      <c r="T748" s="10">
        <v>7</v>
      </c>
      <c r="U748" s="12" t="str">
        <f t="shared" si="95"/>
        <v>NORMAL</v>
      </c>
      <c r="V748" s="10" t="str">
        <f t="shared" si="88"/>
        <v>upto 0.3</v>
      </c>
      <c r="W748" s="16">
        <f t="shared" ca="1" si="89"/>
        <v>1</v>
      </c>
    </row>
    <row r="749" spans="1:23" x14ac:dyDescent="0.25">
      <c r="A749" s="9" t="s">
        <v>2005</v>
      </c>
      <c r="B749" s="10" t="s">
        <v>501</v>
      </c>
      <c r="C749" s="10" t="str">
        <f t="shared" si="90"/>
        <v>October</v>
      </c>
      <c r="D749" s="10">
        <f t="shared" si="91"/>
        <v>2024</v>
      </c>
      <c r="E749" s="10" t="str">
        <f t="shared" si="92"/>
        <v>Q4</v>
      </c>
      <c r="F749" s="10" t="s">
        <v>2006</v>
      </c>
      <c r="G749" s="10" t="s">
        <v>44</v>
      </c>
      <c r="H749" s="10" t="s">
        <v>71</v>
      </c>
      <c r="I749" s="10" t="s">
        <v>116</v>
      </c>
      <c r="J749" s="10" t="s">
        <v>21</v>
      </c>
      <c r="K749" s="10" t="s">
        <v>67</v>
      </c>
      <c r="L749" s="10">
        <v>1307</v>
      </c>
      <c r="M749" s="10">
        <f t="shared" si="93"/>
        <v>653.5</v>
      </c>
      <c r="N749" s="10">
        <v>2</v>
      </c>
      <c r="O749" s="10">
        <v>0.18</v>
      </c>
      <c r="P749" s="10">
        <v>373.34</v>
      </c>
      <c r="Q749" s="11">
        <f t="shared" si="94"/>
        <v>0.28564651874521801</v>
      </c>
      <c r="R749" s="10" t="s">
        <v>54</v>
      </c>
      <c r="S749" s="10" t="s">
        <v>24</v>
      </c>
      <c r="T749" s="10">
        <v>4</v>
      </c>
      <c r="U749" s="12" t="str">
        <f t="shared" si="95"/>
        <v>NORMAL</v>
      </c>
      <c r="V749" s="10" t="str">
        <f t="shared" si="88"/>
        <v>0.1 to 0.2</v>
      </c>
      <c r="W749" s="16">
        <f t="shared" ca="1" si="89"/>
        <v>1</v>
      </c>
    </row>
    <row r="750" spans="1:23" x14ac:dyDescent="0.25">
      <c r="A750" s="9" t="s">
        <v>2007</v>
      </c>
      <c r="B750" s="10" t="s">
        <v>847</v>
      </c>
      <c r="C750" s="10" t="str">
        <f t="shared" si="90"/>
        <v>April</v>
      </c>
      <c r="D750" s="10">
        <f t="shared" si="91"/>
        <v>2024</v>
      </c>
      <c r="E750" s="10" t="str">
        <f t="shared" si="92"/>
        <v>Q2</v>
      </c>
      <c r="F750" s="10" t="s">
        <v>2008</v>
      </c>
      <c r="G750" s="10" t="s">
        <v>102</v>
      </c>
      <c r="H750" s="10" t="s">
        <v>58</v>
      </c>
      <c r="I750" s="10" t="s">
        <v>28</v>
      </c>
      <c r="J750" s="10" t="s">
        <v>47</v>
      </c>
      <c r="K750" s="10" t="s">
        <v>22</v>
      </c>
      <c r="L750" s="10">
        <v>299.77</v>
      </c>
      <c r="M750" s="10">
        <f t="shared" si="93"/>
        <v>99.923333333333332</v>
      </c>
      <c r="N750" s="10">
        <v>3</v>
      </c>
      <c r="O750" s="10">
        <v>0.24</v>
      </c>
      <c r="P750" s="10">
        <v>79.58</v>
      </c>
      <c r="Q750" s="11">
        <f t="shared" si="94"/>
        <v>0.26547019381525838</v>
      </c>
      <c r="R750" s="10" t="s">
        <v>23</v>
      </c>
      <c r="S750" s="10" t="s">
        <v>86</v>
      </c>
      <c r="T750" s="10">
        <v>2</v>
      </c>
      <c r="U750" s="12" t="str">
        <f t="shared" si="95"/>
        <v>FAST</v>
      </c>
      <c r="V750" s="10" t="str">
        <f t="shared" si="88"/>
        <v>upto 0.3</v>
      </c>
      <c r="W750" s="16">
        <f t="shared" ca="1" si="89"/>
        <v>1</v>
      </c>
    </row>
    <row r="751" spans="1:23" x14ac:dyDescent="0.25">
      <c r="A751" s="9" t="s">
        <v>2009</v>
      </c>
      <c r="B751" s="10" t="s">
        <v>1613</v>
      </c>
      <c r="C751" s="10" t="str">
        <f t="shared" si="90"/>
        <v>October</v>
      </c>
      <c r="D751" s="10">
        <f t="shared" si="91"/>
        <v>2024</v>
      </c>
      <c r="E751" s="10" t="str">
        <f t="shared" si="92"/>
        <v>Q4</v>
      </c>
      <c r="F751" s="10" t="s">
        <v>2010</v>
      </c>
      <c r="G751" s="10" t="s">
        <v>64</v>
      </c>
      <c r="H751" s="10" t="s">
        <v>19</v>
      </c>
      <c r="I751" s="10" t="s">
        <v>106</v>
      </c>
      <c r="J751" s="10" t="s">
        <v>66</v>
      </c>
      <c r="K751" s="10" t="s">
        <v>53</v>
      </c>
      <c r="L751" s="10">
        <v>799.06</v>
      </c>
      <c r="M751" s="10">
        <f t="shared" si="93"/>
        <v>199.76499999999999</v>
      </c>
      <c r="N751" s="10">
        <v>4</v>
      </c>
      <c r="O751" s="10">
        <v>0.1</v>
      </c>
      <c r="P751" s="10">
        <v>199.46</v>
      </c>
      <c r="Q751" s="11">
        <f t="shared" si="94"/>
        <v>0.24961830150426753</v>
      </c>
      <c r="R751" s="10" t="s">
        <v>54</v>
      </c>
      <c r="S751" s="10" t="s">
        <v>86</v>
      </c>
      <c r="T751" s="10">
        <v>1</v>
      </c>
      <c r="U751" s="12" t="str">
        <f t="shared" si="95"/>
        <v>FAST</v>
      </c>
      <c r="V751" s="10" t="str">
        <f t="shared" si="88"/>
        <v>0.1 to 0.2</v>
      </c>
      <c r="W751" s="16">
        <f t="shared" ca="1" si="89"/>
        <v>1</v>
      </c>
    </row>
    <row r="752" spans="1:23" x14ac:dyDescent="0.25">
      <c r="A752" s="9" t="s">
        <v>2011</v>
      </c>
      <c r="B752" s="10" t="s">
        <v>2012</v>
      </c>
      <c r="C752" s="10" t="str">
        <f t="shared" si="90"/>
        <v>March</v>
      </c>
      <c r="D752" s="10">
        <f t="shared" si="91"/>
        <v>2024</v>
      </c>
      <c r="E752" s="10" t="str">
        <f t="shared" si="92"/>
        <v>Q1</v>
      </c>
      <c r="F752" s="10" t="s">
        <v>2013</v>
      </c>
      <c r="G752" s="10" t="s">
        <v>44</v>
      </c>
      <c r="H752" s="10" t="s">
        <v>19</v>
      </c>
      <c r="I752" s="10" t="s">
        <v>106</v>
      </c>
      <c r="J752" s="10" t="s">
        <v>47</v>
      </c>
      <c r="K752" s="10" t="s">
        <v>60</v>
      </c>
      <c r="L752" s="10">
        <v>397.09</v>
      </c>
      <c r="M752" s="10">
        <f t="shared" si="93"/>
        <v>99.272499999999994</v>
      </c>
      <c r="N752" s="10">
        <v>4</v>
      </c>
      <c r="O752" s="10">
        <v>0.14000000000000001</v>
      </c>
      <c r="P752" s="10">
        <v>127.78</v>
      </c>
      <c r="Q752" s="11">
        <f t="shared" si="94"/>
        <v>0.32179102974136847</v>
      </c>
      <c r="R752" s="10" t="s">
        <v>23</v>
      </c>
      <c r="S752" s="10" t="s">
        <v>77</v>
      </c>
      <c r="T752" s="10">
        <v>1</v>
      </c>
      <c r="U752" s="12" t="str">
        <f t="shared" si="95"/>
        <v>FAST</v>
      </c>
      <c r="V752" s="10" t="str">
        <f t="shared" si="88"/>
        <v>0.1 to 0.2</v>
      </c>
      <c r="W752" s="16">
        <f t="shared" ca="1" si="89"/>
        <v>1</v>
      </c>
    </row>
    <row r="753" spans="1:23" x14ac:dyDescent="0.25">
      <c r="A753" s="9" t="s">
        <v>2014</v>
      </c>
      <c r="B753" s="10" t="s">
        <v>560</v>
      </c>
      <c r="C753" s="10" t="str">
        <f t="shared" si="90"/>
        <v>January</v>
      </c>
      <c r="D753" s="10">
        <f t="shared" si="91"/>
        <v>2025</v>
      </c>
      <c r="E753" s="10" t="str">
        <f t="shared" si="92"/>
        <v>Q1</v>
      </c>
      <c r="F753" s="10" t="s">
        <v>2015</v>
      </c>
      <c r="G753" s="10" t="s">
        <v>44</v>
      </c>
      <c r="H753" s="10" t="s">
        <v>65</v>
      </c>
      <c r="I753" s="10" t="s">
        <v>46</v>
      </c>
      <c r="J753" s="10" t="s">
        <v>81</v>
      </c>
      <c r="K753" s="10" t="s">
        <v>76</v>
      </c>
      <c r="L753" s="10">
        <v>1847.26</v>
      </c>
      <c r="M753" s="10">
        <f t="shared" si="93"/>
        <v>615.75333333333333</v>
      </c>
      <c r="N753" s="10">
        <v>3</v>
      </c>
      <c r="O753" s="10">
        <v>0.01</v>
      </c>
      <c r="P753" s="10">
        <v>605.53</v>
      </c>
      <c r="Q753" s="11">
        <f t="shared" si="94"/>
        <v>0.32779901042625292</v>
      </c>
      <c r="R753" s="10" t="s">
        <v>23</v>
      </c>
      <c r="S753" s="10" t="s">
        <v>86</v>
      </c>
      <c r="T753" s="10">
        <v>10</v>
      </c>
      <c r="U753" s="12" t="str">
        <f t="shared" si="95"/>
        <v>SLOW</v>
      </c>
      <c r="V753" s="10" t="str">
        <f t="shared" si="88"/>
        <v>0 to 0.1</v>
      </c>
      <c r="W753" s="16">
        <f t="shared" ca="1" si="89"/>
        <v>1</v>
      </c>
    </row>
    <row r="754" spans="1:23" x14ac:dyDescent="0.25">
      <c r="A754" s="9" t="s">
        <v>2016</v>
      </c>
      <c r="B754" s="10" t="s">
        <v>593</v>
      </c>
      <c r="C754" s="10" t="str">
        <f t="shared" si="90"/>
        <v>July</v>
      </c>
      <c r="D754" s="10">
        <f t="shared" si="91"/>
        <v>2025</v>
      </c>
      <c r="E754" s="10" t="str">
        <f t="shared" si="92"/>
        <v>Q3</v>
      </c>
      <c r="F754" s="10" t="s">
        <v>1855</v>
      </c>
      <c r="G754" s="10" t="s">
        <v>44</v>
      </c>
      <c r="H754" s="10" t="s">
        <v>37</v>
      </c>
      <c r="I754" s="10" t="s">
        <v>38</v>
      </c>
      <c r="J754" s="10" t="s">
        <v>66</v>
      </c>
      <c r="K754" s="10" t="s">
        <v>76</v>
      </c>
      <c r="L754" s="10">
        <v>2396.73</v>
      </c>
      <c r="M754" s="10">
        <f t="shared" si="93"/>
        <v>798.91</v>
      </c>
      <c r="N754" s="10">
        <v>3</v>
      </c>
      <c r="O754" s="10">
        <v>0.17</v>
      </c>
      <c r="P754" s="10">
        <v>793.75</v>
      </c>
      <c r="Q754" s="11">
        <f t="shared" si="94"/>
        <v>0.33118039996161436</v>
      </c>
      <c r="R754" s="10" t="s">
        <v>31</v>
      </c>
      <c r="S754" s="10" t="s">
        <v>24</v>
      </c>
      <c r="T754" s="10">
        <v>10</v>
      </c>
      <c r="U754" s="12" t="str">
        <f t="shared" si="95"/>
        <v>SLOW</v>
      </c>
      <c r="V754" s="10" t="str">
        <f t="shared" si="88"/>
        <v>0.1 to 0.2</v>
      </c>
      <c r="W754" s="16">
        <f t="shared" ca="1" si="89"/>
        <v>1</v>
      </c>
    </row>
    <row r="755" spans="1:23" x14ac:dyDescent="0.25">
      <c r="A755" s="9" t="s">
        <v>2017</v>
      </c>
      <c r="B755" s="10" t="s">
        <v>42</v>
      </c>
      <c r="C755" s="10" t="str">
        <f t="shared" si="90"/>
        <v>February</v>
      </c>
      <c r="D755" s="10">
        <f t="shared" si="91"/>
        <v>2024</v>
      </c>
      <c r="E755" s="10" t="str">
        <f t="shared" si="92"/>
        <v>Q1</v>
      </c>
      <c r="F755" s="10" t="s">
        <v>2018</v>
      </c>
      <c r="G755" s="10" t="s">
        <v>64</v>
      </c>
      <c r="H755" s="10" t="s">
        <v>71</v>
      </c>
      <c r="I755" s="10" t="s">
        <v>106</v>
      </c>
      <c r="J755" s="10" t="s">
        <v>81</v>
      </c>
      <c r="K755" s="10" t="s">
        <v>53</v>
      </c>
      <c r="L755" s="10">
        <v>94.31</v>
      </c>
      <c r="M755" s="10">
        <f t="shared" si="93"/>
        <v>94.31</v>
      </c>
      <c r="N755" s="10">
        <v>1</v>
      </c>
      <c r="O755" s="10">
        <v>0.05</v>
      </c>
      <c r="P755" s="10">
        <v>29.28</v>
      </c>
      <c r="Q755" s="11">
        <f t="shared" si="94"/>
        <v>0.31046548616265507</v>
      </c>
      <c r="R755" s="10" t="s">
        <v>31</v>
      </c>
      <c r="S755" s="10" t="s">
        <v>77</v>
      </c>
      <c r="T755" s="10">
        <v>9</v>
      </c>
      <c r="U755" s="12" t="str">
        <f t="shared" si="95"/>
        <v>SLOW</v>
      </c>
      <c r="V755" s="10" t="str">
        <f t="shared" si="88"/>
        <v>0 to 0.1</v>
      </c>
      <c r="W755" s="16">
        <f t="shared" ca="1" si="89"/>
        <v>1</v>
      </c>
    </row>
    <row r="756" spans="1:23" x14ac:dyDescent="0.25">
      <c r="A756" s="9" t="s">
        <v>2019</v>
      </c>
      <c r="B756" s="10" t="s">
        <v>1096</v>
      </c>
      <c r="C756" s="10" t="str">
        <f t="shared" si="90"/>
        <v>March</v>
      </c>
      <c r="D756" s="10">
        <f t="shared" si="91"/>
        <v>2025</v>
      </c>
      <c r="E756" s="10" t="str">
        <f t="shared" si="92"/>
        <v>Q1</v>
      </c>
      <c r="F756" s="10" t="s">
        <v>2020</v>
      </c>
      <c r="G756" s="10" t="s">
        <v>36</v>
      </c>
      <c r="H756" s="10" t="s">
        <v>37</v>
      </c>
      <c r="I756" s="10" t="s">
        <v>106</v>
      </c>
      <c r="J756" s="10" t="s">
        <v>66</v>
      </c>
      <c r="K756" s="10" t="s">
        <v>39</v>
      </c>
      <c r="L756" s="10">
        <v>336.19</v>
      </c>
      <c r="M756" s="10">
        <f t="shared" si="93"/>
        <v>168.095</v>
      </c>
      <c r="N756" s="10">
        <v>2</v>
      </c>
      <c r="O756" s="10">
        <v>0.27</v>
      </c>
      <c r="P756" s="10">
        <v>96.76</v>
      </c>
      <c r="Q756" s="11">
        <f t="shared" si="94"/>
        <v>0.28781343882923349</v>
      </c>
      <c r="R756" s="10" t="s">
        <v>31</v>
      </c>
      <c r="S756" s="10" t="s">
        <v>86</v>
      </c>
      <c r="T756" s="10">
        <v>5</v>
      </c>
      <c r="U756" s="12" t="str">
        <f t="shared" si="95"/>
        <v>NORMAL</v>
      </c>
      <c r="V756" s="10" t="str">
        <f t="shared" si="88"/>
        <v>upto 0.3</v>
      </c>
      <c r="W756" s="16">
        <f t="shared" ca="1" si="89"/>
        <v>1</v>
      </c>
    </row>
    <row r="757" spans="1:23" x14ac:dyDescent="0.25">
      <c r="A757" s="9" t="s">
        <v>2021</v>
      </c>
      <c r="B757" s="10" t="s">
        <v>1661</v>
      </c>
      <c r="C757" s="10" t="str">
        <f t="shared" si="90"/>
        <v>February</v>
      </c>
      <c r="D757" s="10">
        <f t="shared" si="91"/>
        <v>2024</v>
      </c>
      <c r="E757" s="10" t="str">
        <f t="shared" si="92"/>
        <v>Q1</v>
      </c>
      <c r="F757" s="10" t="s">
        <v>2022</v>
      </c>
      <c r="G757" s="10" t="s">
        <v>44</v>
      </c>
      <c r="H757" s="10" t="s">
        <v>51</v>
      </c>
      <c r="I757" s="10" t="s">
        <v>38</v>
      </c>
      <c r="J757" s="10" t="s">
        <v>29</v>
      </c>
      <c r="K757" s="10" t="s">
        <v>67</v>
      </c>
      <c r="L757" s="10">
        <v>679.31</v>
      </c>
      <c r="M757" s="10">
        <f t="shared" si="93"/>
        <v>679.31</v>
      </c>
      <c r="N757" s="10">
        <v>1</v>
      </c>
      <c r="O757" s="10">
        <v>0</v>
      </c>
      <c r="P757" s="10">
        <v>96.65</v>
      </c>
      <c r="Q757" s="11">
        <f t="shared" si="94"/>
        <v>0.14227672196787919</v>
      </c>
      <c r="R757" s="10" t="s">
        <v>31</v>
      </c>
      <c r="S757" s="10" t="s">
        <v>32</v>
      </c>
      <c r="T757" s="10">
        <v>4</v>
      </c>
      <c r="U757" s="12" t="str">
        <f t="shared" si="95"/>
        <v>NORMAL</v>
      </c>
      <c r="V757" s="10" t="str">
        <f t="shared" si="88"/>
        <v>no discount</v>
      </c>
      <c r="W757" s="16">
        <f t="shared" ca="1" si="89"/>
        <v>1</v>
      </c>
    </row>
    <row r="758" spans="1:23" x14ac:dyDescent="0.25">
      <c r="A758" s="9" t="s">
        <v>2023</v>
      </c>
      <c r="B758" s="10" t="s">
        <v>1640</v>
      </c>
      <c r="C758" s="10" t="str">
        <f t="shared" si="90"/>
        <v>June</v>
      </c>
      <c r="D758" s="10">
        <f t="shared" si="91"/>
        <v>2025</v>
      </c>
      <c r="E758" s="10" t="str">
        <f t="shared" si="92"/>
        <v>Q2</v>
      </c>
      <c r="F758" s="10" t="s">
        <v>2024</v>
      </c>
      <c r="G758" s="10" t="s">
        <v>36</v>
      </c>
      <c r="H758" s="10" t="s">
        <v>37</v>
      </c>
      <c r="I758" s="10" t="s">
        <v>38</v>
      </c>
      <c r="J758" s="10" t="s">
        <v>47</v>
      </c>
      <c r="K758" s="10" t="s">
        <v>22</v>
      </c>
      <c r="L758" s="10">
        <v>3557.87</v>
      </c>
      <c r="M758" s="10">
        <f t="shared" si="93"/>
        <v>711.57399999999996</v>
      </c>
      <c r="N758" s="10">
        <v>5</v>
      </c>
      <c r="O758" s="10">
        <v>0.17</v>
      </c>
      <c r="P758" s="10">
        <v>478.5</v>
      </c>
      <c r="Q758" s="11">
        <f t="shared" si="94"/>
        <v>0.13449058003805647</v>
      </c>
      <c r="R758" s="10" t="s">
        <v>23</v>
      </c>
      <c r="S758" s="10" t="s">
        <v>77</v>
      </c>
      <c r="T758" s="10">
        <v>10</v>
      </c>
      <c r="U758" s="12" t="str">
        <f t="shared" si="95"/>
        <v>SLOW</v>
      </c>
      <c r="V758" s="10" t="str">
        <f t="shared" si="88"/>
        <v>0.1 to 0.2</v>
      </c>
      <c r="W758" s="16">
        <f t="shared" ca="1" si="89"/>
        <v>1</v>
      </c>
    </row>
    <row r="759" spans="1:23" x14ac:dyDescent="0.25">
      <c r="A759" s="9" t="s">
        <v>2025</v>
      </c>
      <c r="B759" s="10" t="s">
        <v>284</v>
      </c>
      <c r="C759" s="10" t="str">
        <f t="shared" si="90"/>
        <v>May</v>
      </c>
      <c r="D759" s="10">
        <f t="shared" si="91"/>
        <v>2024</v>
      </c>
      <c r="E759" s="10" t="str">
        <f t="shared" si="92"/>
        <v>Q2</v>
      </c>
      <c r="F759" s="10" t="s">
        <v>531</v>
      </c>
      <c r="G759" s="10" t="s">
        <v>64</v>
      </c>
      <c r="H759" s="10" t="s">
        <v>71</v>
      </c>
      <c r="I759" s="10" t="s">
        <v>38</v>
      </c>
      <c r="J759" s="10" t="s">
        <v>29</v>
      </c>
      <c r="K759" s="10" t="s">
        <v>22</v>
      </c>
      <c r="L759" s="10">
        <v>2676.33</v>
      </c>
      <c r="M759" s="10">
        <f t="shared" si="93"/>
        <v>669.08249999999998</v>
      </c>
      <c r="N759" s="10">
        <v>4</v>
      </c>
      <c r="O759" s="10">
        <v>0.12</v>
      </c>
      <c r="P759" s="10">
        <v>885.18</v>
      </c>
      <c r="Q759" s="11">
        <f t="shared" si="94"/>
        <v>0.33074396655121002</v>
      </c>
      <c r="R759" s="10" t="s">
        <v>54</v>
      </c>
      <c r="S759" s="10" t="s">
        <v>40</v>
      </c>
      <c r="T759" s="10">
        <v>8</v>
      </c>
      <c r="U759" s="12" t="str">
        <f t="shared" si="95"/>
        <v>SLOW</v>
      </c>
      <c r="V759" s="10" t="str">
        <f t="shared" si="88"/>
        <v>0.1 to 0.2</v>
      </c>
      <c r="W759" s="16">
        <f t="shared" ca="1" si="89"/>
        <v>1</v>
      </c>
    </row>
    <row r="760" spans="1:23" x14ac:dyDescent="0.25">
      <c r="A760" s="9" t="s">
        <v>2026</v>
      </c>
      <c r="B760" s="10" t="s">
        <v>438</v>
      </c>
      <c r="C760" s="10" t="str">
        <f t="shared" si="90"/>
        <v>August</v>
      </c>
      <c r="D760" s="10">
        <f t="shared" si="91"/>
        <v>2024</v>
      </c>
      <c r="E760" s="10" t="str">
        <f t="shared" si="92"/>
        <v>Q3</v>
      </c>
      <c r="F760" s="10" t="s">
        <v>2027</v>
      </c>
      <c r="G760" s="10" t="s">
        <v>36</v>
      </c>
      <c r="H760" s="10" t="s">
        <v>51</v>
      </c>
      <c r="I760" s="10" t="s">
        <v>116</v>
      </c>
      <c r="J760" s="10" t="s">
        <v>66</v>
      </c>
      <c r="K760" s="10" t="s">
        <v>30</v>
      </c>
      <c r="L760" s="10">
        <v>508.67</v>
      </c>
      <c r="M760" s="10">
        <f t="shared" si="93"/>
        <v>254.33500000000001</v>
      </c>
      <c r="N760" s="10">
        <v>2</v>
      </c>
      <c r="O760" s="10">
        <v>0.17</v>
      </c>
      <c r="P760" s="10">
        <v>136.87</v>
      </c>
      <c r="Q760" s="11">
        <f t="shared" si="94"/>
        <v>0.26907425246230365</v>
      </c>
      <c r="R760" s="10" t="s">
        <v>54</v>
      </c>
      <c r="S760" s="10" t="s">
        <v>24</v>
      </c>
      <c r="T760" s="10">
        <v>1</v>
      </c>
      <c r="U760" s="12" t="str">
        <f t="shared" si="95"/>
        <v>FAST</v>
      </c>
      <c r="V760" s="10" t="str">
        <f t="shared" si="88"/>
        <v>0.1 to 0.2</v>
      </c>
      <c r="W760" s="16">
        <f t="shared" ca="1" si="89"/>
        <v>1</v>
      </c>
    </row>
    <row r="761" spans="1:23" x14ac:dyDescent="0.25">
      <c r="A761" s="9" t="s">
        <v>2028</v>
      </c>
      <c r="B761" s="10" t="s">
        <v>2029</v>
      </c>
      <c r="C761" s="10" t="str">
        <f t="shared" si="90"/>
        <v>August</v>
      </c>
      <c r="D761" s="10">
        <f t="shared" si="91"/>
        <v>2025</v>
      </c>
      <c r="E761" s="10" t="str">
        <f t="shared" si="92"/>
        <v>Q3</v>
      </c>
      <c r="F761" s="10" t="s">
        <v>2030</v>
      </c>
      <c r="G761" s="10" t="s">
        <v>18</v>
      </c>
      <c r="H761" s="10" t="s">
        <v>51</v>
      </c>
      <c r="I761" s="10" t="s">
        <v>106</v>
      </c>
      <c r="J761" s="10" t="s">
        <v>21</v>
      </c>
      <c r="K761" s="10" t="s">
        <v>30</v>
      </c>
      <c r="L761" s="10">
        <v>1093.02</v>
      </c>
      <c r="M761" s="10">
        <f t="shared" si="93"/>
        <v>546.51</v>
      </c>
      <c r="N761" s="10">
        <v>2</v>
      </c>
      <c r="O761" s="10">
        <v>0.3</v>
      </c>
      <c r="P761" s="10">
        <v>350.22</v>
      </c>
      <c r="Q761" s="11">
        <f t="shared" si="94"/>
        <v>0.32041499698084208</v>
      </c>
      <c r="R761" s="10" t="s">
        <v>23</v>
      </c>
      <c r="S761" s="10" t="s">
        <v>77</v>
      </c>
      <c r="T761" s="10">
        <v>2</v>
      </c>
      <c r="U761" s="12" t="str">
        <f t="shared" si="95"/>
        <v>FAST</v>
      </c>
      <c r="V761" s="10" t="str">
        <f t="shared" si="88"/>
        <v>upto 0.3</v>
      </c>
      <c r="W761" s="16">
        <f t="shared" ca="1" si="89"/>
        <v>1</v>
      </c>
    </row>
    <row r="762" spans="1:23" x14ac:dyDescent="0.25">
      <c r="A762" s="9" t="s">
        <v>2031</v>
      </c>
      <c r="B762" s="10" t="s">
        <v>2032</v>
      </c>
      <c r="C762" s="10" t="str">
        <f t="shared" si="90"/>
        <v>April</v>
      </c>
      <c r="D762" s="10">
        <f t="shared" si="91"/>
        <v>2025</v>
      </c>
      <c r="E762" s="10" t="str">
        <f t="shared" si="92"/>
        <v>Q2</v>
      </c>
      <c r="F762" s="10" t="s">
        <v>2033</v>
      </c>
      <c r="G762" s="10" t="s">
        <v>44</v>
      </c>
      <c r="H762" s="10" t="s">
        <v>45</v>
      </c>
      <c r="I762" s="10" t="s">
        <v>116</v>
      </c>
      <c r="J762" s="10" t="s">
        <v>66</v>
      </c>
      <c r="K762" s="10" t="s">
        <v>82</v>
      </c>
      <c r="L762" s="10">
        <v>2032.12</v>
      </c>
      <c r="M762" s="10">
        <f t="shared" si="93"/>
        <v>508.03</v>
      </c>
      <c r="N762" s="10">
        <v>4</v>
      </c>
      <c r="O762" s="10">
        <v>0.17</v>
      </c>
      <c r="P762" s="10">
        <v>650.94000000000005</v>
      </c>
      <c r="Q762" s="11">
        <f t="shared" si="94"/>
        <v>0.3203255713245281</v>
      </c>
      <c r="R762" s="10" t="s">
        <v>54</v>
      </c>
      <c r="S762" s="10" t="s">
        <v>32</v>
      </c>
      <c r="T762" s="10">
        <v>3</v>
      </c>
      <c r="U762" s="12" t="str">
        <f t="shared" si="95"/>
        <v>FAST</v>
      </c>
      <c r="V762" s="10" t="str">
        <f t="shared" si="88"/>
        <v>0.1 to 0.2</v>
      </c>
      <c r="W762" s="16">
        <f t="shared" ca="1" si="89"/>
        <v>1</v>
      </c>
    </row>
    <row r="763" spans="1:23" x14ac:dyDescent="0.25">
      <c r="A763" s="9" t="s">
        <v>2034</v>
      </c>
      <c r="B763" s="10" t="s">
        <v>2035</v>
      </c>
      <c r="C763" s="10" t="str">
        <f t="shared" si="90"/>
        <v>July</v>
      </c>
      <c r="D763" s="10">
        <f t="shared" si="91"/>
        <v>2025</v>
      </c>
      <c r="E763" s="10" t="str">
        <f t="shared" si="92"/>
        <v>Q3</v>
      </c>
      <c r="F763" s="10" t="s">
        <v>2036</v>
      </c>
      <c r="G763" s="10" t="s">
        <v>36</v>
      </c>
      <c r="H763" s="10" t="s">
        <v>45</v>
      </c>
      <c r="I763" s="10" t="s">
        <v>59</v>
      </c>
      <c r="J763" s="10" t="s">
        <v>21</v>
      </c>
      <c r="K763" s="10" t="s">
        <v>76</v>
      </c>
      <c r="L763" s="10">
        <v>630.48</v>
      </c>
      <c r="M763" s="10">
        <f t="shared" si="93"/>
        <v>126.096</v>
      </c>
      <c r="N763" s="10">
        <v>5</v>
      </c>
      <c r="O763" s="10">
        <v>0.22</v>
      </c>
      <c r="P763" s="10">
        <v>148.38</v>
      </c>
      <c r="Q763" s="11">
        <f t="shared" si="94"/>
        <v>0.23534449942900645</v>
      </c>
      <c r="R763" s="10" t="s">
        <v>23</v>
      </c>
      <c r="S763" s="10" t="s">
        <v>86</v>
      </c>
      <c r="T763" s="10">
        <v>3</v>
      </c>
      <c r="U763" s="12" t="str">
        <f t="shared" si="95"/>
        <v>FAST</v>
      </c>
      <c r="V763" s="10" t="str">
        <f t="shared" si="88"/>
        <v>upto 0.3</v>
      </c>
      <c r="W763" s="16">
        <f t="shared" ca="1" si="89"/>
        <v>1</v>
      </c>
    </row>
    <row r="764" spans="1:23" x14ac:dyDescent="0.25">
      <c r="A764" s="9" t="s">
        <v>2037</v>
      </c>
      <c r="B764" s="10" t="s">
        <v>2038</v>
      </c>
      <c r="C764" s="10" t="str">
        <f t="shared" si="90"/>
        <v>March</v>
      </c>
      <c r="D764" s="10">
        <f t="shared" si="91"/>
        <v>2025</v>
      </c>
      <c r="E764" s="10" t="str">
        <f t="shared" si="92"/>
        <v>Q1</v>
      </c>
      <c r="F764" s="10" t="s">
        <v>2039</v>
      </c>
      <c r="G764" s="10" t="s">
        <v>102</v>
      </c>
      <c r="H764" s="10" t="s">
        <v>45</v>
      </c>
      <c r="I764" s="10" t="s">
        <v>116</v>
      </c>
      <c r="J764" s="10" t="s">
        <v>81</v>
      </c>
      <c r="K764" s="10" t="s">
        <v>76</v>
      </c>
      <c r="L764" s="10">
        <v>565.11</v>
      </c>
      <c r="M764" s="10">
        <f t="shared" si="93"/>
        <v>565.11</v>
      </c>
      <c r="N764" s="10">
        <v>1</v>
      </c>
      <c r="O764" s="10">
        <v>0.11</v>
      </c>
      <c r="P764" s="10">
        <v>106.7</v>
      </c>
      <c r="Q764" s="11">
        <f t="shared" si="94"/>
        <v>0.18881279750844968</v>
      </c>
      <c r="R764" s="10" t="s">
        <v>54</v>
      </c>
      <c r="S764" s="10" t="s">
        <v>86</v>
      </c>
      <c r="T764" s="10">
        <v>6</v>
      </c>
      <c r="U764" s="12" t="str">
        <f t="shared" si="95"/>
        <v>NORMAL</v>
      </c>
      <c r="V764" s="10" t="str">
        <f t="shared" si="88"/>
        <v>0.1 to 0.2</v>
      </c>
      <c r="W764" s="16">
        <f t="shared" ca="1" si="89"/>
        <v>1</v>
      </c>
    </row>
    <row r="765" spans="1:23" x14ac:dyDescent="0.25">
      <c r="A765" s="9" t="s">
        <v>2040</v>
      </c>
      <c r="B765" s="10" t="s">
        <v>2041</v>
      </c>
      <c r="C765" s="10" t="str">
        <f t="shared" si="90"/>
        <v>January</v>
      </c>
      <c r="D765" s="10">
        <f t="shared" si="91"/>
        <v>2024</v>
      </c>
      <c r="E765" s="10" t="str">
        <f t="shared" si="92"/>
        <v>Q1</v>
      </c>
      <c r="F765" s="10" t="s">
        <v>2042</v>
      </c>
      <c r="G765" s="10" t="s">
        <v>36</v>
      </c>
      <c r="H765" s="10" t="s">
        <v>71</v>
      </c>
      <c r="I765" s="10" t="s">
        <v>52</v>
      </c>
      <c r="J765" s="10" t="s">
        <v>21</v>
      </c>
      <c r="K765" s="10" t="s">
        <v>67</v>
      </c>
      <c r="L765" s="10">
        <v>601.38</v>
      </c>
      <c r="M765" s="10">
        <f t="shared" si="93"/>
        <v>601.38</v>
      </c>
      <c r="N765" s="10">
        <v>1</v>
      </c>
      <c r="O765" s="10">
        <v>0.24</v>
      </c>
      <c r="P765" s="10">
        <v>179.51</v>
      </c>
      <c r="Q765" s="11">
        <f t="shared" si="94"/>
        <v>0.29849679071468954</v>
      </c>
      <c r="R765" s="10" t="s">
        <v>23</v>
      </c>
      <c r="S765" s="10" t="s">
        <v>24</v>
      </c>
      <c r="T765" s="10">
        <v>9</v>
      </c>
      <c r="U765" s="12" t="str">
        <f t="shared" si="95"/>
        <v>SLOW</v>
      </c>
      <c r="V765" s="10" t="str">
        <f t="shared" si="88"/>
        <v>upto 0.3</v>
      </c>
      <c r="W765" s="16">
        <f t="shared" ca="1" si="89"/>
        <v>1</v>
      </c>
    </row>
    <row r="766" spans="1:23" x14ac:dyDescent="0.25">
      <c r="A766" s="9" t="s">
        <v>2043</v>
      </c>
      <c r="B766" s="10" t="s">
        <v>1677</v>
      </c>
      <c r="C766" s="10" t="str">
        <f t="shared" si="90"/>
        <v>April</v>
      </c>
      <c r="D766" s="10">
        <f t="shared" si="91"/>
        <v>2024</v>
      </c>
      <c r="E766" s="10" t="str">
        <f t="shared" si="92"/>
        <v>Q2</v>
      </c>
      <c r="F766" s="10" t="s">
        <v>2044</v>
      </c>
      <c r="G766" s="10" t="s">
        <v>36</v>
      </c>
      <c r="H766" s="10" t="s">
        <v>71</v>
      </c>
      <c r="I766" s="10" t="s">
        <v>106</v>
      </c>
      <c r="J766" s="10" t="s">
        <v>29</v>
      </c>
      <c r="K766" s="10" t="s">
        <v>72</v>
      </c>
      <c r="L766" s="10">
        <v>2662.12</v>
      </c>
      <c r="M766" s="10">
        <f t="shared" si="93"/>
        <v>665.53</v>
      </c>
      <c r="N766" s="10">
        <v>4</v>
      </c>
      <c r="O766" s="10">
        <v>0.28999999999999998</v>
      </c>
      <c r="P766" s="10">
        <v>855.05</v>
      </c>
      <c r="Q766" s="11">
        <f t="shared" si="94"/>
        <v>0.32119138130512526</v>
      </c>
      <c r="R766" s="10" t="s">
        <v>54</v>
      </c>
      <c r="S766" s="10" t="s">
        <v>86</v>
      </c>
      <c r="T766" s="10">
        <v>10</v>
      </c>
      <c r="U766" s="12" t="str">
        <f t="shared" si="95"/>
        <v>SLOW</v>
      </c>
      <c r="V766" s="10" t="str">
        <f t="shared" si="88"/>
        <v>upto 0.3</v>
      </c>
      <c r="W766" s="16">
        <f t="shared" ca="1" si="89"/>
        <v>1</v>
      </c>
    </row>
    <row r="767" spans="1:23" x14ac:dyDescent="0.25">
      <c r="A767" s="9" t="s">
        <v>2045</v>
      </c>
      <c r="B767" s="10" t="s">
        <v>2046</v>
      </c>
      <c r="C767" s="10" t="str">
        <f t="shared" si="90"/>
        <v>July</v>
      </c>
      <c r="D767" s="10">
        <f t="shared" si="91"/>
        <v>2025</v>
      </c>
      <c r="E767" s="10" t="str">
        <f t="shared" si="92"/>
        <v>Q3</v>
      </c>
      <c r="F767" s="10" t="s">
        <v>2047</v>
      </c>
      <c r="G767" s="10" t="s">
        <v>18</v>
      </c>
      <c r="H767" s="10" t="s">
        <v>45</v>
      </c>
      <c r="I767" s="10" t="s">
        <v>20</v>
      </c>
      <c r="J767" s="10" t="s">
        <v>47</v>
      </c>
      <c r="K767" s="10" t="s">
        <v>53</v>
      </c>
      <c r="L767" s="10">
        <v>782.99</v>
      </c>
      <c r="M767" s="10">
        <f t="shared" si="93"/>
        <v>782.99</v>
      </c>
      <c r="N767" s="10">
        <v>1</v>
      </c>
      <c r="O767" s="10">
        <v>0.22</v>
      </c>
      <c r="P767" s="10">
        <v>173.99</v>
      </c>
      <c r="Q767" s="11">
        <f t="shared" si="94"/>
        <v>0.22221228879040603</v>
      </c>
      <c r="R767" s="10" t="s">
        <v>23</v>
      </c>
      <c r="S767" s="10" t="s">
        <v>86</v>
      </c>
      <c r="T767" s="10">
        <v>4</v>
      </c>
      <c r="U767" s="12" t="str">
        <f t="shared" si="95"/>
        <v>NORMAL</v>
      </c>
      <c r="V767" s="10" t="str">
        <f t="shared" si="88"/>
        <v>upto 0.3</v>
      </c>
      <c r="W767" s="16">
        <f t="shared" ca="1" si="89"/>
        <v>1</v>
      </c>
    </row>
    <row r="768" spans="1:23" x14ac:dyDescent="0.25">
      <c r="A768" s="9" t="s">
        <v>2048</v>
      </c>
      <c r="B768" s="10" t="s">
        <v>1043</v>
      </c>
      <c r="C768" s="10" t="str">
        <f t="shared" si="90"/>
        <v>September</v>
      </c>
      <c r="D768" s="10">
        <f t="shared" si="91"/>
        <v>2025</v>
      </c>
      <c r="E768" s="10" t="str">
        <f t="shared" si="92"/>
        <v>Q3</v>
      </c>
      <c r="F768" s="10" t="s">
        <v>2049</v>
      </c>
      <c r="G768" s="10" t="s">
        <v>36</v>
      </c>
      <c r="H768" s="10" t="s">
        <v>19</v>
      </c>
      <c r="I768" s="10" t="s">
        <v>59</v>
      </c>
      <c r="J768" s="10" t="s">
        <v>21</v>
      </c>
      <c r="K768" s="10" t="s">
        <v>76</v>
      </c>
      <c r="L768" s="10">
        <v>3768.77</v>
      </c>
      <c r="M768" s="10">
        <f t="shared" si="93"/>
        <v>942.1925</v>
      </c>
      <c r="N768" s="10">
        <v>4</v>
      </c>
      <c r="O768" s="10">
        <v>0.24</v>
      </c>
      <c r="P768" s="10">
        <v>1019.85</v>
      </c>
      <c r="Q768" s="11">
        <f t="shared" si="94"/>
        <v>0.27060552912488689</v>
      </c>
      <c r="R768" s="10" t="s">
        <v>54</v>
      </c>
      <c r="S768" s="10" t="s">
        <v>77</v>
      </c>
      <c r="T768" s="10">
        <v>6</v>
      </c>
      <c r="U768" s="12" t="str">
        <f t="shared" si="95"/>
        <v>NORMAL</v>
      </c>
      <c r="V768" s="10" t="str">
        <f t="shared" si="88"/>
        <v>upto 0.3</v>
      </c>
      <c r="W768" s="16">
        <f t="shared" ca="1" si="89"/>
        <v>1</v>
      </c>
    </row>
    <row r="769" spans="1:23" x14ac:dyDescent="0.25">
      <c r="A769" s="9" t="s">
        <v>2050</v>
      </c>
      <c r="B769" s="10" t="s">
        <v>376</v>
      </c>
      <c r="C769" s="10" t="str">
        <f t="shared" si="90"/>
        <v>August</v>
      </c>
      <c r="D769" s="10">
        <f t="shared" si="91"/>
        <v>2024</v>
      </c>
      <c r="E769" s="10" t="str">
        <f t="shared" si="92"/>
        <v>Q3</v>
      </c>
      <c r="F769" s="10" t="s">
        <v>2051</v>
      </c>
      <c r="G769" s="10" t="s">
        <v>18</v>
      </c>
      <c r="H769" s="10" t="s">
        <v>45</v>
      </c>
      <c r="I769" s="10" t="s">
        <v>52</v>
      </c>
      <c r="J769" s="10" t="s">
        <v>47</v>
      </c>
      <c r="K769" s="10" t="s">
        <v>30</v>
      </c>
      <c r="L769" s="10">
        <v>240.55</v>
      </c>
      <c r="M769" s="10">
        <f t="shared" si="93"/>
        <v>120.27500000000001</v>
      </c>
      <c r="N769" s="10">
        <v>2</v>
      </c>
      <c r="O769" s="10">
        <v>0.06</v>
      </c>
      <c r="P769" s="10">
        <v>71.47</v>
      </c>
      <c r="Q769" s="11">
        <f t="shared" si="94"/>
        <v>0.2971107877780087</v>
      </c>
      <c r="R769" s="10" t="s">
        <v>23</v>
      </c>
      <c r="S769" s="10" t="s">
        <v>40</v>
      </c>
      <c r="T769" s="10">
        <v>5</v>
      </c>
      <c r="U769" s="12" t="str">
        <f t="shared" si="95"/>
        <v>NORMAL</v>
      </c>
      <c r="V769" s="10" t="str">
        <f t="shared" si="88"/>
        <v>0 to 0.1</v>
      </c>
      <c r="W769" s="16">
        <f t="shared" ca="1" si="89"/>
        <v>1</v>
      </c>
    </row>
    <row r="770" spans="1:23" x14ac:dyDescent="0.25">
      <c r="A770" s="9" t="s">
        <v>2052</v>
      </c>
      <c r="B770" s="10" t="s">
        <v>1961</v>
      </c>
      <c r="C770" s="10" t="str">
        <f t="shared" si="90"/>
        <v>November</v>
      </c>
      <c r="D770" s="10">
        <f t="shared" si="91"/>
        <v>2024</v>
      </c>
      <c r="E770" s="10" t="str">
        <f t="shared" si="92"/>
        <v>Q4</v>
      </c>
      <c r="F770" s="10" t="s">
        <v>2053</v>
      </c>
      <c r="G770" s="10" t="s">
        <v>44</v>
      </c>
      <c r="H770" s="10" t="s">
        <v>58</v>
      </c>
      <c r="I770" s="10" t="s">
        <v>106</v>
      </c>
      <c r="J770" s="10" t="s">
        <v>21</v>
      </c>
      <c r="K770" s="10" t="s">
        <v>22</v>
      </c>
      <c r="L770" s="10">
        <v>736.82</v>
      </c>
      <c r="M770" s="10">
        <f t="shared" si="93"/>
        <v>245.60666666666668</v>
      </c>
      <c r="N770" s="10">
        <v>3</v>
      </c>
      <c r="O770" s="10">
        <v>0.01</v>
      </c>
      <c r="P770" s="10">
        <v>165.51</v>
      </c>
      <c r="Q770" s="11">
        <f t="shared" si="94"/>
        <v>0.22462745310930754</v>
      </c>
      <c r="R770" s="10" t="s">
        <v>54</v>
      </c>
      <c r="S770" s="10" t="s">
        <v>77</v>
      </c>
      <c r="T770" s="10">
        <v>8</v>
      </c>
      <c r="U770" s="12" t="str">
        <f t="shared" si="95"/>
        <v>SLOW</v>
      </c>
      <c r="V770" s="10" t="str">
        <f t="shared" ref="V770:V833" si="96">IF(O770=0,"no discount",IF(O770&lt;0.1,"0 to 0.1",IF(O770&lt;0.2,"0.1 to 0.2","upto 0.3")))</f>
        <v>0 to 0.1</v>
      </c>
      <c r="W770" s="16">
        <f t="shared" ref="W770:W833" ca="1" si="97">COUNTA(unique(F:F))</f>
        <v>1</v>
      </c>
    </row>
    <row r="771" spans="1:23" x14ac:dyDescent="0.25">
      <c r="A771" s="9" t="s">
        <v>2054</v>
      </c>
      <c r="B771" s="10" t="s">
        <v>2055</v>
      </c>
      <c r="C771" s="10" t="str">
        <f t="shared" ref="C771:C834" si="98">TEXT(B771,"MMMMMMMMM")</f>
        <v>February</v>
      </c>
      <c r="D771" s="10">
        <f t="shared" ref="D771:D834" si="99">YEAR(B771)</f>
        <v>2025</v>
      </c>
      <c r="E771" s="10" t="str">
        <f t="shared" ref="E771:E834" si="100">"Q"&amp;ROUNDUP(MONTH(B771)/3,0)</f>
        <v>Q1</v>
      </c>
      <c r="F771" s="10" t="s">
        <v>1833</v>
      </c>
      <c r="G771" s="10" t="s">
        <v>102</v>
      </c>
      <c r="H771" s="10" t="s">
        <v>19</v>
      </c>
      <c r="I771" s="10" t="s">
        <v>52</v>
      </c>
      <c r="J771" s="10" t="s">
        <v>21</v>
      </c>
      <c r="K771" s="10" t="s">
        <v>60</v>
      </c>
      <c r="L771" s="10">
        <v>4534.62</v>
      </c>
      <c r="M771" s="10">
        <f t="shared" ref="M771:M834" si="101">L771/N771</f>
        <v>906.92399999999998</v>
      </c>
      <c r="N771" s="10">
        <v>5</v>
      </c>
      <c r="O771" s="10">
        <v>0.02</v>
      </c>
      <c r="P771" s="10">
        <v>1014.21</v>
      </c>
      <c r="Q771" s="11">
        <f t="shared" ref="Q771:Q834" si="102">(P771/L771)</f>
        <v>0.22365931434166481</v>
      </c>
      <c r="R771" s="10" t="s">
        <v>54</v>
      </c>
      <c r="S771" s="10" t="s">
        <v>86</v>
      </c>
      <c r="T771" s="10">
        <v>4</v>
      </c>
      <c r="U771" s="12" t="str">
        <f t="shared" ref="U771:U834" si="103">IF(T771&lt;=3,"FAST",IF(T771&lt;=7,"NORMAL","SLOW"))</f>
        <v>NORMAL</v>
      </c>
      <c r="V771" s="10" t="str">
        <f t="shared" si="96"/>
        <v>0 to 0.1</v>
      </c>
      <c r="W771" s="16">
        <f t="shared" ca="1" si="97"/>
        <v>1</v>
      </c>
    </row>
    <row r="772" spans="1:23" x14ac:dyDescent="0.25">
      <c r="A772" s="9" t="s">
        <v>2056</v>
      </c>
      <c r="B772" s="10" t="s">
        <v>2057</v>
      </c>
      <c r="C772" s="10" t="str">
        <f t="shared" si="98"/>
        <v>January</v>
      </c>
      <c r="D772" s="10">
        <f t="shared" si="99"/>
        <v>2024</v>
      </c>
      <c r="E772" s="10" t="str">
        <f t="shared" si="100"/>
        <v>Q1</v>
      </c>
      <c r="F772" s="10" t="s">
        <v>2058</v>
      </c>
      <c r="G772" s="10" t="s">
        <v>44</v>
      </c>
      <c r="H772" s="10" t="s">
        <v>71</v>
      </c>
      <c r="I772" s="10" t="s">
        <v>59</v>
      </c>
      <c r="J772" s="10" t="s">
        <v>21</v>
      </c>
      <c r="K772" s="10" t="s">
        <v>53</v>
      </c>
      <c r="L772" s="10">
        <v>215.5</v>
      </c>
      <c r="M772" s="10">
        <f t="shared" si="101"/>
        <v>71.833333333333329</v>
      </c>
      <c r="N772" s="10">
        <v>3</v>
      </c>
      <c r="O772" s="10">
        <v>0.04</v>
      </c>
      <c r="P772" s="10">
        <v>31.55</v>
      </c>
      <c r="Q772" s="11">
        <f t="shared" si="102"/>
        <v>0.14640371229698376</v>
      </c>
      <c r="R772" s="10" t="s">
        <v>23</v>
      </c>
      <c r="S772" s="10" t="s">
        <v>32</v>
      </c>
      <c r="T772" s="10">
        <v>1</v>
      </c>
      <c r="U772" s="12" t="str">
        <f t="shared" si="103"/>
        <v>FAST</v>
      </c>
      <c r="V772" s="10" t="str">
        <f t="shared" si="96"/>
        <v>0 to 0.1</v>
      </c>
      <c r="W772" s="16">
        <f t="shared" ca="1" si="97"/>
        <v>1</v>
      </c>
    </row>
    <row r="773" spans="1:23" x14ac:dyDescent="0.25">
      <c r="A773" s="9" t="s">
        <v>2059</v>
      </c>
      <c r="B773" s="10" t="s">
        <v>997</v>
      </c>
      <c r="C773" s="10" t="str">
        <f t="shared" si="98"/>
        <v>February</v>
      </c>
      <c r="D773" s="10">
        <f t="shared" si="99"/>
        <v>2024</v>
      </c>
      <c r="E773" s="10" t="str">
        <f t="shared" si="100"/>
        <v>Q1</v>
      </c>
      <c r="F773" s="10" t="s">
        <v>1847</v>
      </c>
      <c r="G773" s="10" t="s">
        <v>64</v>
      </c>
      <c r="H773" s="10" t="s">
        <v>58</v>
      </c>
      <c r="I773" s="10" t="s">
        <v>38</v>
      </c>
      <c r="J773" s="10" t="s">
        <v>81</v>
      </c>
      <c r="K773" s="10" t="s">
        <v>39</v>
      </c>
      <c r="L773" s="10">
        <v>2939.61</v>
      </c>
      <c r="M773" s="10">
        <f t="shared" si="101"/>
        <v>979.87</v>
      </c>
      <c r="N773" s="10">
        <v>3</v>
      </c>
      <c r="O773" s="10">
        <v>0.09</v>
      </c>
      <c r="P773" s="10">
        <v>808.14</v>
      </c>
      <c r="Q773" s="11">
        <f t="shared" si="102"/>
        <v>0.27491401920662945</v>
      </c>
      <c r="R773" s="10" t="s">
        <v>31</v>
      </c>
      <c r="S773" s="10" t="s">
        <v>77</v>
      </c>
      <c r="T773" s="10">
        <v>4</v>
      </c>
      <c r="U773" s="12" t="str">
        <f t="shared" si="103"/>
        <v>NORMAL</v>
      </c>
      <c r="V773" s="10" t="str">
        <f t="shared" si="96"/>
        <v>0 to 0.1</v>
      </c>
      <c r="W773" s="16">
        <f t="shared" ca="1" si="97"/>
        <v>1</v>
      </c>
    </row>
    <row r="774" spans="1:23" x14ac:dyDescent="0.25">
      <c r="A774" s="9" t="s">
        <v>2060</v>
      </c>
      <c r="B774" s="10" t="s">
        <v>1348</v>
      </c>
      <c r="C774" s="10" t="str">
        <f t="shared" si="98"/>
        <v>September</v>
      </c>
      <c r="D774" s="10">
        <f t="shared" si="99"/>
        <v>2024</v>
      </c>
      <c r="E774" s="10" t="str">
        <f t="shared" si="100"/>
        <v>Q3</v>
      </c>
      <c r="F774" s="10" t="s">
        <v>2061</v>
      </c>
      <c r="G774" s="10" t="s">
        <v>64</v>
      </c>
      <c r="H774" s="10" t="s">
        <v>45</v>
      </c>
      <c r="I774" s="10" t="s">
        <v>59</v>
      </c>
      <c r="J774" s="10" t="s">
        <v>81</v>
      </c>
      <c r="K774" s="10" t="s">
        <v>72</v>
      </c>
      <c r="L774" s="10">
        <v>3621.67</v>
      </c>
      <c r="M774" s="10">
        <f t="shared" si="101"/>
        <v>724.33400000000006</v>
      </c>
      <c r="N774" s="10">
        <v>5</v>
      </c>
      <c r="O774" s="10">
        <v>0.19</v>
      </c>
      <c r="P774" s="10">
        <v>693.64</v>
      </c>
      <c r="Q774" s="11">
        <f t="shared" si="102"/>
        <v>0.19152490425687596</v>
      </c>
      <c r="R774" s="10" t="s">
        <v>23</v>
      </c>
      <c r="S774" s="10" t="s">
        <v>32</v>
      </c>
      <c r="T774" s="10">
        <v>7</v>
      </c>
      <c r="U774" s="12" t="str">
        <f t="shared" si="103"/>
        <v>NORMAL</v>
      </c>
      <c r="V774" s="10" t="str">
        <f t="shared" si="96"/>
        <v>0.1 to 0.2</v>
      </c>
      <c r="W774" s="16">
        <f t="shared" ca="1" si="97"/>
        <v>1</v>
      </c>
    </row>
    <row r="775" spans="1:23" x14ac:dyDescent="0.25">
      <c r="A775" s="9" t="s">
        <v>2062</v>
      </c>
      <c r="B775" s="10" t="s">
        <v>988</v>
      </c>
      <c r="C775" s="10" t="str">
        <f t="shared" si="98"/>
        <v>March</v>
      </c>
      <c r="D775" s="10">
        <f t="shared" si="99"/>
        <v>2024</v>
      </c>
      <c r="E775" s="10" t="str">
        <f t="shared" si="100"/>
        <v>Q1</v>
      </c>
      <c r="F775" s="10" t="s">
        <v>2063</v>
      </c>
      <c r="G775" s="10" t="s">
        <v>36</v>
      </c>
      <c r="H775" s="10" t="s">
        <v>19</v>
      </c>
      <c r="I775" s="10" t="s">
        <v>38</v>
      </c>
      <c r="J775" s="10" t="s">
        <v>66</v>
      </c>
      <c r="K775" s="10" t="s">
        <v>53</v>
      </c>
      <c r="L775" s="10">
        <v>1273.2</v>
      </c>
      <c r="M775" s="10">
        <f t="shared" si="101"/>
        <v>424.40000000000003</v>
      </c>
      <c r="N775" s="10">
        <v>3</v>
      </c>
      <c r="O775" s="10">
        <v>7.0000000000000007E-2</v>
      </c>
      <c r="P775" s="10">
        <v>195.68</v>
      </c>
      <c r="Q775" s="11">
        <f t="shared" si="102"/>
        <v>0.15369148601947849</v>
      </c>
      <c r="R775" s="10" t="s">
        <v>31</v>
      </c>
      <c r="S775" s="10" t="s">
        <v>40</v>
      </c>
      <c r="T775" s="10">
        <v>2</v>
      </c>
      <c r="U775" s="12" t="str">
        <f t="shared" si="103"/>
        <v>FAST</v>
      </c>
      <c r="V775" s="10" t="str">
        <f t="shared" si="96"/>
        <v>0 to 0.1</v>
      </c>
      <c r="W775" s="16">
        <f t="shared" ca="1" si="97"/>
        <v>1</v>
      </c>
    </row>
    <row r="776" spans="1:23" x14ac:dyDescent="0.25">
      <c r="A776" s="9" t="s">
        <v>2064</v>
      </c>
      <c r="B776" s="10" t="s">
        <v>2065</v>
      </c>
      <c r="C776" s="10" t="str">
        <f t="shared" si="98"/>
        <v>August</v>
      </c>
      <c r="D776" s="10">
        <f t="shared" si="99"/>
        <v>2024</v>
      </c>
      <c r="E776" s="10" t="str">
        <f t="shared" si="100"/>
        <v>Q3</v>
      </c>
      <c r="F776" s="10" t="s">
        <v>2066</v>
      </c>
      <c r="G776" s="10" t="s">
        <v>102</v>
      </c>
      <c r="H776" s="10" t="s">
        <v>71</v>
      </c>
      <c r="I776" s="10" t="s">
        <v>106</v>
      </c>
      <c r="J776" s="10" t="s">
        <v>21</v>
      </c>
      <c r="K776" s="10" t="s">
        <v>67</v>
      </c>
      <c r="L776" s="10">
        <v>1688.37</v>
      </c>
      <c r="M776" s="10">
        <f t="shared" si="101"/>
        <v>562.79</v>
      </c>
      <c r="N776" s="10">
        <v>3</v>
      </c>
      <c r="O776" s="10">
        <v>0.15</v>
      </c>
      <c r="P776" s="10">
        <v>173.25</v>
      </c>
      <c r="Q776" s="11">
        <f t="shared" si="102"/>
        <v>0.10261376357078129</v>
      </c>
      <c r="R776" s="10" t="s">
        <v>23</v>
      </c>
      <c r="S776" s="10" t="s">
        <v>24</v>
      </c>
      <c r="T776" s="10">
        <v>9</v>
      </c>
      <c r="U776" s="12" t="str">
        <f t="shared" si="103"/>
        <v>SLOW</v>
      </c>
      <c r="V776" s="10" t="str">
        <f t="shared" si="96"/>
        <v>0.1 to 0.2</v>
      </c>
      <c r="W776" s="16">
        <f t="shared" ca="1" si="97"/>
        <v>1</v>
      </c>
    </row>
    <row r="777" spans="1:23" x14ac:dyDescent="0.25">
      <c r="A777" s="9" t="s">
        <v>2067</v>
      </c>
      <c r="B777" s="10" t="s">
        <v>2068</v>
      </c>
      <c r="C777" s="10" t="str">
        <f t="shared" si="98"/>
        <v>October</v>
      </c>
      <c r="D777" s="10">
        <f t="shared" si="99"/>
        <v>2025</v>
      </c>
      <c r="E777" s="10" t="str">
        <f t="shared" si="100"/>
        <v>Q4</v>
      </c>
      <c r="F777" s="10" t="s">
        <v>2069</v>
      </c>
      <c r="G777" s="10" t="s">
        <v>64</v>
      </c>
      <c r="H777" s="10" t="s">
        <v>19</v>
      </c>
      <c r="I777" s="10" t="s">
        <v>52</v>
      </c>
      <c r="J777" s="10" t="s">
        <v>66</v>
      </c>
      <c r="K777" s="10" t="s">
        <v>72</v>
      </c>
      <c r="L777" s="10">
        <v>912.38</v>
      </c>
      <c r="M777" s="10">
        <f t="shared" si="101"/>
        <v>456.19</v>
      </c>
      <c r="N777" s="10">
        <v>2</v>
      </c>
      <c r="O777" s="10">
        <v>0.05</v>
      </c>
      <c r="P777" s="10">
        <v>185.23</v>
      </c>
      <c r="Q777" s="11">
        <f t="shared" si="102"/>
        <v>0.20301847914246257</v>
      </c>
      <c r="R777" s="10" t="s">
        <v>54</v>
      </c>
      <c r="S777" s="10" t="s">
        <v>77</v>
      </c>
      <c r="T777" s="10">
        <v>4</v>
      </c>
      <c r="U777" s="12" t="str">
        <f t="shared" si="103"/>
        <v>NORMAL</v>
      </c>
      <c r="V777" s="10" t="str">
        <f t="shared" si="96"/>
        <v>0 to 0.1</v>
      </c>
      <c r="W777" s="16">
        <f t="shared" ca="1" si="97"/>
        <v>1</v>
      </c>
    </row>
    <row r="778" spans="1:23" x14ac:dyDescent="0.25">
      <c r="A778" s="9" t="s">
        <v>2070</v>
      </c>
      <c r="B778" s="10" t="s">
        <v>880</v>
      </c>
      <c r="C778" s="10" t="str">
        <f t="shared" si="98"/>
        <v>July</v>
      </c>
      <c r="D778" s="10">
        <f t="shared" si="99"/>
        <v>2024</v>
      </c>
      <c r="E778" s="10" t="str">
        <f t="shared" si="100"/>
        <v>Q3</v>
      </c>
      <c r="F778" s="10" t="s">
        <v>2071</v>
      </c>
      <c r="G778" s="10" t="s">
        <v>36</v>
      </c>
      <c r="H778" s="10" t="s">
        <v>71</v>
      </c>
      <c r="I778" s="10" t="s">
        <v>28</v>
      </c>
      <c r="J778" s="10" t="s">
        <v>29</v>
      </c>
      <c r="K778" s="10" t="s">
        <v>82</v>
      </c>
      <c r="L778" s="10">
        <v>3201.72</v>
      </c>
      <c r="M778" s="10">
        <f t="shared" si="101"/>
        <v>640.34399999999994</v>
      </c>
      <c r="N778" s="10">
        <v>5</v>
      </c>
      <c r="O778" s="10">
        <v>0.26</v>
      </c>
      <c r="P778" s="10">
        <v>618.17999999999995</v>
      </c>
      <c r="Q778" s="11">
        <f t="shared" si="102"/>
        <v>0.19307747085941307</v>
      </c>
      <c r="R778" s="10" t="s">
        <v>31</v>
      </c>
      <c r="S778" s="10" t="s">
        <v>40</v>
      </c>
      <c r="T778" s="10">
        <v>6</v>
      </c>
      <c r="U778" s="12" t="str">
        <f t="shared" si="103"/>
        <v>NORMAL</v>
      </c>
      <c r="V778" s="10" t="str">
        <f t="shared" si="96"/>
        <v>upto 0.3</v>
      </c>
      <c r="W778" s="16">
        <f t="shared" ca="1" si="97"/>
        <v>1</v>
      </c>
    </row>
    <row r="779" spans="1:23" x14ac:dyDescent="0.25">
      <c r="A779" s="9" t="s">
        <v>2072</v>
      </c>
      <c r="B779" s="10" t="s">
        <v>475</v>
      </c>
      <c r="C779" s="10" t="str">
        <f t="shared" si="98"/>
        <v>August</v>
      </c>
      <c r="D779" s="10">
        <f t="shared" si="99"/>
        <v>2025</v>
      </c>
      <c r="E779" s="10" t="str">
        <f t="shared" si="100"/>
        <v>Q3</v>
      </c>
      <c r="F779" s="10" t="s">
        <v>2073</v>
      </c>
      <c r="G779" s="10" t="s">
        <v>36</v>
      </c>
      <c r="H779" s="10" t="s">
        <v>65</v>
      </c>
      <c r="I779" s="10" t="s">
        <v>59</v>
      </c>
      <c r="J779" s="10" t="s">
        <v>47</v>
      </c>
      <c r="K779" s="10" t="s">
        <v>60</v>
      </c>
      <c r="L779" s="10">
        <v>895.96</v>
      </c>
      <c r="M779" s="10">
        <f t="shared" si="101"/>
        <v>447.98</v>
      </c>
      <c r="N779" s="10">
        <v>2</v>
      </c>
      <c r="O779" s="10">
        <v>0.2</v>
      </c>
      <c r="P779" s="10">
        <v>253.3</v>
      </c>
      <c r="Q779" s="11">
        <f t="shared" si="102"/>
        <v>0.28271351399616057</v>
      </c>
      <c r="R779" s="10" t="s">
        <v>31</v>
      </c>
      <c r="S779" s="10" t="s">
        <v>40</v>
      </c>
      <c r="T779" s="10">
        <v>6</v>
      </c>
      <c r="U779" s="12" t="str">
        <f t="shared" si="103"/>
        <v>NORMAL</v>
      </c>
      <c r="V779" s="10" t="str">
        <f t="shared" si="96"/>
        <v>upto 0.3</v>
      </c>
      <c r="W779" s="16">
        <f t="shared" ca="1" si="97"/>
        <v>1</v>
      </c>
    </row>
    <row r="780" spans="1:23" x14ac:dyDescent="0.25">
      <c r="A780" s="9" t="s">
        <v>2074</v>
      </c>
      <c r="B780" s="10" t="s">
        <v>897</v>
      </c>
      <c r="C780" s="10" t="str">
        <f t="shared" si="98"/>
        <v>May</v>
      </c>
      <c r="D780" s="10">
        <f t="shared" si="99"/>
        <v>2025</v>
      </c>
      <c r="E780" s="10" t="str">
        <f t="shared" si="100"/>
        <v>Q2</v>
      </c>
      <c r="F780" s="10" t="s">
        <v>2075</v>
      </c>
      <c r="G780" s="10" t="s">
        <v>64</v>
      </c>
      <c r="H780" s="10" t="s">
        <v>37</v>
      </c>
      <c r="I780" s="10" t="s">
        <v>38</v>
      </c>
      <c r="J780" s="10" t="s">
        <v>81</v>
      </c>
      <c r="K780" s="10" t="s">
        <v>67</v>
      </c>
      <c r="L780" s="10">
        <v>2101.16</v>
      </c>
      <c r="M780" s="10">
        <f t="shared" si="101"/>
        <v>420.23199999999997</v>
      </c>
      <c r="N780" s="10">
        <v>5</v>
      </c>
      <c r="O780" s="10">
        <v>0.24</v>
      </c>
      <c r="P780" s="10">
        <v>520.01</v>
      </c>
      <c r="Q780" s="11">
        <f t="shared" si="102"/>
        <v>0.24748710236250454</v>
      </c>
      <c r="R780" s="10" t="s">
        <v>23</v>
      </c>
      <c r="S780" s="10" t="s">
        <v>40</v>
      </c>
      <c r="T780" s="10">
        <v>1</v>
      </c>
      <c r="U780" s="12" t="str">
        <f t="shared" si="103"/>
        <v>FAST</v>
      </c>
      <c r="V780" s="10" t="str">
        <f t="shared" si="96"/>
        <v>upto 0.3</v>
      </c>
      <c r="W780" s="16">
        <f t="shared" ca="1" si="97"/>
        <v>1</v>
      </c>
    </row>
    <row r="781" spans="1:23" x14ac:dyDescent="0.25">
      <c r="A781" s="9" t="s">
        <v>2076</v>
      </c>
      <c r="B781" s="10" t="s">
        <v>2077</v>
      </c>
      <c r="C781" s="10" t="str">
        <f t="shared" si="98"/>
        <v>December</v>
      </c>
      <c r="D781" s="10">
        <f t="shared" si="99"/>
        <v>2025</v>
      </c>
      <c r="E781" s="10" t="str">
        <f t="shared" si="100"/>
        <v>Q4</v>
      </c>
      <c r="F781" s="10" t="s">
        <v>2078</v>
      </c>
      <c r="G781" s="10" t="s">
        <v>18</v>
      </c>
      <c r="H781" s="10" t="s">
        <v>51</v>
      </c>
      <c r="I781" s="10" t="s">
        <v>106</v>
      </c>
      <c r="J781" s="10" t="s">
        <v>81</v>
      </c>
      <c r="K781" s="10" t="s">
        <v>82</v>
      </c>
      <c r="L781" s="10">
        <v>2085.86</v>
      </c>
      <c r="M781" s="10">
        <f t="shared" si="101"/>
        <v>695.28666666666675</v>
      </c>
      <c r="N781" s="10">
        <v>3</v>
      </c>
      <c r="O781" s="10">
        <v>0.13</v>
      </c>
      <c r="P781" s="10">
        <v>672.89</v>
      </c>
      <c r="Q781" s="11">
        <f t="shared" si="102"/>
        <v>0.32259595562501797</v>
      </c>
      <c r="R781" s="10" t="s">
        <v>23</v>
      </c>
      <c r="S781" s="10" t="s">
        <v>86</v>
      </c>
      <c r="T781" s="10">
        <v>5</v>
      </c>
      <c r="U781" s="12" t="str">
        <f t="shared" si="103"/>
        <v>NORMAL</v>
      </c>
      <c r="V781" s="10" t="str">
        <f t="shared" si="96"/>
        <v>0.1 to 0.2</v>
      </c>
      <c r="W781" s="16">
        <f t="shared" ca="1" si="97"/>
        <v>1</v>
      </c>
    </row>
    <row r="782" spans="1:23" x14ac:dyDescent="0.25">
      <c r="A782" s="9" t="s">
        <v>2079</v>
      </c>
      <c r="B782" s="10" t="s">
        <v>1703</v>
      </c>
      <c r="C782" s="10" t="str">
        <f t="shared" si="98"/>
        <v>August</v>
      </c>
      <c r="D782" s="10">
        <f t="shared" si="99"/>
        <v>2024</v>
      </c>
      <c r="E782" s="10" t="str">
        <f t="shared" si="100"/>
        <v>Q3</v>
      </c>
      <c r="F782" s="10" t="s">
        <v>2080</v>
      </c>
      <c r="G782" s="10" t="s">
        <v>102</v>
      </c>
      <c r="H782" s="10" t="s">
        <v>37</v>
      </c>
      <c r="I782" s="10" t="s">
        <v>46</v>
      </c>
      <c r="J782" s="10" t="s">
        <v>66</v>
      </c>
      <c r="K782" s="10" t="s">
        <v>53</v>
      </c>
      <c r="L782" s="10">
        <v>2716.72</v>
      </c>
      <c r="M782" s="10">
        <f t="shared" si="101"/>
        <v>679.18</v>
      </c>
      <c r="N782" s="10">
        <v>4</v>
      </c>
      <c r="O782" s="10">
        <v>0.15</v>
      </c>
      <c r="P782" s="10">
        <v>754.96</v>
      </c>
      <c r="Q782" s="11">
        <f t="shared" si="102"/>
        <v>0.27789393091669368</v>
      </c>
      <c r="R782" s="10" t="s">
        <v>23</v>
      </c>
      <c r="S782" s="10" t="s">
        <v>77</v>
      </c>
      <c r="T782" s="10">
        <v>8</v>
      </c>
      <c r="U782" s="12" t="str">
        <f t="shared" si="103"/>
        <v>SLOW</v>
      </c>
      <c r="V782" s="10" t="str">
        <f t="shared" si="96"/>
        <v>0.1 to 0.2</v>
      </c>
      <c r="W782" s="16">
        <f t="shared" ca="1" si="97"/>
        <v>1</v>
      </c>
    </row>
    <row r="783" spans="1:23" x14ac:dyDescent="0.25">
      <c r="A783" s="9" t="s">
        <v>2081</v>
      </c>
      <c r="B783" s="10" t="s">
        <v>602</v>
      </c>
      <c r="C783" s="10" t="str">
        <f t="shared" si="98"/>
        <v>September</v>
      </c>
      <c r="D783" s="10">
        <f t="shared" si="99"/>
        <v>2024</v>
      </c>
      <c r="E783" s="10" t="str">
        <f t="shared" si="100"/>
        <v>Q3</v>
      </c>
      <c r="F783" s="10" t="s">
        <v>319</v>
      </c>
      <c r="G783" s="10" t="s">
        <v>36</v>
      </c>
      <c r="H783" s="10" t="s">
        <v>37</v>
      </c>
      <c r="I783" s="10" t="s">
        <v>46</v>
      </c>
      <c r="J783" s="10" t="s">
        <v>21</v>
      </c>
      <c r="K783" s="10" t="s">
        <v>53</v>
      </c>
      <c r="L783" s="10">
        <v>1963.89</v>
      </c>
      <c r="M783" s="10">
        <f t="shared" si="101"/>
        <v>654.63</v>
      </c>
      <c r="N783" s="10">
        <v>3</v>
      </c>
      <c r="O783" s="10">
        <v>0.21</v>
      </c>
      <c r="P783" s="10">
        <v>553.97</v>
      </c>
      <c r="Q783" s="11">
        <f t="shared" si="102"/>
        <v>0.28207791678760014</v>
      </c>
      <c r="R783" s="10" t="s">
        <v>31</v>
      </c>
      <c r="S783" s="10" t="s">
        <v>32</v>
      </c>
      <c r="T783" s="10">
        <v>7</v>
      </c>
      <c r="U783" s="12" t="str">
        <f t="shared" si="103"/>
        <v>NORMAL</v>
      </c>
      <c r="V783" s="10" t="str">
        <f t="shared" si="96"/>
        <v>upto 0.3</v>
      </c>
      <c r="W783" s="16">
        <f t="shared" ca="1" si="97"/>
        <v>1</v>
      </c>
    </row>
    <row r="784" spans="1:23" x14ac:dyDescent="0.25">
      <c r="A784" s="9" t="s">
        <v>2082</v>
      </c>
      <c r="B784" s="10" t="s">
        <v>2083</v>
      </c>
      <c r="C784" s="10" t="str">
        <f t="shared" si="98"/>
        <v>September</v>
      </c>
      <c r="D784" s="10">
        <f t="shared" si="99"/>
        <v>2024</v>
      </c>
      <c r="E784" s="10" t="str">
        <f t="shared" si="100"/>
        <v>Q3</v>
      </c>
      <c r="F784" s="10" t="s">
        <v>2084</v>
      </c>
      <c r="G784" s="10" t="s">
        <v>18</v>
      </c>
      <c r="H784" s="10" t="s">
        <v>19</v>
      </c>
      <c r="I784" s="10" t="s">
        <v>52</v>
      </c>
      <c r="J784" s="10" t="s">
        <v>47</v>
      </c>
      <c r="K784" s="10" t="s">
        <v>67</v>
      </c>
      <c r="L784" s="10">
        <v>2917.68</v>
      </c>
      <c r="M784" s="10">
        <f t="shared" si="101"/>
        <v>972.56</v>
      </c>
      <c r="N784" s="10">
        <v>3</v>
      </c>
      <c r="O784" s="10">
        <v>0.06</v>
      </c>
      <c r="P784" s="10">
        <v>697.87</v>
      </c>
      <c r="Q784" s="11">
        <f t="shared" si="102"/>
        <v>0.23918661402209976</v>
      </c>
      <c r="R784" s="10" t="s">
        <v>54</v>
      </c>
      <c r="S784" s="10" t="s">
        <v>24</v>
      </c>
      <c r="T784" s="10">
        <v>6</v>
      </c>
      <c r="U784" s="12" t="str">
        <f t="shared" si="103"/>
        <v>NORMAL</v>
      </c>
      <c r="V784" s="10" t="str">
        <f t="shared" si="96"/>
        <v>0 to 0.1</v>
      </c>
      <c r="W784" s="16">
        <f t="shared" ca="1" si="97"/>
        <v>1</v>
      </c>
    </row>
    <row r="785" spans="1:23" x14ac:dyDescent="0.25">
      <c r="A785" s="9" t="s">
        <v>2085</v>
      </c>
      <c r="B785" s="10" t="s">
        <v>2086</v>
      </c>
      <c r="C785" s="10" t="str">
        <f t="shared" si="98"/>
        <v>June</v>
      </c>
      <c r="D785" s="10">
        <f t="shared" si="99"/>
        <v>2024</v>
      </c>
      <c r="E785" s="10" t="str">
        <f t="shared" si="100"/>
        <v>Q2</v>
      </c>
      <c r="F785" s="10" t="s">
        <v>2087</v>
      </c>
      <c r="G785" s="10" t="s">
        <v>36</v>
      </c>
      <c r="H785" s="10" t="s">
        <v>37</v>
      </c>
      <c r="I785" s="10" t="s">
        <v>28</v>
      </c>
      <c r="J785" s="10" t="s">
        <v>21</v>
      </c>
      <c r="K785" s="10" t="s">
        <v>72</v>
      </c>
      <c r="L785" s="10">
        <v>2642.43</v>
      </c>
      <c r="M785" s="10">
        <f t="shared" si="101"/>
        <v>880.81</v>
      </c>
      <c r="N785" s="10">
        <v>3</v>
      </c>
      <c r="O785" s="10">
        <v>0.03</v>
      </c>
      <c r="P785" s="10">
        <v>308.70999999999998</v>
      </c>
      <c r="Q785" s="11">
        <f t="shared" si="102"/>
        <v>0.11682807113149639</v>
      </c>
      <c r="R785" s="10" t="s">
        <v>23</v>
      </c>
      <c r="S785" s="10" t="s">
        <v>24</v>
      </c>
      <c r="T785" s="10">
        <v>7</v>
      </c>
      <c r="U785" s="12" t="str">
        <f t="shared" si="103"/>
        <v>NORMAL</v>
      </c>
      <c r="V785" s="10" t="str">
        <f t="shared" si="96"/>
        <v>0 to 0.1</v>
      </c>
      <c r="W785" s="16">
        <f t="shared" ca="1" si="97"/>
        <v>1</v>
      </c>
    </row>
    <row r="786" spans="1:23" x14ac:dyDescent="0.25">
      <c r="A786" s="9" t="s">
        <v>2088</v>
      </c>
      <c r="B786" s="10" t="s">
        <v>1043</v>
      </c>
      <c r="C786" s="10" t="str">
        <f t="shared" si="98"/>
        <v>September</v>
      </c>
      <c r="D786" s="10">
        <f t="shared" si="99"/>
        <v>2025</v>
      </c>
      <c r="E786" s="10" t="str">
        <f t="shared" si="100"/>
        <v>Q3</v>
      </c>
      <c r="F786" s="10" t="s">
        <v>2089</v>
      </c>
      <c r="G786" s="10" t="s">
        <v>18</v>
      </c>
      <c r="H786" s="10" t="s">
        <v>71</v>
      </c>
      <c r="I786" s="10" t="s">
        <v>52</v>
      </c>
      <c r="J786" s="10" t="s">
        <v>29</v>
      </c>
      <c r="K786" s="10" t="s">
        <v>82</v>
      </c>
      <c r="L786" s="10">
        <v>2236.08</v>
      </c>
      <c r="M786" s="10">
        <f t="shared" si="101"/>
        <v>745.36</v>
      </c>
      <c r="N786" s="10">
        <v>3</v>
      </c>
      <c r="O786" s="10">
        <v>0.17</v>
      </c>
      <c r="P786" s="10">
        <v>456.53</v>
      </c>
      <c r="Q786" s="11">
        <f t="shared" si="102"/>
        <v>0.20416532503309362</v>
      </c>
      <c r="R786" s="10" t="s">
        <v>31</v>
      </c>
      <c r="S786" s="10" t="s">
        <v>77</v>
      </c>
      <c r="T786" s="10">
        <v>4</v>
      </c>
      <c r="U786" s="12" t="str">
        <f t="shared" si="103"/>
        <v>NORMAL</v>
      </c>
      <c r="V786" s="10" t="str">
        <f t="shared" si="96"/>
        <v>0.1 to 0.2</v>
      </c>
      <c r="W786" s="16">
        <f t="shared" ca="1" si="97"/>
        <v>1</v>
      </c>
    </row>
    <row r="787" spans="1:23" x14ac:dyDescent="0.25">
      <c r="A787" s="9" t="s">
        <v>2090</v>
      </c>
      <c r="B787" s="10" t="s">
        <v>2091</v>
      </c>
      <c r="C787" s="10" t="str">
        <f t="shared" si="98"/>
        <v>September</v>
      </c>
      <c r="D787" s="10">
        <f t="shared" si="99"/>
        <v>2024</v>
      </c>
      <c r="E787" s="10" t="str">
        <f t="shared" si="100"/>
        <v>Q3</v>
      </c>
      <c r="F787" s="10" t="s">
        <v>2092</v>
      </c>
      <c r="G787" s="10" t="s">
        <v>18</v>
      </c>
      <c r="H787" s="10" t="s">
        <v>45</v>
      </c>
      <c r="I787" s="10" t="s">
        <v>38</v>
      </c>
      <c r="J787" s="10" t="s">
        <v>66</v>
      </c>
      <c r="K787" s="10" t="s">
        <v>30</v>
      </c>
      <c r="L787" s="10">
        <v>2725.71</v>
      </c>
      <c r="M787" s="10">
        <f t="shared" si="101"/>
        <v>908.57</v>
      </c>
      <c r="N787" s="10">
        <v>3</v>
      </c>
      <c r="O787" s="10">
        <v>0.27</v>
      </c>
      <c r="P787" s="10">
        <v>693.48</v>
      </c>
      <c r="Q787" s="11">
        <f t="shared" si="102"/>
        <v>0.25442178368204982</v>
      </c>
      <c r="R787" s="10" t="s">
        <v>23</v>
      </c>
      <c r="S787" s="10" t="s">
        <v>77</v>
      </c>
      <c r="T787" s="10">
        <v>2</v>
      </c>
      <c r="U787" s="12" t="str">
        <f t="shared" si="103"/>
        <v>FAST</v>
      </c>
      <c r="V787" s="10" t="str">
        <f t="shared" si="96"/>
        <v>upto 0.3</v>
      </c>
      <c r="W787" s="16">
        <f t="shared" ca="1" si="97"/>
        <v>1</v>
      </c>
    </row>
    <row r="788" spans="1:23" x14ac:dyDescent="0.25">
      <c r="A788" s="9" t="s">
        <v>2093</v>
      </c>
      <c r="B788" s="10" t="s">
        <v>118</v>
      </c>
      <c r="C788" s="10" t="str">
        <f t="shared" si="98"/>
        <v>March</v>
      </c>
      <c r="D788" s="10">
        <f t="shared" si="99"/>
        <v>2024</v>
      </c>
      <c r="E788" s="10" t="str">
        <f t="shared" si="100"/>
        <v>Q1</v>
      </c>
      <c r="F788" s="10" t="s">
        <v>2094</v>
      </c>
      <c r="G788" s="10" t="s">
        <v>44</v>
      </c>
      <c r="H788" s="10" t="s">
        <v>51</v>
      </c>
      <c r="I788" s="10" t="s">
        <v>52</v>
      </c>
      <c r="J788" s="10" t="s">
        <v>29</v>
      </c>
      <c r="K788" s="10" t="s">
        <v>39</v>
      </c>
      <c r="L788" s="10">
        <v>1510.05</v>
      </c>
      <c r="M788" s="10">
        <f t="shared" si="101"/>
        <v>755.02499999999998</v>
      </c>
      <c r="N788" s="10">
        <v>2</v>
      </c>
      <c r="O788" s="10">
        <v>0.02</v>
      </c>
      <c r="P788" s="10">
        <v>226.19</v>
      </c>
      <c r="Q788" s="11">
        <f t="shared" si="102"/>
        <v>0.14978974206152115</v>
      </c>
      <c r="R788" s="10" t="s">
        <v>54</v>
      </c>
      <c r="S788" s="10" t="s">
        <v>77</v>
      </c>
      <c r="T788" s="10">
        <v>2</v>
      </c>
      <c r="U788" s="12" t="str">
        <f t="shared" si="103"/>
        <v>FAST</v>
      </c>
      <c r="V788" s="10" t="str">
        <f t="shared" si="96"/>
        <v>0 to 0.1</v>
      </c>
      <c r="W788" s="16">
        <f t="shared" ca="1" si="97"/>
        <v>1</v>
      </c>
    </row>
    <row r="789" spans="1:23" x14ac:dyDescent="0.25">
      <c r="A789" s="9" t="s">
        <v>2095</v>
      </c>
      <c r="B789" s="10" t="s">
        <v>2096</v>
      </c>
      <c r="C789" s="10" t="str">
        <f t="shared" si="98"/>
        <v>July</v>
      </c>
      <c r="D789" s="10">
        <f t="shared" si="99"/>
        <v>2024</v>
      </c>
      <c r="E789" s="10" t="str">
        <f t="shared" si="100"/>
        <v>Q3</v>
      </c>
      <c r="F789" s="10" t="s">
        <v>2097</v>
      </c>
      <c r="G789" s="10" t="s">
        <v>102</v>
      </c>
      <c r="H789" s="10" t="s">
        <v>58</v>
      </c>
      <c r="I789" s="10" t="s">
        <v>28</v>
      </c>
      <c r="J789" s="10" t="s">
        <v>29</v>
      </c>
      <c r="K789" s="10" t="s">
        <v>72</v>
      </c>
      <c r="L789" s="10">
        <v>539.86</v>
      </c>
      <c r="M789" s="10">
        <f t="shared" si="101"/>
        <v>179.95333333333335</v>
      </c>
      <c r="N789" s="10">
        <v>3</v>
      </c>
      <c r="O789" s="10">
        <v>0.2</v>
      </c>
      <c r="P789" s="10">
        <v>111</v>
      </c>
      <c r="Q789" s="11">
        <f t="shared" si="102"/>
        <v>0.20560886155669988</v>
      </c>
      <c r="R789" s="10" t="s">
        <v>54</v>
      </c>
      <c r="S789" s="10" t="s">
        <v>77</v>
      </c>
      <c r="T789" s="10">
        <v>7</v>
      </c>
      <c r="U789" s="12" t="str">
        <f t="shared" si="103"/>
        <v>NORMAL</v>
      </c>
      <c r="V789" s="10" t="str">
        <f t="shared" si="96"/>
        <v>upto 0.3</v>
      </c>
      <c r="W789" s="16">
        <f t="shared" ca="1" si="97"/>
        <v>1</v>
      </c>
    </row>
    <row r="790" spans="1:23" x14ac:dyDescent="0.25">
      <c r="A790" s="9" t="s">
        <v>2098</v>
      </c>
      <c r="B790" s="10" t="s">
        <v>212</v>
      </c>
      <c r="C790" s="10" t="str">
        <f t="shared" si="98"/>
        <v>December</v>
      </c>
      <c r="D790" s="10">
        <f t="shared" si="99"/>
        <v>2024</v>
      </c>
      <c r="E790" s="10" t="str">
        <f t="shared" si="100"/>
        <v>Q4</v>
      </c>
      <c r="F790" s="10" t="s">
        <v>2099</v>
      </c>
      <c r="G790" s="10" t="s">
        <v>44</v>
      </c>
      <c r="H790" s="10" t="s">
        <v>19</v>
      </c>
      <c r="I790" s="10" t="s">
        <v>20</v>
      </c>
      <c r="J790" s="10" t="s">
        <v>81</v>
      </c>
      <c r="K790" s="10" t="s">
        <v>76</v>
      </c>
      <c r="L790" s="10">
        <v>1280</v>
      </c>
      <c r="M790" s="10">
        <f t="shared" si="101"/>
        <v>256</v>
      </c>
      <c r="N790" s="10">
        <v>5</v>
      </c>
      <c r="O790" s="10">
        <v>0.1</v>
      </c>
      <c r="P790" s="10">
        <v>235.65</v>
      </c>
      <c r="Q790" s="11">
        <f t="shared" si="102"/>
        <v>0.18410156250000001</v>
      </c>
      <c r="R790" s="10" t="s">
        <v>54</v>
      </c>
      <c r="S790" s="10" t="s">
        <v>77</v>
      </c>
      <c r="T790" s="10">
        <v>3</v>
      </c>
      <c r="U790" s="12" t="str">
        <f t="shared" si="103"/>
        <v>FAST</v>
      </c>
      <c r="V790" s="10" t="str">
        <f t="shared" si="96"/>
        <v>0.1 to 0.2</v>
      </c>
      <c r="W790" s="16">
        <f t="shared" ca="1" si="97"/>
        <v>1</v>
      </c>
    </row>
    <row r="791" spans="1:23" x14ac:dyDescent="0.25">
      <c r="A791" s="9" t="s">
        <v>2100</v>
      </c>
      <c r="B791" s="10" t="s">
        <v>2101</v>
      </c>
      <c r="C791" s="10" t="str">
        <f t="shared" si="98"/>
        <v>October</v>
      </c>
      <c r="D791" s="10">
        <f t="shared" si="99"/>
        <v>2025</v>
      </c>
      <c r="E791" s="10" t="str">
        <f t="shared" si="100"/>
        <v>Q4</v>
      </c>
      <c r="F791" s="10" t="s">
        <v>2102</v>
      </c>
      <c r="G791" s="10" t="s">
        <v>64</v>
      </c>
      <c r="H791" s="10" t="s">
        <v>71</v>
      </c>
      <c r="I791" s="10" t="s">
        <v>59</v>
      </c>
      <c r="J791" s="10" t="s">
        <v>29</v>
      </c>
      <c r="K791" s="10" t="s">
        <v>53</v>
      </c>
      <c r="L791" s="10">
        <v>3786.65</v>
      </c>
      <c r="M791" s="10">
        <f t="shared" si="101"/>
        <v>946.66250000000002</v>
      </c>
      <c r="N791" s="10">
        <v>4</v>
      </c>
      <c r="O791" s="10">
        <v>0.21</v>
      </c>
      <c r="P791" s="10">
        <v>1231.3399999999999</v>
      </c>
      <c r="Q791" s="11">
        <f t="shared" si="102"/>
        <v>0.32517924814809923</v>
      </c>
      <c r="R791" s="10" t="s">
        <v>31</v>
      </c>
      <c r="S791" s="10" t="s">
        <v>77</v>
      </c>
      <c r="T791" s="10">
        <v>7</v>
      </c>
      <c r="U791" s="12" t="str">
        <f t="shared" si="103"/>
        <v>NORMAL</v>
      </c>
      <c r="V791" s="10" t="str">
        <f t="shared" si="96"/>
        <v>upto 0.3</v>
      </c>
      <c r="W791" s="16">
        <f t="shared" ca="1" si="97"/>
        <v>1</v>
      </c>
    </row>
    <row r="792" spans="1:23" x14ac:dyDescent="0.25">
      <c r="A792" s="9" t="s">
        <v>2103</v>
      </c>
      <c r="B792" s="10" t="s">
        <v>697</v>
      </c>
      <c r="C792" s="10" t="str">
        <f t="shared" si="98"/>
        <v>May</v>
      </c>
      <c r="D792" s="10">
        <f t="shared" si="99"/>
        <v>2025</v>
      </c>
      <c r="E792" s="10" t="str">
        <f t="shared" si="100"/>
        <v>Q2</v>
      </c>
      <c r="F792" s="10" t="s">
        <v>2104</v>
      </c>
      <c r="G792" s="10" t="s">
        <v>18</v>
      </c>
      <c r="H792" s="10" t="s">
        <v>65</v>
      </c>
      <c r="I792" s="10" t="s">
        <v>20</v>
      </c>
      <c r="J792" s="10" t="s">
        <v>47</v>
      </c>
      <c r="K792" s="10" t="s">
        <v>76</v>
      </c>
      <c r="L792" s="10">
        <v>1323.97</v>
      </c>
      <c r="M792" s="10">
        <f t="shared" si="101"/>
        <v>264.79399999999998</v>
      </c>
      <c r="N792" s="10">
        <v>5</v>
      </c>
      <c r="O792" s="10">
        <v>0.28000000000000003</v>
      </c>
      <c r="P792" s="10">
        <v>145.01</v>
      </c>
      <c r="Q792" s="11">
        <f t="shared" si="102"/>
        <v>0.10952665090598729</v>
      </c>
      <c r="R792" s="10" t="s">
        <v>54</v>
      </c>
      <c r="S792" s="10" t="s">
        <v>32</v>
      </c>
      <c r="T792" s="10">
        <v>4</v>
      </c>
      <c r="U792" s="12" t="str">
        <f t="shared" si="103"/>
        <v>NORMAL</v>
      </c>
      <c r="V792" s="10" t="str">
        <f t="shared" si="96"/>
        <v>upto 0.3</v>
      </c>
      <c r="W792" s="16">
        <f t="shared" ca="1" si="97"/>
        <v>1</v>
      </c>
    </row>
    <row r="793" spans="1:23" x14ac:dyDescent="0.25">
      <c r="A793" s="9" t="s">
        <v>2105</v>
      </c>
      <c r="B793" s="10" t="s">
        <v>937</v>
      </c>
      <c r="C793" s="10" t="str">
        <f t="shared" si="98"/>
        <v>December</v>
      </c>
      <c r="D793" s="10">
        <f t="shared" si="99"/>
        <v>2024</v>
      </c>
      <c r="E793" s="10" t="str">
        <f t="shared" si="100"/>
        <v>Q4</v>
      </c>
      <c r="F793" s="10" t="s">
        <v>1655</v>
      </c>
      <c r="G793" s="10" t="s">
        <v>44</v>
      </c>
      <c r="H793" s="10" t="s">
        <v>19</v>
      </c>
      <c r="I793" s="10" t="s">
        <v>38</v>
      </c>
      <c r="J793" s="10" t="s">
        <v>21</v>
      </c>
      <c r="K793" s="10" t="s">
        <v>22</v>
      </c>
      <c r="L793" s="10">
        <v>1856.2</v>
      </c>
      <c r="M793" s="10">
        <f t="shared" si="101"/>
        <v>928.1</v>
      </c>
      <c r="N793" s="10">
        <v>2</v>
      </c>
      <c r="O793" s="10">
        <v>0.1</v>
      </c>
      <c r="P793" s="10">
        <v>246.82</v>
      </c>
      <c r="Q793" s="11">
        <f t="shared" si="102"/>
        <v>0.13297058506626441</v>
      </c>
      <c r="R793" s="10" t="s">
        <v>31</v>
      </c>
      <c r="S793" s="10" t="s">
        <v>24</v>
      </c>
      <c r="T793" s="10">
        <v>4</v>
      </c>
      <c r="U793" s="12" t="str">
        <f t="shared" si="103"/>
        <v>NORMAL</v>
      </c>
      <c r="V793" s="10" t="str">
        <f t="shared" si="96"/>
        <v>0.1 to 0.2</v>
      </c>
      <c r="W793" s="16">
        <f t="shared" ca="1" si="97"/>
        <v>1</v>
      </c>
    </row>
    <row r="794" spans="1:23" x14ac:dyDescent="0.25">
      <c r="A794" s="9" t="s">
        <v>2106</v>
      </c>
      <c r="B794" s="10" t="s">
        <v>2107</v>
      </c>
      <c r="C794" s="10" t="str">
        <f t="shared" si="98"/>
        <v>September</v>
      </c>
      <c r="D794" s="10">
        <f t="shared" si="99"/>
        <v>2025</v>
      </c>
      <c r="E794" s="10" t="str">
        <f t="shared" si="100"/>
        <v>Q3</v>
      </c>
      <c r="F794" s="10" t="s">
        <v>2108</v>
      </c>
      <c r="G794" s="10" t="s">
        <v>64</v>
      </c>
      <c r="H794" s="10" t="s">
        <v>71</v>
      </c>
      <c r="I794" s="10" t="s">
        <v>28</v>
      </c>
      <c r="J794" s="10" t="s">
        <v>47</v>
      </c>
      <c r="K794" s="10" t="s">
        <v>53</v>
      </c>
      <c r="L794" s="10">
        <v>1492.38</v>
      </c>
      <c r="M794" s="10">
        <f t="shared" si="101"/>
        <v>746.19</v>
      </c>
      <c r="N794" s="10">
        <v>2</v>
      </c>
      <c r="O794" s="10">
        <v>0.21</v>
      </c>
      <c r="P794" s="10">
        <v>470.87</v>
      </c>
      <c r="Q794" s="11">
        <f t="shared" si="102"/>
        <v>0.31551615540277944</v>
      </c>
      <c r="R794" s="10" t="s">
        <v>54</v>
      </c>
      <c r="S794" s="10" t="s">
        <v>77</v>
      </c>
      <c r="T794" s="10">
        <v>2</v>
      </c>
      <c r="U794" s="12" t="str">
        <f t="shared" si="103"/>
        <v>FAST</v>
      </c>
      <c r="V794" s="10" t="str">
        <f t="shared" si="96"/>
        <v>upto 0.3</v>
      </c>
      <c r="W794" s="16">
        <f t="shared" ca="1" si="97"/>
        <v>1</v>
      </c>
    </row>
    <row r="795" spans="1:23" x14ac:dyDescent="0.25">
      <c r="A795" s="9" t="s">
        <v>2109</v>
      </c>
      <c r="B795" s="10" t="s">
        <v>2110</v>
      </c>
      <c r="C795" s="10" t="str">
        <f t="shared" si="98"/>
        <v>February</v>
      </c>
      <c r="D795" s="10">
        <f t="shared" si="99"/>
        <v>2024</v>
      </c>
      <c r="E795" s="10" t="str">
        <f t="shared" si="100"/>
        <v>Q1</v>
      </c>
      <c r="F795" s="10" t="s">
        <v>2111</v>
      </c>
      <c r="G795" s="10" t="s">
        <v>64</v>
      </c>
      <c r="H795" s="10" t="s">
        <v>58</v>
      </c>
      <c r="I795" s="10" t="s">
        <v>59</v>
      </c>
      <c r="J795" s="10" t="s">
        <v>66</v>
      </c>
      <c r="K795" s="10" t="s">
        <v>30</v>
      </c>
      <c r="L795" s="10">
        <v>4283.37</v>
      </c>
      <c r="M795" s="10">
        <f t="shared" si="101"/>
        <v>856.67399999999998</v>
      </c>
      <c r="N795" s="10">
        <v>5</v>
      </c>
      <c r="O795" s="10">
        <v>0.27</v>
      </c>
      <c r="P795" s="10">
        <v>610.15</v>
      </c>
      <c r="Q795" s="11">
        <f t="shared" si="102"/>
        <v>0.1424462514328671</v>
      </c>
      <c r="R795" s="10" t="s">
        <v>54</v>
      </c>
      <c r="S795" s="10" t="s">
        <v>77</v>
      </c>
      <c r="T795" s="10">
        <v>4</v>
      </c>
      <c r="U795" s="12" t="str">
        <f t="shared" si="103"/>
        <v>NORMAL</v>
      </c>
      <c r="V795" s="10" t="str">
        <f t="shared" si="96"/>
        <v>upto 0.3</v>
      </c>
      <c r="W795" s="16">
        <f t="shared" ca="1" si="97"/>
        <v>1</v>
      </c>
    </row>
    <row r="796" spans="1:23" x14ac:dyDescent="0.25">
      <c r="A796" s="9" t="s">
        <v>2112</v>
      </c>
      <c r="B796" s="10" t="s">
        <v>1351</v>
      </c>
      <c r="C796" s="10" t="str">
        <f t="shared" si="98"/>
        <v>December</v>
      </c>
      <c r="D796" s="10">
        <f t="shared" si="99"/>
        <v>2024</v>
      </c>
      <c r="E796" s="10" t="str">
        <f t="shared" si="100"/>
        <v>Q4</v>
      </c>
      <c r="F796" s="10" t="s">
        <v>635</v>
      </c>
      <c r="G796" s="10" t="s">
        <v>64</v>
      </c>
      <c r="H796" s="10" t="s">
        <v>71</v>
      </c>
      <c r="I796" s="10" t="s">
        <v>59</v>
      </c>
      <c r="J796" s="10" t="s">
        <v>21</v>
      </c>
      <c r="K796" s="10" t="s">
        <v>53</v>
      </c>
      <c r="L796" s="10">
        <v>3776.58</v>
      </c>
      <c r="M796" s="10">
        <f t="shared" si="101"/>
        <v>944.14499999999998</v>
      </c>
      <c r="N796" s="10">
        <v>4</v>
      </c>
      <c r="O796" s="10">
        <v>0.14000000000000001</v>
      </c>
      <c r="P796" s="10">
        <v>886.29</v>
      </c>
      <c r="Q796" s="11">
        <f t="shared" si="102"/>
        <v>0.23468058402046296</v>
      </c>
      <c r="R796" s="10" t="s">
        <v>54</v>
      </c>
      <c r="S796" s="10" t="s">
        <v>77</v>
      </c>
      <c r="T796" s="10">
        <v>3</v>
      </c>
      <c r="U796" s="12" t="str">
        <f t="shared" si="103"/>
        <v>FAST</v>
      </c>
      <c r="V796" s="10" t="str">
        <f t="shared" si="96"/>
        <v>0.1 to 0.2</v>
      </c>
      <c r="W796" s="16">
        <f t="shared" ca="1" si="97"/>
        <v>1</v>
      </c>
    </row>
    <row r="797" spans="1:23" x14ac:dyDescent="0.25">
      <c r="A797" s="9" t="s">
        <v>2113</v>
      </c>
      <c r="B797" s="10" t="s">
        <v>2114</v>
      </c>
      <c r="C797" s="10" t="str">
        <f t="shared" si="98"/>
        <v>April</v>
      </c>
      <c r="D797" s="10">
        <f t="shared" si="99"/>
        <v>2025</v>
      </c>
      <c r="E797" s="10" t="str">
        <f t="shared" si="100"/>
        <v>Q2</v>
      </c>
      <c r="F797" s="10" t="s">
        <v>2115</v>
      </c>
      <c r="G797" s="10" t="s">
        <v>18</v>
      </c>
      <c r="H797" s="10" t="s">
        <v>45</v>
      </c>
      <c r="I797" s="10" t="s">
        <v>59</v>
      </c>
      <c r="J797" s="10" t="s">
        <v>29</v>
      </c>
      <c r="K797" s="10" t="s">
        <v>72</v>
      </c>
      <c r="L797" s="10">
        <v>2807.2</v>
      </c>
      <c r="M797" s="10">
        <f t="shared" si="101"/>
        <v>935.73333333333323</v>
      </c>
      <c r="N797" s="10">
        <v>3</v>
      </c>
      <c r="O797" s="10">
        <v>0.14000000000000001</v>
      </c>
      <c r="P797" s="10">
        <v>729.26</v>
      </c>
      <c r="Q797" s="11">
        <f t="shared" si="102"/>
        <v>0.25978198917070394</v>
      </c>
      <c r="R797" s="10" t="s">
        <v>54</v>
      </c>
      <c r="S797" s="10" t="s">
        <v>40</v>
      </c>
      <c r="T797" s="10">
        <v>8</v>
      </c>
      <c r="U797" s="12" t="str">
        <f t="shared" si="103"/>
        <v>SLOW</v>
      </c>
      <c r="V797" s="10" t="str">
        <f t="shared" si="96"/>
        <v>0.1 to 0.2</v>
      </c>
      <c r="W797" s="16">
        <f t="shared" ca="1" si="97"/>
        <v>1</v>
      </c>
    </row>
    <row r="798" spans="1:23" x14ac:dyDescent="0.25">
      <c r="A798" s="9" t="s">
        <v>2116</v>
      </c>
      <c r="B798" s="10" t="s">
        <v>2117</v>
      </c>
      <c r="C798" s="10" t="str">
        <f t="shared" si="98"/>
        <v>October</v>
      </c>
      <c r="D798" s="10">
        <f t="shared" si="99"/>
        <v>2025</v>
      </c>
      <c r="E798" s="10" t="str">
        <f t="shared" si="100"/>
        <v>Q4</v>
      </c>
      <c r="F798" s="10" t="s">
        <v>2118</v>
      </c>
      <c r="G798" s="10" t="s">
        <v>18</v>
      </c>
      <c r="H798" s="10" t="s">
        <v>19</v>
      </c>
      <c r="I798" s="10" t="s">
        <v>106</v>
      </c>
      <c r="J798" s="10" t="s">
        <v>47</v>
      </c>
      <c r="K798" s="10" t="s">
        <v>76</v>
      </c>
      <c r="L798" s="10">
        <v>527.09</v>
      </c>
      <c r="M798" s="10">
        <f t="shared" si="101"/>
        <v>131.77250000000001</v>
      </c>
      <c r="N798" s="10">
        <v>4</v>
      </c>
      <c r="O798" s="10">
        <v>0.16</v>
      </c>
      <c r="P798" s="10">
        <v>131.19999999999999</v>
      </c>
      <c r="Q798" s="11">
        <f t="shared" si="102"/>
        <v>0.24891384772998915</v>
      </c>
      <c r="R798" s="10" t="s">
        <v>31</v>
      </c>
      <c r="S798" s="10" t="s">
        <v>77</v>
      </c>
      <c r="T798" s="10">
        <v>8</v>
      </c>
      <c r="U798" s="12" t="str">
        <f t="shared" si="103"/>
        <v>SLOW</v>
      </c>
      <c r="V798" s="10" t="str">
        <f t="shared" si="96"/>
        <v>0.1 to 0.2</v>
      </c>
      <c r="W798" s="16">
        <f t="shared" ca="1" si="97"/>
        <v>1</v>
      </c>
    </row>
    <row r="799" spans="1:23" x14ac:dyDescent="0.25">
      <c r="A799" s="9" t="s">
        <v>2119</v>
      </c>
      <c r="B799" s="10" t="s">
        <v>212</v>
      </c>
      <c r="C799" s="10" t="str">
        <f t="shared" si="98"/>
        <v>December</v>
      </c>
      <c r="D799" s="10">
        <f t="shared" si="99"/>
        <v>2024</v>
      </c>
      <c r="E799" s="10" t="str">
        <f t="shared" si="100"/>
        <v>Q4</v>
      </c>
      <c r="F799" s="10" t="s">
        <v>2120</v>
      </c>
      <c r="G799" s="10" t="s">
        <v>64</v>
      </c>
      <c r="H799" s="10" t="s">
        <v>19</v>
      </c>
      <c r="I799" s="10" t="s">
        <v>38</v>
      </c>
      <c r="J799" s="10" t="s">
        <v>81</v>
      </c>
      <c r="K799" s="10" t="s">
        <v>53</v>
      </c>
      <c r="L799" s="10">
        <v>2323.5500000000002</v>
      </c>
      <c r="M799" s="10">
        <f t="shared" si="101"/>
        <v>774.51666666666677</v>
      </c>
      <c r="N799" s="10">
        <v>3</v>
      </c>
      <c r="O799" s="10">
        <v>0.19</v>
      </c>
      <c r="P799" s="10">
        <v>480.23</v>
      </c>
      <c r="Q799" s="11">
        <f t="shared" si="102"/>
        <v>0.20667943448602352</v>
      </c>
      <c r="R799" s="10" t="s">
        <v>23</v>
      </c>
      <c r="S799" s="10" t="s">
        <v>77</v>
      </c>
      <c r="T799" s="10">
        <v>3</v>
      </c>
      <c r="U799" s="12" t="str">
        <f t="shared" si="103"/>
        <v>FAST</v>
      </c>
      <c r="V799" s="10" t="str">
        <f t="shared" si="96"/>
        <v>0.1 to 0.2</v>
      </c>
      <c r="W799" s="16">
        <f t="shared" ca="1" si="97"/>
        <v>1</v>
      </c>
    </row>
    <row r="800" spans="1:23" x14ac:dyDescent="0.25">
      <c r="A800" s="9" t="s">
        <v>2121</v>
      </c>
      <c r="B800" s="10" t="s">
        <v>2122</v>
      </c>
      <c r="C800" s="10" t="str">
        <f t="shared" si="98"/>
        <v>June</v>
      </c>
      <c r="D800" s="10">
        <f t="shared" si="99"/>
        <v>2025</v>
      </c>
      <c r="E800" s="10" t="str">
        <f t="shared" si="100"/>
        <v>Q2</v>
      </c>
      <c r="F800" s="10" t="s">
        <v>2123</v>
      </c>
      <c r="G800" s="10" t="s">
        <v>18</v>
      </c>
      <c r="H800" s="10" t="s">
        <v>58</v>
      </c>
      <c r="I800" s="10" t="s">
        <v>116</v>
      </c>
      <c r="J800" s="10" t="s">
        <v>81</v>
      </c>
      <c r="K800" s="10" t="s">
        <v>39</v>
      </c>
      <c r="L800" s="10">
        <v>740.79</v>
      </c>
      <c r="M800" s="10">
        <f t="shared" si="101"/>
        <v>740.79</v>
      </c>
      <c r="N800" s="10">
        <v>1</v>
      </c>
      <c r="O800" s="10">
        <v>0.28999999999999998</v>
      </c>
      <c r="P800" s="10">
        <v>145.91</v>
      </c>
      <c r="Q800" s="11">
        <f t="shared" si="102"/>
        <v>0.19696540180078026</v>
      </c>
      <c r="R800" s="10" t="s">
        <v>31</v>
      </c>
      <c r="S800" s="10" t="s">
        <v>86</v>
      </c>
      <c r="T800" s="10">
        <v>5</v>
      </c>
      <c r="U800" s="12" t="str">
        <f t="shared" si="103"/>
        <v>NORMAL</v>
      </c>
      <c r="V800" s="10" t="str">
        <f t="shared" si="96"/>
        <v>upto 0.3</v>
      </c>
      <c r="W800" s="16">
        <f t="shared" ca="1" si="97"/>
        <v>1</v>
      </c>
    </row>
    <row r="801" spans="1:23" x14ac:dyDescent="0.25">
      <c r="A801" s="9" t="s">
        <v>2124</v>
      </c>
      <c r="B801" s="10" t="s">
        <v>833</v>
      </c>
      <c r="C801" s="10" t="str">
        <f t="shared" si="98"/>
        <v>June</v>
      </c>
      <c r="D801" s="10">
        <f t="shared" si="99"/>
        <v>2025</v>
      </c>
      <c r="E801" s="10" t="str">
        <f t="shared" si="100"/>
        <v>Q2</v>
      </c>
      <c r="F801" s="10" t="s">
        <v>2125</v>
      </c>
      <c r="G801" s="10" t="s">
        <v>102</v>
      </c>
      <c r="H801" s="10" t="s">
        <v>65</v>
      </c>
      <c r="I801" s="10" t="s">
        <v>52</v>
      </c>
      <c r="J801" s="10" t="s">
        <v>29</v>
      </c>
      <c r="K801" s="10" t="s">
        <v>76</v>
      </c>
      <c r="L801" s="10">
        <v>918.72</v>
      </c>
      <c r="M801" s="10">
        <f t="shared" si="101"/>
        <v>918.72</v>
      </c>
      <c r="N801" s="10">
        <v>1</v>
      </c>
      <c r="O801" s="10">
        <v>0.04</v>
      </c>
      <c r="P801" s="10">
        <v>241.08</v>
      </c>
      <c r="Q801" s="11">
        <f t="shared" si="102"/>
        <v>0.26240856844305122</v>
      </c>
      <c r="R801" s="10" t="s">
        <v>23</v>
      </c>
      <c r="S801" s="10" t="s">
        <v>24</v>
      </c>
      <c r="T801" s="10">
        <v>9</v>
      </c>
      <c r="U801" s="12" t="str">
        <f t="shared" si="103"/>
        <v>SLOW</v>
      </c>
      <c r="V801" s="10" t="str">
        <f t="shared" si="96"/>
        <v>0 to 0.1</v>
      </c>
      <c r="W801" s="16">
        <f t="shared" ca="1" si="97"/>
        <v>1</v>
      </c>
    </row>
    <row r="802" spans="1:23" x14ac:dyDescent="0.25">
      <c r="A802" s="9" t="s">
        <v>2126</v>
      </c>
      <c r="B802" s="10" t="s">
        <v>841</v>
      </c>
      <c r="C802" s="10" t="str">
        <f t="shared" si="98"/>
        <v>April</v>
      </c>
      <c r="D802" s="10">
        <f t="shared" si="99"/>
        <v>2024</v>
      </c>
      <c r="E802" s="10" t="str">
        <f t="shared" si="100"/>
        <v>Q2</v>
      </c>
      <c r="F802" s="10" t="s">
        <v>2127</v>
      </c>
      <c r="G802" s="10" t="s">
        <v>36</v>
      </c>
      <c r="H802" s="10" t="s">
        <v>71</v>
      </c>
      <c r="I802" s="10" t="s">
        <v>38</v>
      </c>
      <c r="J802" s="10" t="s">
        <v>21</v>
      </c>
      <c r="K802" s="10" t="s">
        <v>82</v>
      </c>
      <c r="L802" s="10">
        <v>3055.4</v>
      </c>
      <c r="M802" s="10">
        <f t="shared" si="101"/>
        <v>763.85</v>
      </c>
      <c r="N802" s="10">
        <v>4</v>
      </c>
      <c r="O802" s="10">
        <v>0.1</v>
      </c>
      <c r="P802" s="10">
        <v>723.4</v>
      </c>
      <c r="Q802" s="11">
        <f t="shared" si="102"/>
        <v>0.23676114420370489</v>
      </c>
      <c r="R802" s="10" t="s">
        <v>54</v>
      </c>
      <c r="S802" s="10" t="s">
        <v>40</v>
      </c>
      <c r="T802" s="10">
        <v>2</v>
      </c>
      <c r="U802" s="12" t="str">
        <f t="shared" si="103"/>
        <v>FAST</v>
      </c>
      <c r="V802" s="10" t="str">
        <f t="shared" si="96"/>
        <v>0.1 to 0.2</v>
      </c>
      <c r="W802" s="16">
        <f t="shared" ca="1" si="97"/>
        <v>1</v>
      </c>
    </row>
    <row r="803" spans="1:23" x14ac:dyDescent="0.25">
      <c r="A803" s="9" t="s">
        <v>2128</v>
      </c>
      <c r="B803" s="10" t="s">
        <v>960</v>
      </c>
      <c r="C803" s="10" t="str">
        <f t="shared" si="98"/>
        <v>January</v>
      </c>
      <c r="D803" s="10">
        <f t="shared" si="99"/>
        <v>2025</v>
      </c>
      <c r="E803" s="10" t="str">
        <f t="shared" si="100"/>
        <v>Q1</v>
      </c>
      <c r="F803" s="10" t="s">
        <v>2129</v>
      </c>
      <c r="G803" s="10" t="s">
        <v>18</v>
      </c>
      <c r="H803" s="10" t="s">
        <v>58</v>
      </c>
      <c r="I803" s="10" t="s">
        <v>106</v>
      </c>
      <c r="J803" s="10" t="s">
        <v>21</v>
      </c>
      <c r="K803" s="10" t="s">
        <v>22</v>
      </c>
      <c r="L803" s="10">
        <v>1929.38</v>
      </c>
      <c r="M803" s="10">
        <f t="shared" si="101"/>
        <v>643.12666666666667</v>
      </c>
      <c r="N803" s="10">
        <v>3</v>
      </c>
      <c r="O803" s="10">
        <v>0.19</v>
      </c>
      <c r="P803" s="10">
        <v>455.22</v>
      </c>
      <c r="Q803" s="11">
        <f t="shared" si="102"/>
        <v>0.23594107951777255</v>
      </c>
      <c r="R803" s="10" t="s">
        <v>31</v>
      </c>
      <c r="S803" s="10" t="s">
        <v>77</v>
      </c>
      <c r="T803" s="10">
        <v>1</v>
      </c>
      <c r="U803" s="12" t="str">
        <f t="shared" si="103"/>
        <v>FAST</v>
      </c>
      <c r="V803" s="10" t="str">
        <f t="shared" si="96"/>
        <v>0.1 to 0.2</v>
      </c>
      <c r="W803" s="16">
        <f t="shared" ca="1" si="97"/>
        <v>1</v>
      </c>
    </row>
    <row r="804" spans="1:23" x14ac:dyDescent="0.25">
      <c r="A804" s="9" t="s">
        <v>2130</v>
      </c>
      <c r="B804" s="10" t="s">
        <v>2131</v>
      </c>
      <c r="C804" s="10" t="str">
        <f t="shared" si="98"/>
        <v>April</v>
      </c>
      <c r="D804" s="10">
        <f t="shared" si="99"/>
        <v>2024</v>
      </c>
      <c r="E804" s="10" t="str">
        <f t="shared" si="100"/>
        <v>Q2</v>
      </c>
      <c r="F804" s="10" t="s">
        <v>2132</v>
      </c>
      <c r="G804" s="10" t="s">
        <v>44</v>
      </c>
      <c r="H804" s="10" t="s">
        <v>19</v>
      </c>
      <c r="I804" s="10" t="s">
        <v>28</v>
      </c>
      <c r="J804" s="10" t="s">
        <v>81</v>
      </c>
      <c r="K804" s="10" t="s">
        <v>22</v>
      </c>
      <c r="L804" s="10">
        <v>651.12</v>
      </c>
      <c r="M804" s="10">
        <f t="shared" si="101"/>
        <v>651.12</v>
      </c>
      <c r="N804" s="10">
        <v>1</v>
      </c>
      <c r="O804" s="10">
        <v>0.14000000000000001</v>
      </c>
      <c r="P804" s="10">
        <v>214.74</v>
      </c>
      <c r="Q804" s="11">
        <f t="shared" si="102"/>
        <v>0.3298009583486915</v>
      </c>
      <c r="R804" s="10" t="s">
        <v>23</v>
      </c>
      <c r="S804" s="10" t="s">
        <v>24</v>
      </c>
      <c r="T804" s="10">
        <v>8</v>
      </c>
      <c r="U804" s="12" t="str">
        <f t="shared" si="103"/>
        <v>SLOW</v>
      </c>
      <c r="V804" s="10" t="str">
        <f t="shared" si="96"/>
        <v>0.1 to 0.2</v>
      </c>
      <c r="W804" s="16">
        <f t="shared" ca="1" si="97"/>
        <v>1</v>
      </c>
    </row>
    <row r="805" spans="1:23" x14ac:dyDescent="0.25">
      <c r="A805" s="9" t="s">
        <v>2133</v>
      </c>
      <c r="B805" s="10" t="s">
        <v>2134</v>
      </c>
      <c r="C805" s="10" t="str">
        <f t="shared" si="98"/>
        <v>November</v>
      </c>
      <c r="D805" s="10">
        <f t="shared" si="99"/>
        <v>2025</v>
      </c>
      <c r="E805" s="10" t="str">
        <f t="shared" si="100"/>
        <v>Q4</v>
      </c>
      <c r="F805" s="10" t="s">
        <v>2135</v>
      </c>
      <c r="G805" s="10" t="s">
        <v>64</v>
      </c>
      <c r="H805" s="10" t="s">
        <v>65</v>
      </c>
      <c r="I805" s="10" t="s">
        <v>52</v>
      </c>
      <c r="J805" s="10" t="s">
        <v>66</v>
      </c>
      <c r="K805" s="10" t="s">
        <v>67</v>
      </c>
      <c r="L805" s="10">
        <v>369.35</v>
      </c>
      <c r="M805" s="10">
        <f t="shared" si="101"/>
        <v>369.35</v>
      </c>
      <c r="N805" s="10">
        <v>1</v>
      </c>
      <c r="O805" s="10">
        <v>7.0000000000000007E-2</v>
      </c>
      <c r="P805" s="10">
        <v>109.23</v>
      </c>
      <c r="Q805" s="11">
        <f t="shared" si="102"/>
        <v>0.29573575199675106</v>
      </c>
      <c r="R805" s="10" t="s">
        <v>23</v>
      </c>
      <c r="S805" s="10" t="s">
        <v>32</v>
      </c>
      <c r="T805" s="10">
        <v>6</v>
      </c>
      <c r="U805" s="12" t="str">
        <f t="shared" si="103"/>
        <v>NORMAL</v>
      </c>
      <c r="V805" s="10" t="str">
        <f t="shared" si="96"/>
        <v>0 to 0.1</v>
      </c>
      <c r="W805" s="16">
        <f t="shared" ca="1" si="97"/>
        <v>1</v>
      </c>
    </row>
    <row r="806" spans="1:23" x14ac:dyDescent="0.25">
      <c r="A806" s="9" t="s">
        <v>2136</v>
      </c>
      <c r="B806" s="10" t="s">
        <v>1233</v>
      </c>
      <c r="C806" s="10" t="str">
        <f t="shared" si="98"/>
        <v>October</v>
      </c>
      <c r="D806" s="10">
        <f t="shared" si="99"/>
        <v>2025</v>
      </c>
      <c r="E806" s="10" t="str">
        <f t="shared" si="100"/>
        <v>Q4</v>
      </c>
      <c r="F806" s="10" t="s">
        <v>2137</v>
      </c>
      <c r="G806" s="10" t="s">
        <v>18</v>
      </c>
      <c r="H806" s="10" t="s">
        <v>19</v>
      </c>
      <c r="I806" s="10" t="s">
        <v>106</v>
      </c>
      <c r="J806" s="10" t="s">
        <v>47</v>
      </c>
      <c r="K806" s="10" t="s">
        <v>82</v>
      </c>
      <c r="L806" s="10">
        <v>911.33</v>
      </c>
      <c r="M806" s="10">
        <f t="shared" si="101"/>
        <v>455.66500000000002</v>
      </c>
      <c r="N806" s="10">
        <v>2</v>
      </c>
      <c r="O806" s="10">
        <v>0.26</v>
      </c>
      <c r="P806" s="10">
        <v>252.92</v>
      </c>
      <c r="Q806" s="11">
        <f t="shared" si="102"/>
        <v>0.27752844743397009</v>
      </c>
      <c r="R806" s="10" t="s">
        <v>23</v>
      </c>
      <c r="S806" s="10" t="s">
        <v>40</v>
      </c>
      <c r="T806" s="10">
        <v>6</v>
      </c>
      <c r="U806" s="12" t="str">
        <f t="shared" si="103"/>
        <v>NORMAL</v>
      </c>
      <c r="V806" s="10" t="str">
        <f t="shared" si="96"/>
        <v>upto 0.3</v>
      </c>
      <c r="W806" s="16">
        <f t="shared" ca="1" si="97"/>
        <v>1</v>
      </c>
    </row>
    <row r="807" spans="1:23" x14ac:dyDescent="0.25">
      <c r="A807" s="9" t="s">
        <v>2138</v>
      </c>
      <c r="B807" s="10" t="s">
        <v>1210</v>
      </c>
      <c r="C807" s="10" t="str">
        <f t="shared" si="98"/>
        <v>July</v>
      </c>
      <c r="D807" s="10">
        <f t="shared" si="99"/>
        <v>2025</v>
      </c>
      <c r="E807" s="10" t="str">
        <f t="shared" si="100"/>
        <v>Q3</v>
      </c>
      <c r="F807" s="10" t="s">
        <v>2139</v>
      </c>
      <c r="G807" s="10" t="s">
        <v>36</v>
      </c>
      <c r="H807" s="10" t="s">
        <v>37</v>
      </c>
      <c r="I807" s="10" t="s">
        <v>38</v>
      </c>
      <c r="J807" s="10" t="s">
        <v>81</v>
      </c>
      <c r="K807" s="10" t="s">
        <v>39</v>
      </c>
      <c r="L807" s="10">
        <v>1571.09</v>
      </c>
      <c r="M807" s="10">
        <f t="shared" si="101"/>
        <v>523.6966666666666</v>
      </c>
      <c r="N807" s="10">
        <v>3</v>
      </c>
      <c r="O807" s="10">
        <v>0.04</v>
      </c>
      <c r="P807" s="10">
        <v>417.28</v>
      </c>
      <c r="Q807" s="11">
        <f t="shared" si="102"/>
        <v>0.26559904270283691</v>
      </c>
      <c r="R807" s="10" t="s">
        <v>31</v>
      </c>
      <c r="S807" s="10" t="s">
        <v>24</v>
      </c>
      <c r="T807" s="10">
        <v>2</v>
      </c>
      <c r="U807" s="12" t="str">
        <f t="shared" si="103"/>
        <v>FAST</v>
      </c>
      <c r="V807" s="10" t="str">
        <f t="shared" si="96"/>
        <v>0 to 0.1</v>
      </c>
      <c r="W807" s="16">
        <f t="shared" ca="1" si="97"/>
        <v>1</v>
      </c>
    </row>
    <row r="808" spans="1:23" x14ac:dyDescent="0.25">
      <c r="A808" s="9" t="s">
        <v>2140</v>
      </c>
      <c r="B808" s="10" t="s">
        <v>1249</v>
      </c>
      <c r="C808" s="10" t="str">
        <f t="shared" si="98"/>
        <v>May</v>
      </c>
      <c r="D808" s="10">
        <f t="shared" si="99"/>
        <v>2025</v>
      </c>
      <c r="E808" s="10" t="str">
        <f t="shared" si="100"/>
        <v>Q2</v>
      </c>
      <c r="F808" s="10" t="s">
        <v>2141</v>
      </c>
      <c r="G808" s="10" t="s">
        <v>44</v>
      </c>
      <c r="H808" s="10" t="s">
        <v>71</v>
      </c>
      <c r="I808" s="10" t="s">
        <v>20</v>
      </c>
      <c r="J808" s="10" t="s">
        <v>29</v>
      </c>
      <c r="K808" s="10" t="s">
        <v>22</v>
      </c>
      <c r="L808" s="10">
        <v>2568.34</v>
      </c>
      <c r="M808" s="10">
        <f t="shared" si="101"/>
        <v>856.11333333333334</v>
      </c>
      <c r="N808" s="10">
        <v>3</v>
      </c>
      <c r="O808" s="10">
        <v>0.16</v>
      </c>
      <c r="P808" s="10">
        <v>482.46</v>
      </c>
      <c r="Q808" s="11">
        <f t="shared" si="102"/>
        <v>0.18784896080736974</v>
      </c>
      <c r="R808" s="10" t="s">
        <v>23</v>
      </c>
      <c r="S808" s="10" t="s">
        <v>24</v>
      </c>
      <c r="T808" s="10">
        <v>2</v>
      </c>
      <c r="U808" s="12" t="str">
        <f t="shared" si="103"/>
        <v>FAST</v>
      </c>
      <c r="V808" s="10" t="str">
        <f t="shared" si="96"/>
        <v>0.1 to 0.2</v>
      </c>
      <c r="W808" s="16">
        <f t="shared" ca="1" si="97"/>
        <v>1</v>
      </c>
    </row>
    <row r="809" spans="1:23" x14ac:dyDescent="0.25">
      <c r="A809" s="9" t="s">
        <v>2142</v>
      </c>
      <c r="B809" s="10" t="s">
        <v>768</v>
      </c>
      <c r="C809" s="10" t="str">
        <f t="shared" si="98"/>
        <v>January</v>
      </c>
      <c r="D809" s="10">
        <f t="shared" si="99"/>
        <v>2025</v>
      </c>
      <c r="E809" s="10" t="str">
        <f t="shared" si="100"/>
        <v>Q1</v>
      </c>
      <c r="F809" s="10" t="s">
        <v>2143</v>
      </c>
      <c r="G809" s="10" t="s">
        <v>102</v>
      </c>
      <c r="H809" s="10" t="s">
        <v>71</v>
      </c>
      <c r="I809" s="10" t="s">
        <v>116</v>
      </c>
      <c r="J809" s="10" t="s">
        <v>81</v>
      </c>
      <c r="K809" s="10" t="s">
        <v>30</v>
      </c>
      <c r="L809" s="10">
        <v>1393.53</v>
      </c>
      <c r="M809" s="10">
        <f t="shared" si="101"/>
        <v>696.76499999999999</v>
      </c>
      <c r="N809" s="10">
        <v>2</v>
      </c>
      <c r="O809" s="10">
        <v>0.03</v>
      </c>
      <c r="P809" s="10">
        <v>369.15</v>
      </c>
      <c r="Q809" s="11">
        <f t="shared" si="102"/>
        <v>0.26490280080084389</v>
      </c>
      <c r="R809" s="10" t="s">
        <v>54</v>
      </c>
      <c r="S809" s="10" t="s">
        <v>40</v>
      </c>
      <c r="T809" s="10">
        <v>5</v>
      </c>
      <c r="U809" s="12" t="str">
        <f t="shared" si="103"/>
        <v>NORMAL</v>
      </c>
      <c r="V809" s="10" t="str">
        <f t="shared" si="96"/>
        <v>0 to 0.1</v>
      </c>
      <c r="W809" s="16">
        <f t="shared" ca="1" si="97"/>
        <v>1</v>
      </c>
    </row>
    <row r="810" spans="1:23" x14ac:dyDescent="0.25">
      <c r="A810" s="9" t="s">
        <v>2144</v>
      </c>
      <c r="B810" s="10" t="s">
        <v>587</v>
      </c>
      <c r="C810" s="10" t="str">
        <f t="shared" si="98"/>
        <v>November</v>
      </c>
      <c r="D810" s="10">
        <f t="shared" si="99"/>
        <v>2024</v>
      </c>
      <c r="E810" s="10" t="str">
        <f t="shared" si="100"/>
        <v>Q4</v>
      </c>
      <c r="F810" s="10" t="s">
        <v>2145</v>
      </c>
      <c r="G810" s="10" t="s">
        <v>44</v>
      </c>
      <c r="H810" s="10" t="s">
        <v>71</v>
      </c>
      <c r="I810" s="10" t="s">
        <v>116</v>
      </c>
      <c r="J810" s="10" t="s">
        <v>81</v>
      </c>
      <c r="K810" s="10" t="s">
        <v>82</v>
      </c>
      <c r="L810" s="10">
        <v>1788.04</v>
      </c>
      <c r="M810" s="10">
        <f t="shared" si="101"/>
        <v>894.02</v>
      </c>
      <c r="N810" s="10">
        <v>2</v>
      </c>
      <c r="O810" s="10">
        <v>0.23</v>
      </c>
      <c r="P810" s="10">
        <v>220.98</v>
      </c>
      <c r="Q810" s="11">
        <f t="shared" si="102"/>
        <v>0.12358783919822823</v>
      </c>
      <c r="R810" s="10" t="s">
        <v>54</v>
      </c>
      <c r="S810" s="10" t="s">
        <v>86</v>
      </c>
      <c r="T810" s="10">
        <v>8</v>
      </c>
      <c r="U810" s="12" t="str">
        <f t="shared" si="103"/>
        <v>SLOW</v>
      </c>
      <c r="V810" s="10" t="str">
        <f t="shared" si="96"/>
        <v>upto 0.3</v>
      </c>
      <c r="W810" s="16">
        <f t="shared" ca="1" si="97"/>
        <v>1</v>
      </c>
    </row>
    <row r="811" spans="1:23" x14ac:dyDescent="0.25">
      <c r="A811" s="9" t="s">
        <v>2146</v>
      </c>
      <c r="B811" s="10" t="s">
        <v>2147</v>
      </c>
      <c r="C811" s="10" t="str">
        <f t="shared" si="98"/>
        <v>August</v>
      </c>
      <c r="D811" s="10">
        <f t="shared" si="99"/>
        <v>2025</v>
      </c>
      <c r="E811" s="10" t="str">
        <f t="shared" si="100"/>
        <v>Q3</v>
      </c>
      <c r="F811" s="10" t="s">
        <v>2148</v>
      </c>
      <c r="G811" s="10" t="s">
        <v>102</v>
      </c>
      <c r="H811" s="10" t="s">
        <v>65</v>
      </c>
      <c r="I811" s="10" t="s">
        <v>20</v>
      </c>
      <c r="J811" s="10" t="s">
        <v>29</v>
      </c>
      <c r="K811" s="10" t="s">
        <v>39</v>
      </c>
      <c r="L811" s="10">
        <v>2175.46</v>
      </c>
      <c r="M811" s="10">
        <f t="shared" si="101"/>
        <v>725.15333333333331</v>
      </c>
      <c r="N811" s="10">
        <v>3</v>
      </c>
      <c r="O811" s="10">
        <v>0.23</v>
      </c>
      <c r="P811" s="10">
        <v>736.6</v>
      </c>
      <c r="Q811" s="11">
        <f t="shared" si="102"/>
        <v>0.33859505575832238</v>
      </c>
      <c r="R811" s="10" t="s">
        <v>54</v>
      </c>
      <c r="S811" s="10" t="s">
        <v>40</v>
      </c>
      <c r="T811" s="10">
        <v>2</v>
      </c>
      <c r="U811" s="12" t="str">
        <f t="shared" si="103"/>
        <v>FAST</v>
      </c>
      <c r="V811" s="10" t="str">
        <f t="shared" si="96"/>
        <v>upto 0.3</v>
      </c>
      <c r="W811" s="16">
        <f t="shared" ca="1" si="97"/>
        <v>1</v>
      </c>
    </row>
    <row r="812" spans="1:23" x14ac:dyDescent="0.25">
      <c r="A812" s="9" t="s">
        <v>2149</v>
      </c>
      <c r="B812" s="10" t="s">
        <v>2150</v>
      </c>
      <c r="C812" s="10" t="str">
        <f t="shared" si="98"/>
        <v>January</v>
      </c>
      <c r="D812" s="10">
        <f t="shared" si="99"/>
        <v>2024</v>
      </c>
      <c r="E812" s="10" t="str">
        <f t="shared" si="100"/>
        <v>Q1</v>
      </c>
      <c r="F812" s="10" t="s">
        <v>2151</v>
      </c>
      <c r="G812" s="10" t="s">
        <v>18</v>
      </c>
      <c r="H812" s="10" t="s">
        <v>51</v>
      </c>
      <c r="I812" s="10" t="s">
        <v>28</v>
      </c>
      <c r="J812" s="10" t="s">
        <v>29</v>
      </c>
      <c r="K812" s="10" t="s">
        <v>30</v>
      </c>
      <c r="L812" s="10">
        <v>1138.6400000000001</v>
      </c>
      <c r="M812" s="10">
        <f t="shared" si="101"/>
        <v>569.32000000000005</v>
      </c>
      <c r="N812" s="10">
        <v>2</v>
      </c>
      <c r="O812" s="10">
        <v>0.23</v>
      </c>
      <c r="P812" s="10">
        <v>151.63</v>
      </c>
      <c r="Q812" s="11">
        <f t="shared" si="102"/>
        <v>0.13316763858638375</v>
      </c>
      <c r="R812" s="10" t="s">
        <v>23</v>
      </c>
      <c r="S812" s="10" t="s">
        <v>77</v>
      </c>
      <c r="T812" s="10">
        <v>10</v>
      </c>
      <c r="U812" s="12" t="str">
        <f t="shared" si="103"/>
        <v>SLOW</v>
      </c>
      <c r="V812" s="10" t="str">
        <f t="shared" si="96"/>
        <v>upto 0.3</v>
      </c>
      <c r="W812" s="16">
        <f t="shared" ca="1" si="97"/>
        <v>1</v>
      </c>
    </row>
    <row r="813" spans="1:23" x14ac:dyDescent="0.25">
      <c r="A813" s="9" t="s">
        <v>2152</v>
      </c>
      <c r="B813" s="10" t="s">
        <v>1527</v>
      </c>
      <c r="C813" s="10" t="str">
        <f t="shared" si="98"/>
        <v>December</v>
      </c>
      <c r="D813" s="10">
        <f t="shared" si="99"/>
        <v>2025</v>
      </c>
      <c r="E813" s="10" t="str">
        <f t="shared" si="100"/>
        <v>Q4</v>
      </c>
      <c r="F813" s="10" t="s">
        <v>2153</v>
      </c>
      <c r="G813" s="10" t="s">
        <v>36</v>
      </c>
      <c r="H813" s="10" t="s">
        <v>45</v>
      </c>
      <c r="I813" s="10" t="s">
        <v>46</v>
      </c>
      <c r="J813" s="10" t="s">
        <v>66</v>
      </c>
      <c r="K813" s="10" t="s">
        <v>82</v>
      </c>
      <c r="L813" s="10">
        <v>4119.88</v>
      </c>
      <c r="M813" s="10">
        <f t="shared" si="101"/>
        <v>823.976</v>
      </c>
      <c r="N813" s="10">
        <v>5</v>
      </c>
      <c r="O813" s="10">
        <v>0.1</v>
      </c>
      <c r="P813" s="10">
        <v>745.54</v>
      </c>
      <c r="Q813" s="11">
        <f t="shared" si="102"/>
        <v>0.18096158140528362</v>
      </c>
      <c r="R813" s="10" t="s">
        <v>54</v>
      </c>
      <c r="S813" s="10" t="s">
        <v>40</v>
      </c>
      <c r="T813" s="10">
        <v>10</v>
      </c>
      <c r="U813" s="12" t="str">
        <f t="shared" si="103"/>
        <v>SLOW</v>
      </c>
      <c r="V813" s="10" t="str">
        <f t="shared" si="96"/>
        <v>0.1 to 0.2</v>
      </c>
      <c r="W813" s="16">
        <f t="shared" ca="1" si="97"/>
        <v>1</v>
      </c>
    </row>
    <row r="814" spans="1:23" x14ac:dyDescent="0.25">
      <c r="A814" s="9" t="s">
        <v>2154</v>
      </c>
      <c r="B814" s="10" t="s">
        <v>2155</v>
      </c>
      <c r="C814" s="10" t="str">
        <f t="shared" si="98"/>
        <v>August</v>
      </c>
      <c r="D814" s="10">
        <f t="shared" si="99"/>
        <v>2025</v>
      </c>
      <c r="E814" s="10" t="str">
        <f t="shared" si="100"/>
        <v>Q3</v>
      </c>
      <c r="F814" s="10" t="s">
        <v>2156</v>
      </c>
      <c r="G814" s="10" t="s">
        <v>36</v>
      </c>
      <c r="H814" s="10" t="s">
        <v>19</v>
      </c>
      <c r="I814" s="10" t="s">
        <v>116</v>
      </c>
      <c r="J814" s="10" t="s">
        <v>66</v>
      </c>
      <c r="K814" s="10" t="s">
        <v>67</v>
      </c>
      <c r="L814" s="10">
        <v>2501.5500000000002</v>
      </c>
      <c r="M814" s="10">
        <f t="shared" si="101"/>
        <v>500.31000000000006</v>
      </c>
      <c r="N814" s="10">
        <v>5</v>
      </c>
      <c r="O814" s="10">
        <v>0.09</v>
      </c>
      <c r="P814" s="10">
        <v>870.45</v>
      </c>
      <c r="Q814" s="11">
        <f t="shared" si="102"/>
        <v>0.34796426215746235</v>
      </c>
      <c r="R814" s="10" t="s">
        <v>23</v>
      </c>
      <c r="S814" s="10" t="s">
        <v>32</v>
      </c>
      <c r="T814" s="10">
        <v>4</v>
      </c>
      <c r="U814" s="12" t="str">
        <f t="shared" si="103"/>
        <v>NORMAL</v>
      </c>
      <c r="V814" s="10" t="str">
        <f t="shared" si="96"/>
        <v>0 to 0.1</v>
      </c>
      <c r="W814" s="16">
        <f t="shared" ca="1" si="97"/>
        <v>1</v>
      </c>
    </row>
    <row r="815" spans="1:23" x14ac:dyDescent="0.25">
      <c r="A815" s="9" t="s">
        <v>2157</v>
      </c>
      <c r="B815" s="10" t="s">
        <v>475</v>
      </c>
      <c r="C815" s="10" t="str">
        <f t="shared" si="98"/>
        <v>August</v>
      </c>
      <c r="D815" s="10">
        <f t="shared" si="99"/>
        <v>2025</v>
      </c>
      <c r="E815" s="10" t="str">
        <f t="shared" si="100"/>
        <v>Q3</v>
      </c>
      <c r="F815" s="10" t="s">
        <v>2158</v>
      </c>
      <c r="G815" s="10" t="s">
        <v>44</v>
      </c>
      <c r="H815" s="10" t="s">
        <v>45</v>
      </c>
      <c r="I815" s="10" t="s">
        <v>38</v>
      </c>
      <c r="J815" s="10" t="s">
        <v>66</v>
      </c>
      <c r="K815" s="10" t="s">
        <v>67</v>
      </c>
      <c r="L815" s="10">
        <v>392.21</v>
      </c>
      <c r="M815" s="10">
        <f t="shared" si="101"/>
        <v>392.21</v>
      </c>
      <c r="N815" s="10">
        <v>1</v>
      </c>
      <c r="O815" s="10">
        <v>0.01</v>
      </c>
      <c r="P815" s="10">
        <v>47.64</v>
      </c>
      <c r="Q815" s="11">
        <f t="shared" si="102"/>
        <v>0.12146554141913772</v>
      </c>
      <c r="R815" s="10" t="s">
        <v>54</v>
      </c>
      <c r="S815" s="10" t="s">
        <v>24</v>
      </c>
      <c r="T815" s="10">
        <v>2</v>
      </c>
      <c r="U815" s="12" t="str">
        <f t="shared" si="103"/>
        <v>FAST</v>
      </c>
      <c r="V815" s="10" t="str">
        <f t="shared" si="96"/>
        <v>0 to 0.1</v>
      </c>
      <c r="W815" s="16">
        <f t="shared" ca="1" si="97"/>
        <v>1</v>
      </c>
    </row>
    <row r="816" spans="1:23" x14ac:dyDescent="0.25">
      <c r="A816" s="9" t="s">
        <v>2159</v>
      </c>
      <c r="B816" s="10" t="s">
        <v>1796</v>
      </c>
      <c r="C816" s="10" t="str">
        <f t="shared" si="98"/>
        <v>April</v>
      </c>
      <c r="D816" s="10">
        <f t="shared" si="99"/>
        <v>2024</v>
      </c>
      <c r="E816" s="10" t="str">
        <f t="shared" si="100"/>
        <v>Q2</v>
      </c>
      <c r="F816" s="10" t="s">
        <v>2160</v>
      </c>
      <c r="G816" s="10" t="s">
        <v>102</v>
      </c>
      <c r="H816" s="10" t="s">
        <v>37</v>
      </c>
      <c r="I816" s="10" t="s">
        <v>59</v>
      </c>
      <c r="J816" s="10" t="s">
        <v>81</v>
      </c>
      <c r="K816" s="10" t="s">
        <v>67</v>
      </c>
      <c r="L816" s="10">
        <v>211.21</v>
      </c>
      <c r="M816" s="10">
        <f t="shared" si="101"/>
        <v>211.21</v>
      </c>
      <c r="N816" s="10">
        <v>1</v>
      </c>
      <c r="O816" s="10">
        <v>0.24</v>
      </c>
      <c r="P816" s="10">
        <v>57.54</v>
      </c>
      <c r="Q816" s="11">
        <f t="shared" si="102"/>
        <v>0.27243028265707114</v>
      </c>
      <c r="R816" s="10" t="s">
        <v>31</v>
      </c>
      <c r="S816" s="10" t="s">
        <v>32</v>
      </c>
      <c r="T816" s="10">
        <v>5</v>
      </c>
      <c r="U816" s="12" t="str">
        <f t="shared" si="103"/>
        <v>NORMAL</v>
      </c>
      <c r="V816" s="10" t="str">
        <f t="shared" si="96"/>
        <v>upto 0.3</v>
      </c>
      <c r="W816" s="16">
        <f t="shared" ca="1" si="97"/>
        <v>1</v>
      </c>
    </row>
    <row r="817" spans="1:23" x14ac:dyDescent="0.25">
      <c r="A817" s="9" t="s">
        <v>2161</v>
      </c>
      <c r="B817" s="10" t="s">
        <v>1728</v>
      </c>
      <c r="C817" s="10" t="str">
        <f t="shared" si="98"/>
        <v>September</v>
      </c>
      <c r="D817" s="10">
        <f t="shared" si="99"/>
        <v>2024</v>
      </c>
      <c r="E817" s="10" t="str">
        <f t="shared" si="100"/>
        <v>Q3</v>
      </c>
      <c r="F817" s="10" t="s">
        <v>2162</v>
      </c>
      <c r="G817" s="10" t="s">
        <v>18</v>
      </c>
      <c r="H817" s="10" t="s">
        <v>65</v>
      </c>
      <c r="I817" s="10" t="s">
        <v>52</v>
      </c>
      <c r="J817" s="10" t="s">
        <v>81</v>
      </c>
      <c r="K817" s="10" t="s">
        <v>39</v>
      </c>
      <c r="L817" s="10">
        <v>2290.4499999999998</v>
      </c>
      <c r="M817" s="10">
        <f t="shared" si="101"/>
        <v>763.48333333333323</v>
      </c>
      <c r="N817" s="10">
        <v>3</v>
      </c>
      <c r="O817" s="10">
        <v>0.28999999999999998</v>
      </c>
      <c r="P817" s="10">
        <v>255.74</v>
      </c>
      <c r="Q817" s="11">
        <f t="shared" si="102"/>
        <v>0.11165491497304024</v>
      </c>
      <c r="R817" s="10" t="s">
        <v>31</v>
      </c>
      <c r="S817" s="10" t="s">
        <v>77</v>
      </c>
      <c r="T817" s="10">
        <v>10</v>
      </c>
      <c r="U817" s="12" t="str">
        <f t="shared" si="103"/>
        <v>SLOW</v>
      </c>
      <c r="V817" s="10" t="str">
        <f t="shared" si="96"/>
        <v>upto 0.3</v>
      </c>
      <c r="W817" s="16">
        <f t="shared" ca="1" si="97"/>
        <v>1</v>
      </c>
    </row>
    <row r="818" spans="1:23" x14ac:dyDescent="0.25">
      <c r="A818" s="9" t="s">
        <v>2163</v>
      </c>
      <c r="B818" s="10" t="s">
        <v>1413</v>
      </c>
      <c r="C818" s="10" t="str">
        <f t="shared" si="98"/>
        <v>August</v>
      </c>
      <c r="D818" s="10">
        <f t="shared" si="99"/>
        <v>2024</v>
      </c>
      <c r="E818" s="10" t="str">
        <f t="shared" si="100"/>
        <v>Q3</v>
      </c>
      <c r="F818" s="10" t="s">
        <v>2164</v>
      </c>
      <c r="G818" s="10" t="s">
        <v>36</v>
      </c>
      <c r="H818" s="10" t="s">
        <v>51</v>
      </c>
      <c r="I818" s="10" t="s">
        <v>20</v>
      </c>
      <c r="J818" s="10" t="s">
        <v>29</v>
      </c>
      <c r="K818" s="10" t="s">
        <v>22</v>
      </c>
      <c r="L818" s="10">
        <v>920.3</v>
      </c>
      <c r="M818" s="10">
        <f t="shared" si="101"/>
        <v>306.76666666666665</v>
      </c>
      <c r="N818" s="10">
        <v>3</v>
      </c>
      <c r="O818" s="10">
        <v>0.24</v>
      </c>
      <c r="P818" s="10">
        <v>291.89</v>
      </c>
      <c r="Q818" s="11">
        <f t="shared" si="102"/>
        <v>0.31716831467999568</v>
      </c>
      <c r="R818" s="10" t="s">
        <v>54</v>
      </c>
      <c r="S818" s="10" t="s">
        <v>32</v>
      </c>
      <c r="T818" s="10">
        <v>7</v>
      </c>
      <c r="U818" s="12" t="str">
        <f t="shared" si="103"/>
        <v>NORMAL</v>
      </c>
      <c r="V818" s="10" t="str">
        <f t="shared" si="96"/>
        <v>upto 0.3</v>
      </c>
      <c r="W818" s="16">
        <f t="shared" ca="1" si="97"/>
        <v>1</v>
      </c>
    </row>
    <row r="819" spans="1:23" x14ac:dyDescent="0.25">
      <c r="A819" s="9" t="s">
        <v>2165</v>
      </c>
      <c r="B819" s="10" t="s">
        <v>62</v>
      </c>
      <c r="C819" s="10" t="str">
        <f t="shared" si="98"/>
        <v>July</v>
      </c>
      <c r="D819" s="10">
        <f t="shared" si="99"/>
        <v>2024</v>
      </c>
      <c r="E819" s="10" t="str">
        <f t="shared" si="100"/>
        <v>Q3</v>
      </c>
      <c r="F819" s="10" t="s">
        <v>2166</v>
      </c>
      <c r="G819" s="10" t="s">
        <v>18</v>
      </c>
      <c r="H819" s="10" t="s">
        <v>37</v>
      </c>
      <c r="I819" s="10" t="s">
        <v>59</v>
      </c>
      <c r="J819" s="10" t="s">
        <v>29</v>
      </c>
      <c r="K819" s="10" t="s">
        <v>60</v>
      </c>
      <c r="L819" s="10">
        <v>189.83</v>
      </c>
      <c r="M819" s="10">
        <f t="shared" si="101"/>
        <v>189.83</v>
      </c>
      <c r="N819" s="10">
        <v>1</v>
      </c>
      <c r="O819" s="10">
        <v>0.3</v>
      </c>
      <c r="P819" s="10">
        <v>53.95</v>
      </c>
      <c r="Q819" s="11">
        <f t="shared" si="102"/>
        <v>0.2842016541115735</v>
      </c>
      <c r="R819" s="10" t="s">
        <v>23</v>
      </c>
      <c r="S819" s="10" t="s">
        <v>77</v>
      </c>
      <c r="T819" s="10">
        <v>7</v>
      </c>
      <c r="U819" s="12" t="str">
        <f t="shared" si="103"/>
        <v>NORMAL</v>
      </c>
      <c r="V819" s="10" t="str">
        <f t="shared" si="96"/>
        <v>upto 0.3</v>
      </c>
      <c r="W819" s="16">
        <f t="shared" ca="1" si="97"/>
        <v>1</v>
      </c>
    </row>
    <row r="820" spans="1:23" x14ac:dyDescent="0.25">
      <c r="A820" s="9" t="s">
        <v>2167</v>
      </c>
      <c r="B820" s="10" t="s">
        <v>2168</v>
      </c>
      <c r="C820" s="10" t="str">
        <f t="shared" si="98"/>
        <v>April</v>
      </c>
      <c r="D820" s="10">
        <f t="shared" si="99"/>
        <v>2024</v>
      </c>
      <c r="E820" s="10" t="str">
        <f t="shared" si="100"/>
        <v>Q2</v>
      </c>
      <c r="F820" s="10" t="s">
        <v>2169</v>
      </c>
      <c r="G820" s="10" t="s">
        <v>36</v>
      </c>
      <c r="H820" s="10" t="s">
        <v>65</v>
      </c>
      <c r="I820" s="10" t="s">
        <v>59</v>
      </c>
      <c r="J820" s="10" t="s">
        <v>66</v>
      </c>
      <c r="K820" s="10" t="s">
        <v>39</v>
      </c>
      <c r="L820" s="10">
        <v>689.66</v>
      </c>
      <c r="M820" s="10">
        <f t="shared" si="101"/>
        <v>689.66</v>
      </c>
      <c r="N820" s="10">
        <v>1</v>
      </c>
      <c r="O820" s="10">
        <v>0.16</v>
      </c>
      <c r="P820" s="10">
        <v>156.11000000000001</v>
      </c>
      <c r="Q820" s="11">
        <f t="shared" si="102"/>
        <v>0.22635791549459156</v>
      </c>
      <c r="R820" s="10" t="s">
        <v>31</v>
      </c>
      <c r="S820" s="10" t="s">
        <v>40</v>
      </c>
      <c r="T820" s="10">
        <v>1</v>
      </c>
      <c r="U820" s="12" t="str">
        <f t="shared" si="103"/>
        <v>FAST</v>
      </c>
      <c r="V820" s="10" t="str">
        <f t="shared" si="96"/>
        <v>0.1 to 0.2</v>
      </c>
      <c r="W820" s="16">
        <f t="shared" ca="1" si="97"/>
        <v>1</v>
      </c>
    </row>
    <row r="821" spans="1:23" x14ac:dyDescent="0.25">
      <c r="A821" s="9" t="s">
        <v>2170</v>
      </c>
      <c r="B821" s="10" t="s">
        <v>2171</v>
      </c>
      <c r="C821" s="10" t="str">
        <f t="shared" si="98"/>
        <v>October</v>
      </c>
      <c r="D821" s="10">
        <f t="shared" si="99"/>
        <v>2025</v>
      </c>
      <c r="E821" s="10" t="str">
        <f t="shared" si="100"/>
        <v>Q4</v>
      </c>
      <c r="F821" s="10" t="s">
        <v>2172</v>
      </c>
      <c r="G821" s="10" t="s">
        <v>18</v>
      </c>
      <c r="H821" s="10" t="s">
        <v>51</v>
      </c>
      <c r="I821" s="10" t="s">
        <v>38</v>
      </c>
      <c r="J821" s="10" t="s">
        <v>47</v>
      </c>
      <c r="K821" s="10" t="s">
        <v>22</v>
      </c>
      <c r="L821" s="10">
        <v>2350.16</v>
      </c>
      <c r="M821" s="10">
        <f t="shared" si="101"/>
        <v>470.03199999999998</v>
      </c>
      <c r="N821" s="10">
        <v>5</v>
      </c>
      <c r="O821" s="10">
        <v>0.17</v>
      </c>
      <c r="P821" s="10">
        <v>266.43</v>
      </c>
      <c r="Q821" s="11">
        <f t="shared" si="102"/>
        <v>0.11336674949790654</v>
      </c>
      <c r="R821" s="10" t="s">
        <v>23</v>
      </c>
      <c r="S821" s="10" t="s">
        <v>77</v>
      </c>
      <c r="T821" s="10">
        <v>5</v>
      </c>
      <c r="U821" s="12" t="str">
        <f t="shared" si="103"/>
        <v>NORMAL</v>
      </c>
      <c r="V821" s="10" t="str">
        <f t="shared" si="96"/>
        <v>0.1 to 0.2</v>
      </c>
      <c r="W821" s="16">
        <f t="shared" ca="1" si="97"/>
        <v>1</v>
      </c>
    </row>
    <row r="822" spans="1:23" x14ac:dyDescent="0.25">
      <c r="A822" s="9" t="s">
        <v>2173</v>
      </c>
      <c r="B822" s="10" t="s">
        <v>2174</v>
      </c>
      <c r="C822" s="10" t="str">
        <f t="shared" si="98"/>
        <v>October</v>
      </c>
      <c r="D822" s="10">
        <f t="shared" si="99"/>
        <v>2024</v>
      </c>
      <c r="E822" s="10" t="str">
        <f t="shared" si="100"/>
        <v>Q4</v>
      </c>
      <c r="F822" s="10" t="s">
        <v>2175</v>
      </c>
      <c r="G822" s="10" t="s">
        <v>64</v>
      </c>
      <c r="H822" s="10" t="s">
        <v>51</v>
      </c>
      <c r="I822" s="10" t="s">
        <v>59</v>
      </c>
      <c r="J822" s="10" t="s">
        <v>29</v>
      </c>
      <c r="K822" s="10" t="s">
        <v>72</v>
      </c>
      <c r="L822" s="10">
        <v>2279.2399999999998</v>
      </c>
      <c r="M822" s="10">
        <f t="shared" si="101"/>
        <v>759.74666666666656</v>
      </c>
      <c r="N822" s="10">
        <v>3</v>
      </c>
      <c r="O822" s="10">
        <v>0.19</v>
      </c>
      <c r="P822" s="10">
        <v>443.83</v>
      </c>
      <c r="Q822" s="11">
        <f t="shared" si="102"/>
        <v>0.19472718976500941</v>
      </c>
      <c r="R822" s="10" t="s">
        <v>54</v>
      </c>
      <c r="S822" s="10" t="s">
        <v>86</v>
      </c>
      <c r="T822" s="10">
        <v>10</v>
      </c>
      <c r="U822" s="12" t="str">
        <f t="shared" si="103"/>
        <v>SLOW</v>
      </c>
      <c r="V822" s="10" t="str">
        <f t="shared" si="96"/>
        <v>0.1 to 0.2</v>
      </c>
      <c r="W822" s="16">
        <f t="shared" ca="1" si="97"/>
        <v>1</v>
      </c>
    </row>
    <row r="823" spans="1:23" x14ac:dyDescent="0.25">
      <c r="A823" s="9" t="s">
        <v>2176</v>
      </c>
      <c r="B823" s="10" t="s">
        <v>2177</v>
      </c>
      <c r="C823" s="10" t="str">
        <f t="shared" si="98"/>
        <v>May</v>
      </c>
      <c r="D823" s="10">
        <f t="shared" si="99"/>
        <v>2024</v>
      </c>
      <c r="E823" s="10" t="str">
        <f t="shared" si="100"/>
        <v>Q2</v>
      </c>
      <c r="F823" s="10" t="s">
        <v>2178</v>
      </c>
      <c r="G823" s="10" t="s">
        <v>44</v>
      </c>
      <c r="H823" s="10" t="s">
        <v>37</v>
      </c>
      <c r="I823" s="10" t="s">
        <v>116</v>
      </c>
      <c r="J823" s="10" t="s">
        <v>21</v>
      </c>
      <c r="K823" s="10" t="s">
        <v>53</v>
      </c>
      <c r="L823" s="10">
        <v>699.63</v>
      </c>
      <c r="M823" s="10">
        <f t="shared" si="101"/>
        <v>699.63</v>
      </c>
      <c r="N823" s="10">
        <v>1</v>
      </c>
      <c r="O823" s="10">
        <v>0.16</v>
      </c>
      <c r="P823" s="10">
        <v>110.95</v>
      </c>
      <c r="Q823" s="11">
        <f t="shared" si="102"/>
        <v>0.15858382287780684</v>
      </c>
      <c r="R823" s="10" t="s">
        <v>31</v>
      </c>
      <c r="S823" s="10" t="s">
        <v>86</v>
      </c>
      <c r="T823" s="10">
        <v>6</v>
      </c>
      <c r="U823" s="12" t="str">
        <f t="shared" si="103"/>
        <v>NORMAL</v>
      </c>
      <c r="V823" s="10" t="str">
        <f t="shared" si="96"/>
        <v>0.1 to 0.2</v>
      </c>
      <c r="W823" s="16">
        <f t="shared" ca="1" si="97"/>
        <v>1</v>
      </c>
    </row>
    <row r="824" spans="1:23" x14ac:dyDescent="0.25">
      <c r="A824" s="9" t="s">
        <v>2179</v>
      </c>
      <c r="B824" s="10" t="s">
        <v>2180</v>
      </c>
      <c r="C824" s="10" t="str">
        <f t="shared" si="98"/>
        <v>March</v>
      </c>
      <c r="D824" s="10">
        <f t="shared" si="99"/>
        <v>2024</v>
      </c>
      <c r="E824" s="10" t="str">
        <f t="shared" si="100"/>
        <v>Q1</v>
      </c>
      <c r="F824" s="10" t="s">
        <v>2181</v>
      </c>
      <c r="G824" s="10" t="s">
        <v>44</v>
      </c>
      <c r="H824" s="10" t="s">
        <v>71</v>
      </c>
      <c r="I824" s="10" t="s">
        <v>28</v>
      </c>
      <c r="J824" s="10" t="s">
        <v>81</v>
      </c>
      <c r="K824" s="10" t="s">
        <v>22</v>
      </c>
      <c r="L824" s="10">
        <v>1187.21</v>
      </c>
      <c r="M824" s="10">
        <f t="shared" si="101"/>
        <v>593.60500000000002</v>
      </c>
      <c r="N824" s="10">
        <v>2</v>
      </c>
      <c r="O824" s="10">
        <v>0.04</v>
      </c>
      <c r="P824" s="10">
        <v>327.97</v>
      </c>
      <c r="Q824" s="11">
        <f t="shared" si="102"/>
        <v>0.27625272698174713</v>
      </c>
      <c r="R824" s="10" t="s">
        <v>31</v>
      </c>
      <c r="S824" s="10" t="s">
        <v>86</v>
      </c>
      <c r="T824" s="10">
        <v>10</v>
      </c>
      <c r="U824" s="12" t="str">
        <f t="shared" si="103"/>
        <v>SLOW</v>
      </c>
      <c r="V824" s="10" t="str">
        <f t="shared" si="96"/>
        <v>0 to 0.1</v>
      </c>
      <c r="W824" s="16">
        <f t="shared" ca="1" si="97"/>
        <v>1</v>
      </c>
    </row>
    <row r="825" spans="1:23" x14ac:dyDescent="0.25">
      <c r="A825" s="9" t="s">
        <v>2182</v>
      </c>
      <c r="B825" s="10" t="s">
        <v>189</v>
      </c>
      <c r="C825" s="10" t="str">
        <f t="shared" si="98"/>
        <v>May</v>
      </c>
      <c r="D825" s="10">
        <f t="shared" si="99"/>
        <v>2024</v>
      </c>
      <c r="E825" s="10" t="str">
        <f t="shared" si="100"/>
        <v>Q2</v>
      </c>
      <c r="F825" s="10" t="s">
        <v>1231</v>
      </c>
      <c r="G825" s="10" t="s">
        <v>102</v>
      </c>
      <c r="H825" s="10" t="s">
        <v>65</v>
      </c>
      <c r="I825" s="10" t="s">
        <v>38</v>
      </c>
      <c r="J825" s="10" t="s">
        <v>81</v>
      </c>
      <c r="K825" s="10" t="s">
        <v>30</v>
      </c>
      <c r="L825" s="10">
        <v>626.89</v>
      </c>
      <c r="M825" s="10">
        <f t="shared" si="101"/>
        <v>626.89</v>
      </c>
      <c r="N825" s="10">
        <v>1</v>
      </c>
      <c r="O825" s="10">
        <v>0.01</v>
      </c>
      <c r="P825" s="10">
        <v>205.04</v>
      </c>
      <c r="Q825" s="11">
        <f t="shared" si="102"/>
        <v>0.32707492542551325</v>
      </c>
      <c r="R825" s="10" t="s">
        <v>31</v>
      </c>
      <c r="S825" s="10" t="s">
        <v>40</v>
      </c>
      <c r="T825" s="10">
        <v>10</v>
      </c>
      <c r="U825" s="12" t="str">
        <f t="shared" si="103"/>
        <v>SLOW</v>
      </c>
      <c r="V825" s="10" t="str">
        <f t="shared" si="96"/>
        <v>0 to 0.1</v>
      </c>
      <c r="W825" s="16">
        <f t="shared" ca="1" si="97"/>
        <v>1</v>
      </c>
    </row>
    <row r="826" spans="1:23" x14ac:dyDescent="0.25">
      <c r="A826" s="9" t="s">
        <v>2183</v>
      </c>
      <c r="B826" s="10" t="s">
        <v>1602</v>
      </c>
      <c r="C826" s="10" t="str">
        <f t="shared" si="98"/>
        <v>January</v>
      </c>
      <c r="D826" s="10">
        <f t="shared" si="99"/>
        <v>2025</v>
      </c>
      <c r="E826" s="10" t="str">
        <f t="shared" si="100"/>
        <v>Q1</v>
      </c>
      <c r="F826" s="10" t="s">
        <v>2184</v>
      </c>
      <c r="G826" s="10" t="s">
        <v>64</v>
      </c>
      <c r="H826" s="10" t="s">
        <v>71</v>
      </c>
      <c r="I826" s="10" t="s">
        <v>59</v>
      </c>
      <c r="J826" s="10" t="s">
        <v>66</v>
      </c>
      <c r="K826" s="10" t="s">
        <v>39</v>
      </c>
      <c r="L826" s="10">
        <v>3461.64</v>
      </c>
      <c r="M826" s="10">
        <f t="shared" si="101"/>
        <v>865.41</v>
      </c>
      <c r="N826" s="10">
        <v>4</v>
      </c>
      <c r="O826" s="10">
        <v>0.05</v>
      </c>
      <c r="P826" s="10">
        <v>543.21</v>
      </c>
      <c r="Q826" s="11">
        <f t="shared" si="102"/>
        <v>0.15692273026657885</v>
      </c>
      <c r="R826" s="10" t="s">
        <v>31</v>
      </c>
      <c r="S826" s="10" t="s">
        <v>86</v>
      </c>
      <c r="T826" s="10">
        <v>1</v>
      </c>
      <c r="U826" s="12" t="str">
        <f t="shared" si="103"/>
        <v>FAST</v>
      </c>
      <c r="V826" s="10" t="str">
        <f t="shared" si="96"/>
        <v>0 to 0.1</v>
      </c>
      <c r="W826" s="16">
        <f t="shared" ca="1" si="97"/>
        <v>1</v>
      </c>
    </row>
    <row r="827" spans="1:23" x14ac:dyDescent="0.25">
      <c r="A827" s="9" t="s">
        <v>2185</v>
      </c>
      <c r="B827" s="10" t="s">
        <v>393</v>
      </c>
      <c r="C827" s="10" t="str">
        <f t="shared" si="98"/>
        <v>November</v>
      </c>
      <c r="D827" s="10">
        <f t="shared" si="99"/>
        <v>2025</v>
      </c>
      <c r="E827" s="10" t="str">
        <f t="shared" si="100"/>
        <v>Q4</v>
      </c>
      <c r="F827" s="10" t="s">
        <v>1349</v>
      </c>
      <c r="G827" s="10" t="s">
        <v>44</v>
      </c>
      <c r="H827" s="10" t="s">
        <v>65</v>
      </c>
      <c r="I827" s="10" t="s">
        <v>46</v>
      </c>
      <c r="J827" s="10" t="s">
        <v>81</v>
      </c>
      <c r="K827" s="10" t="s">
        <v>76</v>
      </c>
      <c r="L827" s="10">
        <v>611.42999999999995</v>
      </c>
      <c r="M827" s="10">
        <f t="shared" si="101"/>
        <v>122.28599999999999</v>
      </c>
      <c r="N827" s="10">
        <v>5</v>
      </c>
      <c r="O827" s="10">
        <v>0.17</v>
      </c>
      <c r="P827" s="10">
        <v>114.15</v>
      </c>
      <c r="Q827" s="11">
        <f t="shared" si="102"/>
        <v>0.18669348903390415</v>
      </c>
      <c r="R827" s="10" t="s">
        <v>54</v>
      </c>
      <c r="S827" s="10" t="s">
        <v>86</v>
      </c>
      <c r="T827" s="10">
        <v>7</v>
      </c>
      <c r="U827" s="12" t="str">
        <f t="shared" si="103"/>
        <v>NORMAL</v>
      </c>
      <c r="V827" s="10" t="str">
        <f t="shared" si="96"/>
        <v>0.1 to 0.2</v>
      </c>
      <c r="W827" s="16">
        <f t="shared" ca="1" si="97"/>
        <v>1</v>
      </c>
    </row>
    <row r="828" spans="1:23" x14ac:dyDescent="0.25">
      <c r="A828" s="9" t="s">
        <v>2186</v>
      </c>
      <c r="B828" s="10" t="s">
        <v>2187</v>
      </c>
      <c r="C828" s="10" t="str">
        <f t="shared" si="98"/>
        <v>February</v>
      </c>
      <c r="D828" s="10">
        <f t="shared" si="99"/>
        <v>2025</v>
      </c>
      <c r="E828" s="10" t="str">
        <f t="shared" si="100"/>
        <v>Q1</v>
      </c>
      <c r="F828" s="10" t="s">
        <v>2188</v>
      </c>
      <c r="G828" s="10" t="s">
        <v>44</v>
      </c>
      <c r="H828" s="10" t="s">
        <v>58</v>
      </c>
      <c r="I828" s="10" t="s">
        <v>28</v>
      </c>
      <c r="J828" s="10" t="s">
        <v>81</v>
      </c>
      <c r="K828" s="10" t="s">
        <v>67</v>
      </c>
      <c r="L828" s="10">
        <v>4020.51</v>
      </c>
      <c r="M828" s="10">
        <f t="shared" si="101"/>
        <v>804.10200000000009</v>
      </c>
      <c r="N828" s="10">
        <v>5</v>
      </c>
      <c r="O828" s="10">
        <v>0.21</v>
      </c>
      <c r="P828" s="10">
        <v>852.91</v>
      </c>
      <c r="Q828" s="11">
        <f t="shared" si="102"/>
        <v>0.2121397534143678</v>
      </c>
      <c r="R828" s="10" t="s">
        <v>31</v>
      </c>
      <c r="S828" s="10" t="s">
        <v>77</v>
      </c>
      <c r="T828" s="10">
        <v>5</v>
      </c>
      <c r="U828" s="12" t="str">
        <f t="shared" si="103"/>
        <v>NORMAL</v>
      </c>
      <c r="V828" s="10" t="str">
        <f t="shared" si="96"/>
        <v>upto 0.3</v>
      </c>
      <c r="W828" s="16">
        <f t="shared" ca="1" si="97"/>
        <v>1</v>
      </c>
    </row>
    <row r="829" spans="1:23" x14ac:dyDescent="0.25">
      <c r="A829" s="9" t="s">
        <v>2189</v>
      </c>
      <c r="B829" s="10" t="s">
        <v>1051</v>
      </c>
      <c r="C829" s="10" t="str">
        <f t="shared" si="98"/>
        <v>May</v>
      </c>
      <c r="D829" s="10">
        <f t="shared" si="99"/>
        <v>2025</v>
      </c>
      <c r="E829" s="10" t="str">
        <f t="shared" si="100"/>
        <v>Q2</v>
      </c>
      <c r="F829" s="10" t="s">
        <v>2190</v>
      </c>
      <c r="G829" s="10" t="s">
        <v>36</v>
      </c>
      <c r="H829" s="10" t="s">
        <v>51</v>
      </c>
      <c r="I829" s="10" t="s">
        <v>106</v>
      </c>
      <c r="J829" s="10" t="s">
        <v>29</v>
      </c>
      <c r="K829" s="10" t="s">
        <v>30</v>
      </c>
      <c r="L829" s="10">
        <v>2285.33</v>
      </c>
      <c r="M829" s="10">
        <f t="shared" si="101"/>
        <v>761.77666666666664</v>
      </c>
      <c r="N829" s="10">
        <v>3</v>
      </c>
      <c r="O829" s="10">
        <v>0.3</v>
      </c>
      <c r="P829" s="10">
        <v>558.66</v>
      </c>
      <c r="Q829" s="11">
        <f t="shared" si="102"/>
        <v>0.24445484897148331</v>
      </c>
      <c r="R829" s="10" t="s">
        <v>31</v>
      </c>
      <c r="S829" s="10" t="s">
        <v>77</v>
      </c>
      <c r="T829" s="10">
        <v>7</v>
      </c>
      <c r="U829" s="12" t="str">
        <f t="shared" si="103"/>
        <v>NORMAL</v>
      </c>
      <c r="V829" s="10" t="str">
        <f t="shared" si="96"/>
        <v>upto 0.3</v>
      </c>
      <c r="W829" s="16">
        <f t="shared" ca="1" si="97"/>
        <v>1</v>
      </c>
    </row>
    <row r="830" spans="1:23" x14ac:dyDescent="0.25">
      <c r="A830" s="9" t="s">
        <v>2191</v>
      </c>
      <c r="B830" s="10" t="s">
        <v>717</v>
      </c>
      <c r="C830" s="10" t="str">
        <f t="shared" si="98"/>
        <v>June</v>
      </c>
      <c r="D830" s="10">
        <f t="shared" si="99"/>
        <v>2025</v>
      </c>
      <c r="E830" s="10" t="str">
        <f t="shared" si="100"/>
        <v>Q2</v>
      </c>
      <c r="F830" s="10" t="s">
        <v>2192</v>
      </c>
      <c r="G830" s="10" t="s">
        <v>18</v>
      </c>
      <c r="H830" s="10" t="s">
        <v>37</v>
      </c>
      <c r="I830" s="10" t="s">
        <v>38</v>
      </c>
      <c r="J830" s="10" t="s">
        <v>29</v>
      </c>
      <c r="K830" s="10" t="s">
        <v>72</v>
      </c>
      <c r="L830" s="10">
        <v>102.3</v>
      </c>
      <c r="M830" s="10">
        <f t="shared" si="101"/>
        <v>102.3</v>
      </c>
      <c r="N830" s="10">
        <v>1</v>
      </c>
      <c r="O830" s="10">
        <v>0.09</v>
      </c>
      <c r="P830" s="10">
        <v>22.82</v>
      </c>
      <c r="Q830" s="11">
        <f t="shared" si="102"/>
        <v>0.22306940371456502</v>
      </c>
      <c r="R830" s="10" t="s">
        <v>23</v>
      </c>
      <c r="S830" s="10" t="s">
        <v>77</v>
      </c>
      <c r="T830" s="10">
        <v>10</v>
      </c>
      <c r="U830" s="12" t="str">
        <f t="shared" si="103"/>
        <v>SLOW</v>
      </c>
      <c r="V830" s="10" t="str">
        <f t="shared" si="96"/>
        <v>0 to 0.1</v>
      </c>
      <c r="W830" s="16">
        <f t="shared" ca="1" si="97"/>
        <v>1</v>
      </c>
    </row>
    <row r="831" spans="1:23" x14ac:dyDescent="0.25">
      <c r="A831" s="9" t="s">
        <v>2193</v>
      </c>
      <c r="B831" s="10" t="s">
        <v>824</v>
      </c>
      <c r="C831" s="10" t="str">
        <f t="shared" si="98"/>
        <v>February</v>
      </c>
      <c r="D831" s="10">
        <f t="shared" si="99"/>
        <v>2025</v>
      </c>
      <c r="E831" s="10" t="str">
        <f t="shared" si="100"/>
        <v>Q1</v>
      </c>
      <c r="F831" s="10" t="s">
        <v>2194</v>
      </c>
      <c r="G831" s="10" t="s">
        <v>36</v>
      </c>
      <c r="H831" s="10" t="s">
        <v>45</v>
      </c>
      <c r="I831" s="10" t="s">
        <v>38</v>
      </c>
      <c r="J831" s="10" t="s">
        <v>29</v>
      </c>
      <c r="K831" s="10" t="s">
        <v>67</v>
      </c>
      <c r="L831" s="10">
        <v>1529.95</v>
      </c>
      <c r="M831" s="10">
        <f t="shared" si="101"/>
        <v>509.98333333333335</v>
      </c>
      <c r="N831" s="10">
        <v>3</v>
      </c>
      <c r="O831" s="10">
        <v>0.04</v>
      </c>
      <c r="P831" s="10">
        <v>474.44</v>
      </c>
      <c r="Q831" s="11">
        <f t="shared" si="102"/>
        <v>0.31010163730840878</v>
      </c>
      <c r="R831" s="10" t="s">
        <v>31</v>
      </c>
      <c r="S831" s="10" t="s">
        <v>24</v>
      </c>
      <c r="T831" s="10">
        <v>6</v>
      </c>
      <c r="U831" s="12" t="str">
        <f t="shared" si="103"/>
        <v>NORMAL</v>
      </c>
      <c r="V831" s="10" t="str">
        <f t="shared" si="96"/>
        <v>0 to 0.1</v>
      </c>
      <c r="W831" s="16">
        <f t="shared" ca="1" si="97"/>
        <v>1</v>
      </c>
    </row>
    <row r="832" spans="1:23" x14ac:dyDescent="0.25">
      <c r="A832" s="9" t="s">
        <v>2195</v>
      </c>
      <c r="B832" s="10" t="s">
        <v>997</v>
      </c>
      <c r="C832" s="10" t="str">
        <f t="shared" si="98"/>
        <v>February</v>
      </c>
      <c r="D832" s="10">
        <f t="shared" si="99"/>
        <v>2024</v>
      </c>
      <c r="E832" s="10" t="str">
        <f t="shared" si="100"/>
        <v>Q1</v>
      </c>
      <c r="F832" s="10" t="s">
        <v>2196</v>
      </c>
      <c r="G832" s="10" t="s">
        <v>18</v>
      </c>
      <c r="H832" s="10" t="s">
        <v>71</v>
      </c>
      <c r="I832" s="10" t="s">
        <v>28</v>
      </c>
      <c r="J832" s="10" t="s">
        <v>21</v>
      </c>
      <c r="K832" s="10" t="s">
        <v>60</v>
      </c>
      <c r="L832" s="10">
        <v>416.16</v>
      </c>
      <c r="M832" s="10">
        <f t="shared" si="101"/>
        <v>416.16</v>
      </c>
      <c r="N832" s="10">
        <v>1</v>
      </c>
      <c r="O832" s="10">
        <v>7.0000000000000007E-2</v>
      </c>
      <c r="P832" s="10">
        <v>110.66</v>
      </c>
      <c r="Q832" s="11">
        <f t="shared" si="102"/>
        <v>0.26590734332948862</v>
      </c>
      <c r="R832" s="10" t="s">
        <v>31</v>
      </c>
      <c r="S832" s="10" t="s">
        <v>40</v>
      </c>
      <c r="T832" s="10">
        <v>2</v>
      </c>
      <c r="U832" s="12" t="str">
        <f t="shared" si="103"/>
        <v>FAST</v>
      </c>
      <c r="V832" s="10" t="str">
        <f t="shared" si="96"/>
        <v>0 to 0.1</v>
      </c>
      <c r="W832" s="16">
        <f t="shared" ca="1" si="97"/>
        <v>1</v>
      </c>
    </row>
    <row r="833" spans="1:23" x14ac:dyDescent="0.25">
      <c r="A833" s="9" t="s">
        <v>2197</v>
      </c>
      <c r="B833" s="10" t="s">
        <v>157</v>
      </c>
      <c r="C833" s="10" t="str">
        <f t="shared" si="98"/>
        <v>May</v>
      </c>
      <c r="D833" s="10">
        <f t="shared" si="99"/>
        <v>2024</v>
      </c>
      <c r="E833" s="10" t="str">
        <f t="shared" si="100"/>
        <v>Q2</v>
      </c>
      <c r="F833" s="10" t="s">
        <v>2198</v>
      </c>
      <c r="G833" s="10" t="s">
        <v>102</v>
      </c>
      <c r="H833" s="10" t="s">
        <v>45</v>
      </c>
      <c r="I833" s="10" t="s">
        <v>38</v>
      </c>
      <c r="J833" s="10" t="s">
        <v>21</v>
      </c>
      <c r="K833" s="10" t="s">
        <v>53</v>
      </c>
      <c r="L833" s="10">
        <v>468.35</v>
      </c>
      <c r="M833" s="10">
        <f t="shared" si="101"/>
        <v>234.17500000000001</v>
      </c>
      <c r="N833" s="10">
        <v>2</v>
      </c>
      <c r="O833" s="10">
        <v>0.17</v>
      </c>
      <c r="P833" s="10">
        <v>132.30000000000001</v>
      </c>
      <c r="Q833" s="11">
        <f t="shared" si="102"/>
        <v>0.28248105049642364</v>
      </c>
      <c r="R833" s="10" t="s">
        <v>54</v>
      </c>
      <c r="S833" s="10" t="s">
        <v>32</v>
      </c>
      <c r="T833" s="10">
        <v>6</v>
      </c>
      <c r="U833" s="12" t="str">
        <f t="shared" si="103"/>
        <v>NORMAL</v>
      </c>
      <c r="V833" s="10" t="str">
        <f t="shared" si="96"/>
        <v>0.1 to 0.2</v>
      </c>
      <c r="W833" s="16">
        <f t="shared" ca="1" si="97"/>
        <v>1</v>
      </c>
    </row>
    <row r="834" spans="1:23" x14ac:dyDescent="0.25">
      <c r="A834" s="9" t="s">
        <v>2199</v>
      </c>
      <c r="B834" s="10" t="s">
        <v>2200</v>
      </c>
      <c r="C834" s="10" t="str">
        <f t="shared" si="98"/>
        <v>May</v>
      </c>
      <c r="D834" s="10">
        <f t="shared" si="99"/>
        <v>2025</v>
      </c>
      <c r="E834" s="10" t="str">
        <f t="shared" si="100"/>
        <v>Q2</v>
      </c>
      <c r="F834" s="10" t="s">
        <v>2201</v>
      </c>
      <c r="G834" s="10" t="s">
        <v>36</v>
      </c>
      <c r="H834" s="10" t="s">
        <v>51</v>
      </c>
      <c r="I834" s="10" t="s">
        <v>20</v>
      </c>
      <c r="J834" s="10" t="s">
        <v>81</v>
      </c>
      <c r="K834" s="10" t="s">
        <v>82</v>
      </c>
      <c r="L834" s="10">
        <v>444.41</v>
      </c>
      <c r="M834" s="10">
        <f t="shared" si="101"/>
        <v>444.41</v>
      </c>
      <c r="N834" s="10">
        <v>1</v>
      </c>
      <c r="O834" s="10">
        <v>0.12</v>
      </c>
      <c r="P834" s="10">
        <v>138.19999999999999</v>
      </c>
      <c r="Q834" s="11">
        <f t="shared" si="102"/>
        <v>0.31097410049278817</v>
      </c>
      <c r="R834" s="10" t="s">
        <v>54</v>
      </c>
      <c r="S834" s="10" t="s">
        <v>32</v>
      </c>
      <c r="T834" s="10">
        <v>9</v>
      </c>
      <c r="U834" s="12" t="str">
        <f t="shared" si="103"/>
        <v>SLOW</v>
      </c>
      <c r="V834" s="10" t="str">
        <f t="shared" ref="V834:V897" si="104">IF(O834=0,"no discount",IF(O834&lt;0.1,"0 to 0.1",IF(O834&lt;0.2,"0.1 to 0.2","upto 0.3")))</f>
        <v>0.1 to 0.2</v>
      </c>
      <c r="W834" s="16">
        <f t="shared" ref="W834:W897" ca="1" si="105">COUNTA(unique(F:F))</f>
        <v>1</v>
      </c>
    </row>
    <row r="835" spans="1:23" x14ac:dyDescent="0.25">
      <c r="A835" s="9" t="s">
        <v>2202</v>
      </c>
      <c r="B835" s="10" t="s">
        <v>1391</v>
      </c>
      <c r="C835" s="10" t="str">
        <f t="shared" ref="C835:C898" si="106">TEXT(B835,"MMMMMMMMM")</f>
        <v>August</v>
      </c>
      <c r="D835" s="10">
        <f t="shared" ref="D835:D898" si="107">YEAR(B835)</f>
        <v>2025</v>
      </c>
      <c r="E835" s="10" t="str">
        <f t="shared" ref="E835:E898" si="108">"Q"&amp;ROUNDUP(MONTH(B835)/3,0)</f>
        <v>Q3</v>
      </c>
      <c r="F835" s="10" t="s">
        <v>2203</v>
      </c>
      <c r="G835" s="10" t="s">
        <v>36</v>
      </c>
      <c r="H835" s="10" t="s">
        <v>45</v>
      </c>
      <c r="I835" s="10" t="s">
        <v>52</v>
      </c>
      <c r="J835" s="10" t="s">
        <v>81</v>
      </c>
      <c r="K835" s="10" t="s">
        <v>67</v>
      </c>
      <c r="L835" s="10">
        <v>2907.58</v>
      </c>
      <c r="M835" s="10">
        <f t="shared" ref="M835:M898" si="109">L835/N835</f>
        <v>969.19333333333327</v>
      </c>
      <c r="N835" s="10">
        <v>3</v>
      </c>
      <c r="O835" s="10">
        <v>0.28000000000000003</v>
      </c>
      <c r="P835" s="10">
        <v>747.42</v>
      </c>
      <c r="Q835" s="11">
        <f t="shared" ref="Q835:Q898" si="110">(P835/L835)</f>
        <v>0.25705913508828648</v>
      </c>
      <c r="R835" s="10" t="s">
        <v>31</v>
      </c>
      <c r="S835" s="10" t="s">
        <v>40</v>
      </c>
      <c r="T835" s="10">
        <v>1</v>
      </c>
      <c r="U835" s="12" t="str">
        <f t="shared" ref="U835:U898" si="111">IF(T835&lt;=3,"FAST",IF(T835&lt;=7,"NORMAL","SLOW"))</f>
        <v>FAST</v>
      </c>
      <c r="V835" s="10" t="str">
        <f t="shared" si="104"/>
        <v>upto 0.3</v>
      </c>
      <c r="W835" s="16">
        <f t="shared" ca="1" si="105"/>
        <v>1</v>
      </c>
    </row>
    <row r="836" spans="1:23" x14ac:dyDescent="0.25">
      <c r="A836" s="9" t="s">
        <v>2204</v>
      </c>
      <c r="B836" s="10" t="s">
        <v>1672</v>
      </c>
      <c r="C836" s="10" t="str">
        <f t="shared" si="106"/>
        <v>November</v>
      </c>
      <c r="D836" s="10">
        <f t="shared" si="107"/>
        <v>2025</v>
      </c>
      <c r="E836" s="10" t="str">
        <f t="shared" si="108"/>
        <v>Q4</v>
      </c>
      <c r="F836" s="10" t="s">
        <v>2205</v>
      </c>
      <c r="G836" s="10" t="s">
        <v>44</v>
      </c>
      <c r="H836" s="10" t="s">
        <v>19</v>
      </c>
      <c r="I836" s="10" t="s">
        <v>20</v>
      </c>
      <c r="J836" s="10" t="s">
        <v>81</v>
      </c>
      <c r="K836" s="10" t="s">
        <v>60</v>
      </c>
      <c r="L836" s="10">
        <v>934.96</v>
      </c>
      <c r="M836" s="10">
        <f t="shared" si="109"/>
        <v>934.96</v>
      </c>
      <c r="N836" s="10">
        <v>1</v>
      </c>
      <c r="O836" s="10">
        <v>0.17</v>
      </c>
      <c r="P836" s="10">
        <v>128.18</v>
      </c>
      <c r="Q836" s="11">
        <f t="shared" si="110"/>
        <v>0.13709677419354838</v>
      </c>
      <c r="R836" s="10" t="s">
        <v>54</v>
      </c>
      <c r="S836" s="10" t="s">
        <v>77</v>
      </c>
      <c r="T836" s="10">
        <v>6</v>
      </c>
      <c r="U836" s="12" t="str">
        <f t="shared" si="111"/>
        <v>NORMAL</v>
      </c>
      <c r="V836" s="10" t="str">
        <f t="shared" si="104"/>
        <v>0.1 to 0.2</v>
      </c>
      <c r="W836" s="16">
        <f t="shared" ca="1" si="105"/>
        <v>1</v>
      </c>
    </row>
    <row r="837" spans="1:23" x14ac:dyDescent="0.25">
      <c r="A837" s="9" t="s">
        <v>2206</v>
      </c>
      <c r="B837" s="10" t="s">
        <v>2207</v>
      </c>
      <c r="C837" s="10" t="str">
        <f t="shared" si="106"/>
        <v>February</v>
      </c>
      <c r="D837" s="10">
        <f t="shared" si="107"/>
        <v>2025</v>
      </c>
      <c r="E837" s="10" t="str">
        <f t="shared" si="108"/>
        <v>Q1</v>
      </c>
      <c r="F837" s="10" t="s">
        <v>2208</v>
      </c>
      <c r="G837" s="10" t="s">
        <v>44</v>
      </c>
      <c r="H837" s="10" t="s">
        <v>45</v>
      </c>
      <c r="I837" s="10" t="s">
        <v>59</v>
      </c>
      <c r="J837" s="10" t="s">
        <v>66</v>
      </c>
      <c r="K837" s="10" t="s">
        <v>72</v>
      </c>
      <c r="L837" s="10">
        <v>3711.63</v>
      </c>
      <c r="M837" s="10">
        <f t="shared" si="109"/>
        <v>742.32600000000002</v>
      </c>
      <c r="N837" s="10">
        <v>5</v>
      </c>
      <c r="O837" s="10">
        <v>0.01</v>
      </c>
      <c r="P837" s="10">
        <v>896.97</v>
      </c>
      <c r="Q837" s="11">
        <f t="shared" si="110"/>
        <v>0.24166471334696615</v>
      </c>
      <c r="R837" s="10" t="s">
        <v>31</v>
      </c>
      <c r="S837" s="10" t="s">
        <v>40</v>
      </c>
      <c r="T837" s="10">
        <v>2</v>
      </c>
      <c r="U837" s="12" t="str">
        <f t="shared" si="111"/>
        <v>FAST</v>
      </c>
      <c r="V837" s="10" t="str">
        <f t="shared" si="104"/>
        <v>0 to 0.1</v>
      </c>
      <c r="W837" s="16">
        <f t="shared" ca="1" si="105"/>
        <v>1</v>
      </c>
    </row>
    <row r="838" spans="1:23" x14ac:dyDescent="0.25">
      <c r="A838" s="9" t="s">
        <v>2209</v>
      </c>
      <c r="B838" s="10" t="s">
        <v>2210</v>
      </c>
      <c r="C838" s="10" t="str">
        <f t="shared" si="106"/>
        <v>January</v>
      </c>
      <c r="D838" s="10">
        <f t="shared" si="107"/>
        <v>2024</v>
      </c>
      <c r="E838" s="10" t="str">
        <f t="shared" si="108"/>
        <v>Q1</v>
      </c>
      <c r="F838" s="10" t="s">
        <v>2211</v>
      </c>
      <c r="G838" s="10" t="s">
        <v>44</v>
      </c>
      <c r="H838" s="10" t="s">
        <v>19</v>
      </c>
      <c r="I838" s="10" t="s">
        <v>20</v>
      </c>
      <c r="J838" s="10" t="s">
        <v>29</v>
      </c>
      <c r="K838" s="10" t="s">
        <v>53</v>
      </c>
      <c r="L838" s="10">
        <v>863.48</v>
      </c>
      <c r="M838" s="10">
        <f t="shared" si="109"/>
        <v>431.74</v>
      </c>
      <c r="N838" s="10">
        <v>2</v>
      </c>
      <c r="O838" s="10">
        <v>0.26</v>
      </c>
      <c r="P838" s="10">
        <v>131.78</v>
      </c>
      <c r="Q838" s="11">
        <f t="shared" si="110"/>
        <v>0.15261499976837911</v>
      </c>
      <c r="R838" s="10" t="s">
        <v>31</v>
      </c>
      <c r="S838" s="10" t="s">
        <v>40</v>
      </c>
      <c r="T838" s="10">
        <v>3</v>
      </c>
      <c r="U838" s="12" t="str">
        <f t="shared" si="111"/>
        <v>FAST</v>
      </c>
      <c r="V838" s="10" t="str">
        <f t="shared" si="104"/>
        <v>upto 0.3</v>
      </c>
      <c r="W838" s="16">
        <f t="shared" ca="1" si="105"/>
        <v>1</v>
      </c>
    </row>
    <row r="839" spans="1:23" x14ac:dyDescent="0.25">
      <c r="A839" s="9" t="s">
        <v>2212</v>
      </c>
      <c r="B839" s="10" t="s">
        <v>373</v>
      </c>
      <c r="C839" s="10" t="str">
        <f t="shared" si="106"/>
        <v>March</v>
      </c>
      <c r="D839" s="10">
        <f t="shared" si="107"/>
        <v>2025</v>
      </c>
      <c r="E839" s="10" t="str">
        <f t="shared" si="108"/>
        <v>Q1</v>
      </c>
      <c r="F839" s="10" t="s">
        <v>2213</v>
      </c>
      <c r="G839" s="10" t="s">
        <v>44</v>
      </c>
      <c r="H839" s="10" t="s">
        <v>19</v>
      </c>
      <c r="I839" s="10" t="s">
        <v>28</v>
      </c>
      <c r="J839" s="10" t="s">
        <v>81</v>
      </c>
      <c r="K839" s="10" t="s">
        <v>39</v>
      </c>
      <c r="L839" s="10">
        <v>655.92</v>
      </c>
      <c r="M839" s="10">
        <f t="shared" si="109"/>
        <v>655.92</v>
      </c>
      <c r="N839" s="10">
        <v>1</v>
      </c>
      <c r="O839" s="10">
        <v>0</v>
      </c>
      <c r="P839" s="10">
        <v>129.41</v>
      </c>
      <c r="Q839" s="11">
        <f t="shared" si="110"/>
        <v>0.19729540187827785</v>
      </c>
      <c r="R839" s="10" t="s">
        <v>23</v>
      </c>
      <c r="S839" s="10" t="s">
        <v>86</v>
      </c>
      <c r="T839" s="10">
        <v>3</v>
      </c>
      <c r="U839" s="12" t="str">
        <f t="shared" si="111"/>
        <v>FAST</v>
      </c>
      <c r="V839" s="10" t="str">
        <f t="shared" si="104"/>
        <v>no discount</v>
      </c>
      <c r="W839" s="16">
        <f t="shared" ca="1" si="105"/>
        <v>1</v>
      </c>
    </row>
    <row r="840" spans="1:23" x14ac:dyDescent="0.25">
      <c r="A840" s="9" t="s">
        <v>2214</v>
      </c>
      <c r="B840" s="10" t="s">
        <v>2038</v>
      </c>
      <c r="C840" s="10" t="str">
        <f t="shared" si="106"/>
        <v>March</v>
      </c>
      <c r="D840" s="10">
        <f t="shared" si="107"/>
        <v>2025</v>
      </c>
      <c r="E840" s="10" t="str">
        <f t="shared" si="108"/>
        <v>Q1</v>
      </c>
      <c r="F840" s="10" t="s">
        <v>2215</v>
      </c>
      <c r="G840" s="10" t="s">
        <v>18</v>
      </c>
      <c r="H840" s="10" t="s">
        <v>37</v>
      </c>
      <c r="I840" s="10" t="s">
        <v>46</v>
      </c>
      <c r="J840" s="10" t="s">
        <v>47</v>
      </c>
      <c r="K840" s="10" t="s">
        <v>60</v>
      </c>
      <c r="L840" s="10">
        <v>1837.41</v>
      </c>
      <c r="M840" s="10">
        <f t="shared" si="109"/>
        <v>612.47</v>
      </c>
      <c r="N840" s="10">
        <v>3</v>
      </c>
      <c r="O840" s="10">
        <v>7.0000000000000007E-2</v>
      </c>
      <c r="P840" s="10">
        <v>284.43</v>
      </c>
      <c r="Q840" s="11">
        <f t="shared" si="110"/>
        <v>0.15479941874704067</v>
      </c>
      <c r="R840" s="10" t="s">
        <v>31</v>
      </c>
      <c r="S840" s="10" t="s">
        <v>86</v>
      </c>
      <c r="T840" s="10">
        <v>3</v>
      </c>
      <c r="U840" s="12" t="str">
        <f t="shared" si="111"/>
        <v>FAST</v>
      </c>
      <c r="V840" s="10" t="str">
        <f t="shared" si="104"/>
        <v>0 to 0.1</v>
      </c>
      <c r="W840" s="16">
        <f t="shared" ca="1" si="105"/>
        <v>1</v>
      </c>
    </row>
    <row r="841" spans="1:23" x14ac:dyDescent="0.25">
      <c r="A841" s="9" t="s">
        <v>2216</v>
      </c>
      <c r="B841" s="10" t="s">
        <v>575</v>
      </c>
      <c r="C841" s="10" t="str">
        <f t="shared" si="106"/>
        <v>March</v>
      </c>
      <c r="D841" s="10">
        <f t="shared" si="107"/>
        <v>2024</v>
      </c>
      <c r="E841" s="10" t="str">
        <f t="shared" si="108"/>
        <v>Q1</v>
      </c>
      <c r="F841" s="10" t="s">
        <v>2217</v>
      </c>
      <c r="G841" s="10" t="s">
        <v>18</v>
      </c>
      <c r="H841" s="10" t="s">
        <v>45</v>
      </c>
      <c r="I841" s="10" t="s">
        <v>106</v>
      </c>
      <c r="J841" s="10" t="s">
        <v>81</v>
      </c>
      <c r="K841" s="10" t="s">
        <v>53</v>
      </c>
      <c r="L841" s="10">
        <v>895.27</v>
      </c>
      <c r="M841" s="10">
        <f t="shared" si="109"/>
        <v>298.42333333333335</v>
      </c>
      <c r="N841" s="10">
        <v>3</v>
      </c>
      <c r="O841" s="10">
        <v>0.24</v>
      </c>
      <c r="P841" s="10">
        <v>119.81</v>
      </c>
      <c r="Q841" s="11">
        <f t="shared" si="110"/>
        <v>0.13382554983412825</v>
      </c>
      <c r="R841" s="10" t="s">
        <v>23</v>
      </c>
      <c r="S841" s="10" t="s">
        <v>32</v>
      </c>
      <c r="T841" s="10">
        <v>5</v>
      </c>
      <c r="U841" s="12" t="str">
        <f t="shared" si="111"/>
        <v>NORMAL</v>
      </c>
      <c r="V841" s="10" t="str">
        <f t="shared" si="104"/>
        <v>upto 0.3</v>
      </c>
      <c r="W841" s="16">
        <f t="shared" ca="1" si="105"/>
        <v>1</v>
      </c>
    </row>
    <row r="842" spans="1:23" x14ac:dyDescent="0.25">
      <c r="A842" s="9" t="s">
        <v>2218</v>
      </c>
      <c r="B842" s="10" t="s">
        <v>1143</v>
      </c>
      <c r="C842" s="10" t="str">
        <f t="shared" si="106"/>
        <v>April</v>
      </c>
      <c r="D842" s="10">
        <f t="shared" si="107"/>
        <v>2025</v>
      </c>
      <c r="E842" s="10" t="str">
        <f t="shared" si="108"/>
        <v>Q2</v>
      </c>
      <c r="F842" s="10" t="s">
        <v>2219</v>
      </c>
      <c r="G842" s="10" t="s">
        <v>44</v>
      </c>
      <c r="H842" s="10" t="s">
        <v>45</v>
      </c>
      <c r="I842" s="10" t="s">
        <v>59</v>
      </c>
      <c r="J842" s="10" t="s">
        <v>81</v>
      </c>
      <c r="K842" s="10" t="s">
        <v>30</v>
      </c>
      <c r="L842" s="10">
        <v>2459.48</v>
      </c>
      <c r="M842" s="10">
        <f t="shared" si="109"/>
        <v>491.89600000000002</v>
      </c>
      <c r="N842" s="10">
        <v>5</v>
      </c>
      <c r="O842" s="10">
        <v>0.27</v>
      </c>
      <c r="P842" s="10">
        <v>756.34</v>
      </c>
      <c r="Q842" s="11">
        <f t="shared" si="110"/>
        <v>0.30752028884154375</v>
      </c>
      <c r="R842" s="10" t="s">
        <v>31</v>
      </c>
      <c r="S842" s="10" t="s">
        <v>77</v>
      </c>
      <c r="T842" s="10">
        <v>7</v>
      </c>
      <c r="U842" s="12" t="str">
        <f t="shared" si="111"/>
        <v>NORMAL</v>
      </c>
      <c r="V842" s="10" t="str">
        <f t="shared" si="104"/>
        <v>upto 0.3</v>
      </c>
      <c r="W842" s="16">
        <f t="shared" ca="1" si="105"/>
        <v>1</v>
      </c>
    </row>
    <row r="843" spans="1:23" x14ac:dyDescent="0.25">
      <c r="A843" s="9" t="s">
        <v>2220</v>
      </c>
      <c r="B843" s="10" t="s">
        <v>2221</v>
      </c>
      <c r="C843" s="10" t="str">
        <f t="shared" si="106"/>
        <v>March</v>
      </c>
      <c r="D843" s="10">
        <f t="shared" si="107"/>
        <v>2025</v>
      </c>
      <c r="E843" s="10" t="str">
        <f t="shared" si="108"/>
        <v>Q1</v>
      </c>
      <c r="F843" s="10" t="s">
        <v>2222</v>
      </c>
      <c r="G843" s="10" t="s">
        <v>44</v>
      </c>
      <c r="H843" s="10" t="s">
        <v>71</v>
      </c>
      <c r="I843" s="10" t="s">
        <v>20</v>
      </c>
      <c r="J843" s="10" t="s">
        <v>81</v>
      </c>
      <c r="K843" s="10" t="s">
        <v>67</v>
      </c>
      <c r="L843" s="10">
        <v>2868.28</v>
      </c>
      <c r="M843" s="10">
        <f t="shared" si="109"/>
        <v>717.07</v>
      </c>
      <c r="N843" s="10">
        <v>4</v>
      </c>
      <c r="O843" s="10">
        <v>0.17</v>
      </c>
      <c r="P843" s="10">
        <v>351.61</v>
      </c>
      <c r="Q843" s="11">
        <f t="shared" si="110"/>
        <v>0.12258566109305925</v>
      </c>
      <c r="R843" s="10" t="s">
        <v>23</v>
      </c>
      <c r="S843" s="10" t="s">
        <v>24</v>
      </c>
      <c r="T843" s="10">
        <v>3</v>
      </c>
      <c r="U843" s="12" t="str">
        <f t="shared" si="111"/>
        <v>FAST</v>
      </c>
      <c r="V843" s="10" t="str">
        <f t="shared" si="104"/>
        <v>0.1 to 0.2</v>
      </c>
      <c r="W843" s="16">
        <f t="shared" ca="1" si="105"/>
        <v>1</v>
      </c>
    </row>
    <row r="844" spans="1:23" x14ac:dyDescent="0.25">
      <c r="A844" s="9" t="s">
        <v>2223</v>
      </c>
      <c r="B844" s="10" t="s">
        <v>1271</v>
      </c>
      <c r="C844" s="10" t="str">
        <f t="shared" si="106"/>
        <v>December</v>
      </c>
      <c r="D844" s="10">
        <f t="shared" si="107"/>
        <v>2025</v>
      </c>
      <c r="E844" s="10" t="str">
        <f t="shared" si="108"/>
        <v>Q4</v>
      </c>
      <c r="F844" s="10" t="s">
        <v>2224</v>
      </c>
      <c r="G844" s="10" t="s">
        <v>18</v>
      </c>
      <c r="H844" s="10" t="s">
        <v>71</v>
      </c>
      <c r="I844" s="10" t="s">
        <v>52</v>
      </c>
      <c r="J844" s="10" t="s">
        <v>81</v>
      </c>
      <c r="K844" s="10" t="s">
        <v>22</v>
      </c>
      <c r="L844" s="10">
        <v>1880.34</v>
      </c>
      <c r="M844" s="10">
        <f t="shared" si="109"/>
        <v>470.08499999999998</v>
      </c>
      <c r="N844" s="10">
        <v>4</v>
      </c>
      <c r="O844" s="10">
        <v>0.16</v>
      </c>
      <c r="P844" s="10">
        <v>190.11</v>
      </c>
      <c r="Q844" s="11">
        <f t="shared" si="110"/>
        <v>0.10110405564951021</v>
      </c>
      <c r="R844" s="10" t="s">
        <v>31</v>
      </c>
      <c r="S844" s="10" t="s">
        <v>24</v>
      </c>
      <c r="T844" s="10">
        <v>2</v>
      </c>
      <c r="U844" s="12" t="str">
        <f t="shared" si="111"/>
        <v>FAST</v>
      </c>
      <c r="V844" s="10" t="str">
        <f t="shared" si="104"/>
        <v>0.1 to 0.2</v>
      </c>
      <c r="W844" s="16">
        <f t="shared" ca="1" si="105"/>
        <v>1</v>
      </c>
    </row>
    <row r="845" spans="1:23" x14ac:dyDescent="0.25">
      <c r="A845" s="9" t="s">
        <v>2225</v>
      </c>
      <c r="B845" s="10" t="s">
        <v>1961</v>
      </c>
      <c r="C845" s="10" t="str">
        <f t="shared" si="106"/>
        <v>November</v>
      </c>
      <c r="D845" s="10">
        <f t="shared" si="107"/>
        <v>2024</v>
      </c>
      <c r="E845" s="10" t="str">
        <f t="shared" si="108"/>
        <v>Q4</v>
      </c>
      <c r="F845" s="10" t="s">
        <v>2226</v>
      </c>
      <c r="G845" s="10" t="s">
        <v>18</v>
      </c>
      <c r="H845" s="10" t="s">
        <v>71</v>
      </c>
      <c r="I845" s="10" t="s">
        <v>106</v>
      </c>
      <c r="J845" s="10" t="s">
        <v>81</v>
      </c>
      <c r="K845" s="10" t="s">
        <v>60</v>
      </c>
      <c r="L845" s="10">
        <v>552.91</v>
      </c>
      <c r="M845" s="10">
        <f t="shared" si="109"/>
        <v>552.91</v>
      </c>
      <c r="N845" s="10">
        <v>1</v>
      </c>
      <c r="O845" s="10">
        <v>0.21</v>
      </c>
      <c r="P845" s="10">
        <v>177.42</v>
      </c>
      <c r="Q845" s="11">
        <f t="shared" si="110"/>
        <v>0.32088404984536362</v>
      </c>
      <c r="R845" s="10" t="s">
        <v>31</v>
      </c>
      <c r="S845" s="10" t="s">
        <v>86</v>
      </c>
      <c r="T845" s="10">
        <v>8</v>
      </c>
      <c r="U845" s="12" t="str">
        <f t="shared" si="111"/>
        <v>SLOW</v>
      </c>
      <c r="V845" s="10" t="str">
        <f t="shared" si="104"/>
        <v>upto 0.3</v>
      </c>
      <c r="W845" s="16">
        <f t="shared" ca="1" si="105"/>
        <v>1</v>
      </c>
    </row>
    <row r="846" spans="1:23" x14ac:dyDescent="0.25">
      <c r="A846" s="9" t="s">
        <v>2227</v>
      </c>
      <c r="B846" s="10" t="s">
        <v>1082</v>
      </c>
      <c r="C846" s="10" t="str">
        <f t="shared" si="106"/>
        <v>October</v>
      </c>
      <c r="D846" s="10">
        <f t="shared" si="107"/>
        <v>2024</v>
      </c>
      <c r="E846" s="10" t="str">
        <f t="shared" si="108"/>
        <v>Q4</v>
      </c>
      <c r="F846" s="10" t="s">
        <v>2228</v>
      </c>
      <c r="G846" s="10" t="s">
        <v>36</v>
      </c>
      <c r="H846" s="10" t="s">
        <v>19</v>
      </c>
      <c r="I846" s="10" t="s">
        <v>106</v>
      </c>
      <c r="J846" s="10" t="s">
        <v>47</v>
      </c>
      <c r="K846" s="10" t="s">
        <v>60</v>
      </c>
      <c r="L846" s="10">
        <v>1410.45</v>
      </c>
      <c r="M846" s="10">
        <f t="shared" si="109"/>
        <v>282.09000000000003</v>
      </c>
      <c r="N846" s="10">
        <v>5</v>
      </c>
      <c r="O846" s="10">
        <v>0.25</v>
      </c>
      <c r="P846" s="10">
        <v>324.48</v>
      </c>
      <c r="Q846" s="11">
        <f t="shared" si="110"/>
        <v>0.23005423800914601</v>
      </c>
      <c r="R846" s="10" t="s">
        <v>23</v>
      </c>
      <c r="S846" s="10" t="s">
        <v>77</v>
      </c>
      <c r="T846" s="10">
        <v>8</v>
      </c>
      <c r="U846" s="12" t="str">
        <f t="shared" si="111"/>
        <v>SLOW</v>
      </c>
      <c r="V846" s="10" t="str">
        <f t="shared" si="104"/>
        <v>upto 0.3</v>
      </c>
      <c r="W846" s="16">
        <f t="shared" ca="1" si="105"/>
        <v>1</v>
      </c>
    </row>
    <row r="847" spans="1:23" x14ac:dyDescent="0.25">
      <c r="A847" s="9" t="s">
        <v>2229</v>
      </c>
      <c r="B847" s="10" t="s">
        <v>304</v>
      </c>
      <c r="C847" s="10" t="str">
        <f t="shared" si="106"/>
        <v>January</v>
      </c>
      <c r="D847" s="10">
        <f t="shared" si="107"/>
        <v>2025</v>
      </c>
      <c r="E847" s="10" t="str">
        <f t="shared" si="108"/>
        <v>Q1</v>
      </c>
      <c r="F847" s="10" t="s">
        <v>2230</v>
      </c>
      <c r="G847" s="10" t="s">
        <v>18</v>
      </c>
      <c r="H847" s="10" t="s">
        <v>19</v>
      </c>
      <c r="I847" s="10" t="s">
        <v>59</v>
      </c>
      <c r="J847" s="10" t="s">
        <v>81</v>
      </c>
      <c r="K847" s="10" t="s">
        <v>72</v>
      </c>
      <c r="L847" s="10">
        <v>1994.14</v>
      </c>
      <c r="M847" s="10">
        <f t="shared" si="109"/>
        <v>997.07</v>
      </c>
      <c r="N847" s="10">
        <v>2</v>
      </c>
      <c r="O847" s="10">
        <v>0.25</v>
      </c>
      <c r="P847" s="10">
        <v>663.75</v>
      </c>
      <c r="Q847" s="11">
        <f t="shared" si="110"/>
        <v>0.33285025123612183</v>
      </c>
      <c r="R847" s="10" t="s">
        <v>31</v>
      </c>
      <c r="S847" s="10" t="s">
        <v>32</v>
      </c>
      <c r="T847" s="10">
        <v>6</v>
      </c>
      <c r="U847" s="12" t="str">
        <f t="shared" si="111"/>
        <v>NORMAL</v>
      </c>
      <c r="V847" s="10" t="str">
        <f t="shared" si="104"/>
        <v>upto 0.3</v>
      </c>
      <c r="W847" s="16">
        <f t="shared" ca="1" si="105"/>
        <v>1</v>
      </c>
    </row>
    <row r="848" spans="1:23" x14ac:dyDescent="0.25">
      <c r="A848" s="9" t="s">
        <v>2231</v>
      </c>
      <c r="B848" s="10" t="s">
        <v>2232</v>
      </c>
      <c r="C848" s="10" t="str">
        <f t="shared" si="106"/>
        <v>January</v>
      </c>
      <c r="D848" s="10">
        <f t="shared" si="107"/>
        <v>2025</v>
      </c>
      <c r="E848" s="10" t="str">
        <f t="shared" si="108"/>
        <v>Q1</v>
      </c>
      <c r="F848" s="10" t="s">
        <v>2233</v>
      </c>
      <c r="G848" s="10" t="s">
        <v>102</v>
      </c>
      <c r="H848" s="10" t="s">
        <v>71</v>
      </c>
      <c r="I848" s="10" t="s">
        <v>116</v>
      </c>
      <c r="J848" s="10" t="s">
        <v>81</v>
      </c>
      <c r="K848" s="10" t="s">
        <v>22</v>
      </c>
      <c r="L848" s="10">
        <v>821.65</v>
      </c>
      <c r="M848" s="10">
        <f t="shared" si="109"/>
        <v>205.41249999999999</v>
      </c>
      <c r="N848" s="10">
        <v>4</v>
      </c>
      <c r="O848" s="10">
        <v>0.16</v>
      </c>
      <c r="P848" s="10">
        <v>286.02999999999997</v>
      </c>
      <c r="Q848" s="11">
        <f t="shared" si="110"/>
        <v>0.34811659465709244</v>
      </c>
      <c r="R848" s="10" t="s">
        <v>54</v>
      </c>
      <c r="S848" s="10" t="s">
        <v>86</v>
      </c>
      <c r="T848" s="10">
        <v>8</v>
      </c>
      <c r="U848" s="12" t="str">
        <f t="shared" si="111"/>
        <v>SLOW</v>
      </c>
      <c r="V848" s="10" t="str">
        <f t="shared" si="104"/>
        <v>0.1 to 0.2</v>
      </c>
      <c r="W848" s="16">
        <f t="shared" ca="1" si="105"/>
        <v>1</v>
      </c>
    </row>
    <row r="849" spans="1:23" x14ac:dyDescent="0.25">
      <c r="A849" s="9" t="s">
        <v>2234</v>
      </c>
      <c r="B849" s="10" t="s">
        <v>133</v>
      </c>
      <c r="C849" s="10" t="str">
        <f t="shared" si="106"/>
        <v>September</v>
      </c>
      <c r="D849" s="10">
        <f t="shared" si="107"/>
        <v>2025</v>
      </c>
      <c r="E849" s="10" t="str">
        <f t="shared" si="108"/>
        <v>Q3</v>
      </c>
      <c r="F849" s="10" t="s">
        <v>2235</v>
      </c>
      <c r="G849" s="10" t="s">
        <v>36</v>
      </c>
      <c r="H849" s="10" t="s">
        <v>45</v>
      </c>
      <c r="I849" s="10" t="s">
        <v>46</v>
      </c>
      <c r="J849" s="10" t="s">
        <v>47</v>
      </c>
      <c r="K849" s="10" t="s">
        <v>30</v>
      </c>
      <c r="L849" s="10">
        <v>395.81</v>
      </c>
      <c r="M849" s="10">
        <f t="shared" si="109"/>
        <v>395.81</v>
      </c>
      <c r="N849" s="10">
        <v>1</v>
      </c>
      <c r="O849" s="10">
        <v>0.01</v>
      </c>
      <c r="P849" s="10">
        <v>97.85</v>
      </c>
      <c r="Q849" s="11">
        <f t="shared" si="110"/>
        <v>0.24721457264849295</v>
      </c>
      <c r="R849" s="10" t="s">
        <v>23</v>
      </c>
      <c r="S849" s="10" t="s">
        <v>86</v>
      </c>
      <c r="T849" s="10">
        <v>10</v>
      </c>
      <c r="U849" s="12" t="str">
        <f t="shared" si="111"/>
        <v>SLOW</v>
      </c>
      <c r="V849" s="10" t="str">
        <f t="shared" si="104"/>
        <v>0 to 0.1</v>
      </c>
      <c r="W849" s="16">
        <f t="shared" ca="1" si="105"/>
        <v>1</v>
      </c>
    </row>
    <row r="850" spans="1:23" x14ac:dyDescent="0.25">
      <c r="A850" s="9" t="s">
        <v>2236</v>
      </c>
      <c r="B850" s="10" t="s">
        <v>2237</v>
      </c>
      <c r="C850" s="10" t="str">
        <f t="shared" si="106"/>
        <v>September</v>
      </c>
      <c r="D850" s="10">
        <f t="shared" si="107"/>
        <v>2025</v>
      </c>
      <c r="E850" s="10" t="str">
        <f t="shared" si="108"/>
        <v>Q3</v>
      </c>
      <c r="F850" s="10" t="s">
        <v>2238</v>
      </c>
      <c r="G850" s="10" t="s">
        <v>102</v>
      </c>
      <c r="H850" s="10" t="s">
        <v>58</v>
      </c>
      <c r="I850" s="10" t="s">
        <v>116</v>
      </c>
      <c r="J850" s="10" t="s">
        <v>66</v>
      </c>
      <c r="K850" s="10" t="s">
        <v>22</v>
      </c>
      <c r="L850" s="10">
        <v>1555.34</v>
      </c>
      <c r="M850" s="10">
        <f t="shared" si="109"/>
        <v>777.67</v>
      </c>
      <c r="N850" s="10">
        <v>2</v>
      </c>
      <c r="O850" s="10">
        <v>0.17</v>
      </c>
      <c r="P850" s="10">
        <v>190.14</v>
      </c>
      <c r="Q850" s="11">
        <f t="shared" si="110"/>
        <v>0.1222497974719354</v>
      </c>
      <c r="R850" s="10" t="s">
        <v>31</v>
      </c>
      <c r="S850" s="10" t="s">
        <v>40</v>
      </c>
      <c r="T850" s="10">
        <v>5</v>
      </c>
      <c r="U850" s="12" t="str">
        <f t="shared" si="111"/>
        <v>NORMAL</v>
      </c>
      <c r="V850" s="10" t="str">
        <f t="shared" si="104"/>
        <v>0.1 to 0.2</v>
      </c>
      <c r="W850" s="16">
        <f t="shared" ca="1" si="105"/>
        <v>1</v>
      </c>
    </row>
    <row r="851" spans="1:23" x14ac:dyDescent="0.25">
      <c r="A851" s="9" t="s">
        <v>2239</v>
      </c>
      <c r="B851" s="10" t="s">
        <v>563</v>
      </c>
      <c r="C851" s="10" t="str">
        <f t="shared" si="106"/>
        <v>September</v>
      </c>
      <c r="D851" s="10">
        <f t="shared" si="107"/>
        <v>2024</v>
      </c>
      <c r="E851" s="10" t="str">
        <f t="shared" si="108"/>
        <v>Q3</v>
      </c>
      <c r="F851" s="10" t="s">
        <v>2240</v>
      </c>
      <c r="G851" s="10" t="s">
        <v>102</v>
      </c>
      <c r="H851" s="10" t="s">
        <v>71</v>
      </c>
      <c r="I851" s="10" t="s">
        <v>52</v>
      </c>
      <c r="J851" s="10" t="s">
        <v>29</v>
      </c>
      <c r="K851" s="10" t="s">
        <v>60</v>
      </c>
      <c r="L851" s="10">
        <v>1550.13</v>
      </c>
      <c r="M851" s="10">
        <f t="shared" si="109"/>
        <v>775.06500000000005</v>
      </c>
      <c r="N851" s="10">
        <v>2</v>
      </c>
      <c r="O851" s="10">
        <v>0.06</v>
      </c>
      <c r="P851" s="10">
        <v>245.97</v>
      </c>
      <c r="Q851" s="11">
        <f t="shared" si="110"/>
        <v>0.15867701418590699</v>
      </c>
      <c r="R851" s="10" t="s">
        <v>31</v>
      </c>
      <c r="S851" s="10" t="s">
        <v>40</v>
      </c>
      <c r="T851" s="10">
        <v>10</v>
      </c>
      <c r="U851" s="12" t="str">
        <f t="shared" si="111"/>
        <v>SLOW</v>
      </c>
      <c r="V851" s="10" t="str">
        <f t="shared" si="104"/>
        <v>0 to 0.1</v>
      </c>
      <c r="W851" s="16">
        <f t="shared" ca="1" si="105"/>
        <v>1</v>
      </c>
    </row>
    <row r="852" spans="1:23" x14ac:dyDescent="0.25">
      <c r="A852" s="9" t="s">
        <v>2241</v>
      </c>
      <c r="B852" s="10" t="s">
        <v>1613</v>
      </c>
      <c r="C852" s="10" t="str">
        <f t="shared" si="106"/>
        <v>October</v>
      </c>
      <c r="D852" s="10">
        <f t="shared" si="107"/>
        <v>2024</v>
      </c>
      <c r="E852" s="10" t="str">
        <f t="shared" si="108"/>
        <v>Q4</v>
      </c>
      <c r="F852" s="10" t="s">
        <v>2242</v>
      </c>
      <c r="G852" s="10" t="s">
        <v>44</v>
      </c>
      <c r="H852" s="10" t="s">
        <v>71</v>
      </c>
      <c r="I852" s="10" t="s">
        <v>20</v>
      </c>
      <c r="J852" s="10" t="s">
        <v>66</v>
      </c>
      <c r="K852" s="10" t="s">
        <v>76</v>
      </c>
      <c r="L852" s="10">
        <v>1777.45</v>
      </c>
      <c r="M852" s="10">
        <f t="shared" si="109"/>
        <v>444.36250000000001</v>
      </c>
      <c r="N852" s="10">
        <v>4</v>
      </c>
      <c r="O852" s="10">
        <v>0.03</v>
      </c>
      <c r="P852" s="10">
        <v>558.6</v>
      </c>
      <c r="Q852" s="11">
        <f t="shared" si="110"/>
        <v>0.31427044361304118</v>
      </c>
      <c r="R852" s="10" t="s">
        <v>23</v>
      </c>
      <c r="S852" s="10" t="s">
        <v>32</v>
      </c>
      <c r="T852" s="10">
        <v>7</v>
      </c>
      <c r="U852" s="12" t="str">
        <f t="shared" si="111"/>
        <v>NORMAL</v>
      </c>
      <c r="V852" s="10" t="str">
        <f t="shared" si="104"/>
        <v>0 to 0.1</v>
      </c>
      <c r="W852" s="16">
        <f t="shared" ca="1" si="105"/>
        <v>1</v>
      </c>
    </row>
    <row r="853" spans="1:23" x14ac:dyDescent="0.25">
      <c r="A853" s="9" t="s">
        <v>2243</v>
      </c>
      <c r="B853" s="10" t="s">
        <v>2244</v>
      </c>
      <c r="C853" s="10" t="str">
        <f t="shared" si="106"/>
        <v>February</v>
      </c>
      <c r="D853" s="10">
        <f t="shared" si="107"/>
        <v>2025</v>
      </c>
      <c r="E853" s="10" t="str">
        <f t="shared" si="108"/>
        <v>Q1</v>
      </c>
      <c r="F853" s="10" t="s">
        <v>2245</v>
      </c>
      <c r="G853" s="10" t="s">
        <v>64</v>
      </c>
      <c r="H853" s="10" t="s">
        <v>71</v>
      </c>
      <c r="I853" s="10" t="s">
        <v>20</v>
      </c>
      <c r="J853" s="10" t="s">
        <v>21</v>
      </c>
      <c r="K853" s="10" t="s">
        <v>22</v>
      </c>
      <c r="L853" s="10">
        <v>1318.69</v>
      </c>
      <c r="M853" s="10">
        <f t="shared" si="109"/>
        <v>263.738</v>
      </c>
      <c r="N853" s="10">
        <v>5</v>
      </c>
      <c r="O853" s="10">
        <v>0.1</v>
      </c>
      <c r="P853" s="10">
        <v>385.07</v>
      </c>
      <c r="Q853" s="11">
        <f t="shared" si="110"/>
        <v>0.29200949427082934</v>
      </c>
      <c r="R853" s="10" t="s">
        <v>31</v>
      </c>
      <c r="S853" s="10" t="s">
        <v>86</v>
      </c>
      <c r="T853" s="10">
        <v>6</v>
      </c>
      <c r="U853" s="12" t="str">
        <f t="shared" si="111"/>
        <v>NORMAL</v>
      </c>
      <c r="V853" s="10" t="str">
        <f t="shared" si="104"/>
        <v>0.1 to 0.2</v>
      </c>
      <c r="W853" s="16">
        <f t="shared" ca="1" si="105"/>
        <v>1</v>
      </c>
    </row>
    <row r="854" spans="1:23" x14ac:dyDescent="0.25">
      <c r="A854" s="9" t="s">
        <v>2246</v>
      </c>
      <c r="B854" s="10" t="s">
        <v>894</v>
      </c>
      <c r="C854" s="10" t="str">
        <f t="shared" si="106"/>
        <v>May</v>
      </c>
      <c r="D854" s="10">
        <f t="shared" si="107"/>
        <v>2024</v>
      </c>
      <c r="E854" s="10" t="str">
        <f t="shared" si="108"/>
        <v>Q2</v>
      </c>
      <c r="F854" s="10" t="s">
        <v>2247</v>
      </c>
      <c r="G854" s="10" t="s">
        <v>102</v>
      </c>
      <c r="H854" s="10" t="s">
        <v>37</v>
      </c>
      <c r="I854" s="10" t="s">
        <v>59</v>
      </c>
      <c r="J854" s="10" t="s">
        <v>21</v>
      </c>
      <c r="K854" s="10" t="s">
        <v>76</v>
      </c>
      <c r="L854" s="10">
        <v>815.09</v>
      </c>
      <c r="M854" s="10">
        <f t="shared" si="109"/>
        <v>407.54500000000002</v>
      </c>
      <c r="N854" s="10">
        <v>2</v>
      </c>
      <c r="O854" s="10">
        <v>0.14000000000000001</v>
      </c>
      <c r="P854" s="10">
        <v>245.37</v>
      </c>
      <c r="Q854" s="11">
        <f t="shared" si="110"/>
        <v>0.30103424161749009</v>
      </c>
      <c r="R854" s="10" t="s">
        <v>54</v>
      </c>
      <c r="S854" s="10" t="s">
        <v>77</v>
      </c>
      <c r="T854" s="10">
        <v>1</v>
      </c>
      <c r="U854" s="12" t="str">
        <f t="shared" si="111"/>
        <v>FAST</v>
      </c>
      <c r="V854" s="10" t="str">
        <f t="shared" si="104"/>
        <v>0.1 to 0.2</v>
      </c>
      <c r="W854" s="16">
        <f t="shared" ca="1" si="105"/>
        <v>1</v>
      </c>
    </row>
    <row r="855" spans="1:23" x14ac:dyDescent="0.25">
      <c r="A855" s="9" t="s">
        <v>2248</v>
      </c>
      <c r="B855" s="10" t="s">
        <v>1543</v>
      </c>
      <c r="C855" s="10" t="str">
        <f t="shared" si="106"/>
        <v>January</v>
      </c>
      <c r="D855" s="10">
        <f t="shared" si="107"/>
        <v>2025</v>
      </c>
      <c r="E855" s="10" t="str">
        <f t="shared" si="108"/>
        <v>Q1</v>
      </c>
      <c r="F855" s="10" t="s">
        <v>2249</v>
      </c>
      <c r="G855" s="10" t="s">
        <v>18</v>
      </c>
      <c r="H855" s="10" t="s">
        <v>71</v>
      </c>
      <c r="I855" s="10" t="s">
        <v>20</v>
      </c>
      <c r="J855" s="10" t="s">
        <v>81</v>
      </c>
      <c r="K855" s="10" t="s">
        <v>67</v>
      </c>
      <c r="L855" s="10">
        <v>3144.96</v>
      </c>
      <c r="M855" s="10">
        <f t="shared" si="109"/>
        <v>786.24</v>
      </c>
      <c r="N855" s="10">
        <v>4</v>
      </c>
      <c r="O855" s="10">
        <v>0.21</v>
      </c>
      <c r="P855" s="10">
        <v>682.64</v>
      </c>
      <c r="Q855" s="11">
        <f t="shared" si="110"/>
        <v>0.21705840455840456</v>
      </c>
      <c r="R855" s="10" t="s">
        <v>31</v>
      </c>
      <c r="S855" s="10" t="s">
        <v>86</v>
      </c>
      <c r="T855" s="10">
        <v>6</v>
      </c>
      <c r="U855" s="12" t="str">
        <f t="shared" si="111"/>
        <v>NORMAL</v>
      </c>
      <c r="V855" s="10" t="str">
        <f t="shared" si="104"/>
        <v>upto 0.3</v>
      </c>
      <c r="W855" s="16">
        <f t="shared" ca="1" si="105"/>
        <v>1</v>
      </c>
    </row>
    <row r="856" spans="1:23" x14ac:dyDescent="0.25">
      <c r="A856" s="9" t="s">
        <v>2250</v>
      </c>
      <c r="B856" s="10" t="s">
        <v>2251</v>
      </c>
      <c r="C856" s="10" t="str">
        <f t="shared" si="106"/>
        <v>June</v>
      </c>
      <c r="D856" s="10">
        <f t="shared" si="107"/>
        <v>2025</v>
      </c>
      <c r="E856" s="10" t="str">
        <f t="shared" si="108"/>
        <v>Q2</v>
      </c>
      <c r="F856" s="10" t="s">
        <v>2252</v>
      </c>
      <c r="G856" s="10" t="s">
        <v>64</v>
      </c>
      <c r="H856" s="10" t="s">
        <v>37</v>
      </c>
      <c r="I856" s="10" t="s">
        <v>52</v>
      </c>
      <c r="J856" s="10" t="s">
        <v>81</v>
      </c>
      <c r="K856" s="10" t="s">
        <v>67</v>
      </c>
      <c r="L856" s="10">
        <v>2935.72</v>
      </c>
      <c r="M856" s="10">
        <f t="shared" si="109"/>
        <v>978.57333333333327</v>
      </c>
      <c r="N856" s="10">
        <v>3</v>
      </c>
      <c r="O856" s="10">
        <v>0.09</v>
      </c>
      <c r="P856" s="10">
        <v>535.05999999999995</v>
      </c>
      <c r="Q856" s="11">
        <f t="shared" si="110"/>
        <v>0.18225852601746759</v>
      </c>
      <c r="R856" s="10" t="s">
        <v>54</v>
      </c>
      <c r="S856" s="10" t="s">
        <v>40</v>
      </c>
      <c r="T856" s="10">
        <v>3</v>
      </c>
      <c r="U856" s="12" t="str">
        <f t="shared" si="111"/>
        <v>FAST</v>
      </c>
      <c r="V856" s="10" t="str">
        <f t="shared" si="104"/>
        <v>0 to 0.1</v>
      </c>
      <c r="W856" s="16">
        <f t="shared" ca="1" si="105"/>
        <v>1</v>
      </c>
    </row>
    <row r="857" spans="1:23" x14ac:dyDescent="0.25">
      <c r="A857" s="9" t="s">
        <v>2253</v>
      </c>
      <c r="B857" s="10" t="s">
        <v>2041</v>
      </c>
      <c r="C857" s="10" t="str">
        <f t="shared" si="106"/>
        <v>January</v>
      </c>
      <c r="D857" s="10">
        <f t="shared" si="107"/>
        <v>2024</v>
      </c>
      <c r="E857" s="10" t="str">
        <f t="shared" si="108"/>
        <v>Q1</v>
      </c>
      <c r="F857" s="10" t="s">
        <v>2254</v>
      </c>
      <c r="G857" s="10" t="s">
        <v>36</v>
      </c>
      <c r="H857" s="10" t="s">
        <v>58</v>
      </c>
      <c r="I857" s="10" t="s">
        <v>106</v>
      </c>
      <c r="J857" s="10" t="s">
        <v>81</v>
      </c>
      <c r="K857" s="10" t="s">
        <v>76</v>
      </c>
      <c r="L857" s="10">
        <v>2571.27</v>
      </c>
      <c r="M857" s="10">
        <f t="shared" si="109"/>
        <v>857.09</v>
      </c>
      <c r="N857" s="10">
        <v>3</v>
      </c>
      <c r="O857" s="10">
        <v>0.14000000000000001</v>
      </c>
      <c r="P857" s="10">
        <v>618.76</v>
      </c>
      <c r="Q857" s="11">
        <f t="shared" si="110"/>
        <v>0.240643728585485</v>
      </c>
      <c r="R857" s="10" t="s">
        <v>31</v>
      </c>
      <c r="S857" s="10" t="s">
        <v>40</v>
      </c>
      <c r="T857" s="10">
        <v>8</v>
      </c>
      <c r="U857" s="12" t="str">
        <f t="shared" si="111"/>
        <v>SLOW</v>
      </c>
      <c r="V857" s="10" t="str">
        <f t="shared" si="104"/>
        <v>0.1 to 0.2</v>
      </c>
      <c r="W857" s="16">
        <f t="shared" ca="1" si="105"/>
        <v>1</v>
      </c>
    </row>
    <row r="858" spans="1:23" x14ac:dyDescent="0.25">
      <c r="A858" s="9" t="s">
        <v>2255</v>
      </c>
      <c r="B858" s="10" t="s">
        <v>1289</v>
      </c>
      <c r="C858" s="10" t="str">
        <f t="shared" si="106"/>
        <v>September</v>
      </c>
      <c r="D858" s="10">
        <f t="shared" si="107"/>
        <v>2024</v>
      </c>
      <c r="E858" s="10" t="str">
        <f t="shared" si="108"/>
        <v>Q3</v>
      </c>
      <c r="F858" s="10" t="s">
        <v>2256</v>
      </c>
      <c r="G858" s="10" t="s">
        <v>44</v>
      </c>
      <c r="H858" s="10" t="s">
        <v>19</v>
      </c>
      <c r="I858" s="10" t="s">
        <v>106</v>
      </c>
      <c r="J858" s="10" t="s">
        <v>66</v>
      </c>
      <c r="K858" s="10" t="s">
        <v>76</v>
      </c>
      <c r="L858" s="10">
        <v>1555.05</v>
      </c>
      <c r="M858" s="10">
        <f t="shared" si="109"/>
        <v>518.35</v>
      </c>
      <c r="N858" s="10">
        <v>3</v>
      </c>
      <c r="O858" s="10">
        <v>0.04</v>
      </c>
      <c r="P858" s="10">
        <v>318.11</v>
      </c>
      <c r="Q858" s="11">
        <f t="shared" si="110"/>
        <v>0.20456576958940229</v>
      </c>
      <c r="R858" s="10" t="s">
        <v>23</v>
      </c>
      <c r="S858" s="10" t="s">
        <v>24</v>
      </c>
      <c r="T858" s="10">
        <v>4</v>
      </c>
      <c r="U858" s="12" t="str">
        <f t="shared" si="111"/>
        <v>NORMAL</v>
      </c>
      <c r="V858" s="10" t="str">
        <f t="shared" si="104"/>
        <v>0 to 0.1</v>
      </c>
      <c r="W858" s="16">
        <f t="shared" ca="1" si="105"/>
        <v>1</v>
      </c>
    </row>
    <row r="859" spans="1:23" x14ac:dyDescent="0.25">
      <c r="A859" s="9" t="s">
        <v>2257</v>
      </c>
      <c r="B859" s="10" t="s">
        <v>701</v>
      </c>
      <c r="C859" s="10" t="str">
        <f t="shared" si="106"/>
        <v>March</v>
      </c>
      <c r="D859" s="10">
        <f t="shared" si="107"/>
        <v>2024</v>
      </c>
      <c r="E859" s="10" t="str">
        <f t="shared" si="108"/>
        <v>Q1</v>
      </c>
      <c r="F859" s="10" t="s">
        <v>2258</v>
      </c>
      <c r="G859" s="10" t="s">
        <v>102</v>
      </c>
      <c r="H859" s="10" t="s">
        <v>71</v>
      </c>
      <c r="I859" s="10" t="s">
        <v>46</v>
      </c>
      <c r="J859" s="10" t="s">
        <v>66</v>
      </c>
      <c r="K859" s="10" t="s">
        <v>30</v>
      </c>
      <c r="L859" s="10">
        <v>977.5</v>
      </c>
      <c r="M859" s="10">
        <f t="shared" si="109"/>
        <v>488.75</v>
      </c>
      <c r="N859" s="10">
        <v>2</v>
      </c>
      <c r="O859" s="10">
        <v>0.04</v>
      </c>
      <c r="P859" s="10">
        <v>104.45</v>
      </c>
      <c r="Q859" s="11">
        <f t="shared" si="110"/>
        <v>0.10685421994884911</v>
      </c>
      <c r="R859" s="10" t="s">
        <v>54</v>
      </c>
      <c r="S859" s="10" t="s">
        <v>32</v>
      </c>
      <c r="T859" s="10">
        <v>6</v>
      </c>
      <c r="U859" s="12" t="str">
        <f t="shared" si="111"/>
        <v>NORMAL</v>
      </c>
      <c r="V859" s="10" t="str">
        <f t="shared" si="104"/>
        <v>0 to 0.1</v>
      </c>
      <c r="W859" s="16">
        <f t="shared" ca="1" si="105"/>
        <v>1</v>
      </c>
    </row>
    <row r="860" spans="1:23" x14ac:dyDescent="0.25">
      <c r="A860" s="9" t="s">
        <v>2259</v>
      </c>
      <c r="B860" s="10" t="s">
        <v>1198</v>
      </c>
      <c r="C860" s="10" t="str">
        <f t="shared" si="106"/>
        <v>December</v>
      </c>
      <c r="D860" s="10">
        <f t="shared" si="107"/>
        <v>2024</v>
      </c>
      <c r="E860" s="10" t="str">
        <f t="shared" si="108"/>
        <v>Q4</v>
      </c>
      <c r="F860" s="10" t="s">
        <v>2260</v>
      </c>
      <c r="G860" s="10" t="s">
        <v>44</v>
      </c>
      <c r="H860" s="10" t="s">
        <v>37</v>
      </c>
      <c r="I860" s="10" t="s">
        <v>52</v>
      </c>
      <c r="J860" s="10" t="s">
        <v>66</v>
      </c>
      <c r="K860" s="10" t="s">
        <v>22</v>
      </c>
      <c r="L860" s="10">
        <v>1329.75</v>
      </c>
      <c r="M860" s="10">
        <f t="shared" si="109"/>
        <v>332.4375</v>
      </c>
      <c r="N860" s="10">
        <v>4</v>
      </c>
      <c r="O860" s="10">
        <v>0.04</v>
      </c>
      <c r="P860" s="10">
        <v>172.64</v>
      </c>
      <c r="Q860" s="11">
        <f t="shared" si="110"/>
        <v>0.12982891520962586</v>
      </c>
      <c r="R860" s="10" t="s">
        <v>31</v>
      </c>
      <c r="S860" s="10" t="s">
        <v>77</v>
      </c>
      <c r="T860" s="10">
        <v>7</v>
      </c>
      <c r="U860" s="12" t="str">
        <f t="shared" si="111"/>
        <v>NORMAL</v>
      </c>
      <c r="V860" s="10" t="str">
        <f t="shared" si="104"/>
        <v>0 to 0.1</v>
      </c>
      <c r="W860" s="16">
        <f t="shared" ca="1" si="105"/>
        <v>1</v>
      </c>
    </row>
    <row r="861" spans="1:23" x14ac:dyDescent="0.25">
      <c r="A861" s="9" t="s">
        <v>2261</v>
      </c>
      <c r="B861" s="10" t="s">
        <v>2046</v>
      </c>
      <c r="C861" s="10" t="str">
        <f t="shared" si="106"/>
        <v>July</v>
      </c>
      <c r="D861" s="10">
        <f t="shared" si="107"/>
        <v>2025</v>
      </c>
      <c r="E861" s="10" t="str">
        <f t="shared" si="108"/>
        <v>Q3</v>
      </c>
      <c r="F861" s="10" t="s">
        <v>2262</v>
      </c>
      <c r="G861" s="10" t="s">
        <v>18</v>
      </c>
      <c r="H861" s="10" t="s">
        <v>58</v>
      </c>
      <c r="I861" s="10" t="s">
        <v>28</v>
      </c>
      <c r="J861" s="10" t="s">
        <v>47</v>
      </c>
      <c r="K861" s="10" t="s">
        <v>53</v>
      </c>
      <c r="L861" s="10">
        <v>292.95999999999998</v>
      </c>
      <c r="M861" s="10">
        <f t="shared" si="109"/>
        <v>292.95999999999998</v>
      </c>
      <c r="N861" s="10">
        <v>1</v>
      </c>
      <c r="O861" s="10">
        <v>0.25</v>
      </c>
      <c r="P861" s="10">
        <v>47.7</v>
      </c>
      <c r="Q861" s="11">
        <f t="shared" si="110"/>
        <v>0.16282086291643913</v>
      </c>
      <c r="R861" s="10" t="s">
        <v>54</v>
      </c>
      <c r="S861" s="10" t="s">
        <v>32</v>
      </c>
      <c r="T861" s="10">
        <v>2</v>
      </c>
      <c r="U861" s="12" t="str">
        <f t="shared" si="111"/>
        <v>FAST</v>
      </c>
      <c r="V861" s="10" t="str">
        <f t="shared" si="104"/>
        <v>upto 0.3</v>
      </c>
      <c r="W861" s="16">
        <f t="shared" ca="1" si="105"/>
        <v>1</v>
      </c>
    </row>
    <row r="862" spans="1:23" x14ac:dyDescent="0.25">
      <c r="A862" s="9" t="s">
        <v>2263</v>
      </c>
      <c r="B862" s="10" t="s">
        <v>2264</v>
      </c>
      <c r="C862" s="10" t="str">
        <f t="shared" si="106"/>
        <v>March</v>
      </c>
      <c r="D862" s="10">
        <f t="shared" si="107"/>
        <v>2024</v>
      </c>
      <c r="E862" s="10" t="str">
        <f t="shared" si="108"/>
        <v>Q1</v>
      </c>
      <c r="F862" s="10" t="s">
        <v>2265</v>
      </c>
      <c r="G862" s="10" t="s">
        <v>64</v>
      </c>
      <c r="H862" s="10" t="s">
        <v>37</v>
      </c>
      <c r="I862" s="10" t="s">
        <v>28</v>
      </c>
      <c r="J862" s="10" t="s">
        <v>66</v>
      </c>
      <c r="K862" s="10" t="s">
        <v>39</v>
      </c>
      <c r="L862" s="10">
        <v>518.95000000000005</v>
      </c>
      <c r="M862" s="10">
        <f t="shared" si="109"/>
        <v>518.95000000000005</v>
      </c>
      <c r="N862" s="10">
        <v>1</v>
      </c>
      <c r="O862" s="10">
        <v>0.02</v>
      </c>
      <c r="P862" s="10">
        <v>158.56</v>
      </c>
      <c r="Q862" s="11">
        <f t="shared" si="110"/>
        <v>0.30554003275845454</v>
      </c>
      <c r="R862" s="10" t="s">
        <v>23</v>
      </c>
      <c r="S862" s="10" t="s">
        <v>32</v>
      </c>
      <c r="T862" s="10">
        <v>1</v>
      </c>
      <c r="U862" s="12" t="str">
        <f t="shared" si="111"/>
        <v>FAST</v>
      </c>
      <c r="V862" s="10" t="str">
        <f t="shared" si="104"/>
        <v>0 to 0.1</v>
      </c>
      <c r="W862" s="16">
        <f t="shared" ca="1" si="105"/>
        <v>1</v>
      </c>
    </row>
    <row r="863" spans="1:23" x14ac:dyDescent="0.25">
      <c r="A863" s="9" t="s">
        <v>2266</v>
      </c>
      <c r="B863" s="10" t="s">
        <v>596</v>
      </c>
      <c r="C863" s="10" t="str">
        <f t="shared" si="106"/>
        <v>January</v>
      </c>
      <c r="D863" s="10">
        <f t="shared" si="107"/>
        <v>2024</v>
      </c>
      <c r="E863" s="10" t="str">
        <f t="shared" si="108"/>
        <v>Q1</v>
      </c>
      <c r="F863" s="10" t="s">
        <v>2267</v>
      </c>
      <c r="G863" s="10" t="s">
        <v>36</v>
      </c>
      <c r="H863" s="10" t="s">
        <v>65</v>
      </c>
      <c r="I863" s="10" t="s">
        <v>20</v>
      </c>
      <c r="J863" s="10" t="s">
        <v>47</v>
      </c>
      <c r="K863" s="10" t="s">
        <v>30</v>
      </c>
      <c r="L863" s="10">
        <v>136.35</v>
      </c>
      <c r="M863" s="10">
        <f t="shared" si="109"/>
        <v>68.174999999999997</v>
      </c>
      <c r="N863" s="10">
        <v>2</v>
      </c>
      <c r="O863" s="10">
        <v>0.05</v>
      </c>
      <c r="P863" s="10">
        <v>40.78</v>
      </c>
      <c r="Q863" s="11">
        <f t="shared" si="110"/>
        <v>0.29908324165749911</v>
      </c>
      <c r="R863" s="10" t="s">
        <v>31</v>
      </c>
      <c r="S863" s="10" t="s">
        <v>86</v>
      </c>
      <c r="T863" s="10">
        <v>6</v>
      </c>
      <c r="U863" s="12" t="str">
        <f t="shared" si="111"/>
        <v>NORMAL</v>
      </c>
      <c r="V863" s="10" t="str">
        <f t="shared" si="104"/>
        <v>0 to 0.1</v>
      </c>
      <c r="W863" s="16">
        <f t="shared" ca="1" si="105"/>
        <v>1</v>
      </c>
    </row>
    <row r="864" spans="1:23" x14ac:dyDescent="0.25">
      <c r="A864" s="9" t="s">
        <v>2268</v>
      </c>
      <c r="B864" s="10" t="s">
        <v>133</v>
      </c>
      <c r="C864" s="10" t="str">
        <f t="shared" si="106"/>
        <v>September</v>
      </c>
      <c r="D864" s="10">
        <f t="shared" si="107"/>
        <v>2025</v>
      </c>
      <c r="E864" s="10" t="str">
        <f t="shared" si="108"/>
        <v>Q3</v>
      </c>
      <c r="F864" s="10" t="s">
        <v>2269</v>
      </c>
      <c r="G864" s="10" t="s">
        <v>64</v>
      </c>
      <c r="H864" s="10" t="s">
        <v>51</v>
      </c>
      <c r="I864" s="10" t="s">
        <v>28</v>
      </c>
      <c r="J864" s="10" t="s">
        <v>21</v>
      </c>
      <c r="K864" s="10" t="s">
        <v>53</v>
      </c>
      <c r="L864" s="10">
        <v>874.34</v>
      </c>
      <c r="M864" s="10">
        <f t="shared" si="109"/>
        <v>874.34</v>
      </c>
      <c r="N864" s="10">
        <v>1</v>
      </c>
      <c r="O864" s="10">
        <v>0.15</v>
      </c>
      <c r="P864" s="10">
        <v>232.43</v>
      </c>
      <c r="Q864" s="11">
        <f t="shared" si="110"/>
        <v>0.26583480110712082</v>
      </c>
      <c r="R864" s="10" t="s">
        <v>31</v>
      </c>
      <c r="S864" s="10" t="s">
        <v>24</v>
      </c>
      <c r="T864" s="10">
        <v>8</v>
      </c>
      <c r="U864" s="12" t="str">
        <f t="shared" si="111"/>
        <v>SLOW</v>
      </c>
      <c r="V864" s="10" t="str">
        <f t="shared" si="104"/>
        <v>0.1 to 0.2</v>
      </c>
      <c r="W864" s="16">
        <f t="shared" ca="1" si="105"/>
        <v>1</v>
      </c>
    </row>
    <row r="865" spans="1:23" x14ac:dyDescent="0.25">
      <c r="A865" s="9" t="s">
        <v>2270</v>
      </c>
      <c r="B865" s="10" t="s">
        <v>2271</v>
      </c>
      <c r="C865" s="10" t="str">
        <f t="shared" si="106"/>
        <v>December</v>
      </c>
      <c r="D865" s="10">
        <f t="shared" si="107"/>
        <v>2024</v>
      </c>
      <c r="E865" s="10" t="str">
        <f t="shared" si="108"/>
        <v>Q4</v>
      </c>
      <c r="F865" s="10" t="s">
        <v>2272</v>
      </c>
      <c r="G865" s="10" t="s">
        <v>102</v>
      </c>
      <c r="H865" s="10" t="s">
        <v>19</v>
      </c>
      <c r="I865" s="10" t="s">
        <v>46</v>
      </c>
      <c r="J865" s="10" t="s">
        <v>47</v>
      </c>
      <c r="K865" s="10" t="s">
        <v>82</v>
      </c>
      <c r="L865" s="10">
        <v>1244.3</v>
      </c>
      <c r="M865" s="10">
        <f t="shared" si="109"/>
        <v>311.07499999999999</v>
      </c>
      <c r="N865" s="10">
        <v>4</v>
      </c>
      <c r="O865" s="10">
        <v>0.1</v>
      </c>
      <c r="P865" s="10">
        <v>145.6</v>
      </c>
      <c r="Q865" s="11">
        <f t="shared" si="110"/>
        <v>0.1170135819336173</v>
      </c>
      <c r="R865" s="10" t="s">
        <v>23</v>
      </c>
      <c r="S865" s="10" t="s">
        <v>86</v>
      </c>
      <c r="T865" s="10">
        <v>3</v>
      </c>
      <c r="U865" s="12" t="str">
        <f t="shared" si="111"/>
        <v>FAST</v>
      </c>
      <c r="V865" s="10" t="str">
        <f t="shared" si="104"/>
        <v>0.1 to 0.2</v>
      </c>
      <c r="W865" s="16">
        <f t="shared" ca="1" si="105"/>
        <v>1</v>
      </c>
    </row>
    <row r="866" spans="1:23" x14ac:dyDescent="0.25">
      <c r="A866" s="9" t="s">
        <v>2273</v>
      </c>
      <c r="B866" s="10" t="s">
        <v>2274</v>
      </c>
      <c r="C866" s="10" t="str">
        <f t="shared" si="106"/>
        <v>November</v>
      </c>
      <c r="D866" s="10">
        <f t="shared" si="107"/>
        <v>2025</v>
      </c>
      <c r="E866" s="10" t="str">
        <f t="shared" si="108"/>
        <v>Q4</v>
      </c>
      <c r="F866" s="10" t="s">
        <v>2275</v>
      </c>
      <c r="G866" s="10" t="s">
        <v>36</v>
      </c>
      <c r="H866" s="10" t="s">
        <v>51</v>
      </c>
      <c r="I866" s="10" t="s">
        <v>28</v>
      </c>
      <c r="J866" s="10" t="s">
        <v>21</v>
      </c>
      <c r="K866" s="10" t="s">
        <v>67</v>
      </c>
      <c r="L866" s="10">
        <v>3009.49</v>
      </c>
      <c r="M866" s="10">
        <f t="shared" si="109"/>
        <v>752.37249999999995</v>
      </c>
      <c r="N866" s="10">
        <v>4</v>
      </c>
      <c r="O866" s="10">
        <v>0.16</v>
      </c>
      <c r="P866" s="10">
        <v>308.73</v>
      </c>
      <c r="Q866" s="11">
        <f t="shared" si="110"/>
        <v>0.10258548790658883</v>
      </c>
      <c r="R866" s="10" t="s">
        <v>54</v>
      </c>
      <c r="S866" s="10" t="s">
        <v>40</v>
      </c>
      <c r="T866" s="10">
        <v>9</v>
      </c>
      <c r="U866" s="12" t="str">
        <f t="shared" si="111"/>
        <v>SLOW</v>
      </c>
      <c r="V866" s="10" t="str">
        <f t="shared" si="104"/>
        <v>0.1 to 0.2</v>
      </c>
      <c r="W866" s="16">
        <f t="shared" ca="1" si="105"/>
        <v>1</v>
      </c>
    </row>
    <row r="867" spans="1:23" x14ac:dyDescent="0.25">
      <c r="A867" s="9" t="s">
        <v>2276</v>
      </c>
      <c r="B867" s="10" t="s">
        <v>997</v>
      </c>
      <c r="C867" s="10" t="str">
        <f t="shared" si="106"/>
        <v>February</v>
      </c>
      <c r="D867" s="10">
        <f t="shared" si="107"/>
        <v>2024</v>
      </c>
      <c r="E867" s="10" t="str">
        <f t="shared" si="108"/>
        <v>Q1</v>
      </c>
      <c r="F867" s="10" t="s">
        <v>2277</v>
      </c>
      <c r="G867" s="10" t="s">
        <v>36</v>
      </c>
      <c r="H867" s="10" t="s">
        <v>19</v>
      </c>
      <c r="I867" s="10" t="s">
        <v>52</v>
      </c>
      <c r="J867" s="10" t="s">
        <v>29</v>
      </c>
      <c r="K867" s="10" t="s">
        <v>30</v>
      </c>
      <c r="L867" s="10">
        <v>3845.73</v>
      </c>
      <c r="M867" s="10">
        <f t="shared" si="109"/>
        <v>961.4325</v>
      </c>
      <c r="N867" s="10">
        <v>4</v>
      </c>
      <c r="O867" s="10">
        <v>0.28999999999999998</v>
      </c>
      <c r="P867" s="10">
        <v>688.31</v>
      </c>
      <c r="Q867" s="11">
        <f t="shared" si="110"/>
        <v>0.17898032363166419</v>
      </c>
      <c r="R867" s="10" t="s">
        <v>54</v>
      </c>
      <c r="S867" s="10" t="s">
        <v>32</v>
      </c>
      <c r="T867" s="10">
        <v>5</v>
      </c>
      <c r="U867" s="12" t="str">
        <f t="shared" si="111"/>
        <v>NORMAL</v>
      </c>
      <c r="V867" s="10" t="str">
        <f t="shared" si="104"/>
        <v>upto 0.3</v>
      </c>
      <c r="W867" s="16">
        <f t="shared" ca="1" si="105"/>
        <v>1</v>
      </c>
    </row>
    <row r="868" spans="1:23" x14ac:dyDescent="0.25">
      <c r="A868" s="9" t="s">
        <v>2278</v>
      </c>
      <c r="B868" s="10" t="s">
        <v>2279</v>
      </c>
      <c r="C868" s="10" t="str">
        <f t="shared" si="106"/>
        <v>March</v>
      </c>
      <c r="D868" s="10">
        <f t="shared" si="107"/>
        <v>2024</v>
      </c>
      <c r="E868" s="10" t="str">
        <f t="shared" si="108"/>
        <v>Q1</v>
      </c>
      <c r="F868" s="10" t="s">
        <v>2280</v>
      </c>
      <c r="G868" s="10" t="s">
        <v>44</v>
      </c>
      <c r="H868" s="10" t="s">
        <v>45</v>
      </c>
      <c r="I868" s="10" t="s">
        <v>28</v>
      </c>
      <c r="J868" s="10" t="s">
        <v>29</v>
      </c>
      <c r="K868" s="10" t="s">
        <v>22</v>
      </c>
      <c r="L868" s="10">
        <v>2245.48</v>
      </c>
      <c r="M868" s="10">
        <f t="shared" si="109"/>
        <v>748.49333333333334</v>
      </c>
      <c r="N868" s="10">
        <v>3</v>
      </c>
      <c r="O868" s="10">
        <v>0.11</v>
      </c>
      <c r="P868" s="10">
        <v>707.71</v>
      </c>
      <c r="Q868" s="11">
        <f t="shared" si="110"/>
        <v>0.31517092113935552</v>
      </c>
      <c r="R868" s="10" t="s">
        <v>23</v>
      </c>
      <c r="S868" s="10" t="s">
        <v>40</v>
      </c>
      <c r="T868" s="10">
        <v>7</v>
      </c>
      <c r="U868" s="12" t="str">
        <f t="shared" si="111"/>
        <v>NORMAL</v>
      </c>
      <c r="V868" s="10" t="str">
        <f t="shared" si="104"/>
        <v>0.1 to 0.2</v>
      </c>
      <c r="W868" s="16">
        <f t="shared" ca="1" si="105"/>
        <v>1</v>
      </c>
    </row>
    <row r="869" spans="1:23" x14ac:dyDescent="0.25">
      <c r="A869" s="9" t="s">
        <v>2281</v>
      </c>
      <c r="B869" s="10" t="s">
        <v>2131</v>
      </c>
      <c r="C869" s="10" t="str">
        <f t="shared" si="106"/>
        <v>April</v>
      </c>
      <c r="D869" s="10">
        <f t="shared" si="107"/>
        <v>2024</v>
      </c>
      <c r="E869" s="10" t="str">
        <f t="shared" si="108"/>
        <v>Q2</v>
      </c>
      <c r="F869" s="10" t="s">
        <v>2282</v>
      </c>
      <c r="G869" s="10" t="s">
        <v>102</v>
      </c>
      <c r="H869" s="10" t="s">
        <v>65</v>
      </c>
      <c r="I869" s="10" t="s">
        <v>52</v>
      </c>
      <c r="J869" s="10" t="s">
        <v>66</v>
      </c>
      <c r="K869" s="10" t="s">
        <v>60</v>
      </c>
      <c r="L869" s="10">
        <v>123.44</v>
      </c>
      <c r="M869" s="10">
        <f t="shared" si="109"/>
        <v>24.687999999999999</v>
      </c>
      <c r="N869" s="10">
        <v>5</v>
      </c>
      <c r="O869" s="10">
        <v>0.28000000000000003</v>
      </c>
      <c r="P869" s="10">
        <v>40.69</v>
      </c>
      <c r="Q869" s="11">
        <f t="shared" si="110"/>
        <v>0.32963383020090731</v>
      </c>
      <c r="R869" s="10" t="s">
        <v>31</v>
      </c>
      <c r="S869" s="10" t="s">
        <v>24</v>
      </c>
      <c r="T869" s="10">
        <v>10</v>
      </c>
      <c r="U869" s="12" t="str">
        <f t="shared" si="111"/>
        <v>SLOW</v>
      </c>
      <c r="V869" s="10" t="str">
        <f t="shared" si="104"/>
        <v>upto 0.3</v>
      </c>
      <c r="W869" s="16">
        <f t="shared" ca="1" si="105"/>
        <v>1</v>
      </c>
    </row>
    <row r="870" spans="1:23" x14ac:dyDescent="0.25">
      <c r="A870" s="9" t="s">
        <v>2283</v>
      </c>
      <c r="B870" s="10" t="s">
        <v>1076</v>
      </c>
      <c r="C870" s="10" t="str">
        <f t="shared" si="106"/>
        <v>February</v>
      </c>
      <c r="D870" s="10">
        <f t="shared" si="107"/>
        <v>2025</v>
      </c>
      <c r="E870" s="10" t="str">
        <f t="shared" si="108"/>
        <v>Q1</v>
      </c>
      <c r="F870" s="10" t="s">
        <v>2284</v>
      </c>
      <c r="G870" s="10" t="s">
        <v>44</v>
      </c>
      <c r="H870" s="10" t="s">
        <v>19</v>
      </c>
      <c r="I870" s="10" t="s">
        <v>106</v>
      </c>
      <c r="J870" s="10" t="s">
        <v>66</v>
      </c>
      <c r="K870" s="10" t="s">
        <v>72</v>
      </c>
      <c r="L870" s="10">
        <v>3770.27</v>
      </c>
      <c r="M870" s="10">
        <f t="shared" si="109"/>
        <v>754.05399999999997</v>
      </c>
      <c r="N870" s="10">
        <v>5</v>
      </c>
      <c r="O870" s="10">
        <v>0.17</v>
      </c>
      <c r="P870" s="10">
        <v>784.95</v>
      </c>
      <c r="Q870" s="11">
        <f t="shared" si="110"/>
        <v>0.20819463858026085</v>
      </c>
      <c r="R870" s="10" t="s">
        <v>31</v>
      </c>
      <c r="S870" s="10" t="s">
        <v>86</v>
      </c>
      <c r="T870" s="10">
        <v>2</v>
      </c>
      <c r="U870" s="12" t="str">
        <f t="shared" si="111"/>
        <v>FAST</v>
      </c>
      <c r="V870" s="10" t="str">
        <f t="shared" si="104"/>
        <v>0.1 to 0.2</v>
      </c>
      <c r="W870" s="16">
        <f t="shared" ca="1" si="105"/>
        <v>1</v>
      </c>
    </row>
    <row r="871" spans="1:23" x14ac:dyDescent="0.25">
      <c r="A871" s="9" t="s">
        <v>2285</v>
      </c>
      <c r="B871" s="10" t="s">
        <v>2286</v>
      </c>
      <c r="C871" s="10" t="str">
        <f t="shared" si="106"/>
        <v>October</v>
      </c>
      <c r="D871" s="10">
        <f t="shared" si="107"/>
        <v>2025</v>
      </c>
      <c r="E871" s="10" t="str">
        <f t="shared" si="108"/>
        <v>Q4</v>
      </c>
      <c r="F871" s="10" t="s">
        <v>1236</v>
      </c>
      <c r="G871" s="10" t="s">
        <v>18</v>
      </c>
      <c r="H871" s="10" t="s">
        <v>45</v>
      </c>
      <c r="I871" s="10" t="s">
        <v>116</v>
      </c>
      <c r="J871" s="10" t="s">
        <v>29</v>
      </c>
      <c r="K871" s="10" t="s">
        <v>39</v>
      </c>
      <c r="L871" s="10">
        <v>2939.88</v>
      </c>
      <c r="M871" s="10">
        <f t="shared" si="109"/>
        <v>979.96</v>
      </c>
      <c r="N871" s="10">
        <v>3</v>
      </c>
      <c r="O871" s="10">
        <v>0.12</v>
      </c>
      <c r="P871" s="10">
        <v>940.96</v>
      </c>
      <c r="Q871" s="11">
        <f t="shared" si="110"/>
        <v>0.32006748574771759</v>
      </c>
      <c r="R871" s="10" t="s">
        <v>54</v>
      </c>
      <c r="S871" s="10" t="s">
        <v>24</v>
      </c>
      <c r="T871" s="10">
        <v>7</v>
      </c>
      <c r="U871" s="12" t="str">
        <f t="shared" si="111"/>
        <v>NORMAL</v>
      </c>
      <c r="V871" s="10" t="str">
        <f t="shared" si="104"/>
        <v>0.1 to 0.2</v>
      </c>
      <c r="W871" s="16">
        <f t="shared" ca="1" si="105"/>
        <v>1</v>
      </c>
    </row>
    <row r="872" spans="1:23" x14ac:dyDescent="0.25">
      <c r="A872" s="9" t="s">
        <v>2287</v>
      </c>
      <c r="B872" s="10" t="s">
        <v>2288</v>
      </c>
      <c r="C872" s="10" t="str">
        <f t="shared" si="106"/>
        <v>November</v>
      </c>
      <c r="D872" s="10">
        <f t="shared" si="107"/>
        <v>2025</v>
      </c>
      <c r="E872" s="10" t="str">
        <f t="shared" si="108"/>
        <v>Q4</v>
      </c>
      <c r="F872" s="10" t="s">
        <v>2289</v>
      </c>
      <c r="G872" s="10" t="s">
        <v>102</v>
      </c>
      <c r="H872" s="10" t="s">
        <v>51</v>
      </c>
      <c r="I872" s="10" t="s">
        <v>52</v>
      </c>
      <c r="J872" s="10" t="s">
        <v>21</v>
      </c>
      <c r="K872" s="10" t="s">
        <v>39</v>
      </c>
      <c r="L872" s="10">
        <v>756.44</v>
      </c>
      <c r="M872" s="10">
        <f t="shared" si="109"/>
        <v>756.44</v>
      </c>
      <c r="N872" s="10">
        <v>1</v>
      </c>
      <c r="O872" s="10">
        <v>0.28000000000000003</v>
      </c>
      <c r="P872" s="10">
        <v>257.37</v>
      </c>
      <c r="Q872" s="11">
        <f t="shared" si="110"/>
        <v>0.34023848553751784</v>
      </c>
      <c r="R872" s="10" t="s">
        <v>23</v>
      </c>
      <c r="S872" s="10" t="s">
        <v>32</v>
      </c>
      <c r="T872" s="10">
        <v>5</v>
      </c>
      <c r="U872" s="12" t="str">
        <f t="shared" si="111"/>
        <v>NORMAL</v>
      </c>
      <c r="V872" s="10" t="str">
        <f t="shared" si="104"/>
        <v>upto 0.3</v>
      </c>
      <c r="W872" s="16">
        <f t="shared" ca="1" si="105"/>
        <v>1</v>
      </c>
    </row>
    <row r="873" spans="1:23" x14ac:dyDescent="0.25">
      <c r="A873" s="9" t="s">
        <v>2290</v>
      </c>
      <c r="B873" s="10" t="s">
        <v>355</v>
      </c>
      <c r="C873" s="10" t="str">
        <f t="shared" si="106"/>
        <v>September</v>
      </c>
      <c r="D873" s="10">
        <f t="shared" si="107"/>
        <v>2024</v>
      </c>
      <c r="E873" s="10" t="str">
        <f t="shared" si="108"/>
        <v>Q3</v>
      </c>
      <c r="F873" s="10" t="s">
        <v>2291</v>
      </c>
      <c r="G873" s="10" t="s">
        <v>36</v>
      </c>
      <c r="H873" s="10" t="s">
        <v>71</v>
      </c>
      <c r="I873" s="10" t="s">
        <v>52</v>
      </c>
      <c r="J873" s="10" t="s">
        <v>29</v>
      </c>
      <c r="K873" s="10" t="s">
        <v>76</v>
      </c>
      <c r="L873" s="10">
        <v>3397.38</v>
      </c>
      <c r="M873" s="10">
        <f t="shared" si="109"/>
        <v>679.476</v>
      </c>
      <c r="N873" s="10">
        <v>5</v>
      </c>
      <c r="O873" s="10">
        <v>0.03</v>
      </c>
      <c r="P873" s="10">
        <v>690.62</v>
      </c>
      <c r="Q873" s="11">
        <f t="shared" si="110"/>
        <v>0.20328017472287468</v>
      </c>
      <c r="R873" s="10" t="s">
        <v>54</v>
      </c>
      <c r="S873" s="10" t="s">
        <v>40</v>
      </c>
      <c r="T873" s="10">
        <v>3</v>
      </c>
      <c r="U873" s="12" t="str">
        <f t="shared" si="111"/>
        <v>FAST</v>
      </c>
      <c r="V873" s="10" t="str">
        <f t="shared" si="104"/>
        <v>0 to 0.1</v>
      </c>
      <c r="W873" s="16">
        <f t="shared" ca="1" si="105"/>
        <v>1</v>
      </c>
    </row>
    <row r="874" spans="1:23" x14ac:dyDescent="0.25">
      <c r="A874" s="9" t="s">
        <v>2292</v>
      </c>
      <c r="B874" s="10" t="s">
        <v>756</v>
      </c>
      <c r="C874" s="10" t="str">
        <f t="shared" si="106"/>
        <v>October</v>
      </c>
      <c r="D874" s="10">
        <f t="shared" si="107"/>
        <v>2025</v>
      </c>
      <c r="E874" s="10" t="str">
        <f t="shared" si="108"/>
        <v>Q4</v>
      </c>
      <c r="F874" s="10" t="s">
        <v>2293</v>
      </c>
      <c r="G874" s="10" t="s">
        <v>64</v>
      </c>
      <c r="H874" s="10" t="s">
        <v>51</v>
      </c>
      <c r="I874" s="10" t="s">
        <v>116</v>
      </c>
      <c r="J874" s="10" t="s">
        <v>29</v>
      </c>
      <c r="K874" s="10" t="s">
        <v>67</v>
      </c>
      <c r="L874" s="10">
        <v>2492.08</v>
      </c>
      <c r="M874" s="10">
        <f t="shared" si="109"/>
        <v>498.416</v>
      </c>
      <c r="N874" s="10">
        <v>5</v>
      </c>
      <c r="O874" s="10">
        <v>0.09</v>
      </c>
      <c r="P874" s="10">
        <v>618.32000000000005</v>
      </c>
      <c r="Q874" s="11">
        <f t="shared" si="110"/>
        <v>0.24811402523193479</v>
      </c>
      <c r="R874" s="10" t="s">
        <v>23</v>
      </c>
      <c r="S874" s="10" t="s">
        <v>40</v>
      </c>
      <c r="T874" s="10">
        <v>4</v>
      </c>
      <c r="U874" s="12" t="str">
        <f t="shared" si="111"/>
        <v>NORMAL</v>
      </c>
      <c r="V874" s="10" t="str">
        <f t="shared" si="104"/>
        <v>0 to 0.1</v>
      </c>
      <c r="W874" s="16">
        <f t="shared" ca="1" si="105"/>
        <v>1</v>
      </c>
    </row>
    <row r="875" spans="1:23" x14ac:dyDescent="0.25">
      <c r="A875" s="9" t="s">
        <v>2294</v>
      </c>
      <c r="B875" s="10" t="s">
        <v>1167</v>
      </c>
      <c r="C875" s="10" t="str">
        <f t="shared" si="106"/>
        <v>August</v>
      </c>
      <c r="D875" s="10">
        <f t="shared" si="107"/>
        <v>2024</v>
      </c>
      <c r="E875" s="10" t="str">
        <f t="shared" si="108"/>
        <v>Q3</v>
      </c>
      <c r="F875" s="10" t="s">
        <v>2295</v>
      </c>
      <c r="G875" s="10" t="s">
        <v>64</v>
      </c>
      <c r="H875" s="10" t="s">
        <v>37</v>
      </c>
      <c r="I875" s="10" t="s">
        <v>116</v>
      </c>
      <c r="J875" s="10" t="s">
        <v>66</v>
      </c>
      <c r="K875" s="10" t="s">
        <v>39</v>
      </c>
      <c r="L875" s="10">
        <v>841.97</v>
      </c>
      <c r="M875" s="10">
        <f t="shared" si="109"/>
        <v>841.97</v>
      </c>
      <c r="N875" s="10">
        <v>1</v>
      </c>
      <c r="O875" s="10">
        <v>0.14000000000000001</v>
      </c>
      <c r="P875" s="10">
        <v>199.8</v>
      </c>
      <c r="Q875" s="11">
        <f t="shared" si="110"/>
        <v>0.23730061641151109</v>
      </c>
      <c r="R875" s="10" t="s">
        <v>54</v>
      </c>
      <c r="S875" s="10" t="s">
        <v>24</v>
      </c>
      <c r="T875" s="10">
        <v>10</v>
      </c>
      <c r="U875" s="12" t="str">
        <f t="shared" si="111"/>
        <v>SLOW</v>
      </c>
      <c r="V875" s="10" t="str">
        <f t="shared" si="104"/>
        <v>0.1 to 0.2</v>
      </c>
      <c r="W875" s="16">
        <f t="shared" ca="1" si="105"/>
        <v>1</v>
      </c>
    </row>
    <row r="876" spans="1:23" x14ac:dyDescent="0.25">
      <c r="A876" s="9" t="s">
        <v>2296</v>
      </c>
      <c r="B876" s="10" t="s">
        <v>2297</v>
      </c>
      <c r="C876" s="10" t="str">
        <f t="shared" si="106"/>
        <v>February</v>
      </c>
      <c r="D876" s="10">
        <f t="shared" si="107"/>
        <v>2024</v>
      </c>
      <c r="E876" s="10" t="str">
        <f t="shared" si="108"/>
        <v>Q1</v>
      </c>
      <c r="F876" s="10" t="s">
        <v>2298</v>
      </c>
      <c r="G876" s="10" t="s">
        <v>18</v>
      </c>
      <c r="H876" s="10" t="s">
        <v>19</v>
      </c>
      <c r="I876" s="10" t="s">
        <v>52</v>
      </c>
      <c r="J876" s="10" t="s">
        <v>47</v>
      </c>
      <c r="K876" s="10" t="s">
        <v>53</v>
      </c>
      <c r="L876" s="10">
        <v>3082.67</v>
      </c>
      <c r="M876" s="10">
        <f t="shared" si="109"/>
        <v>770.66750000000002</v>
      </c>
      <c r="N876" s="10">
        <v>4</v>
      </c>
      <c r="O876" s="10">
        <v>0.2</v>
      </c>
      <c r="P876" s="10">
        <v>1049.98</v>
      </c>
      <c r="Q876" s="11">
        <f t="shared" si="110"/>
        <v>0.34060733065816323</v>
      </c>
      <c r="R876" s="10" t="s">
        <v>31</v>
      </c>
      <c r="S876" s="10" t="s">
        <v>86</v>
      </c>
      <c r="T876" s="10">
        <v>4</v>
      </c>
      <c r="U876" s="12" t="str">
        <f t="shared" si="111"/>
        <v>NORMAL</v>
      </c>
      <c r="V876" s="10" t="str">
        <f t="shared" si="104"/>
        <v>upto 0.3</v>
      </c>
      <c r="W876" s="16">
        <f t="shared" ca="1" si="105"/>
        <v>1</v>
      </c>
    </row>
    <row r="877" spans="1:23" x14ac:dyDescent="0.25">
      <c r="A877" s="9" t="s">
        <v>2299</v>
      </c>
      <c r="B877" s="10" t="s">
        <v>2300</v>
      </c>
      <c r="C877" s="10" t="str">
        <f t="shared" si="106"/>
        <v>May</v>
      </c>
      <c r="D877" s="10">
        <f t="shared" si="107"/>
        <v>2024</v>
      </c>
      <c r="E877" s="10" t="str">
        <f t="shared" si="108"/>
        <v>Q2</v>
      </c>
      <c r="F877" s="10" t="s">
        <v>2301</v>
      </c>
      <c r="G877" s="10" t="s">
        <v>18</v>
      </c>
      <c r="H877" s="10" t="s">
        <v>45</v>
      </c>
      <c r="I877" s="10" t="s">
        <v>52</v>
      </c>
      <c r="J877" s="10" t="s">
        <v>81</v>
      </c>
      <c r="K877" s="10" t="s">
        <v>30</v>
      </c>
      <c r="L877" s="10">
        <v>2188.0100000000002</v>
      </c>
      <c r="M877" s="10">
        <f t="shared" si="109"/>
        <v>729.3366666666667</v>
      </c>
      <c r="N877" s="10">
        <v>3</v>
      </c>
      <c r="O877" s="10">
        <v>0.12</v>
      </c>
      <c r="P877" s="10">
        <v>425.43</v>
      </c>
      <c r="Q877" s="11">
        <f t="shared" si="110"/>
        <v>0.1944369541272663</v>
      </c>
      <c r="R877" s="10" t="s">
        <v>23</v>
      </c>
      <c r="S877" s="10" t="s">
        <v>24</v>
      </c>
      <c r="T877" s="10">
        <v>8</v>
      </c>
      <c r="U877" s="12" t="str">
        <f t="shared" si="111"/>
        <v>SLOW</v>
      </c>
      <c r="V877" s="10" t="str">
        <f t="shared" si="104"/>
        <v>0.1 to 0.2</v>
      </c>
      <c r="W877" s="16">
        <f t="shared" ca="1" si="105"/>
        <v>1</v>
      </c>
    </row>
    <row r="878" spans="1:23" x14ac:dyDescent="0.25">
      <c r="A878" s="9" t="s">
        <v>2302</v>
      </c>
      <c r="B878" s="10" t="s">
        <v>2303</v>
      </c>
      <c r="C878" s="10" t="str">
        <f t="shared" si="106"/>
        <v>March</v>
      </c>
      <c r="D878" s="10">
        <f t="shared" si="107"/>
        <v>2025</v>
      </c>
      <c r="E878" s="10" t="str">
        <f t="shared" si="108"/>
        <v>Q1</v>
      </c>
      <c r="F878" s="10" t="s">
        <v>2304</v>
      </c>
      <c r="G878" s="10" t="s">
        <v>18</v>
      </c>
      <c r="H878" s="10" t="s">
        <v>45</v>
      </c>
      <c r="I878" s="10" t="s">
        <v>20</v>
      </c>
      <c r="J878" s="10" t="s">
        <v>66</v>
      </c>
      <c r="K878" s="10" t="s">
        <v>22</v>
      </c>
      <c r="L878" s="10">
        <v>3323.88</v>
      </c>
      <c r="M878" s="10">
        <f t="shared" si="109"/>
        <v>830.97</v>
      </c>
      <c r="N878" s="10">
        <v>4</v>
      </c>
      <c r="O878" s="10">
        <v>0.24</v>
      </c>
      <c r="P878" s="10">
        <v>1156.6199999999999</v>
      </c>
      <c r="Q878" s="11">
        <f t="shared" si="110"/>
        <v>0.34797285100545139</v>
      </c>
      <c r="R878" s="10" t="s">
        <v>31</v>
      </c>
      <c r="S878" s="10" t="s">
        <v>40</v>
      </c>
      <c r="T878" s="10">
        <v>4</v>
      </c>
      <c r="U878" s="12" t="str">
        <f t="shared" si="111"/>
        <v>NORMAL</v>
      </c>
      <c r="V878" s="10" t="str">
        <f t="shared" si="104"/>
        <v>upto 0.3</v>
      </c>
      <c r="W878" s="16">
        <f t="shared" ca="1" si="105"/>
        <v>1</v>
      </c>
    </row>
    <row r="879" spans="1:23" x14ac:dyDescent="0.25">
      <c r="A879" s="9" t="s">
        <v>2305</v>
      </c>
      <c r="B879" s="10" t="s">
        <v>241</v>
      </c>
      <c r="C879" s="10" t="str">
        <f t="shared" si="106"/>
        <v>December</v>
      </c>
      <c r="D879" s="10">
        <f t="shared" si="107"/>
        <v>2024</v>
      </c>
      <c r="E879" s="10" t="str">
        <f t="shared" si="108"/>
        <v>Q4</v>
      </c>
      <c r="F879" s="10" t="s">
        <v>2306</v>
      </c>
      <c r="G879" s="10" t="s">
        <v>44</v>
      </c>
      <c r="H879" s="10" t="s">
        <v>65</v>
      </c>
      <c r="I879" s="10" t="s">
        <v>46</v>
      </c>
      <c r="J879" s="10" t="s">
        <v>29</v>
      </c>
      <c r="K879" s="10" t="s">
        <v>76</v>
      </c>
      <c r="L879" s="10">
        <v>44.56</v>
      </c>
      <c r="M879" s="10">
        <f t="shared" si="109"/>
        <v>44.56</v>
      </c>
      <c r="N879" s="10">
        <v>1</v>
      </c>
      <c r="O879" s="10">
        <v>0.14000000000000001</v>
      </c>
      <c r="P879" s="10">
        <v>6.62</v>
      </c>
      <c r="Q879" s="11">
        <f t="shared" si="110"/>
        <v>0.1485637342908438</v>
      </c>
      <c r="R879" s="10" t="s">
        <v>54</v>
      </c>
      <c r="S879" s="10" t="s">
        <v>40</v>
      </c>
      <c r="T879" s="10">
        <v>10</v>
      </c>
      <c r="U879" s="12" t="str">
        <f t="shared" si="111"/>
        <v>SLOW</v>
      </c>
      <c r="V879" s="10" t="str">
        <f t="shared" si="104"/>
        <v>0.1 to 0.2</v>
      </c>
      <c r="W879" s="16">
        <f t="shared" ca="1" si="105"/>
        <v>1</v>
      </c>
    </row>
    <row r="880" spans="1:23" x14ac:dyDescent="0.25">
      <c r="A880" s="9" t="s">
        <v>2307</v>
      </c>
      <c r="B880" s="10" t="s">
        <v>793</v>
      </c>
      <c r="C880" s="10" t="str">
        <f t="shared" si="106"/>
        <v>December</v>
      </c>
      <c r="D880" s="10">
        <f t="shared" si="107"/>
        <v>2025</v>
      </c>
      <c r="E880" s="10" t="str">
        <f t="shared" si="108"/>
        <v>Q4</v>
      </c>
      <c r="F880" s="10" t="s">
        <v>2308</v>
      </c>
      <c r="G880" s="10" t="s">
        <v>44</v>
      </c>
      <c r="H880" s="10" t="s">
        <v>51</v>
      </c>
      <c r="I880" s="10" t="s">
        <v>116</v>
      </c>
      <c r="J880" s="10" t="s">
        <v>81</v>
      </c>
      <c r="K880" s="10" t="s">
        <v>22</v>
      </c>
      <c r="L880" s="10">
        <v>1772.32</v>
      </c>
      <c r="M880" s="10">
        <f t="shared" si="109"/>
        <v>886.16</v>
      </c>
      <c r="N880" s="10">
        <v>2</v>
      </c>
      <c r="O880" s="10">
        <v>0.18</v>
      </c>
      <c r="P880" s="10">
        <v>464.44</v>
      </c>
      <c r="Q880" s="11">
        <f t="shared" si="110"/>
        <v>0.26205199963889142</v>
      </c>
      <c r="R880" s="10" t="s">
        <v>23</v>
      </c>
      <c r="S880" s="10" t="s">
        <v>40</v>
      </c>
      <c r="T880" s="10">
        <v>10</v>
      </c>
      <c r="U880" s="12" t="str">
        <f t="shared" si="111"/>
        <v>SLOW</v>
      </c>
      <c r="V880" s="10" t="str">
        <f t="shared" si="104"/>
        <v>0.1 to 0.2</v>
      </c>
      <c r="W880" s="16">
        <f t="shared" ca="1" si="105"/>
        <v>1</v>
      </c>
    </row>
    <row r="881" spans="1:23" x14ac:dyDescent="0.25">
      <c r="A881" s="9" t="s">
        <v>2309</v>
      </c>
      <c r="B881" s="10" t="s">
        <v>2300</v>
      </c>
      <c r="C881" s="10" t="str">
        <f t="shared" si="106"/>
        <v>May</v>
      </c>
      <c r="D881" s="10">
        <f t="shared" si="107"/>
        <v>2024</v>
      </c>
      <c r="E881" s="10" t="str">
        <f t="shared" si="108"/>
        <v>Q2</v>
      </c>
      <c r="F881" s="10" t="s">
        <v>2310</v>
      </c>
      <c r="G881" s="10" t="s">
        <v>64</v>
      </c>
      <c r="H881" s="10" t="s">
        <v>19</v>
      </c>
      <c r="I881" s="10" t="s">
        <v>59</v>
      </c>
      <c r="J881" s="10" t="s">
        <v>21</v>
      </c>
      <c r="K881" s="10" t="s">
        <v>67</v>
      </c>
      <c r="L881" s="10">
        <v>1622.23</v>
      </c>
      <c r="M881" s="10">
        <f t="shared" si="109"/>
        <v>540.74333333333334</v>
      </c>
      <c r="N881" s="10">
        <v>3</v>
      </c>
      <c r="O881" s="10">
        <v>0.28000000000000003</v>
      </c>
      <c r="P881" s="10">
        <v>347.5</v>
      </c>
      <c r="Q881" s="11">
        <f t="shared" si="110"/>
        <v>0.21421130172663555</v>
      </c>
      <c r="R881" s="10" t="s">
        <v>23</v>
      </c>
      <c r="S881" s="10" t="s">
        <v>86</v>
      </c>
      <c r="T881" s="10">
        <v>7</v>
      </c>
      <c r="U881" s="12" t="str">
        <f t="shared" si="111"/>
        <v>NORMAL</v>
      </c>
      <c r="V881" s="10" t="str">
        <f t="shared" si="104"/>
        <v>upto 0.3</v>
      </c>
      <c r="W881" s="16">
        <f t="shared" ca="1" si="105"/>
        <v>1</v>
      </c>
    </row>
    <row r="882" spans="1:23" x14ac:dyDescent="0.25">
      <c r="A882" s="9" t="s">
        <v>2311</v>
      </c>
      <c r="B882" s="10" t="s">
        <v>2312</v>
      </c>
      <c r="C882" s="10" t="str">
        <f t="shared" si="106"/>
        <v>April</v>
      </c>
      <c r="D882" s="10">
        <f t="shared" si="107"/>
        <v>2025</v>
      </c>
      <c r="E882" s="10" t="str">
        <f t="shared" si="108"/>
        <v>Q2</v>
      </c>
      <c r="F882" s="10" t="s">
        <v>2313</v>
      </c>
      <c r="G882" s="10" t="s">
        <v>102</v>
      </c>
      <c r="H882" s="10" t="s">
        <v>71</v>
      </c>
      <c r="I882" s="10" t="s">
        <v>46</v>
      </c>
      <c r="J882" s="10" t="s">
        <v>66</v>
      </c>
      <c r="K882" s="10" t="s">
        <v>53</v>
      </c>
      <c r="L882" s="10">
        <v>56.17</v>
      </c>
      <c r="M882" s="10">
        <f t="shared" si="109"/>
        <v>56.17</v>
      </c>
      <c r="N882" s="10">
        <v>1</v>
      </c>
      <c r="O882" s="10">
        <v>0.08</v>
      </c>
      <c r="P882" s="10">
        <v>15.5</v>
      </c>
      <c r="Q882" s="11">
        <f t="shared" si="110"/>
        <v>0.27594801495460208</v>
      </c>
      <c r="R882" s="10" t="s">
        <v>23</v>
      </c>
      <c r="S882" s="10" t="s">
        <v>24</v>
      </c>
      <c r="T882" s="10">
        <v>4</v>
      </c>
      <c r="U882" s="12" t="str">
        <f t="shared" si="111"/>
        <v>NORMAL</v>
      </c>
      <c r="V882" s="10" t="str">
        <f t="shared" si="104"/>
        <v>0 to 0.1</v>
      </c>
      <c r="W882" s="16">
        <f t="shared" ca="1" si="105"/>
        <v>1</v>
      </c>
    </row>
    <row r="883" spans="1:23" x14ac:dyDescent="0.25">
      <c r="A883" s="9" t="s">
        <v>2314</v>
      </c>
      <c r="B883" s="10" t="s">
        <v>2117</v>
      </c>
      <c r="C883" s="10" t="str">
        <f t="shared" si="106"/>
        <v>October</v>
      </c>
      <c r="D883" s="10">
        <f t="shared" si="107"/>
        <v>2025</v>
      </c>
      <c r="E883" s="10" t="str">
        <f t="shared" si="108"/>
        <v>Q4</v>
      </c>
      <c r="F883" s="10" t="s">
        <v>2315</v>
      </c>
      <c r="G883" s="10" t="s">
        <v>18</v>
      </c>
      <c r="H883" s="10" t="s">
        <v>19</v>
      </c>
      <c r="I883" s="10" t="s">
        <v>59</v>
      </c>
      <c r="J883" s="10" t="s">
        <v>66</v>
      </c>
      <c r="K883" s="10" t="s">
        <v>30</v>
      </c>
      <c r="L883" s="10">
        <v>237.4</v>
      </c>
      <c r="M883" s="10">
        <f t="shared" si="109"/>
        <v>79.13333333333334</v>
      </c>
      <c r="N883" s="10">
        <v>3</v>
      </c>
      <c r="O883" s="10">
        <v>0.05</v>
      </c>
      <c r="P883" s="10">
        <v>48</v>
      </c>
      <c r="Q883" s="11">
        <f t="shared" si="110"/>
        <v>0.20219039595619206</v>
      </c>
      <c r="R883" s="10" t="s">
        <v>31</v>
      </c>
      <c r="S883" s="10" t="s">
        <v>86</v>
      </c>
      <c r="T883" s="10">
        <v>6</v>
      </c>
      <c r="U883" s="12" t="str">
        <f t="shared" si="111"/>
        <v>NORMAL</v>
      </c>
      <c r="V883" s="10" t="str">
        <f t="shared" si="104"/>
        <v>0 to 0.1</v>
      </c>
      <c r="W883" s="16">
        <f t="shared" ca="1" si="105"/>
        <v>1</v>
      </c>
    </row>
    <row r="884" spans="1:23" x14ac:dyDescent="0.25">
      <c r="A884" s="9" t="s">
        <v>2316</v>
      </c>
      <c r="B884" s="10" t="s">
        <v>2317</v>
      </c>
      <c r="C884" s="10" t="str">
        <f t="shared" si="106"/>
        <v>December</v>
      </c>
      <c r="D884" s="10">
        <f t="shared" si="107"/>
        <v>2025</v>
      </c>
      <c r="E884" s="10" t="str">
        <f t="shared" si="108"/>
        <v>Q4</v>
      </c>
      <c r="F884" s="10" t="s">
        <v>2318</v>
      </c>
      <c r="G884" s="10" t="s">
        <v>18</v>
      </c>
      <c r="H884" s="10" t="s">
        <v>65</v>
      </c>
      <c r="I884" s="10" t="s">
        <v>106</v>
      </c>
      <c r="J884" s="10" t="s">
        <v>21</v>
      </c>
      <c r="K884" s="10" t="s">
        <v>67</v>
      </c>
      <c r="L884" s="10">
        <v>878.78</v>
      </c>
      <c r="M884" s="10">
        <f t="shared" si="109"/>
        <v>219.69499999999999</v>
      </c>
      <c r="N884" s="10">
        <v>4</v>
      </c>
      <c r="O884" s="10">
        <v>0</v>
      </c>
      <c r="P884" s="10">
        <v>191.75</v>
      </c>
      <c r="Q884" s="11">
        <f t="shared" si="110"/>
        <v>0.2182002321400123</v>
      </c>
      <c r="R884" s="10" t="s">
        <v>31</v>
      </c>
      <c r="S884" s="10" t="s">
        <v>40</v>
      </c>
      <c r="T884" s="10">
        <v>6</v>
      </c>
      <c r="U884" s="12" t="str">
        <f t="shared" si="111"/>
        <v>NORMAL</v>
      </c>
      <c r="V884" s="10" t="str">
        <f t="shared" si="104"/>
        <v>no discount</v>
      </c>
      <c r="W884" s="16">
        <f t="shared" ca="1" si="105"/>
        <v>1</v>
      </c>
    </row>
    <row r="885" spans="1:23" x14ac:dyDescent="0.25">
      <c r="A885" s="9" t="s">
        <v>2319</v>
      </c>
      <c r="B885" s="10" t="s">
        <v>1356</v>
      </c>
      <c r="C885" s="10" t="str">
        <f t="shared" si="106"/>
        <v>July</v>
      </c>
      <c r="D885" s="10">
        <f t="shared" si="107"/>
        <v>2024</v>
      </c>
      <c r="E885" s="10" t="str">
        <f t="shared" si="108"/>
        <v>Q3</v>
      </c>
      <c r="F885" s="10" t="s">
        <v>2320</v>
      </c>
      <c r="G885" s="10" t="s">
        <v>18</v>
      </c>
      <c r="H885" s="10" t="s">
        <v>71</v>
      </c>
      <c r="I885" s="10" t="s">
        <v>106</v>
      </c>
      <c r="J885" s="10" t="s">
        <v>29</v>
      </c>
      <c r="K885" s="10" t="s">
        <v>53</v>
      </c>
      <c r="L885" s="10">
        <v>4054.74</v>
      </c>
      <c r="M885" s="10">
        <f t="shared" si="109"/>
        <v>810.94799999999998</v>
      </c>
      <c r="N885" s="10">
        <v>5</v>
      </c>
      <c r="O885" s="10">
        <v>0.02</v>
      </c>
      <c r="P885" s="10">
        <v>999.96</v>
      </c>
      <c r="Q885" s="11">
        <f t="shared" si="110"/>
        <v>0.24661507272969416</v>
      </c>
      <c r="R885" s="10" t="s">
        <v>31</v>
      </c>
      <c r="S885" s="10" t="s">
        <v>24</v>
      </c>
      <c r="T885" s="10">
        <v>9</v>
      </c>
      <c r="U885" s="12" t="str">
        <f t="shared" si="111"/>
        <v>SLOW</v>
      </c>
      <c r="V885" s="10" t="str">
        <f t="shared" si="104"/>
        <v>0 to 0.1</v>
      </c>
      <c r="W885" s="16">
        <f t="shared" ca="1" si="105"/>
        <v>1</v>
      </c>
    </row>
    <row r="886" spans="1:23" x14ac:dyDescent="0.25">
      <c r="A886" s="9" t="s">
        <v>2321</v>
      </c>
      <c r="B886" s="10" t="s">
        <v>2077</v>
      </c>
      <c r="C886" s="10" t="str">
        <f t="shared" si="106"/>
        <v>December</v>
      </c>
      <c r="D886" s="10">
        <f t="shared" si="107"/>
        <v>2025</v>
      </c>
      <c r="E886" s="10" t="str">
        <f t="shared" si="108"/>
        <v>Q4</v>
      </c>
      <c r="F886" s="10" t="s">
        <v>2322</v>
      </c>
      <c r="G886" s="10" t="s">
        <v>102</v>
      </c>
      <c r="H886" s="10" t="s">
        <v>51</v>
      </c>
      <c r="I886" s="10" t="s">
        <v>106</v>
      </c>
      <c r="J886" s="10" t="s">
        <v>81</v>
      </c>
      <c r="K886" s="10" t="s">
        <v>53</v>
      </c>
      <c r="L886" s="10">
        <v>1100.57</v>
      </c>
      <c r="M886" s="10">
        <f t="shared" si="109"/>
        <v>366.85666666666663</v>
      </c>
      <c r="N886" s="10">
        <v>3</v>
      </c>
      <c r="O886" s="10">
        <v>0.03</v>
      </c>
      <c r="P886" s="10">
        <v>266.82</v>
      </c>
      <c r="Q886" s="11">
        <f t="shared" si="110"/>
        <v>0.24243800939513163</v>
      </c>
      <c r="R886" s="10" t="s">
        <v>54</v>
      </c>
      <c r="S886" s="10" t="s">
        <v>24</v>
      </c>
      <c r="T886" s="10">
        <v>1</v>
      </c>
      <c r="U886" s="12" t="str">
        <f t="shared" si="111"/>
        <v>FAST</v>
      </c>
      <c r="V886" s="10" t="str">
        <f t="shared" si="104"/>
        <v>0 to 0.1</v>
      </c>
      <c r="W886" s="16">
        <f t="shared" ca="1" si="105"/>
        <v>1</v>
      </c>
    </row>
    <row r="887" spans="1:23" x14ac:dyDescent="0.25">
      <c r="A887" s="9" t="s">
        <v>2323</v>
      </c>
      <c r="B887" s="10" t="s">
        <v>2324</v>
      </c>
      <c r="C887" s="10" t="str">
        <f t="shared" si="106"/>
        <v>December</v>
      </c>
      <c r="D887" s="10">
        <f t="shared" si="107"/>
        <v>2024</v>
      </c>
      <c r="E887" s="10" t="str">
        <f t="shared" si="108"/>
        <v>Q4</v>
      </c>
      <c r="F887" s="10" t="s">
        <v>2325</v>
      </c>
      <c r="G887" s="10" t="s">
        <v>44</v>
      </c>
      <c r="H887" s="10" t="s">
        <v>37</v>
      </c>
      <c r="I887" s="10" t="s">
        <v>38</v>
      </c>
      <c r="J887" s="10" t="s">
        <v>81</v>
      </c>
      <c r="K887" s="10" t="s">
        <v>60</v>
      </c>
      <c r="L887" s="10">
        <v>614.79</v>
      </c>
      <c r="M887" s="10">
        <f t="shared" si="109"/>
        <v>614.79</v>
      </c>
      <c r="N887" s="10">
        <v>1</v>
      </c>
      <c r="O887" s="10">
        <v>0.2</v>
      </c>
      <c r="P887" s="10">
        <v>212.36</v>
      </c>
      <c r="Q887" s="11">
        <f t="shared" si="110"/>
        <v>0.34541876087769813</v>
      </c>
      <c r="R887" s="10" t="s">
        <v>54</v>
      </c>
      <c r="S887" s="10" t="s">
        <v>32</v>
      </c>
      <c r="T887" s="10">
        <v>7</v>
      </c>
      <c r="U887" s="12" t="str">
        <f t="shared" si="111"/>
        <v>NORMAL</v>
      </c>
      <c r="V887" s="10" t="str">
        <f t="shared" si="104"/>
        <v>upto 0.3</v>
      </c>
      <c r="W887" s="16">
        <f t="shared" ca="1" si="105"/>
        <v>1</v>
      </c>
    </row>
    <row r="888" spans="1:23" x14ac:dyDescent="0.25">
      <c r="A888" s="9" t="s">
        <v>2326</v>
      </c>
      <c r="B888" s="10" t="s">
        <v>2083</v>
      </c>
      <c r="C888" s="10" t="str">
        <f t="shared" si="106"/>
        <v>September</v>
      </c>
      <c r="D888" s="10">
        <f t="shared" si="107"/>
        <v>2024</v>
      </c>
      <c r="E888" s="10" t="str">
        <f t="shared" si="108"/>
        <v>Q3</v>
      </c>
      <c r="F888" s="10" t="s">
        <v>2327</v>
      </c>
      <c r="G888" s="10" t="s">
        <v>44</v>
      </c>
      <c r="H888" s="10" t="s">
        <v>19</v>
      </c>
      <c r="I888" s="10" t="s">
        <v>59</v>
      </c>
      <c r="J888" s="10" t="s">
        <v>29</v>
      </c>
      <c r="K888" s="10" t="s">
        <v>67</v>
      </c>
      <c r="L888" s="10">
        <v>61.43</v>
      </c>
      <c r="M888" s="10">
        <f t="shared" si="109"/>
        <v>61.43</v>
      </c>
      <c r="N888" s="10">
        <v>1</v>
      </c>
      <c r="O888" s="10">
        <v>0.28000000000000003</v>
      </c>
      <c r="P888" s="10">
        <v>14.64</v>
      </c>
      <c r="Q888" s="11">
        <f t="shared" si="110"/>
        <v>0.23832003906885887</v>
      </c>
      <c r="R888" s="10" t="s">
        <v>23</v>
      </c>
      <c r="S888" s="10" t="s">
        <v>24</v>
      </c>
      <c r="T888" s="10">
        <v>2</v>
      </c>
      <c r="U888" s="12" t="str">
        <f t="shared" si="111"/>
        <v>FAST</v>
      </c>
      <c r="V888" s="10" t="str">
        <f t="shared" si="104"/>
        <v>upto 0.3</v>
      </c>
      <c r="W888" s="16">
        <f t="shared" ca="1" si="105"/>
        <v>1</v>
      </c>
    </row>
    <row r="889" spans="1:23" x14ac:dyDescent="0.25">
      <c r="A889" s="9" t="s">
        <v>2328</v>
      </c>
      <c r="B889" s="10" t="s">
        <v>490</v>
      </c>
      <c r="C889" s="10" t="str">
        <f t="shared" si="106"/>
        <v>January</v>
      </c>
      <c r="D889" s="10">
        <f t="shared" si="107"/>
        <v>2025</v>
      </c>
      <c r="E889" s="10" t="str">
        <f t="shared" si="108"/>
        <v>Q1</v>
      </c>
      <c r="F889" s="10" t="s">
        <v>2329</v>
      </c>
      <c r="G889" s="10" t="s">
        <v>44</v>
      </c>
      <c r="H889" s="10" t="s">
        <v>45</v>
      </c>
      <c r="I889" s="10" t="s">
        <v>46</v>
      </c>
      <c r="J889" s="10" t="s">
        <v>66</v>
      </c>
      <c r="K889" s="10" t="s">
        <v>76</v>
      </c>
      <c r="L889" s="10">
        <v>3879.51</v>
      </c>
      <c r="M889" s="10">
        <f t="shared" si="109"/>
        <v>969.87750000000005</v>
      </c>
      <c r="N889" s="10">
        <v>4</v>
      </c>
      <c r="O889" s="10">
        <v>0.22</v>
      </c>
      <c r="P889" s="10">
        <v>603.53</v>
      </c>
      <c r="Q889" s="11">
        <f t="shared" si="110"/>
        <v>0.1555686156241381</v>
      </c>
      <c r="R889" s="10" t="s">
        <v>23</v>
      </c>
      <c r="S889" s="10" t="s">
        <v>40</v>
      </c>
      <c r="T889" s="10">
        <v>3</v>
      </c>
      <c r="U889" s="12" t="str">
        <f t="shared" si="111"/>
        <v>FAST</v>
      </c>
      <c r="V889" s="10" t="str">
        <f t="shared" si="104"/>
        <v>upto 0.3</v>
      </c>
      <c r="W889" s="16">
        <f t="shared" ca="1" si="105"/>
        <v>1</v>
      </c>
    </row>
    <row r="890" spans="1:23" x14ac:dyDescent="0.25">
      <c r="A890" s="9" t="s">
        <v>2330</v>
      </c>
      <c r="B890" s="10" t="s">
        <v>326</v>
      </c>
      <c r="C890" s="10" t="str">
        <f t="shared" si="106"/>
        <v>June</v>
      </c>
      <c r="D890" s="10">
        <f t="shared" si="107"/>
        <v>2024</v>
      </c>
      <c r="E890" s="10" t="str">
        <f t="shared" si="108"/>
        <v>Q2</v>
      </c>
      <c r="F890" s="10" t="s">
        <v>2331</v>
      </c>
      <c r="G890" s="10" t="s">
        <v>18</v>
      </c>
      <c r="H890" s="10" t="s">
        <v>45</v>
      </c>
      <c r="I890" s="10" t="s">
        <v>52</v>
      </c>
      <c r="J890" s="10" t="s">
        <v>47</v>
      </c>
      <c r="K890" s="10" t="s">
        <v>82</v>
      </c>
      <c r="L890" s="10">
        <v>1190.18</v>
      </c>
      <c r="M890" s="10">
        <f t="shared" si="109"/>
        <v>297.54500000000002</v>
      </c>
      <c r="N890" s="10">
        <v>4</v>
      </c>
      <c r="O890" s="10">
        <v>0.17</v>
      </c>
      <c r="P890" s="10">
        <v>156.66999999999999</v>
      </c>
      <c r="Q890" s="11">
        <f t="shared" si="110"/>
        <v>0.13163555092507015</v>
      </c>
      <c r="R890" s="10" t="s">
        <v>31</v>
      </c>
      <c r="S890" s="10" t="s">
        <v>86</v>
      </c>
      <c r="T890" s="10">
        <v>10</v>
      </c>
      <c r="U890" s="12" t="str">
        <f t="shared" si="111"/>
        <v>SLOW</v>
      </c>
      <c r="V890" s="10" t="str">
        <f t="shared" si="104"/>
        <v>0.1 to 0.2</v>
      </c>
      <c r="W890" s="16">
        <f t="shared" ca="1" si="105"/>
        <v>1</v>
      </c>
    </row>
    <row r="891" spans="1:23" x14ac:dyDescent="0.25">
      <c r="A891" s="9" t="s">
        <v>2332</v>
      </c>
      <c r="B891" s="10" t="s">
        <v>847</v>
      </c>
      <c r="C891" s="10" t="str">
        <f t="shared" si="106"/>
        <v>April</v>
      </c>
      <c r="D891" s="10">
        <f t="shared" si="107"/>
        <v>2024</v>
      </c>
      <c r="E891" s="10" t="str">
        <f t="shared" si="108"/>
        <v>Q2</v>
      </c>
      <c r="F891" s="10" t="s">
        <v>2333</v>
      </c>
      <c r="G891" s="10" t="s">
        <v>36</v>
      </c>
      <c r="H891" s="10" t="s">
        <v>58</v>
      </c>
      <c r="I891" s="10" t="s">
        <v>52</v>
      </c>
      <c r="J891" s="10" t="s">
        <v>21</v>
      </c>
      <c r="K891" s="10" t="s">
        <v>53</v>
      </c>
      <c r="L891" s="10">
        <v>1370.56</v>
      </c>
      <c r="M891" s="10">
        <f t="shared" si="109"/>
        <v>456.8533333333333</v>
      </c>
      <c r="N891" s="10">
        <v>3</v>
      </c>
      <c r="O891" s="10">
        <v>0.02</v>
      </c>
      <c r="P891" s="10">
        <v>188.25</v>
      </c>
      <c r="Q891" s="11">
        <f t="shared" si="110"/>
        <v>0.13735261498949336</v>
      </c>
      <c r="R891" s="10" t="s">
        <v>31</v>
      </c>
      <c r="S891" s="10" t="s">
        <v>32</v>
      </c>
      <c r="T891" s="10">
        <v>4</v>
      </c>
      <c r="U891" s="12" t="str">
        <f t="shared" si="111"/>
        <v>NORMAL</v>
      </c>
      <c r="V891" s="10" t="str">
        <f t="shared" si="104"/>
        <v>0 to 0.1</v>
      </c>
      <c r="W891" s="16">
        <f t="shared" ca="1" si="105"/>
        <v>1</v>
      </c>
    </row>
    <row r="892" spans="1:23" x14ac:dyDescent="0.25">
      <c r="A892" s="9" t="s">
        <v>2334</v>
      </c>
      <c r="B892" s="10" t="s">
        <v>1051</v>
      </c>
      <c r="C892" s="10" t="str">
        <f t="shared" si="106"/>
        <v>May</v>
      </c>
      <c r="D892" s="10">
        <f t="shared" si="107"/>
        <v>2025</v>
      </c>
      <c r="E892" s="10" t="str">
        <f t="shared" si="108"/>
        <v>Q2</v>
      </c>
      <c r="F892" s="10" t="s">
        <v>2335</v>
      </c>
      <c r="G892" s="10" t="s">
        <v>102</v>
      </c>
      <c r="H892" s="10" t="s">
        <v>71</v>
      </c>
      <c r="I892" s="10" t="s">
        <v>59</v>
      </c>
      <c r="J892" s="10" t="s">
        <v>66</v>
      </c>
      <c r="K892" s="10" t="s">
        <v>67</v>
      </c>
      <c r="L892" s="10">
        <v>112.16</v>
      </c>
      <c r="M892" s="10">
        <f t="shared" si="109"/>
        <v>112.16</v>
      </c>
      <c r="N892" s="10">
        <v>1</v>
      </c>
      <c r="O892" s="10">
        <v>0.17</v>
      </c>
      <c r="P892" s="10">
        <v>31.26</v>
      </c>
      <c r="Q892" s="11">
        <f t="shared" si="110"/>
        <v>0.2787089871611983</v>
      </c>
      <c r="R892" s="10" t="s">
        <v>31</v>
      </c>
      <c r="S892" s="10" t="s">
        <v>24</v>
      </c>
      <c r="T892" s="10">
        <v>10</v>
      </c>
      <c r="U892" s="12" t="str">
        <f t="shared" si="111"/>
        <v>SLOW</v>
      </c>
      <c r="V892" s="10" t="str">
        <f t="shared" si="104"/>
        <v>0.1 to 0.2</v>
      </c>
      <c r="W892" s="16">
        <f t="shared" ca="1" si="105"/>
        <v>1</v>
      </c>
    </row>
    <row r="893" spans="1:23" x14ac:dyDescent="0.25">
      <c r="A893" s="9" t="s">
        <v>2336</v>
      </c>
      <c r="B893" s="10" t="s">
        <v>2337</v>
      </c>
      <c r="C893" s="10" t="str">
        <f t="shared" si="106"/>
        <v>December</v>
      </c>
      <c r="D893" s="10">
        <f t="shared" si="107"/>
        <v>2025</v>
      </c>
      <c r="E893" s="10" t="str">
        <f t="shared" si="108"/>
        <v>Q4</v>
      </c>
      <c r="F893" s="10" t="s">
        <v>2338</v>
      </c>
      <c r="G893" s="10" t="s">
        <v>44</v>
      </c>
      <c r="H893" s="10" t="s">
        <v>71</v>
      </c>
      <c r="I893" s="10" t="s">
        <v>20</v>
      </c>
      <c r="J893" s="10" t="s">
        <v>47</v>
      </c>
      <c r="K893" s="10" t="s">
        <v>76</v>
      </c>
      <c r="L893" s="10">
        <v>2817.66</v>
      </c>
      <c r="M893" s="10">
        <f t="shared" si="109"/>
        <v>704.41499999999996</v>
      </c>
      <c r="N893" s="10">
        <v>4</v>
      </c>
      <c r="O893" s="10">
        <v>0.27</v>
      </c>
      <c r="P893" s="10">
        <v>849.71</v>
      </c>
      <c r="Q893" s="11">
        <f t="shared" si="110"/>
        <v>0.30156583831974054</v>
      </c>
      <c r="R893" s="10" t="s">
        <v>23</v>
      </c>
      <c r="S893" s="10" t="s">
        <v>77</v>
      </c>
      <c r="T893" s="10">
        <v>9</v>
      </c>
      <c r="U893" s="12" t="str">
        <f t="shared" si="111"/>
        <v>SLOW</v>
      </c>
      <c r="V893" s="10" t="str">
        <f t="shared" si="104"/>
        <v>upto 0.3</v>
      </c>
      <c r="W893" s="16">
        <f t="shared" ca="1" si="105"/>
        <v>1</v>
      </c>
    </row>
    <row r="894" spans="1:23" x14ac:dyDescent="0.25">
      <c r="A894" s="9" t="s">
        <v>2339</v>
      </c>
      <c r="B894" s="10" t="s">
        <v>124</v>
      </c>
      <c r="C894" s="10" t="str">
        <f t="shared" si="106"/>
        <v>March</v>
      </c>
      <c r="D894" s="10">
        <f t="shared" si="107"/>
        <v>2024</v>
      </c>
      <c r="E894" s="10" t="str">
        <f t="shared" si="108"/>
        <v>Q1</v>
      </c>
      <c r="F894" s="10" t="s">
        <v>2340</v>
      </c>
      <c r="G894" s="10" t="s">
        <v>18</v>
      </c>
      <c r="H894" s="10" t="s">
        <v>19</v>
      </c>
      <c r="I894" s="10" t="s">
        <v>106</v>
      </c>
      <c r="J894" s="10" t="s">
        <v>47</v>
      </c>
      <c r="K894" s="10" t="s">
        <v>76</v>
      </c>
      <c r="L894" s="10">
        <v>1998.99</v>
      </c>
      <c r="M894" s="10">
        <f t="shared" si="109"/>
        <v>666.33</v>
      </c>
      <c r="N894" s="10">
        <v>3</v>
      </c>
      <c r="O894" s="10">
        <v>0.25</v>
      </c>
      <c r="P894" s="10">
        <v>686.62</v>
      </c>
      <c r="Q894" s="11">
        <f t="shared" si="110"/>
        <v>0.34348345914686917</v>
      </c>
      <c r="R894" s="10" t="s">
        <v>23</v>
      </c>
      <c r="S894" s="10" t="s">
        <v>40</v>
      </c>
      <c r="T894" s="10">
        <v>8</v>
      </c>
      <c r="U894" s="12" t="str">
        <f t="shared" si="111"/>
        <v>SLOW</v>
      </c>
      <c r="V894" s="10" t="str">
        <f t="shared" si="104"/>
        <v>upto 0.3</v>
      </c>
      <c r="W894" s="16">
        <f t="shared" ca="1" si="105"/>
        <v>1</v>
      </c>
    </row>
    <row r="895" spans="1:23" x14ac:dyDescent="0.25">
      <c r="A895" s="9" t="s">
        <v>2341</v>
      </c>
      <c r="B895" s="10" t="s">
        <v>127</v>
      </c>
      <c r="C895" s="10" t="str">
        <f t="shared" si="106"/>
        <v>August</v>
      </c>
      <c r="D895" s="10">
        <f t="shared" si="107"/>
        <v>2025</v>
      </c>
      <c r="E895" s="10" t="str">
        <f t="shared" si="108"/>
        <v>Q3</v>
      </c>
      <c r="F895" s="10" t="s">
        <v>2342</v>
      </c>
      <c r="G895" s="10" t="s">
        <v>64</v>
      </c>
      <c r="H895" s="10" t="s">
        <v>51</v>
      </c>
      <c r="I895" s="10" t="s">
        <v>38</v>
      </c>
      <c r="J895" s="10" t="s">
        <v>66</v>
      </c>
      <c r="K895" s="10" t="s">
        <v>39</v>
      </c>
      <c r="L895" s="10">
        <v>745.06</v>
      </c>
      <c r="M895" s="10">
        <f t="shared" si="109"/>
        <v>372.53</v>
      </c>
      <c r="N895" s="10">
        <v>2</v>
      </c>
      <c r="O895" s="10">
        <v>0.12</v>
      </c>
      <c r="P895" s="10">
        <v>84.62</v>
      </c>
      <c r="Q895" s="11">
        <f t="shared" si="110"/>
        <v>0.11357474565806783</v>
      </c>
      <c r="R895" s="10" t="s">
        <v>23</v>
      </c>
      <c r="S895" s="10" t="s">
        <v>77</v>
      </c>
      <c r="T895" s="10">
        <v>9</v>
      </c>
      <c r="U895" s="12" t="str">
        <f t="shared" si="111"/>
        <v>SLOW</v>
      </c>
      <c r="V895" s="10" t="str">
        <f t="shared" si="104"/>
        <v>0.1 to 0.2</v>
      </c>
      <c r="W895" s="16">
        <f t="shared" ca="1" si="105"/>
        <v>1</v>
      </c>
    </row>
    <row r="896" spans="1:23" x14ac:dyDescent="0.25">
      <c r="A896" s="9" t="s">
        <v>2343</v>
      </c>
      <c r="B896" s="10" t="s">
        <v>466</v>
      </c>
      <c r="C896" s="10" t="str">
        <f t="shared" si="106"/>
        <v>November</v>
      </c>
      <c r="D896" s="10">
        <f t="shared" si="107"/>
        <v>2025</v>
      </c>
      <c r="E896" s="10" t="str">
        <f t="shared" si="108"/>
        <v>Q4</v>
      </c>
      <c r="F896" s="10" t="s">
        <v>2344</v>
      </c>
      <c r="G896" s="10" t="s">
        <v>36</v>
      </c>
      <c r="H896" s="10" t="s">
        <v>37</v>
      </c>
      <c r="I896" s="10" t="s">
        <v>28</v>
      </c>
      <c r="J896" s="10" t="s">
        <v>47</v>
      </c>
      <c r="K896" s="10" t="s">
        <v>39</v>
      </c>
      <c r="L896" s="10">
        <v>1619.45</v>
      </c>
      <c r="M896" s="10">
        <f t="shared" si="109"/>
        <v>539.81666666666672</v>
      </c>
      <c r="N896" s="10">
        <v>3</v>
      </c>
      <c r="O896" s="10">
        <v>0.03</v>
      </c>
      <c r="P896" s="10">
        <v>399.79</v>
      </c>
      <c r="Q896" s="11">
        <f t="shared" si="110"/>
        <v>0.24686776374695113</v>
      </c>
      <c r="R896" s="10" t="s">
        <v>23</v>
      </c>
      <c r="S896" s="10" t="s">
        <v>32</v>
      </c>
      <c r="T896" s="10">
        <v>2</v>
      </c>
      <c r="U896" s="12" t="str">
        <f t="shared" si="111"/>
        <v>FAST</v>
      </c>
      <c r="V896" s="10" t="str">
        <f t="shared" si="104"/>
        <v>0 to 0.1</v>
      </c>
      <c r="W896" s="16">
        <f t="shared" ca="1" si="105"/>
        <v>1</v>
      </c>
    </row>
    <row r="897" spans="1:23" x14ac:dyDescent="0.25">
      <c r="A897" s="9" t="s">
        <v>2345</v>
      </c>
      <c r="B897" s="10" t="s">
        <v>241</v>
      </c>
      <c r="C897" s="10" t="str">
        <f t="shared" si="106"/>
        <v>December</v>
      </c>
      <c r="D897" s="10">
        <f t="shared" si="107"/>
        <v>2024</v>
      </c>
      <c r="E897" s="10" t="str">
        <f t="shared" si="108"/>
        <v>Q4</v>
      </c>
      <c r="F897" s="10" t="s">
        <v>1260</v>
      </c>
      <c r="G897" s="10" t="s">
        <v>18</v>
      </c>
      <c r="H897" s="10" t="s">
        <v>19</v>
      </c>
      <c r="I897" s="10" t="s">
        <v>52</v>
      </c>
      <c r="J897" s="10" t="s">
        <v>21</v>
      </c>
      <c r="K897" s="10" t="s">
        <v>82</v>
      </c>
      <c r="L897" s="10">
        <v>493.39</v>
      </c>
      <c r="M897" s="10">
        <f t="shared" si="109"/>
        <v>493.39</v>
      </c>
      <c r="N897" s="10">
        <v>1</v>
      </c>
      <c r="O897" s="10">
        <v>0.17</v>
      </c>
      <c r="P897" s="10">
        <v>155.58000000000001</v>
      </c>
      <c r="Q897" s="11">
        <f t="shared" si="110"/>
        <v>0.31532864468270538</v>
      </c>
      <c r="R897" s="10" t="s">
        <v>23</v>
      </c>
      <c r="S897" s="10" t="s">
        <v>77</v>
      </c>
      <c r="T897" s="10">
        <v>4</v>
      </c>
      <c r="U897" s="12" t="str">
        <f t="shared" si="111"/>
        <v>NORMAL</v>
      </c>
      <c r="V897" s="10" t="str">
        <f t="shared" si="104"/>
        <v>0.1 to 0.2</v>
      </c>
      <c r="W897" s="16">
        <f t="shared" ca="1" si="105"/>
        <v>1</v>
      </c>
    </row>
    <row r="898" spans="1:23" x14ac:dyDescent="0.25">
      <c r="A898" s="9" t="s">
        <v>2346</v>
      </c>
      <c r="B898" s="10" t="s">
        <v>1356</v>
      </c>
      <c r="C898" s="10" t="str">
        <f t="shared" si="106"/>
        <v>July</v>
      </c>
      <c r="D898" s="10">
        <f t="shared" si="107"/>
        <v>2024</v>
      </c>
      <c r="E898" s="10" t="str">
        <f t="shared" si="108"/>
        <v>Q3</v>
      </c>
      <c r="F898" s="10" t="s">
        <v>2347</v>
      </c>
      <c r="G898" s="10" t="s">
        <v>36</v>
      </c>
      <c r="H898" s="10" t="s">
        <v>45</v>
      </c>
      <c r="I898" s="10" t="s">
        <v>20</v>
      </c>
      <c r="J898" s="10" t="s">
        <v>29</v>
      </c>
      <c r="K898" s="10" t="s">
        <v>30</v>
      </c>
      <c r="L898" s="10">
        <v>1393.38</v>
      </c>
      <c r="M898" s="10">
        <f t="shared" si="109"/>
        <v>696.69</v>
      </c>
      <c r="N898" s="10">
        <v>2</v>
      </c>
      <c r="O898" s="10">
        <v>0.11</v>
      </c>
      <c r="P898" s="10">
        <v>209.12</v>
      </c>
      <c r="Q898" s="11">
        <f t="shared" si="110"/>
        <v>0.15008109776227591</v>
      </c>
      <c r="R898" s="10" t="s">
        <v>31</v>
      </c>
      <c r="S898" s="10" t="s">
        <v>24</v>
      </c>
      <c r="T898" s="10">
        <v>4</v>
      </c>
      <c r="U898" s="12" t="str">
        <f t="shared" si="111"/>
        <v>NORMAL</v>
      </c>
      <c r="V898" s="10" t="str">
        <f t="shared" ref="V898:V961" si="112">IF(O898=0,"no discount",IF(O898&lt;0.1,"0 to 0.1",IF(O898&lt;0.2,"0.1 to 0.2","upto 0.3")))</f>
        <v>0.1 to 0.2</v>
      </c>
      <c r="W898" s="16">
        <f t="shared" ref="W898:W961" ca="1" si="113">COUNTA(unique(F:F))</f>
        <v>1</v>
      </c>
    </row>
    <row r="899" spans="1:23" x14ac:dyDescent="0.25">
      <c r="A899" s="9" t="s">
        <v>2348</v>
      </c>
      <c r="B899" s="10" t="s">
        <v>812</v>
      </c>
      <c r="C899" s="10" t="str">
        <f t="shared" ref="C899:C962" si="114">TEXT(B899,"MMMMMMMMM")</f>
        <v>August</v>
      </c>
      <c r="D899" s="10">
        <f t="shared" ref="D899:D962" si="115">YEAR(B899)</f>
        <v>2024</v>
      </c>
      <c r="E899" s="10" t="str">
        <f t="shared" ref="E899:E962" si="116">"Q"&amp;ROUNDUP(MONTH(B899)/3,0)</f>
        <v>Q3</v>
      </c>
      <c r="F899" s="10" t="s">
        <v>2349</v>
      </c>
      <c r="G899" s="10" t="s">
        <v>36</v>
      </c>
      <c r="H899" s="10" t="s">
        <v>37</v>
      </c>
      <c r="I899" s="10" t="s">
        <v>59</v>
      </c>
      <c r="J899" s="10" t="s">
        <v>29</v>
      </c>
      <c r="K899" s="10" t="s">
        <v>67</v>
      </c>
      <c r="L899" s="10">
        <v>860.7</v>
      </c>
      <c r="M899" s="10">
        <f t="shared" ref="M899:M962" si="117">L899/N899</f>
        <v>860.7</v>
      </c>
      <c r="N899" s="10">
        <v>1</v>
      </c>
      <c r="O899" s="10">
        <v>0.02</v>
      </c>
      <c r="P899" s="10">
        <v>233.1</v>
      </c>
      <c r="Q899" s="11">
        <f t="shared" ref="Q899:Q962" si="118">(P899/L899)</f>
        <v>0.27082607180202156</v>
      </c>
      <c r="R899" s="10" t="s">
        <v>23</v>
      </c>
      <c r="S899" s="10" t="s">
        <v>40</v>
      </c>
      <c r="T899" s="10">
        <v>7</v>
      </c>
      <c r="U899" s="12" t="str">
        <f t="shared" ref="U899:U962" si="119">IF(T899&lt;=3,"FAST",IF(T899&lt;=7,"NORMAL","SLOW"))</f>
        <v>NORMAL</v>
      </c>
      <c r="V899" s="10" t="str">
        <f t="shared" si="112"/>
        <v>0 to 0.1</v>
      </c>
      <c r="W899" s="16">
        <f t="shared" ca="1" si="113"/>
        <v>1</v>
      </c>
    </row>
    <row r="900" spans="1:23" x14ac:dyDescent="0.25">
      <c r="A900" s="9" t="s">
        <v>2350</v>
      </c>
      <c r="B900" s="10" t="s">
        <v>724</v>
      </c>
      <c r="C900" s="10" t="str">
        <f t="shared" si="114"/>
        <v>August</v>
      </c>
      <c r="D900" s="10">
        <f t="shared" si="115"/>
        <v>2024</v>
      </c>
      <c r="E900" s="10" t="str">
        <f t="shared" si="116"/>
        <v>Q3</v>
      </c>
      <c r="F900" s="10" t="s">
        <v>2351</v>
      </c>
      <c r="G900" s="10" t="s">
        <v>36</v>
      </c>
      <c r="H900" s="10" t="s">
        <v>37</v>
      </c>
      <c r="I900" s="10" t="s">
        <v>28</v>
      </c>
      <c r="J900" s="10" t="s">
        <v>21</v>
      </c>
      <c r="K900" s="10" t="s">
        <v>72</v>
      </c>
      <c r="L900" s="10">
        <v>188.5</v>
      </c>
      <c r="M900" s="10">
        <f t="shared" si="117"/>
        <v>94.25</v>
      </c>
      <c r="N900" s="10">
        <v>2</v>
      </c>
      <c r="O900" s="10">
        <v>0.13</v>
      </c>
      <c r="P900" s="10">
        <v>50.53</v>
      </c>
      <c r="Q900" s="11">
        <f t="shared" si="118"/>
        <v>0.26806366047745361</v>
      </c>
      <c r="R900" s="10" t="s">
        <v>23</v>
      </c>
      <c r="S900" s="10" t="s">
        <v>40</v>
      </c>
      <c r="T900" s="10">
        <v>8</v>
      </c>
      <c r="U900" s="12" t="str">
        <f t="shared" si="119"/>
        <v>SLOW</v>
      </c>
      <c r="V900" s="10" t="str">
        <f t="shared" si="112"/>
        <v>0.1 to 0.2</v>
      </c>
      <c r="W900" s="16">
        <f t="shared" ca="1" si="113"/>
        <v>1</v>
      </c>
    </row>
    <row r="901" spans="1:23" x14ac:dyDescent="0.25">
      <c r="A901" s="9" t="s">
        <v>2352</v>
      </c>
      <c r="B901" s="10" t="s">
        <v>1469</v>
      </c>
      <c r="C901" s="10" t="str">
        <f t="shared" si="114"/>
        <v>June</v>
      </c>
      <c r="D901" s="10">
        <f t="shared" si="115"/>
        <v>2025</v>
      </c>
      <c r="E901" s="10" t="str">
        <f t="shared" si="116"/>
        <v>Q2</v>
      </c>
      <c r="F901" s="10" t="s">
        <v>2353</v>
      </c>
      <c r="G901" s="10" t="s">
        <v>44</v>
      </c>
      <c r="H901" s="10" t="s">
        <v>58</v>
      </c>
      <c r="I901" s="10" t="s">
        <v>28</v>
      </c>
      <c r="J901" s="10" t="s">
        <v>21</v>
      </c>
      <c r="K901" s="10" t="s">
        <v>60</v>
      </c>
      <c r="L901" s="10">
        <v>912.97</v>
      </c>
      <c r="M901" s="10">
        <f t="shared" si="117"/>
        <v>456.48500000000001</v>
      </c>
      <c r="N901" s="10">
        <v>2</v>
      </c>
      <c r="O901" s="10">
        <v>0.1</v>
      </c>
      <c r="P901" s="10">
        <v>282</v>
      </c>
      <c r="Q901" s="11">
        <f t="shared" si="118"/>
        <v>0.30888200050385006</v>
      </c>
      <c r="R901" s="10" t="s">
        <v>31</v>
      </c>
      <c r="S901" s="10" t="s">
        <v>86</v>
      </c>
      <c r="T901" s="10">
        <v>6</v>
      </c>
      <c r="U901" s="12" t="str">
        <f t="shared" si="119"/>
        <v>NORMAL</v>
      </c>
      <c r="V901" s="10" t="str">
        <f t="shared" si="112"/>
        <v>0.1 to 0.2</v>
      </c>
      <c r="W901" s="16">
        <f t="shared" ca="1" si="113"/>
        <v>1</v>
      </c>
    </row>
    <row r="902" spans="1:23" x14ac:dyDescent="0.25">
      <c r="A902" s="9" t="s">
        <v>2354</v>
      </c>
      <c r="B902" s="10" t="s">
        <v>2355</v>
      </c>
      <c r="C902" s="10" t="str">
        <f t="shared" si="114"/>
        <v>November</v>
      </c>
      <c r="D902" s="10">
        <f t="shared" si="115"/>
        <v>2024</v>
      </c>
      <c r="E902" s="10" t="str">
        <f t="shared" si="116"/>
        <v>Q4</v>
      </c>
      <c r="F902" s="10" t="s">
        <v>2356</v>
      </c>
      <c r="G902" s="10" t="s">
        <v>102</v>
      </c>
      <c r="H902" s="10" t="s">
        <v>65</v>
      </c>
      <c r="I902" s="10" t="s">
        <v>52</v>
      </c>
      <c r="J902" s="10" t="s">
        <v>29</v>
      </c>
      <c r="K902" s="10" t="s">
        <v>67</v>
      </c>
      <c r="L902" s="10">
        <v>3175.4</v>
      </c>
      <c r="M902" s="10">
        <f t="shared" si="117"/>
        <v>793.85</v>
      </c>
      <c r="N902" s="10">
        <v>4</v>
      </c>
      <c r="O902" s="10">
        <v>0.14000000000000001</v>
      </c>
      <c r="P902" s="10">
        <v>1045.1600000000001</v>
      </c>
      <c r="Q902" s="11">
        <f t="shared" si="118"/>
        <v>0.3291427851609246</v>
      </c>
      <c r="R902" s="10" t="s">
        <v>23</v>
      </c>
      <c r="S902" s="10" t="s">
        <v>24</v>
      </c>
      <c r="T902" s="10">
        <v>6</v>
      </c>
      <c r="U902" s="12" t="str">
        <f t="shared" si="119"/>
        <v>NORMAL</v>
      </c>
      <c r="V902" s="10" t="str">
        <f t="shared" si="112"/>
        <v>0.1 to 0.2</v>
      </c>
      <c r="W902" s="16">
        <f t="shared" ca="1" si="113"/>
        <v>1</v>
      </c>
    </row>
    <row r="903" spans="1:23" x14ac:dyDescent="0.25">
      <c r="A903" s="9" t="s">
        <v>2357</v>
      </c>
      <c r="B903" s="10" t="s">
        <v>2358</v>
      </c>
      <c r="C903" s="10" t="str">
        <f t="shared" si="114"/>
        <v>November</v>
      </c>
      <c r="D903" s="10">
        <f t="shared" si="115"/>
        <v>2024</v>
      </c>
      <c r="E903" s="10" t="str">
        <f t="shared" si="116"/>
        <v>Q4</v>
      </c>
      <c r="F903" s="10" t="s">
        <v>2359</v>
      </c>
      <c r="G903" s="10" t="s">
        <v>64</v>
      </c>
      <c r="H903" s="10" t="s">
        <v>37</v>
      </c>
      <c r="I903" s="10" t="s">
        <v>38</v>
      </c>
      <c r="J903" s="10" t="s">
        <v>66</v>
      </c>
      <c r="K903" s="10" t="s">
        <v>53</v>
      </c>
      <c r="L903" s="10">
        <v>364.77</v>
      </c>
      <c r="M903" s="10">
        <f t="shared" si="117"/>
        <v>364.77</v>
      </c>
      <c r="N903" s="10">
        <v>1</v>
      </c>
      <c r="O903" s="10">
        <v>0.11</v>
      </c>
      <c r="P903" s="10">
        <v>84.9</v>
      </c>
      <c r="Q903" s="11">
        <f t="shared" si="118"/>
        <v>0.23274940373385972</v>
      </c>
      <c r="R903" s="10" t="s">
        <v>31</v>
      </c>
      <c r="S903" s="10" t="s">
        <v>32</v>
      </c>
      <c r="T903" s="10">
        <v>10</v>
      </c>
      <c r="U903" s="12" t="str">
        <f t="shared" si="119"/>
        <v>SLOW</v>
      </c>
      <c r="V903" s="10" t="str">
        <f t="shared" si="112"/>
        <v>0.1 to 0.2</v>
      </c>
      <c r="W903" s="16">
        <f t="shared" ca="1" si="113"/>
        <v>1</v>
      </c>
    </row>
    <row r="904" spans="1:23" x14ac:dyDescent="0.25">
      <c r="A904" s="9" t="s">
        <v>2360</v>
      </c>
      <c r="B904" s="10" t="s">
        <v>142</v>
      </c>
      <c r="C904" s="10" t="str">
        <f t="shared" si="114"/>
        <v>January</v>
      </c>
      <c r="D904" s="10">
        <f t="shared" si="115"/>
        <v>2024</v>
      </c>
      <c r="E904" s="10" t="str">
        <f t="shared" si="116"/>
        <v>Q1</v>
      </c>
      <c r="F904" s="10" t="s">
        <v>2361</v>
      </c>
      <c r="G904" s="10" t="s">
        <v>44</v>
      </c>
      <c r="H904" s="10" t="s">
        <v>65</v>
      </c>
      <c r="I904" s="10" t="s">
        <v>59</v>
      </c>
      <c r="J904" s="10" t="s">
        <v>66</v>
      </c>
      <c r="K904" s="10" t="s">
        <v>67</v>
      </c>
      <c r="L904" s="10">
        <v>113.31</v>
      </c>
      <c r="M904" s="10">
        <f t="shared" si="117"/>
        <v>113.31</v>
      </c>
      <c r="N904" s="10">
        <v>1</v>
      </c>
      <c r="O904" s="10">
        <v>0.05</v>
      </c>
      <c r="P904" s="10">
        <v>33.82</v>
      </c>
      <c r="Q904" s="11">
        <f t="shared" si="118"/>
        <v>0.29847321507369162</v>
      </c>
      <c r="R904" s="10" t="s">
        <v>54</v>
      </c>
      <c r="S904" s="10" t="s">
        <v>77</v>
      </c>
      <c r="T904" s="10">
        <v>3</v>
      </c>
      <c r="U904" s="12" t="str">
        <f t="shared" si="119"/>
        <v>FAST</v>
      </c>
      <c r="V904" s="10" t="str">
        <f t="shared" si="112"/>
        <v>0 to 0.1</v>
      </c>
      <c r="W904" s="16">
        <f t="shared" ca="1" si="113"/>
        <v>1</v>
      </c>
    </row>
    <row r="905" spans="1:23" x14ac:dyDescent="0.25">
      <c r="A905" s="9" t="s">
        <v>2362</v>
      </c>
      <c r="B905" s="10" t="s">
        <v>1943</v>
      </c>
      <c r="C905" s="10" t="str">
        <f t="shared" si="114"/>
        <v>September</v>
      </c>
      <c r="D905" s="10">
        <f t="shared" si="115"/>
        <v>2024</v>
      </c>
      <c r="E905" s="10" t="str">
        <f t="shared" si="116"/>
        <v>Q3</v>
      </c>
      <c r="F905" s="10" t="s">
        <v>2363</v>
      </c>
      <c r="G905" s="10" t="s">
        <v>64</v>
      </c>
      <c r="H905" s="10" t="s">
        <v>58</v>
      </c>
      <c r="I905" s="10" t="s">
        <v>106</v>
      </c>
      <c r="J905" s="10" t="s">
        <v>29</v>
      </c>
      <c r="K905" s="10" t="s">
        <v>39</v>
      </c>
      <c r="L905" s="10">
        <v>1255.3699999999999</v>
      </c>
      <c r="M905" s="10">
        <f t="shared" si="117"/>
        <v>627.68499999999995</v>
      </c>
      <c r="N905" s="10">
        <v>2</v>
      </c>
      <c r="O905" s="10">
        <v>0.18</v>
      </c>
      <c r="P905" s="10">
        <v>243.06</v>
      </c>
      <c r="Q905" s="11">
        <f t="shared" si="118"/>
        <v>0.19361622469869444</v>
      </c>
      <c r="R905" s="10" t="s">
        <v>54</v>
      </c>
      <c r="S905" s="10" t="s">
        <v>32</v>
      </c>
      <c r="T905" s="10">
        <v>1</v>
      </c>
      <c r="U905" s="12" t="str">
        <f t="shared" si="119"/>
        <v>FAST</v>
      </c>
      <c r="V905" s="10" t="str">
        <f t="shared" si="112"/>
        <v>0.1 to 0.2</v>
      </c>
      <c r="W905" s="16">
        <f t="shared" ca="1" si="113"/>
        <v>1</v>
      </c>
    </row>
    <row r="906" spans="1:23" x14ac:dyDescent="0.25">
      <c r="A906" s="9" t="s">
        <v>2364</v>
      </c>
      <c r="B906" s="10" t="s">
        <v>1059</v>
      </c>
      <c r="C906" s="10" t="str">
        <f t="shared" si="114"/>
        <v>December</v>
      </c>
      <c r="D906" s="10">
        <f t="shared" si="115"/>
        <v>2025</v>
      </c>
      <c r="E906" s="10" t="str">
        <f t="shared" si="116"/>
        <v>Q4</v>
      </c>
      <c r="F906" s="10" t="s">
        <v>2365</v>
      </c>
      <c r="G906" s="10" t="s">
        <v>64</v>
      </c>
      <c r="H906" s="10" t="s">
        <v>51</v>
      </c>
      <c r="I906" s="10" t="s">
        <v>46</v>
      </c>
      <c r="J906" s="10" t="s">
        <v>29</v>
      </c>
      <c r="K906" s="10" t="s">
        <v>53</v>
      </c>
      <c r="L906" s="10">
        <v>1992.84</v>
      </c>
      <c r="M906" s="10">
        <f t="shared" si="117"/>
        <v>398.56799999999998</v>
      </c>
      <c r="N906" s="10">
        <v>5</v>
      </c>
      <c r="O906" s="10">
        <v>0.09</v>
      </c>
      <c r="P906" s="10">
        <v>377.49</v>
      </c>
      <c r="Q906" s="11">
        <f t="shared" si="118"/>
        <v>0.18942313482266515</v>
      </c>
      <c r="R906" s="10" t="s">
        <v>31</v>
      </c>
      <c r="S906" s="10" t="s">
        <v>77</v>
      </c>
      <c r="T906" s="10">
        <v>6</v>
      </c>
      <c r="U906" s="12" t="str">
        <f t="shared" si="119"/>
        <v>NORMAL</v>
      </c>
      <c r="V906" s="10" t="str">
        <f t="shared" si="112"/>
        <v>0 to 0.1</v>
      </c>
      <c r="W906" s="16">
        <f t="shared" ca="1" si="113"/>
        <v>1</v>
      </c>
    </row>
    <row r="907" spans="1:23" x14ac:dyDescent="0.25">
      <c r="A907" s="9" t="s">
        <v>2366</v>
      </c>
      <c r="B907" s="10" t="s">
        <v>133</v>
      </c>
      <c r="C907" s="10" t="str">
        <f t="shared" si="114"/>
        <v>September</v>
      </c>
      <c r="D907" s="10">
        <f t="shared" si="115"/>
        <v>2025</v>
      </c>
      <c r="E907" s="10" t="str">
        <f t="shared" si="116"/>
        <v>Q3</v>
      </c>
      <c r="F907" s="10" t="s">
        <v>2367</v>
      </c>
      <c r="G907" s="10" t="s">
        <v>44</v>
      </c>
      <c r="H907" s="10" t="s">
        <v>19</v>
      </c>
      <c r="I907" s="10" t="s">
        <v>38</v>
      </c>
      <c r="J907" s="10" t="s">
        <v>81</v>
      </c>
      <c r="K907" s="10" t="s">
        <v>60</v>
      </c>
      <c r="L907" s="10">
        <v>101</v>
      </c>
      <c r="M907" s="10">
        <f t="shared" si="117"/>
        <v>101</v>
      </c>
      <c r="N907" s="10">
        <v>1</v>
      </c>
      <c r="O907" s="10">
        <v>0.23</v>
      </c>
      <c r="P907" s="10">
        <v>24.02</v>
      </c>
      <c r="Q907" s="11">
        <f t="shared" si="118"/>
        <v>0.23782178217821781</v>
      </c>
      <c r="R907" s="10" t="s">
        <v>31</v>
      </c>
      <c r="S907" s="10" t="s">
        <v>40</v>
      </c>
      <c r="T907" s="10">
        <v>4</v>
      </c>
      <c r="U907" s="12" t="str">
        <f t="shared" si="119"/>
        <v>NORMAL</v>
      </c>
      <c r="V907" s="10" t="str">
        <f t="shared" si="112"/>
        <v>upto 0.3</v>
      </c>
      <c r="W907" s="16">
        <f t="shared" ca="1" si="113"/>
        <v>1</v>
      </c>
    </row>
    <row r="908" spans="1:23" x14ac:dyDescent="0.25">
      <c r="A908" s="9" t="s">
        <v>2368</v>
      </c>
      <c r="B908" s="10" t="s">
        <v>2369</v>
      </c>
      <c r="C908" s="10" t="str">
        <f t="shared" si="114"/>
        <v>December</v>
      </c>
      <c r="D908" s="10">
        <f t="shared" si="115"/>
        <v>2025</v>
      </c>
      <c r="E908" s="10" t="str">
        <f t="shared" si="116"/>
        <v>Q4</v>
      </c>
      <c r="F908" s="10" t="s">
        <v>2370</v>
      </c>
      <c r="G908" s="10" t="s">
        <v>64</v>
      </c>
      <c r="H908" s="10" t="s">
        <v>45</v>
      </c>
      <c r="I908" s="10" t="s">
        <v>28</v>
      </c>
      <c r="J908" s="10" t="s">
        <v>47</v>
      </c>
      <c r="K908" s="10" t="s">
        <v>72</v>
      </c>
      <c r="L908" s="10">
        <v>239.48</v>
      </c>
      <c r="M908" s="10">
        <f t="shared" si="117"/>
        <v>239.48</v>
      </c>
      <c r="N908" s="10">
        <v>1</v>
      </c>
      <c r="O908" s="10">
        <v>0.26</v>
      </c>
      <c r="P908" s="10">
        <v>32.5</v>
      </c>
      <c r="Q908" s="11">
        <f t="shared" si="118"/>
        <v>0.13571070653081677</v>
      </c>
      <c r="R908" s="10" t="s">
        <v>54</v>
      </c>
      <c r="S908" s="10" t="s">
        <v>86</v>
      </c>
      <c r="T908" s="10">
        <v>8</v>
      </c>
      <c r="U908" s="12" t="str">
        <f t="shared" si="119"/>
        <v>SLOW</v>
      </c>
      <c r="V908" s="10" t="str">
        <f t="shared" si="112"/>
        <v>upto 0.3</v>
      </c>
      <c r="W908" s="16">
        <f t="shared" ca="1" si="113"/>
        <v>1</v>
      </c>
    </row>
    <row r="909" spans="1:23" x14ac:dyDescent="0.25">
      <c r="A909" s="9" t="s">
        <v>2371</v>
      </c>
      <c r="B909" s="10" t="s">
        <v>2372</v>
      </c>
      <c r="C909" s="10" t="str">
        <f t="shared" si="114"/>
        <v>January</v>
      </c>
      <c r="D909" s="10">
        <f t="shared" si="115"/>
        <v>2024</v>
      </c>
      <c r="E909" s="10" t="str">
        <f t="shared" si="116"/>
        <v>Q1</v>
      </c>
      <c r="F909" s="10" t="s">
        <v>2373</v>
      </c>
      <c r="G909" s="10" t="s">
        <v>102</v>
      </c>
      <c r="H909" s="10" t="s">
        <v>58</v>
      </c>
      <c r="I909" s="10" t="s">
        <v>116</v>
      </c>
      <c r="J909" s="10" t="s">
        <v>81</v>
      </c>
      <c r="K909" s="10" t="s">
        <v>82</v>
      </c>
      <c r="L909" s="10">
        <v>3320.33</v>
      </c>
      <c r="M909" s="10">
        <f t="shared" si="117"/>
        <v>664.06600000000003</v>
      </c>
      <c r="N909" s="10">
        <v>5</v>
      </c>
      <c r="O909" s="10">
        <v>0.02</v>
      </c>
      <c r="P909" s="10">
        <v>760.83</v>
      </c>
      <c r="Q909" s="11">
        <f t="shared" si="118"/>
        <v>0.22914288639984581</v>
      </c>
      <c r="R909" s="10" t="s">
        <v>23</v>
      </c>
      <c r="S909" s="10" t="s">
        <v>24</v>
      </c>
      <c r="T909" s="10">
        <v>3</v>
      </c>
      <c r="U909" s="12" t="str">
        <f t="shared" si="119"/>
        <v>FAST</v>
      </c>
      <c r="V909" s="10" t="str">
        <f t="shared" si="112"/>
        <v>0 to 0.1</v>
      </c>
      <c r="W909" s="16">
        <f t="shared" ca="1" si="113"/>
        <v>1</v>
      </c>
    </row>
    <row r="910" spans="1:23" x14ac:dyDescent="0.25">
      <c r="A910" s="9" t="s">
        <v>2374</v>
      </c>
      <c r="B910" s="10" t="s">
        <v>525</v>
      </c>
      <c r="C910" s="10" t="str">
        <f t="shared" si="114"/>
        <v>February</v>
      </c>
      <c r="D910" s="10">
        <f t="shared" si="115"/>
        <v>2025</v>
      </c>
      <c r="E910" s="10" t="str">
        <f t="shared" si="116"/>
        <v>Q1</v>
      </c>
      <c r="F910" s="10" t="s">
        <v>2375</v>
      </c>
      <c r="G910" s="10" t="s">
        <v>18</v>
      </c>
      <c r="H910" s="10" t="s">
        <v>19</v>
      </c>
      <c r="I910" s="10" t="s">
        <v>59</v>
      </c>
      <c r="J910" s="10" t="s">
        <v>29</v>
      </c>
      <c r="K910" s="10" t="s">
        <v>76</v>
      </c>
      <c r="L910" s="10">
        <v>417.02</v>
      </c>
      <c r="M910" s="10">
        <f t="shared" si="117"/>
        <v>139.00666666666666</v>
      </c>
      <c r="N910" s="10">
        <v>3</v>
      </c>
      <c r="O910" s="10">
        <v>0.3</v>
      </c>
      <c r="P910" s="10">
        <v>122.68</v>
      </c>
      <c r="Q910" s="11">
        <f t="shared" si="118"/>
        <v>0.29418253321183641</v>
      </c>
      <c r="R910" s="10" t="s">
        <v>31</v>
      </c>
      <c r="S910" s="10" t="s">
        <v>86</v>
      </c>
      <c r="T910" s="10">
        <v>5</v>
      </c>
      <c r="U910" s="12" t="str">
        <f t="shared" si="119"/>
        <v>NORMAL</v>
      </c>
      <c r="V910" s="10" t="str">
        <f t="shared" si="112"/>
        <v>upto 0.3</v>
      </c>
      <c r="W910" s="16">
        <f t="shared" ca="1" si="113"/>
        <v>1</v>
      </c>
    </row>
    <row r="911" spans="1:23" x14ac:dyDescent="0.25">
      <c r="A911" s="9" t="s">
        <v>2376</v>
      </c>
      <c r="B911" s="10" t="s">
        <v>1040</v>
      </c>
      <c r="C911" s="10" t="str">
        <f t="shared" si="114"/>
        <v>October</v>
      </c>
      <c r="D911" s="10">
        <f t="shared" si="115"/>
        <v>2024</v>
      </c>
      <c r="E911" s="10" t="str">
        <f t="shared" si="116"/>
        <v>Q4</v>
      </c>
      <c r="F911" s="10" t="s">
        <v>2377</v>
      </c>
      <c r="G911" s="10" t="s">
        <v>44</v>
      </c>
      <c r="H911" s="10" t="s">
        <v>51</v>
      </c>
      <c r="I911" s="10" t="s">
        <v>52</v>
      </c>
      <c r="J911" s="10" t="s">
        <v>21</v>
      </c>
      <c r="K911" s="10" t="s">
        <v>76</v>
      </c>
      <c r="L911" s="10">
        <v>1257.19</v>
      </c>
      <c r="M911" s="10">
        <f t="shared" si="117"/>
        <v>628.59500000000003</v>
      </c>
      <c r="N911" s="10">
        <v>2</v>
      </c>
      <c r="O911" s="10">
        <v>0.2</v>
      </c>
      <c r="P911" s="10">
        <v>224.51</v>
      </c>
      <c r="Q911" s="11">
        <f t="shared" si="118"/>
        <v>0.17858080321987924</v>
      </c>
      <c r="R911" s="10" t="s">
        <v>31</v>
      </c>
      <c r="S911" s="10" t="s">
        <v>77</v>
      </c>
      <c r="T911" s="10">
        <v>8</v>
      </c>
      <c r="U911" s="12" t="str">
        <f t="shared" si="119"/>
        <v>SLOW</v>
      </c>
      <c r="V911" s="10" t="str">
        <f t="shared" si="112"/>
        <v>upto 0.3</v>
      </c>
      <c r="W911" s="16">
        <f t="shared" ca="1" si="113"/>
        <v>1</v>
      </c>
    </row>
    <row r="912" spans="1:23" x14ac:dyDescent="0.25">
      <c r="A912" s="9" t="s">
        <v>2378</v>
      </c>
      <c r="B912" s="10" t="s">
        <v>1110</v>
      </c>
      <c r="C912" s="10" t="str">
        <f t="shared" si="114"/>
        <v>November</v>
      </c>
      <c r="D912" s="10">
        <f t="shared" si="115"/>
        <v>2025</v>
      </c>
      <c r="E912" s="10" t="str">
        <f t="shared" si="116"/>
        <v>Q4</v>
      </c>
      <c r="F912" s="10" t="s">
        <v>2379</v>
      </c>
      <c r="G912" s="10" t="s">
        <v>18</v>
      </c>
      <c r="H912" s="10" t="s">
        <v>45</v>
      </c>
      <c r="I912" s="10" t="s">
        <v>59</v>
      </c>
      <c r="J912" s="10" t="s">
        <v>29</v>
      </c>
      <c r="K912" s="10" t="s">
        <v>30</v>
      </c>
      <c r="L912" s="10">
        <v>950.12</v>
      </c>
      <c r="M912" s="10">
        <f t="shared" si="117"/>
        <v>237.53</v>
      </c>
      <c r="N912" s="10">
        <v>4</v>
      </c>
      <c r="O912" s="10">
        <v>0.17</v>
      </c>
      <c r="P912" s="10">
        <v>291.83999999999997</v>
      </c>
      <c r="Q912" s="11">
        <f t="shared" si="118"/>
        <v>0.30716120069043906</v>
      </c>
      <c r="R912" s="10" t="s">
        <v>54</v>
      </c>
      <c r="S912" s="10" t="s">
        <v>24</v>
      </c>
      <c r="T912" s="10">
        <v>8</v>
      </c>
      <c r="U912" s="12" t="str">
        <f t="shared" si="119"/>
        <v>SLOW</v>
      </c>
      <c r="V912" s="10" t="str">
        <f t="shared" si="112"/>
        <v>0.1 to 0.2</v>
      </c>
      <c r="W912" s="16">
        <f t="shared" ca="1" si="113"/>
        <v>1</v>
      </c>
    </row>
    <row r="913" spans="1:23" x14ac:dyDescent="0.25">
      <c r="A913" s="9" t="s">
        <v>2380</v>
      </c>
      <c r="B913" s="10" t="s">
        <v>2381</v>
      </c>
      <c r="C913" s="10" t="str">
        <f t="shared" si="114"/>
        <v>January</v>
      </c>
      <c r="D913" s="10">
        <f t="shared" si="115"/>
        <v>2024</v>
      </c>
      <c r="E913" s="10" t="str">
        <f t="shared" si="116"/>
        <v>Q1</v>
      </c>
      <c r="F913" s="10" t="s">
        <v>2382</v>
      </c>
      <c r="G913" s="10" t="s">
        <v>64</v>
      </c>
      <c r="H913" s="10" t="s">
        <v>19</v>
      </c>
      <c r="I913" s="10" t="s">
        <v>106</v>
      </c>
      <c r="J913" s="10" t="s">
        <v>21</v>
      </c>
      <c r="K913" s="10" t="s">
        <v>72</v>
      </c>
      <c r="L913" s="10">
        <v>2873.35</v>
      </c>
      <c r="M913" s="10">
        <f t="shared" si="117"/>
        <v>957.7833333333333</v>
      </c>
      <c r="N913" s="10">
        <v>3</v>
      </c>
      <c r="O913" s="10">
        <v>0.13</v>
      </c>
      <c r="P913" s="10">
        <v>540.47</v>
      </c>
      <c r="Q913" s="11">
        <f t="shared" si="118"/>
        <v>0.18809751683574924</v>
      </c>
      <c r="R913" s="10" t="s">
        <v>54</v>
      </c>
      <c r="S913" s="10" t="s">
        <v>86</v>
      </c>
      <c r="T913" s="10">
        <v>3</v>
      </c>
      <c r="U913" s="12" t="str">
        <f t="shared" si="119"/>
        <v>FAST</v>
      </c>
      <c r="V913" s="10" t="str">
        <f t="shared" si="112"/>
        <v>0.1 to 0.2</v>
      </c>
      <c r="W913" s="16">
        <f t="shared" ca="1" si="113"/>
        <v>1</v>
      </c>
    </row>
    <row r="914" spans="1:23" x14ac:dyDescent="0.25">
      <c r="A914" s="9" t="s">
        <v>2383</v>
      </c>
      <c r="B914" s="10" t="s">
        <v>2288</v>
      </c>
      <c r="C914" s="10" t="str">
        <f t="shared" si="114"/>
        <v>November</v>
      </c>
      <c r="D914" s="10">
        <f t="shared" si="115"/>
        <v>2025</v>
      </c>
      <c r="E914" s="10" t="str">
        <f t="shared" si="116"/>
        <v>Q4</v>
      </c>
      <c r="F914" s="10" t="s">
        <v>2384</v>
      </c>
      <c r="G914" s="10" t="s">
        <v>44</v>
      </c>
      <c r="H914" s="10" t="s">
        <v>65</v>
      </c>
      <c r="I914" s="10" t="s">
        <v>52</v>
      </c>
      <c r="J914" s="10" t="s">
        <v>29</v>
      </c>
      <c r="K914" s="10" t="s">
        <v>30</v>
      </c>
      <c r="L914" s="10">
        <v>652</v>
      </c>
      <c r="M914" s="10">
        <f t="shared" si="117"/>
        <v>326</v>
      </c>
      <c r="N914" s="10">
        <v>2</v>
      </c>
      <c r="O914" s="10">
        <v>0.16</v>
      </c>
      <c r="P914" s="10">
        <v>123.44</v>
      </c>
      <c r="Q914" s="11">
        <f t="shared" si="118"/>
        <v>0.18932515337423311</v>
      </c>
      <c r="R914" s="10" t="s">
        <v>23</v>
      </c>
      <c r="S914" s="10" t="s">
        <v>32</v>
      </c>
      <c r="T914" s="10">
        <v>3</v>
      </c>
      <c r="U914" s="12" t="str">
        <f t="shared" si="119"/>
        <v>FAST</v>
      </c>
      <c r="V914" s="10" t="str">
        <f t="shared" si="112"/>
        <v>0.1 to 0.2</v>
      </c>
      <c r="W914" s="16">
        <f t="shared" ca="1" si="113"/>
        <v>1</v>
      </c>
    </row>
    <row r="915" spans="1:23" x14ac:dyDescent="0.25">
      <c r="A915" s="9" t="s">
        <v>2385</v>
      </c>
      <c r="B915" s="10" t="s">
        <v>2386</v>
      </c>
      <c r="C915" s="10" t="str">
        <f t="shared" si="114"/>
        <v>May</v>
      </c>
      <c r="D915" s="10">
        <f t="shared" si="115"/>
        <v>2024</v>
      </c>
      <c r="E915" s="10" t="str">
        <f t="shared" si="116"/>
        <v>Q2</v>
      </c>
      <c r="F915" s="10" t="s">
        <v>1528</v>
      </c>
      <c r="G915" s="10" t="s">
        <v>44</v>
      </c>
      <c r="H915" s="10" t="s">
        <v>51</v>
      </c>
      <c r="I915" s="10" t="s">
        <v>116</v>
      </c>
      <c r="J915" s="10" t="s">
        <v>81</v>
      </c>
      <c r="K915" s="10" t="s">
        <v>60</v>
      </c>
      <c r="L915" s="10">
        <v>481.31</v>
      </c>
      <c r="M915" s="10">
        <f t="shared" si="117"/>
        <v>481.31</v>
      </c>
      <c r="N915" s="10">
        <v>1</v>
      </c>
      <c r="O915" s="10">
        <v>0.1</v>
      </c>
      <c r="P915" s="10">
        <v>122.78</v>
      </c>
      <c r="Q915" s="11">
        <f t="shared" si="118"/>
        <v>0.25509546861689969</v>
      </c>
      <c r="R915" s="10" t="s">
        <v>23</v>
      </c>
      <c r="S915" s="10" t="s">
        <v>32</v>
      </c>
      <c r="T915" s="10">
        <v>8</v>
      </c>
      <c r="U915" s="12" t="str">
        <f t="shared" si="119"/>
        <v>SLOW</v>
      </c>
      <c r="V915" s="10" t="str">
        <f t="shared" si="112"/>
        <v>0.1 to 0.2</v>
      </c>
      <c r="W915" s="16">
        <f t="shared" ca="1" si="113"/>
        <v>1</v>
      </c>
    </row>
    <row r="916" spans="1:23" x14ac:dyDescent="0.25">
      <c r="A916" s="9" t="s">
        <v>2387</v>
      </c>
      <c r="B916" s="10" t="s">
        <v>49</v>
      </c>
      <c r="C916" s="10" t="str">
        <f t="shared" si="114"/>
        <v>May</v>
      </c>
      <c r="D916" s="10">
        <f t="shared" si="115"/>
        <v>2024</v>
      </c>
      <c r="E916" s="10" t="str">
        <f t="shared" si="116"/>
        <v>Q2</v>
      </c>
      <c r="F916" s="10" t="s">
        <v>2388</v>
      </c>
      <c r="G916" s="10" t="s">
        <v>44</v>
      </c>
      <c r="H916" s="10" t="s">
        <v>71</v>
      </c>
      <c r="I916" s="10" t="s">
        <v>116</v>
      </c>
      <c r="J916" s="10" t="s">
        <v>21</v>
      </c>
      <c r="K916" s="10" t="s">
        <v>76</v>
      </c>
      <c r="L916" s="10">
        <v>2748.19</v>
      </c>
      <c r="M916" s="10">
        <f t="shared" si="117"/>
        <v>916.06333333333339</v>
      </c>
      <c r="N916" s="10">
        <v>3</v>
      </c>
      <c r="O916" s="10">
        <v>0.01</v>
      </c>
      <c r="P916" s="10">
        <v>407.44</v>
      </c>
      <c r="Q916" s="11">
        <f t="shared" si="118"/>
        <v>0.14825758044385576</v>
      </c>
      <c r="R916" s="10" t="s">
        <v>31</v>
      </c>
      <c r="S916" s="10" t="s">
        <v>32</v>
      </c>
      <c r="T916" s="10">
        <v>6</v>
      </c>
      <c r="U916" s="12" t="str">
        <f t="shared" si="119"/>
        <v>NORMAL</v>
      </c>
      <c r="V916" s="10" t="str">
        <f t="shared" si="112"/>
        <v>0 to 0.1</v>
      </c>
      <c r="W916" s="16">
        <f t="shared" ca="1" si="113"/>
        <v>1</v>
      </c>
    </row>
    <row r="917" spans="1:23" x14ac:dyDescent="0.25">
      <c r="A917" s="9" t="s">
        <v>2389</v>
      </c>
      <c r="B917" s="10" t="s">
        <v>927</v>
      </c>
      <c r="C917" s="10" t="str">
        <f t="shared" si="114"/>
        <v>February</v>
      </c>
      <c r="D917" s="10">
        <f t="shared" si="115"/>
        <v>2025</v>
      </c>
      <c r="E917" s="10" t="str">
        <f t="shared" si="116"/>
        <v>Q1</v>
      </c>
      <c r="F917" s="10" t="s">
        <v>2390</v>
      </c>
      <c r="G917" s="10" t="s">
        <v>64</v>
      </c>
      <c r="H917" s="10" t="s">
        <v>19</v>
      </c>
      <c r="I917" s="10" t="s">
        <v>52</v>
      </c>
      <c r="J917" s="10" t="s">
        <v>21</v>
      </c>
      <c r="K917" s="10" t="s">
        <v>82</v>
      </c>
      <c r="L917" s="10">
        <v>2819.74</v>
      </c>
      <c r="M917" s="10">
        <f t="shared" si="117"/>
        <v>939.9133333333333</v>
      </c>
      <c r="N917" s="10">
        <v>3</v>
      </c>
      <c r="O917" s="10">
        <v>0.11</v>
      </c>
      <c r="P917" s="10">
        <v>374.03</v>
      </c>
      <c r="Q917" s="11">
        <f t="shared" si="118"/>
        <v>0.13264698163660479</v>
      </c>
      <c r="R917" s="10" t="s">
        <v>23</v>
      </c>
      <c r="S917" s="10" t="s">
        <v>32</v>
      </c>
      <c r="T917" s="10">
        <v>9</v>
      </c>
      <c r="U917" s="12" t="str">
        <f t="shared" si="119"/>
        <v>SLOW</v>
      </c>
      <c r="V917" s="10" t="str">
        <f t="shared" si="112"/>
        <v>0.1 to 0.2</v>
      </c>
      <c r="W917" s="16">
        <f t="shared" ca="1" si="113"/>
        <v>1</v>
      </c>
    </row>
    <row r="918" spans="1:23" x14ac:dyDescent="0.25">
      <c r="A918" s="9" t="s">
        <v>2391</v>
      </c>
      <c r="B918" s="10" t="s">
        <v>426</v>
      </c>
      <c r="C918" s="10" t="str">
        <f t="shared" si="114"/>
        <v>October</v>
      </c>
      <c r="D918" s="10">
        <f t="shared" si="115"/>
        <v>2025</v>
      </c>
      <c r="E918" s="10" t="str">
        <f t="shared" si="116"/>
        <v>Q4</v>
      </c>
      <c r="F918" s="10" t="s">
        <v>2392</v>
      </c>
      <c r="G918" s="10" t="s">
        <v>36</v>
      </c>
      <c r="H918" s="10" t="s">
        <v>58</v>
      </c>
      <c r="I918" s="10" t="s">
        <v>116</v>
      </c>
      <c r="J918" s="10" t="s">
        <v>21</v>
      </c>
      <c r="K918" s="10" t="s">
        <v>67</v>
      </c>
      <c r="L918" s="10">
        <v>1438.99</v>
      </c>
      <c r="M918" s="10">
        <f t="shared" si="117"/>
        <v>719.495</v>
      </c>
      <c r="N918" s="10">
        <v>2</v>
      </c>
      <c r="O918" s="10">
        <v>0.28999999999999998</v>
      </c>
      <c r="P918" s="10">
        <v>389.98</v>
      </c>
      <c r="Q918" s="11">
        <f t="shared" si="118"/>
        <v>0.27100952751582708</v>
      </c>
      <c r="R918" s="10" t="s">
        <v>54</v>
      </c>
      <c r="S918" s="10" t="s">
        <v>32</v>
      </c>
      <c r="T918" s="10">
        <v>7</v>
      </c>
      <c r="U918" s="12" t="str">
        <f t="shared" si="119"/>
        <v>NORMAL</v>
      </c>
      <c r="V918" s="10" t="str">
        <f t="shared" si="112"/>
        <v>upto 0.3</v>
      </c>
      <c r="W918" s="16">
        <f t="shared" ca="1" si="113"/>
        <v>1</v>
      </c>
    </row>
    <row r="919" spans="1:23" x14ac:dyDescent="0.25">
      <c r="A919" s="9" t="s">
        <v>2393</v>
      </c>
      <c r="B919" s="10" t="s">
        <v>2394</v>
      </c>
      <c r="C919" s="10" t="str">
        <f t="shared" si="114"/>
        <v>December</v>
      </c>
      <c r="D919" s="10">
        <f t="shared" si="115"/>
        <v>2024</v>
      </c>
      <c r="E919" s="10" t="str">
        <f t="shared" si="116"/>
        <v>Q4</v>
      </c>
      <c r="F919" s="10" t="s">
        <v>2395</v>
      </c>
      <c r="G919" s="10" t="s">
        <v>36</v>
      </c>
      <c r="H919" s="10" t="s">
        <v>71</v>
      </c>
      <c r="I919" s="10" t="s">
        <v>38</v>
      </c>
      <c r="J919" s="10" t="s">
        <v>81</v>
      </c>
      <c r="K919" s="10" t="s">
        <v>22</v>
      </c>
      <c r="L919" s="10">
        <v>3941.01</v>
      </c>
      <c r="M919" s="10">
        <f t="shared" si="117"/>
        <v>788.202</v>
      </c>
      <c r="N919" s="10">
        <v>5</v>
      </c>
      <c r="O919" s="10">
        <v>0</v>
      </c>
      <c r="P919" s="10">
        <v>949.64</v>
      </c>
      <c r="Q919" s="11">
        <f t="shared" si="118"/>
        <v>0.24096361085102549</v>
      </c>
      <c r="R919" s="10" t="s">
        <v>31</v>
      </c>
      <c r="S919" s="10" t="s">
        <v>32</v>
      </c>
      <c r="T919" s="10">
        <v>8</v>
      </c>
      <c r="U919" s="12" t="str">
        <f t="shared" si="119"/>
        <v>SLOW</v>
      </c>
      <c r="V919" s="10" t="str">
        <f t="shared" si="112"/>
        <v>no discount</v>
      </c>
      <c r="W919" s="16">
        <f t="shared" ca="1" si="113"/>
        <v>1</v>
      </c>
    </row>
    <row r="920" spans="1:23" x14ac:dyDescent="0.25">
      <c r="A920" s="9" t="s">
        <v>2396</v>
      </c>
      <c r="B920" s="10" t="s">
        <v>349</v>
      </c>
      <c r="C920" s="10" t="str">
        <f t="shared" si="114"/>
        <v>April</v>
      </c>
      <c r="D920" s="10">
        <f t="shared" si="115"/>
        <v>2024</v>
      </c>
      <c r="E920" s="10" t="str">
        <f t="shared" si="116"/>
        <v>Q2</v>
      </c>
      <c r="F920" s="10" t="s">
        <v>2397</v>
      </c>
      <c r="G920" s="10" t="s">
        <v>64</v>
      </c>
      <c r="H920" s="10" t="s">
        <v>37</v>
      </c>
      <c r="I920" s="10" t="s">
        <v>38</v>
      </c>
      <c r="J920" s="10" t="s">
        <v>21</v>
      </c>
      <c r="K920" s="10" t="s">
        <v>67</v>
      </c>
      <c r="L920" s="10">
        <v>2748.2</v>
      </c>
      <c r="M920" s="10">
        <f t="shared" si="117"/>
        <v>687.05</v>
      </c>
      <c r="N920" s="10">
        <v>4</v>
      </c>
      <c r="O920" s="10">
        <v>0.28000000000000003</v>
      </c>
      <c r="P920" s="10">
        <v>341.47</v>
      </c>
      <c r="Q920" s="11">
        <f t="shared" si="118"/>
        <v>0.12425223782839678</v>
      </c>
      <c r="R920" s="10" t="s">
        <v>23</v>
      </c>
      <c r="S920" s="10" t="s">
        <v>24</v>
      </c>
      <c r="T920" s="10">
        <v>9</v>
      </c>
      <c r="U920" s="12" t="str">
        <f t="shared" si="119"/>
        <v>SLOW</v>
      </c>
      <c r="V920" s="10" t="str">
        <f t="shared" si="112"/>
        <v>upto 0.3</v>
      </c>
      <c r="W920" s="16">
        <f t="shared" ca="1" si="113"/>
        <v>1</v>
      </c>
    </row>
    <row r="921" spans="1:23" x14ac:dyDescent="0.25">
      <c r="A921" s="9" t="s">
        <v>2398</v>
      </c>
      <c r="B921" s="10" t="s">
        <v>544</v>
      </c>
      <c r="C921" s="10" t="str">
        <f t="shared" si="114"/>
        <v>August</v>
      </c>
      <c r="D921" s="10">
        <f t="shared" si="115"/>
        <v>2024</v>
      </c>
      <c r="E921" s="10" t="str">
        <f t="shared" si="116"/>
        <v>Q3</v>
      </c>
      <c r="F921" s="10" t="s">
        <v>2399</v>
      </c>
      <c r="G921" s="10" t="s">
        <v>18</v>
      </c>
      <c r="H921" s="10" t="s">
        <v>51</v>
      </c>
      <c r="I921" s="10" t="s">
        <v>38</v>
      </c>
      <c r="J921" s="10" t="s">
        <v>29</v>
      </c>
      <c r="K921" s="10" t="s">
        <v>39</v>
      </c>
      <c r="L921" s="10">
        <v>2200.21</v>
      </c>
      <c r="M921" s="10">
        <f t="shared" si="117"/>
        <v>733.40333333333331</v>
      </c>
      <c r="N921" s="10">
        <v>3</v>
      </c>
      <c r="O921" s="10">
        <v>0.28000000000000003</v>
      </c>
      <c r="P921" s="10">
        <v>328.04</v>
      </c>
      <c r="Q921" s="11">
        <f t="shared" si="118"/>
        <v>0.14909485912708334</v>
      </c>
      <c r="R921" s="10" t="s">
        <v>23</v>
      </c>
      <c r="S921" s="10" t="s">
        <v>32</v>
      </c>
      <c r="T921" s="10">
        <v>4</v>
      </c>
      <c r="U921" s="12" t="str">
        <f t="shared" si="119"/>
        <v>NORMAL</v>
      </c>
      <c r="V921" s="10" t="str">
        <f t="shared" si="112"/>
        <v>upto 0.3</v>
      </c>
      <c r="W921" s="16">
        <f t="shared" ca="1" si="113"/>
        <v>1</v>
      </c>
    </row>
    <row r="922" spans="1:23" x14ac:dyDescent="0.25">
      <c r="A922" s="9" t="s">
        <v>2400</v>
      </c>
      <c r="B922" s="10" t="s">
        <v>426</v>
      </c>
      <c r="C922" s="10" t="str">
        <f t="shared" si="114"/>
        <v>October</v>
      </c>
      <c r="D922" s="10">
        <f t="shared" si="115"/>
        <v>2025</v>
      </c>
      <c r="E922" s="10" t="str">
        <f t="shared" si="116"/>
        <v>Q4</v>
      </c>
      <c r="F922" s="10" t="s">
        <v>2401</v>
      </c>
      <c r="G922" s="10" t="s">
        <v>44</v>
      </c>
      <c r="H922" s="10" t="s">
        <v>71</v>
      </c>
      <c r="I922" s="10" t="s">
        <v>106</v>
      </c>
      <c r="J922" s="10" t="s">
        <v>47</v>
      </c>
      <c r="K922" s="10" t="s">
        <v>76</v>
      </c>
      <c r="L922" s="10">
        <v>2564.39</v>
      </c>
      <c r="M922" s="10">
        <f t="shared" si="117"/>
        <v>854.79666666666662</v>
      </c>
      <c r="N922" s="10">
        <v>3</v>
      </c>
      <c r="O922" s="10">
        <v>0.04</v>
      </c>
      <c r="P922" s="10">
        <v>875.2</v>
      </c>
      <c r="Q922" s="11">
        <f t="shared" si="118"/>
        <v>0.34128974141998686</v>
      </c>
      <c r="R922" s="10" t="s">
        <v>54</v>
      </c>
      <c r="S922" s="10" t="s">
        <v>86</v>
      </c>
      <c r="T922" s="10">
        <v>3</v>
      </c>
      <c r="U922" s="12" t="str">
        <f t="shared" si="119"/>
        <v>FAST</v>
      </c>
      <c r="V922" s="10" t="str">
        <f t="shared" si="112"/>
        <v>0 to 0.1</v>
      </c>
      <c r="W922" s="16">
        <f t="shared" ca="1" si="113"/>
        <v>1</v>
      </c>
    </row>
    <row r="923" spans="1:23" x14ac:dyDescent="0.25">
      <c r="A923" s="9" t="s">
        <v>2402</v>
      </c>
      <c r="B923" s="10" t="s">
        <v>1628</v>
      </c>
      <c r="C923" s="10" t="str">
        <f t="shared" si="114"/>
        <v>January</v>
      </c>
      <c r="D923" s="10">
        <f t="shared" si="115"/>
        <v>2024</v>
      </c>
      <c r="E923" s="10" t="str">
        <f t="shared" si="116"/>
        <v>Q1</v>
      </c>
      <c r="F923" s="10" t="s">
        <v>2403</v>
      </c>
      <c r="G923" s="10" t="s">
        <v>44</v>
      </c>
      <c r="H923" s="10" t="s">
        <v>19</v>
      </c>
      <c r="I923" s="10" t="s">
        <v>59</v>
      </c>
      <c r="J923" s="10" t="s">
        <v>66</v>
      </c>
      <c r="K923" s="10" t="s">
        <v>53</v>
      </c>
      <c r="L923" s="10">
        <v>2456.7800000000002</v>
      </c>
      <c r="M923" s="10">
        <f t="shared" si="117"/>
        <v>614.19500000000005</v>
      </c>
      <c r="N923" s="10">
        <v>4</v>
      </c>
      <c r="O923" s="10">
        <v>0.22</v>
      </c>
      <c r="P923" s="10">
        <v>833.5</v>
      </c>
      <c r="Q923" s="11">
        <f t="shared" si="118"/>
        <v>0.33926521707275376</v>
      </c>
      <c r="R923" s="10" t="s">
        <v>31</v>
      </c>
      <c r="S923" s="10" t="s">
        <v>77</v>
      </c>
      <c r="T923" s="10">
        <v>8</v>
      </c>
      <c r="U923" s="12" t="str">
        <f t="shared" si="119"/>
        <v>SLOW</v>
      </c>
      <c r="V923" s="10" t="str">
        <f t="shared" si="112"/>
        <v>upto 0.3</v>
      </c>
      <c r="W923" s="16">
        <f t="shared" ca="1" si="113"/>
        <v>1</v>
      </c>
    </row>
    <row r="924" spans="1:23" x14ac:dyDescent="0.25">
      <c r="A924" s="9" t="s">
        <v>2404</v>
      </c>
      <c r="B924" s="10" t="s">
        <v>2405</v>
      </c>
      <c r="C924" s="10" t="str">
        <f t="shared" si="114"/>
        <v>March</v>
      </c>
      <c r="D924" s="10">
        <f t="shared" si="115"/>
        <v>2025</v>
      </c>
      <c r="E924" s="10" t="str">
        <f t="shared" si="116"/>
        <v>Q1</v>
      </c>
      <c r="F924" s="10" t="s">
        <v>2406</v>
      </c>
      <c r="G924" s="10" t="s">
        <v>44</v>
      </c>
      <c r="H924" s="10" t="s">
        <v>45</v>
      </c>
      <c r="I924" s="10" t="s">
        <v>106</v>
      </c>
      <c r="J924" s="10" t="s">
        <v>21</v>
      </c>
      <c r="K924" s="10" t="s">
        <v>72</v>
      </c>
      <c r="L924" s="10">
        <v>151.47</v>
      </c>
      <c r="M924" s="10">
        <f t="shared" si="117"/>
        <v>30.294</v>
      </c>
      <c r="N924" s="10">
        <v>5</v>
      </c>
      <c r="O924" s="10">
        <v>0.18</v>
      </c>
      <c r="P924" s="10">
        <v>28.42</v>
      </c>
      <c r="Q924" s="11">
        <f t="shared" si="118"/>
        <v>0.1876279131181092</v>
      </c>
      <c r="R924" s="10" t="s">
        <v>31</v>
      </c>
      <c r="S924" s="10" t="s">
        <v>86</v>
      </c>
      <c r="T924" s="10">
        <v>3</v>
      </c>
      <c r="U924" s="12" t="str">
        <f t="shared" si="119"/>
        <v>FAST</v>
      </c>
      <c r="V924" s="10" t="str">
        <f t="shared" si="112"/>
        <v>0.1 to 0.2</v>
      </c>
      <c r="W924" s="16">
        <f t="shared" ca="1" si="113"/>
        <v>1</v>
      </c>
    </row>
    <row r="925" spans="1:23" x14ac:dyDescent="0.25">
      <c r="A925" s="9" t="s">
        <v>2407</v>
      </c>
      <c r="B925" s="10" t="s">
        <v>2408</v>
      </c>
      <c r="C925" s="10" t="str">
        <f t="shared" si="114"/>
        <v>April</v>
      </c>
      <c r="D925" s="10">
        <f t="shared" si="115"/>
        <v>2025</v>
      </c>
      <c r="E925" s="10" t="str">
        <f t="shared" si="116"/>
        <v>Q2</v>
      </c>
      <c r="F925" s="10" t="s">
        <v>2409</v>
      </c>
      <c r="G925" s="10" t="s">
        <v>36</v>
      </c>
      <c r="H925" s="10" t="s">
        <v>65</v>
      </c>
      <c r="I925" s="10" t="s">
        <v>116</v>
      </c>
      <c r="J925" s="10" t="s">
        <v>81</v>
      </c>
      <c r="K925" s="10" t="s">
        <v>82</v>
      </c>
      <c r="L925" s="10">
        <v>1697.29</v>
      </c>
      <c r="M925" s="10">
        <f t="shared" si="117"/>
        <v>339.45799999999997</v>
      </c>
      <c r="N925" s="10">
        <v>5</v>
      </c>
      <c r="O925" s="10">
        <v>0.12</v>
      </c>
      <c r="P925" s="10">
        <v>554.37</v>
      </c>
      <c r="Q925" s="11">
        <f t="shared" si="118"/>
        <v>0.32662067177677356</v>
      </c>
      <c r="R925" s="10" t="s">
        <v>54</v>
      </c>
      <c r="S925" s="10" t="s">
        <v>24</v>
      </c>
      <c r="T925" s="10">
        <v>6</v>
      </c>
      <c r="U925" s="12" t="str">
        <f t="shared" si="119"/>
        <v>NORMAL</v>
      </c>
      <c r="V925" s="10" t="str">
        <f t="shared" si="112"/>
        <v>0.1 to 0.2</v>
      </c>
      <c r="W925" s="16">
        <f t="shared" ca="1" si="113"/>
        <v>1</v>
      </c>
    </row>
    <row r="926" spans="1:23" x14ac:dyDescent="0.25">
      <c r="A926" s="9" t="s">
        <v>2410</v>
      </c>
      <c r="B926" s="10" t="s">
        <v>2411</v>
      </c>
      <c r="C926" s="10" t="str">
        <f t="shared" si="114"/>
        <v>September</v>
      </c>
      <c r="D926" s="10">
        <f t="shared" si="115"/>
        <v>2025</v>
      </c>
      <c r="E926" s="10" t="str">
        <f t="shared" si="116"/>
        <v>Q3</v>
      </c>
      <c r="F926" s="10" t="s">
        <v>2412</v>
      </c>
      <c r="G926" s="10" t="s">
        <v>18</v>
      </c>
      <c r="H926" s="10" t="s">
        <v>37</v>
      </c>
      <c r="I926" s="10" t="s">
        <v>116</v>
      </c>
      <c r="J926" s="10" t="s">
        <v>81</v>
      </c>
      <c r="K926" s="10" t="s">
        <v>30</v>
      </c>
      <c r="L926" s="10">
        <v>569.46</v>
      </c>
      <c r="M926" s="10">
        <f t="shared" si="117"/>
        <v>284.73</v>
      </c>
      <c r="N926" s="10">
        <v>2</v>
      </c>
      <c r="O926" s="10">
        <v>7.0000000000000007E-2</v>
      </c>
      <c r="P926" s="10">
        <v>161.32</v>
      </c>
      <c r="Q926" s="11">
        <f t="shared" si="118"/>
        <v>0.28328591999438063</v>
      </c>
      <c r="R926" s="10" t="s">
        <v>31</v>
      </c>
      <c r="S926" s="10" t="s">
        <v>86</v>
      </c>
      <c r="T926" s="10">
        <v>4</v>
      </c>
      <c r="U926" s="12" t="str">
        <f t="shared" si="119"/>
        <v>NORMAL</v>
      </c>
      <c r="V926" s="10" t="str">
        <f t="shared" si="112"/>
        <v>0 to 0.1</v>
      </c>
      <c r="W926" s="16">
        <f t="shared" ca="1" si="113"/>
        <v>1</v>
      </c>
    </row>
    <row r="927" spans="1:23" x14ac:dyDescent="0.25">
      <c r="A927" s="9" t="s">
        <v>2413</v>
      </c>
      <c r="B927" s="10" t="s">
        <v>390</v>
      </c>
      <c r="C927" s="10" t="str">
        <f t="shared" si="114"/>
        <v>August</v>
      </c>
      <c r="D927" s="10">
        <f t="shared" si="115"/>
        <v>2025</v>
      </c>
      <c r="E927" s="10" t="str">
        <f t="shared" si="116"/>
        <v>Q3</v>
      </c>
      <c r="F927" s="10" t="s">
        <v>2414</v>
      </c>
      <c r="G927" s="10" t="s">
        <v>102</v>
      </c>
      <c r="H927" s="10" t="s">
        <v>45</v>
      </c>
      <c r="I927" s="10" t="s">
        <v>38</v>
      </c>
      <c r="J927" s="10" t="s">
        <v>66</v>
      </c>
      <c r="K927" s="10" t="s">
        <v>30</v>
      </c>
      <c r="L927" s="10">
        <v>116.05</v>
      </c>
      <c r="M927" s="10">
        <f t="shared" si="117"/>
        <v>116.05</v>
      </c>
      <c r="N927" s="10">
        <v>1</v>
      </c>
      <c r="O927" s="10">
        <v>0.08</v>
      </c>
      <c r="P927" s="10">
        <v>32.869999999999997</v>
      </c>
      <c r="Q927" s="11">
        <f t="shared" si="118"/>
        <v>0.28323998276604911</v>
      </c>
      <c r="R927" s="10" t="s">
        <v>54</v>
      </c>
      <c r="S927" s="10" t="s">
        <v>86</v>
      </c>
      <c r="T927" s="10">
        <v>1</v>
      </c>
      <c r="U927" s="12" t="str">
        <f t="shared" si="119"/>
        <v>FAST</v>
      </c>
      <c r="V927" s="10" t="str">
        <f t="shared" si="112"/>
        <v>0 to 0.1</v>
      </c>
      <c r="W927" s="16">
        <f t="shared" ca="1" si="113"/>
        <v>1</v>
      </c>
    </row>
    <row r="928" spans="1:23" x14ac:dyDescent="0.25">
      <c r="A928" s="9" t="s">
        <v>2415</v>
      </c>
      <c r="B928" s="10" t="s">
        <v>151</v>
      </c>
      <c r="C928" s="10" t="str">
        <f t="shared" si="114"/>
        <v>February</v>
      </c>
      <c r="D928" s="10">
        <f t="shared" si="115"/>
        <v>2025</v>
      </c>
      <c r="E928" s="10" t="str">
        <f t="shared" si="116"/>
        <v>Q1</v>
      </c>
      <c r="F928" s="10" t="s">
        <v>2416</v>
      </c>
      <c r="G928" s="10" t="s">
        <v>64</v>
      </c>
      <c r="H928" s="10" t="s">
        <v>37</v>
      </c>
      <c r="I928" s="10" t="s">
        <v>38</v>
      </c>
      <c r="J928" s="10" t="s">
        <v>47</v>
      </c>
      <c r="K928" s="10" t="s">
        <v>30</v>
      </c>
      <c r="L928" s="10">
        <v>575.82000000000005</v>
      </c>
      <c r="M928" s="10">
        <f t="shared" si="117"/>
        <v>575.82000000000005</v>
      </c>
      <c r="N928" s="10">
        <v>1</v>
      </c>
      <c r="O928" s="10">
        <v>0.21</v>
      </c>
      <c r="P928" s="10">
        <v>60.87</v>
      </c>
      <c r="Q928" s="11">
        <f t="shared" si="118"/>
        <v>0.10571011774512867</v>
      </c>
      <c r="R928" s="10" t="s">
        <v>23</v>
      </c>
      <c r="S928" s="10" t="s">
        <v>24</v>
      </c>
      <c r="T928" s="10">
        <v>6</v>
      </c>
      <c r="U928" s="12" t="str">
        <f t="shared" si="119"/>
        <v>NORMAL</v>
      </c>
      <c r="V928" s="10" t="str">
        <f t="shared" si="112"/>
        <v>upto 0.3</v>
      </c>
      <c r="W928" s="16">
        <f t="shared" ca="1" si="113"/>
        <v>1</v>
      </c>
    </row>
    <row r="929" spans="1:23" x14ac:dyDescent="0.25">
      <c r="A929" s="9" t="s">
        <v>2417</v>
      </c>
      <c r="B929" s="10" t="s">
        <v>2418</v>
      </c>
      <c r="C929" s="10" t="str">
        <f t="shared" si="114"/>
        <v>June</v>
      </c>
      <c r="D929" s="10">
        <f t="shared" si="115"/>
        <v>2025</v>
      </c>
      <c r="E929" s="10" t="str">
        <f t="shared" si="116"/>
        <v>Q2</v>
      </c>
      <c r="F929" s="10" t="s">
        <v>2419</v>
      </c>
      <c r="G929" s="10" t="s">
        <v>102</v>
      </c>
      <c r="H929" s="10" t="s">
        <v>58</v>
      </c>
      <c r="I929" s="10" t="s">
        <v>52</v>
      </c>
      <c r="J929" s="10" t="s">
        <v>29</v>
      </c>
      <c r="K929" s="10" t="s">
        <v>72</v>
      </c>
      <c r="L929" s="10">
        <v>575.53</v>
      </c>
      <c r="M929" s="10">
        <f t="shared" si="117"/>
        <v>287.76499999999999</v>
      </c>
      <c r="N929" s="10">
        <v>2</v>
      </c>
      <c r="O929" s="10">
        <v>0.21</v>
      </c>
      <c r="P929" s="10">
        <v>198.73</v>
      </c>
      <c r="Q929" s="11">
        <f t="shared" si="118"/>
        <v>0.3452991155977968</v>
      </c>
      <c r="R929" s="10" t="s">
        <v>31</v>
      </c>
      <c r="S929" s="10" t="s">
        <v>24</v>
      </c>
      <c r="T929" s="10">
        <v>9</v>
      </c>
      <c r="U929" s="12" t="str">
        <f t="shared" si="119"/>
        <v>SLOW</v>
      </c>
      <c r="V929" s="10" t="str">
        <f t="shared" si="112"/>
        <v>upto 0.3</v>
      </c>
      <c r="W929" s="16">
        <f t="shared" ca="1" si="113"/>
        <v>1</v>
      </c>
    </row>
    <row r="930" spans="1:23" x14ac:dyDescent="0.25">
      <c r="A930" s="9" t="s">
        <v>2420</v>
      </c>
      <c r="B930" s="10" t="s">
        <v>979</v>
      </c>
      <c r="C930" s="10" t="str">
        <f t="shared" si="114"/>
        <v>July</v>
      </c>
      <c r="D930" s="10">
        <f t="shared" si="115"/>
        <v>2024</v>
      </c>
      <c r="E930" s="10" t="str">
        <f t="shared" si="116"/>
        <v>Q3</v>
      </c>
      <c r="F930" s="10" t="s">
        <v>2421</v>
      </c>
      <c r="G930" s="10" t="s">
        <v>64</v>
      </c>
      <c r="H930" s="10" t="s">
        <v>37</v>
      </c>
      <c r="I930" s="10" t="s">
        <v>106</v>
      </c>
      <c r="J930" s="10" t="s">
        <v>21</v>
      </c>
      <c r="K930" s="10" t="s">
        <v>22</v>
      </c>
      <c r="L930" s="10">
        <v>2229.67</v>
      </c>
      <c r="M930" s="10">
        <f t="shared" si="117"/>
        <v>445.93400000000003</v>
      </c>
      <c r="N930" s="10">
        <v>5</v>
      </c>
      <c r="O930" s="10">
        <v>0.09</v>
      </c>
      <c r="P930" s="10">
        <v>651.61</v>
      </c>
      <c r="Q930" s="11">
        <f t="shared" si="118"/>
        <v>0.29224504074593999</v>
      </c>
      <c r="R930" s="10" t="s">
        <v>23</v>
      </c>
      <c r="S930" s="10" t="s">
        <v>40</v>
      </c>
      <c r="T930" s="10">
        <v>9</v>
      </c>
      <c r="U930" s="12" t="str">
        <f t="shared" si="119"/>
        <v>SLOW</v>
      </c>
      <c r="V930" s="10" t="str">
        <f t="shared" si="112"/>
        <v>0 to 0.1</v>
      </c>
      <c r="W930" s="16">
        <f t="shared" ca="1" si="113"/>
        <v>1</v>
      </c>
    </row>
    <row r="931" spans="1:23" x14ac:dyDescent="0.25">
      <c r="A931" s="9" t="s">
        <v>2422</v>
      </c>
      <c r="B931" s="10" t="s">
        <v>2041</v>
      </c>
      <c r="C931" s="10" t="str">
        <f t="shared" si="114"/>
        <v>January</v>
      </c>
      <c r="D931" s="10">
        <f t="shared" si="115"/>
        <v>2024</v>
      </c>
      <c r="E931" s="10" t="str">
        <f t="shared" si="116"/>
        <v>Q1</v>
      </c>
      <c r="F931" s="10" t="s">
        <v>2423</v>
      </c>
      <c r="G931" s="10" t="s">
        <v>36</v>
      </c>
      <c r="H931" s="10" t="s">
        <v>58</v>
      </c>
      <c r="I931" s="10" t="s">
        <v>106</v>
      </c>
      <c r="J931" s="10" t="s">
        <v>29</v>
      </c>
      <c r="K931" s="10" t="s">
        <v>39</v>
      </c>
      <c r="L931" s="10">
        <v>2974.05</v>
      </c>
      <c r="M931" s="10">
        <f t="shared" si="117"/>
        <v>743.51250000000005</v>
      </c>
      <c r="N931" s="10">
        <v>4</v>
      </c>
      <c r="O931" s="10">
        <v>0.16</v>
      </c>
      <c r="P931" s="10">
        <v>656.93</v>
      </c>
      <c r="Q931" s="11">
        <f t="shared" si="118"/>
        <v>0.22088734217649331</v>
      </c>
      <c r="R931" s="10" t="s">
        <v>54</v>
      </c>
      <c r="S931" s="10" t="s">
        <v>77</v>
      </c>
      <c r="T931" s="10">
        <v>7</v>
      </c>
      <c r="U931" s="12" t="str">
        <f t="shared" si="119"/>
        <v>NORMAL</v>
      </c>
      <c r="V931" s="10" t="str">
        <f t="shared" si="112"/>
        <v>0.1 to 0.2</v>
      </c>
      <c r="W931" s="16">
        <f t="shared" ca="1" si="113"/>
        <v>1</v>
      </c>
    </row>
    <row r="932" spans="1:23" x14ac:dyDescent="0.25">
      <c r="A932" s="9" t="s">
        <v>2424</v>
      </c>
      <c r="B932" s="10" t="s">
        <v>2221</v>
      </c>
      <c r="C932" s="10" t="str">
        <f t="shared" si="114"/>
        <v>March</v>
      </c>
      <c r="D932" s="10">
        <f t="shared" si="115"/>
        <v>2025</v>
      </c>
      <c r="E932" s="10" t="str">
        <f t="shared" si="116"/>
        <v>Q1</v>
      </c>
      <c r="F932" s="10" t="s">
        <v>2425</v>
      </c>
      <c r="G932" s="10" t="s">
        <v>102</v>
      </c>
      <c r="H932" s="10" t="s">
        <v>37</v>
      </c>
      <c r="I932" s="10" t="s">
        <v>59</v>
      </c>
      <c r="J932" s="10" t="s">
        <v>81</v>
      </c>
      <c r="K932" s="10" t="s">
        <v>39</v>
      </c>
      <c r="L932" s="10">
        <v>1134.53</v>
      </c>
      <c r="M932" s="10">
        <f t="shared" si="117"/>
        <v>378.17666666666668</v>
      </c>
      <c r="N932" s="10">
        <v>3</v>
      </c>
      <c r="O932" s="10">
        <v>0.24</v>
      </c>
      <c r="P932" s="10">
        <v>360.29</v>
      </c>
      <c r="Q932" s="11">
        <f t="shared" si="118"/>
        <v>0.31756762712312592</v>
      </c>
      <c r="R932" s="10" t="s">
        <v>23</v>
      </c>
      <c r="S932" s="10" t="s">
        <v>24</v>
      </c>
      <c r="T932" s="10">
        <v>6</v>
      </c>
      <c r="U932" s="12" t="str">
        <f t="shared" si="119"/>
        <v>NORMAL</v>
      </c>
      <c r="V932" s="10" t="str">
        <f t="shared" si="112"/>
        <v>upto 0.3</v>
      </c>
      <c r="W932" s="16">
        <f t="shared" ca="1" si="113"/>
        <v>1</v>
      </c>
    </row>
    <row r="933" spans="1:23" x14ac:dyDescent="0.25">
      <c r="A933" s="9" t="s">
        <v>2426</v>
      </c>
      <c r="B933" s="10" t="s">
        <v>714</v>
      </c>
      <c r="C933" s="10" t="str">
        <f t="shared" si="114"/>
        <v>April</v>
      </c>
      <c r="D933" s="10">
        <f t="shared" si="115"/>
        <v>2025</v>
      </c>
      <c r="E933" s="10" t="str">
        <f t="shared" si="116"/>
        <v>Q2</v>
      </c>
      <c r="F933" s="10" t="s">
        <v>2427</v>
      </c>
      <c r="G933" s="10" t="s">
        <v>64</v>
      </c>
      <c r="H933" s="10" t="s">
        <v>37</v>
      </c>
      <c r="I933" s="10" t="s">
        <v>116</v>
      </c>
      <c r="J933" s="10" t="s">
        <v>29</v>
      </c>
      <c r="K933" s="10" t="s">
        <v>53</v>
      </c>
      <c r="L933" s="10">
        <v>2059.6</v>
      </c>
      <c r="M933" s="10">
        <f t="shared" si="117"/>
        <v>686.5333333333333</v>
      </c>
      <c r="N933" s="10">
        <v>3</v>
      </c>
      <c r="O933" s="10">
        <v>0.16</v>
      </c>
      <c r="P933" s="10">
        <v>468.7</v>
      </c>
      <c r="Q933" s="11">
        <f t="shared" si="118"/>
        <v>0.22756845989512528</v>
      </c>
      <c r="R933" s="10" t="s">
        <v>54</v>
      </c>
      <c r="S933" s="10" t="s">
        <v>40</v>
      </c>
      <c r="T933" s="10">
        <v>8</v>
      </c>
      <c r="U933" s="12" t="str">
        <f t="shared" si="119"/>
        <v>SLOW</v>
      </c>
      <c r="V933" s="10" t="str">
        <f t="shared" si="112"/>
        <v>0.1 to 0.2</v>
      </c>
      <c r="W933" s="16">
        <f t="shared" ca="1" si="113"/>
        <v>1</v>
      </c>
    </row>
    <row r="934" spans="1:23" x14ac:dyDescent="0.25">
      <c r="A934" s="9" t="s">
        <v>2428</v>
      </c>
      <c r="B934" s="10" t="s">
        <v>1827</v>
      </c>
      <c r="C934" s="10" t="str">
        <f t="shared" si="114"/>
        <v>December</v>
      </c>
      <c r="D934" s="10">
        <f t="shared" si="115"/>
        <v>2025</v>
      </c>
      <c r="E934" s="10" t="str">
        <f t="shared" si="116"/>
        <v>Q4</v>
      </c>
      <c r="F934" s="10" t="s">
        <v>2429</v>
      </c>
      <c r="G934" s="10" t="s">
        <v>64</v>
      </c>
      <c r="H934" s="10" t="s">
        <v>37</v>
      </c>
      <c r="I934" s="10" t="s">
        <v>116</v>
      </c>
      <c r="J934" s="10" t="s">
        <v>47</v>
      </c>
      <c r="K934" s="10" t="s">
        <v>60</v>
      </c>
      <c r="L934" s="10">
        <v>914.73</v>
      </c>
      <c r="M934" s="10">
        <f t="shared" si="117"/>
        <v>914.73</v>
      </c>
      <c r="N934" s="10">
        <v>1</v>
      </c>
      <c r="O934" s="10">
        <v>0.06</v>
      </c>
      <c r="P934" s="10">
        <v>312.18</v>
      </c>
      <c r="Q934" s="11">
        <f t="shared" si="118"/>
        <v>0.34128103374766322</v>
      </c>
      <c r="R934" s="10" t="s">
        <v>54</v>
      </c>
      <c r="S934" s="10" t="s">
        <v>86</v>
      </c>
      <c r="T934" s="10">
        <v>7</v>
      </c>
      <c r="U934" s="12" t="str">
        <f t="shared" si="119"/>
        <v>NORMAL</v>
      </c>
      <c r="V934" s="10" t="str">
        <f t="shared" si="112"/>
        <v>0 to 0.1</v>
      </c>
      <c r="W934" s="16">
        <f t="shared" ca="1" si="113"/>
        <v>1</v>
      </c>
    </row>
    <row r="935" spans="1:23" x14ac:dyDescent="0.25">
      <c r="A935" s="9" t="s">
        <v>2430</v>
      </c>
      <c r="B935" s="10" t="s">
        <v>2431</v>
      </c>
      <c r="C935" s="10" t="str">
        <f t="shared" si="114"/>
        <v>July</v>
      </c>
      <c r="D935" s="10">
        <f t="shared" si="115"/>
        <v>2025</v>
      </c>
      <c r="E935" s="10" t="str">
        <f t="shared" si="116"/>
        <v>Q3</v>
      </c>
      <c r="F935" s="10" t="s">
        <v>2432</v>
      </c>
      <c r="G935" s="10" t="s">
        <v>44</v>
      </c>
      <c r="H935" s="10" t="s">
        <v>37</v>
      </c>
      <c r="I935" s="10" t="s">
        <v>52</v>
      </c>
      <c r="J935" s="10" t="s">
        <v>81</v>
      </c>
      <c r="K935" s="10" t="s">
        <v>76</v>
      </c>
      <c r="L935" s="10">
        <v>467.13</v>
      </c>
      <c r="M935" s="10">
        <f t="shared" si="117"/>
        <v>467.13</v>
      </c>
      <c r="N935" s="10">
        <v>1</v>
      </c>
      <c r="O935" s="10">
        <v>0.08</v>
      </c>
      <c r="P935" s="10">
        <v>72.94</v>
      </c>
      <c r="Q935" s="11">
        <f t="shared" si="118"/>
        <v>0.15614497035086591</v>
      </c>
      <c r="R935" s="10" t="s">
        <v>23</v>
      </c>
      <c r="S935" s="10" t="s">
        <v>86</v>
      </c>
      <c r="T935" s="10">
        <v>10</v>
      </c>
      <c r="U935" s="12" t="str">
        <f t="shared" si="119"/>
        <v>SLOW</v>
      </c>
      <c r="V935" s="10" t="str">
        <f t="shared" si="112"/>
        <v>0 to 0.1</v>
      </c>
      <c r="W935" s="16">
        <f t="shared" ca="1" si="113"/>
        <v>1</v>
      </c>
    </row>
    <row r="936" spans="1:23" x14ac:dyDescent="0.25">
      <c r="A936" s="9" t="s">
        <v>2433</v>
      </c>
      <c r="B936" s="10" t="s">
        <v>2117</v>
      </c>
      <c r="C936" s="10" t="str">
        <f t="shared" si="114"/>
        <v>October</v>
      </c>
      <c r="D936" s="10">
        <f t="shared" si="115"/>
        <v>2025</v>
      </c>
      <c r="E936" s="10" t="str">
        <f t="shared" si="116"/>
        <v>Q4</v>
      </c>
      <c r="F936" s="10" t="s">
        <v>964</v>
      </c>
      <c r="G936" s="10" t="s">
        <v>18</v>
      </c>
      <c r="H936" s="10" t="s">
        <v>71</v>
      </c>
      <c r="I936" s="10" t="s">
        <v>116</v>
      </c>
      <c r="J936" s="10" t="s">
        <v>47</v>
      </c>
      <c r="K936" s="10" t="s">
        <v>76</v>
      </c>
      <c r="L936" s="10">
        <v>110.91</v>
      </c>
      <c r="M936" s="10">
        <f t="shared" si="117"/>
        <v>55.454999999999998</v>
      </c>
      <c r="N936" s="10">
        <v>2</v>
      </c>
      <c r="O936" s="10">
        <v>7.0000000000000007E-2</v>
      </c>
      <c r="P936" s="10">
        <v>22.45</v>
      </c>
      <c r="Q936" s="11">
        <f t="shared" si="118"/>
        <v>0.20241637363628168</v>
      </c>
      <c r="R936" s="10" t="s">
        <v>23</v>
      </c>
      <c r="S936" s="10" t="s">
        <v>86</v>
      </c>
      <c r="T936" s="10">
        <v>2</v>
      </c>
      <c r="U936" s="12" t="str">
        <f t="shared" si="119"/>
        <v>FAST</v>
      </c>
      <c r="V936" s="10" t="str">
        <f t="shared" si="112"/>
        <v>0 to 0.1</v>
      </c>
      <c r="W936" s="16">
        <f t="shared" ca="1" si="113"/>
        <v>1</v>
      </c>
    </row>
    <row r="937" spans="1:23" x14ac:dyDescent="0.25">
      <c r="A937" s="9" t="s">
        <v>2434</v>
      </c>
      <c r="B937" s="10" t="s">
        <v>1314</v>
      </c>
      <c r="C937" s="10" t="str">
        <f t="shared" si="114"/>
        <v>May</v>
      </c>
      <c r="D937" s="10">
        <f t="shared" si="115"/>
        <v>2024</v>
      </c>
      <c r="E937" s="10" t="str">
        <f t="shared" si="116"/>
        <v>Q2</v>
      </c>
      <c r="F937" s="10" t="s">
        <v>2435</v>
      </c>
      <c r="G937" s="10" t="s">
        <v>36</v>
      </c>
      <c r="H937" s="10" t="s">
        <v>65</v>
      </c>
      <c r="I937" s="10" t="s">
        <v>52</v>
      </c>
      <c r="J937" s="10" t="s">
        <v>21</v>
      </c>
      <c r="K937" s="10" t="s">
        <v>30</v>
      </c>
      <c r="L937" s="10">
        <v>3160.73</v>
      </c>
      <c r="M937" s="10">
        <f t="shared" si="117"/>
        <v>790.1825</v>
      </c>
      <c r="N937" s="10">
        <v>4</v>
      </c>
      <c r="O937" s="10">
        <v>0.08</v>
      </c>
      <c r="P937" s="10">
        <v>1055.23</v>
      </c>
      <c r="Q937" s="11">
        <f t="shared" si="118"/>
        <v>0.33385641924492127</v>
      </c>
      <c r="R937" s="10" t="s">
        <v>23</v>
      </c>
      <c r="S937" s="10" t="s">
        <v>40</v>
      </c>
      <c r="T937" s="10">
        <v>9</v>
      </c>
      <c r="U937" s="12" t="str">
        <f t="shared" si="119"/>
        <v>SLOW</v>
      </c>
      <c r="V937" s="10" t="str">
        <f t="shared" si="112"/>
        <v>0 to 0.1</v>
      </c>
      <c r="W937" s="16">
        <f t="shared" ca="1" si="113"/>
        <v>1</v>
      </c>
    </row>
    <row r="938" spans="1:23" x14ac:dyDescent="0.25">
      <c r="A938" s="9" t="s">
        <v>2436</v>
      </c>
      <c r="B938" s="10" t="s">
        <v>1773</v>
      </c>
      <c r="C938" s="10" t="str">
        <f t="shared" si="114"/>
        <v>July</v>
      </c>
      <c r="D938" s="10">
        <f t="shared" si="115"/>
        <v>2024</v>
      </c>
      <c r="E938" s="10" t="str">
        <f t="shared" si="116"/>
        <v>Q3</v>
      </c>
      <c r="F938" s="10" t="s">
        <v>2437</v>
      </c>
      <c r="G938" s="10" t="s">
        <v>44</v>
      </c>
      <c r="H938" s="10" t="s">
        <v>45</v>
      </c>
      <c r="I938" s="10" t="s">
        <v>28</v>
      </c>
      <c r="J938" s="10" t="s">
        <v>81</v>
      </c>
      <c r="K938" s="10" t="s">
        <v>72</v>
      </c>
      <c r="L938" s="10">
        <v>2940.63</v>
      </c>
      <c r="M938" s="10">
        <f t="shared" si="117"/>
        <v>980.21</v>
      </c>
      <c r="N938" s="10">
        <v>3</v>
      </c>
      <c r="O938" s="10">
        <v>0.19</v>
      </c>
      <c r="P938" s="10">
        <v>826.57</v>
      </c>
      <c r="Q938" s="11">
        <f t="shared" si="118"/>
        <v>0.2810860257835906</v>
      </c>
      <c r="R938" s="10" t="s">
        <v>31</v>
      </c>
      <c r="S938" s="10" t="s">
        <v>86</v>
      </c>
      <c r="T938" s="10">
        <v>10</v>
      </c>
      <c r="U938" s="12" t="str">
        <f t="shared" si="119"/>
        <v>SLOW</v>
      </c>
      <c r="V938" s="10" t="str">
        <f t="shared" si="112"/>
        <v>0.1 to 0.2</v>
      </c>
      <c r="W938" s="16">
        <f t="shared" ca="1" si="113"/>
        <v>1</v>
      </c>
    </row>
    <row r="939" spans="1:23" x14ac:dyDescent="0.25">
      <c r="A939" s="9" t="s">
        <v>2438</v>
      </c>
      <c r="B939" s="10" t="s">
        <v>255</v>
      </c>
      <c r="C939" s="10" t="str">
        <f t="shared" si="114"/>
        <v>December</v>
      </c>
      <c r="D939" s="10">
        <f t="shared" si="115"/>
        <v>2024</v>
      </c>
      <c r="E939" s="10" t="str">
        <f t="shared" si="116"/>
        <v>Q4</v>
      </c>
      <c r="F939" s="10" t="s">
        <v>2439</v>
      </c>
      <c r="G939" s="10" t="s">
        <v>44</v>
      </c>
      <c r="H939" s="10" t="s">
        <v>58</v>
      </c>
      <c r="I939" s="10" t="s">
        <v>116</v>
      </c>
      <c r="J939" s="10" t="s">
        <v>81</v>
      </c>
      <c r="K939" s="10" t="s">
        <v>60</v>
      </c>
      <c r="L939" s="10">
        <v>2486.98</v>
      </c>
      <c r="M939" s="10">
        <f t="shared" si="117"/>
        <v>497.39600000000002</v>
      </c>
      <c r="N939" s="10">
        <v>5</v>
      </c>
      <c r="O939" s="10">
        <v>0.25</v>
      </c>
      <c r="P939" s="10">
        <v>509.35</v>
      </c>
      <c r="Q939" s="11">
        <f t="shared" si="118"/>
        <v>0.20480663294437432</v>
      </c>
      <c r="R939" s="10" t="s">
        <v>54</v>
      </c>
      <c r="S939" s="10" t="s">
        <v>32</v>
      </c>
      <c r="T939" s="10">
        <v>3</v>
      </c>
      <c r="U939" s="12" t="str">
        <f t="shared" si="119"/>
        <v>FAST</v>
      </c>
      <c r="V939" s="10" t="str">
        <f t="shared" si="112"/>
        <v>upto 0.3</v>
      </c>
      <c r="W939" s="16">
        <f t="shared" ca="1" si="113"/>
        <v>1</v>
      </c>
    </row>
    <row r="940" spans="1:23" x14ac:dyDescent="0.25">
      <c r="A940" s="9" t="s">
        <v>2440</v>
      </c>
      <c r="B940" s="10" t="s">
        <v>255</v>
      </c>
      <c r="C940" s="10" t="str">
        <f t="shared" si="114"/>
        <v>December</v>
      </c>
      <c r="D940" s="10">
        <f t="shared" si="115"/>
        <v>2024</v>
      </c>
      <c r="E940" s="10" t="str">
        <f t="shared" si="116"/>
        <v>Q4</v>
      </c>
      <c r="F940" s="10" t="s">
        <v>1864</v>
      </c>
      <c r="G940" s="10" t="s">
        <v>64</v>
      </c>
      <c r="H940" s="10" t="s">
        <v>37</v>
      </c>
      <c r="I940" s="10" t="s">
        <v>52</v>
      </c>
      <c r="J940" s="10" t="s">
        <v>81</v>
      </c>
      <c r="K940" s="10" t="s">
        <v>67</v>
      </c>
      <c r="L940" s="10">
        <v>2629.02</v>
      </c>
      <c r="M940" s="10">
        <f t="shared" si="117"/>
        <v>657.255</v>
      </c>
      <c r="N940" s="10">
        <v>4</v>
      </c>
      <c r="O940" s="10">
        <v>0.22</v>
      </c>
      <c r="P940" s="10">
        <v>444.58</v>
      </c>
      <c r="Q940" s="11">
        <f t="shared" si="118"/>
        <v>0.1691048375440278</v>
      </c>
      <c r="R940" s="10" t="s">
        <v>54</v>
      </c>
      <c r="S940" s="10" t="s">
        <v>77</v>
      </c>
      <c r="T940" s="10">
        <v>5</v>
      </c>
      <c r="U940" s="12" t="str">
        <f t="shared" si="119"/>
        <v>NORMAL</v>
      </c>
      <c r="V940" s="10" t="str">
        <f t="shared" si="112"/>
        <v>upto 0.3</v>
      </c>
      <c r="W940" s="16">
        <f t="shared" ca="1" si="113"/>
        <v>1</v>
      </c>
    </row>
    <row r="941" spans="1:23" x14ac:dyDescent="0.25">
      <c r="A941" s="9" t="s">
        <v>2441</v>
      </c>
      <c r="B941" s="10" t="s">
        <v>2408</v>
      </c>
      <c r="C941" s="10" t="str">
        <f t="shared" si="114"/>
        <v>April</v>
      </c>
      <c r="D941" s="10">
        <f t="shared" si="115"/>
        <v>2025</v>
      </c>
      <c r="E941" s="10" t="str">
        <f t="shared" si="116"/>
        <v>Q2</v>
      </c>
      <c r="F941" s="10" t="s">
        <v>2442</v>
      </c>
      <c r="G941" s="10" t="s">
        <v>102</v>
      </c>
      <c r="H941" s="10" t="s">
        <v>65</v>
      </c>
      <c r="I941" s="10" t="s">
        <v>116</v>
      </c>
      <c r="J941" s="10" t="s">
        <v>21</v>
      </c>
      <c r="K941" s="10" t="s">
        <v>22</v>
      </c>
      <c r="L941" s="10">
        <v>1212.77</v>
      </c>
      <c r="M941" s="10">
        <f t="shared" si="117"/>
        <v>606.38499999999999</v>
      </c>
      <c r="N941" s="10">
        <v>2</v>
      </c>
      <c r="O941" s="10">
        <v>0.26</v>
      </c>
      <c r="P941" s="10">
        <v>165.15</v>
      </c>
      <c r="Q941" s="11">
        <f t="shared" si="118"/>
        <v>0.13617586186993413</v>
      </c>
      <c r="R941" s="10" t="s">
        <v>54</v>
      </c>
      <c r="S941" s="10" t="s">
        <v>24</v>
      </c>
      <c r="T941" s="10">
        <v>7</v>
      </c>
      <c r="U941" s="12" t="str">
        <f t="shared" si="119"/>
        <v>NORMAL</v>
      </c>
      <c r="V941" s="10" t="str">
        <f t="shared" si="112"/>
        <v>upto 0.3</v>
      </c>
      <c r="W941" s="16">
        <f t="shared" ca="1" si="113"/>
        <v>1</v>
      </c>
    </row>
    <row r="942" spans="1:23" x14ac:dyDescent="0.25">
      <c r="A942" s="9" t="s">
        <v>2443</v>
      </c>
      <c r="B942" s="10" t="s">
        <v>1540</v>
      </c>
      <c r="C942" s="10" t="str">
        <f t="shared" si="114"/>
        <v>January</v>
      </c>
      <c r="D942" s="10">
        <f t="shared" si="115"/>
        <v>2024</v>
      </c>
      <c r="E942" s="10" t="str">
        <f t="shared" si="116"/>
        <v>Q1</v>
      </c>
      <c r="F942" s="10" t="s">
        <v>2444</v>
      </c>
      <c r="G942" s="10" t="s">
        <v>44</v>
      </c>
      <c r="H942" s="10" t="s">
        <v>71</v>
      </c>
      <c r="I942" s="10" t="s">
        <v>52</v>
      </c>
      <c r="J942" s="10" t="s">
        <v>29</v>
      </c>
      <c r="K942" s="10" t="s">
        <v>60</v>
      </c>
      <c r="L942" s="10">
        <v>1281.8499999999999</v>
      </c>
      <c r="M942" s="10">
        <f t="shared" si="117"/>
        <v>640.92499999999995</v>
      </c>
      <c r="N942" s="10">
        <v>2</v>
      </c>
      <c r="O942" s="10">
        <v>0.28000000000000003</v>
      </c>
      <c r="P942" s="10">
        <v>328.2</v>
      </c>
      <c r="Q942" s="11">
        <f t="shared" si="118"/>
        <v>0.25603619768303626</v>
      </c>
      <c r="R942" s="10" t="s">
        <v>54</v>
      </c>
      <c r="S942" s="10" t="s">
        <v>40</v>
      </c>
      <c r="T942" s="10">
        <v>2</v>
      </c>
      <c r="U942" s="12" t="str">
        <f t="shared" si="119"/>
        <v>FAST</v>
      </c>
      <c r="V942" s="10" t="str">
        <f t="shared" si="112"/>
        <v>upto 0.3</v>
      </c>
      <c r="W942" s="16">
        <f t="shared" ca="1" si="113"/>
        <v>1</v>
      </c>
    </row>
    <row r="943" spans="1:23" x14ac:dyDescent="0.25">
      <c r="A943" s="9" t="s">
        <v>2445</v>
      </c>
      <c r="B943" s="10" t="s">
        <v>1703</v>
      </c>
      <c r="C943" s="10" t="str">
        <f t="shared" si="114"/>
        <v>August</v>
      </c>
      <c r="D943" s="10">
        <f t="shared" si="115"/>
        <v>2024</v>
      </c>
      <c r="E943" s="10" t="str">
        <f t="shared" si="116"/>
        <v>Q3</v>
      </c>
      <c r="F943" s="10" t="s">
        <v>2446</v>
      </c>
      <c r="G943" s="10" t="s">
        <v>44</v>
      </c>
      <c r="H943" s="10" t="s">
        <v>45</v>
      </c>
      <c r="I943" s="10" t="s">
        <v>52</v>
      </c>
      <c r="J943" s="10" t="s">
        <v>21</v>
      </c>
      <c r="K943" s="10" t="s">
        <v>22</v>
      </c>
      <c r="L943" s="10">
        <v>703.95</v>
      </c>
      <c r="M943" s="10">
        <f t="shared" si="117"/>
        <v>703.95</v>
      </c>
      <c r="N943" s="10">
        <v>1</v>
      </c>
      <c r="O943" s="10">
        <v>0.2</v>
      </c>
      <c r="P943" s="10">
        <v>240.69</v>
      </c>
      <c r="Q943" s="11">
        <f t="shared" si="118"/>
        <v>0.34191348817387596</v>
      </c>
      <c r="R943" s="10" t="s">
        <v>31</v>
      </c>
      <c r="S943" s="10" t="s">
        <v>40</v>
      </c>
      <c r="T943" s="10">
        <v>2</v>
      </c>
      <c r="U943" s="12" t="str">
        <f t="shared" si="119"/>
        <v>FAST</v>
      </c>
      <c r="V943" s="10" t="str">
        <f t="shared" si="112"/>
        <v>upto 0.3</v>
      </c>
      <c r="W943" s="16">
        <f t="shared" ca="1" si="113"/>
        <v>1</v>
      </c>
    </row>
    <row r="944" spans="1:23" x14ac:dyDescent="0.25">
      <c r="A944" s="9" t="s">
        <v>2447</v>
      </c>
      <c r="B944" s="10" t="s">
        <v>2448</v>
      </c>
      <c r="C944" s="10" t="str">
        <f t="shared" si="114"/>
        <v>March</v>
      </c>
      <c r="D944" s="10">
        <f t="shared" si="115"/>
        <v>2025</v>
      </c>
      <c r="E944" s="10" t="str">
        <f t="shared" si="116"/>
        <v>Q1</v>
      </c>
      <c r="F944" s="10" t="s">
        <v>2449</v>
      </c>
      <c r="G944" s="10" t="s">
        <v>36</v>
      </c>
      <c r="H944" s="10" t="s">
        <v>71</v>
      </c>
      <c r="I944" s="10" t="s">
        <v>28</v>
      </c>
      <c r="J944" s="10" t="s">
        <v>21</v>
      </c>
      <c r="K944" s="10" t="s">
        <v>60</v>
      </c>
      <c r="L944" s="10">
        <v>373.79</v>
      </c>
      <c r="M944" s="10">
        <f t="shared" si="117"/>
        <v>373.79</v>
      </c>
      <c r="N944" s="10">
        <v>1</v>
      </c>
      <c r="O944" s="10">
        <v>0.17</v>
      </c>
      <c r="P944" s="10">
        <v>85.44</v>
      </c>
      <c r="Q944" s="11">
        <f t="shared" si="118"/>
        <v>0.22857754354049062</v>
      </c>
      <c r="R944" s="10" t="s">
        <v>23</v>
      </c>
      <c r="S944" s="10" t="s">
        <v>32</v>
      </c>
      <c r="T944" s="10">
        <v>5</v>
      </c>
      <c r="U944" s="12" t="str">
        <f t="shared" si="119"/>
        <v>NORMAL</v>
      </c>
      <c r="V944" s="10" t="str">
        <f t="shared" si="112"/>
        <v>0.1 to 0.2</v>
      </c>
      <c r="W944" s="16">
        <f t="shared" ca="1" si="113"/>
        <v>1</v>
      </c>
    </row>
    <row r="945" spans="1:23" x14ac:dyDescent="0.25">
      <c r="A945" s="9" t="s">
        <v>2450</v>
      </c>
      <c r="B945" s="10" t="s">
        <v>2451</v>
      </c>
      <c r="C945" s="10" t="str">
        <f t="shared" si="114"/>
        <v>March</v>
      </c>
      <c r="D945" s="10">
        <f t="shared" si="115"/>
        <v>2024</v>
      </c>
      <c r="E945" s="10" t="str">
        <f t="shared" si="116"/>
        <v>Q1</v>
      </c>
      <c r="F945" s="10" t="s">
        <v>1226</v>
      </c>
      <c r="G945" s="10" t="s">
        <v>64</v>
      </c>
      <c r="H945" s="10" t="s">
        <v>45</v>
      </c>
      <c r="I945" s="10" t="s">
        <v>59</v>
      </c>
      <c r="J945" s="10" t="s">
        <v>81</v>
      </c>
      <c r="K945" s="10" t="s">
        <v>30</v>
      </c>
      <c r="L945" s="10">
        <v>1279.3</v>
      </c>
      <c r="M945" s="10">
        <f t="shared" si="117"/>
        <v>255.85999999999999</v>
      </c>
      <c r="N945" s="10">
        <v>5</v>
      </c>
      <c r="O945" s="10">
        <v>0.02</v>
      </c>
      <c r="P945" s="10">
        <v>251.97</v>
      </c>
      <c r="Q945" s="11">
        <f t="shared" si="118"/>
        <v>0.19695927460329868</v>
      </c>
      <c r="R945" s="10" t="s">
        <v>31</v>
      </c>
      <c r="S945" s="10" t="s">
        <v>32</v>
      </c>
      <c r="T945" s="10">
        <v>10</v>
      </c>
      <c r="U945" s="12" t="str">
        <f t="shared" si="119"/>
        <v>SLOW</v>
      </c>
      <c r="V945" s="10" t="str">
        <f t="shared" si="112"/>
        <v>0 to 0.1</v>
      </c>
      <c r="W945" s="16">
        <f t="shared" ca="1" si="113"/>
        <v>1</v>
      </c>
    </row>
    <row r="946" spans="1:23" x14ac:dyDescent="0.25">
      <c r="A946" s="9" t="s">
        <v>2452</v>
      </c>
      <c r="B946" s="10" t="s">
        <v>2288</v>
      </c>
      <c r="C946" s="10" t="str">
        <f t="shared" si="114"/>
        <v>November</v>
      </c>
      <c r="D946" s="10">
        <f t="shared" si="115"/>
        <v>2025</v>
      </c>
      <c r="E946" s="10" t="str">
        <f t="shared" si="116"/>
        <v>Q4</v>
      </c>
      <c r="F946" s="10" t="s">
        <v>2453</v>
      </c>
      <c r="G946" s="10" t="s">
        <v>64</v>
      </c>
      <c r="H946" s="10" t="s">
        <v>65</v>
      </c>
      <c r="I946" s="10" t="s">
        <v>20</v>
      </c>
      <c r="J946" s="10" t="s">
        <v>47</v>
      </c>
      <c r="K946" s="10" t="s">
        <v>60</v>
      </c>
      <c r="L946" s="10">
        <v>1184.76</v>
      </c>
      <c r="M946" s="10">
        <f t="shared" si="117"/>
        <v>592.38</v>
      </c>
      <c r="N946" s="10">
        <v>2</v>
      </c>
      <c r="O946" s="10">
        <v>0.14000000000000001</v>
      </c>
      <c r="P946" s="10">
        <v>192.25</v>
      </c>
      <c r="Q946" s="11">
        <f t="shared" si="118"/>
        <v>0.16226915155812147</v>
      </c>
      <c r="R946" s="10" t="s">
        <v>23</v>
      </c>
      <c r="S946" s="10" t="s">
        <v>32</v>
      </c>
      <c r="T946" s="10">
        <v>10</v>
      </c>
      <c r="U946" s="12" t="str">
        <f t="shared" si="119"/>
        <v>SLOW</v>
      </c>
      <c r="V946" s="10" t="str">
        <f t="shared" si="112"/>
        <v>0.1 to 0.2</v>
      </c>
      <c r="W946" s="16">
        <f t="shared" ca="1" si="113"/>
        <v>1</v>
      </c>
    </row>
    <row r="947" spans="1:23" x14ac:dyDescent="0.25">
      <c r="A947" s="9" t="s">
        <v>2454</v>
      </c>
      <c r="B947" s="10" t="s">
        <v>750</v>
      </c>
      <c r="C947" s="10" t="str">
        <f t="shared" si="114"/>
        <v>February</v>
      </c>
      <c r="D947" s="10">
        <f t="shared" si="115"/>
        <v>2024</v>
      </c>
      <c r="E947" s="10" t="str">
        <f t="shared" si="116"/>
        <v>Q1</v>
      </c>
      <c r="F947" s="10" t="s">
        <v>2455</v>
      </c>
      <c r="G947" s="10" t="s">
        <v>36</v>
      </c>
      <c r="H947" s="10" t="s">
        <v>37</v>
      </c>
      <c r="I947" s="10" t="s">
        <v>52</v>
      </c>
      <c r="J947" s="10" t="s">
        <v>47</v>
      </c>
      <c r="K947" s="10" t="s">
        <v>82</v>
      </c>
      <c r="L947" s="10">
        <v>1589.76</v>
      </c>
      <c r="M947" s="10">
        <f t="shared" si="117"/>
        <v>794.88</v>
      </c>
      <c r="N947" s="10">
        <v>2</v>
      </c>
      <c r="O947" s="10">
        <v>0.1</v>
      </c>
      <c r="P947" s="10">
        <v>275.10000000000002</v>
      </c>
      <c r="Q947" s="11">
        <f t="shared" si="118"/>
        <v>0.17304498792270534</v>
      </c>
      <c r="R947" s="10" t="s">
        <v>54</v>
      </c>
      <c r="S947" s="10" t="s">
        <v>86</v>
      </c>
      <c r="T947" s="10">
        <v>10</v>
      </c>
      <c r="U947" s="12" t="str">
        <f t="shared" si="119"/>
        <v>SLOW</v>
      </c>
      <c r="V947" s="10" t="str">
        <f t="shared" si="112"/>
        <v>0.1 to 0.2</v>
      </c>
      <c r="W947" s="16">
        <f t="shared" ca="1" si="113"/>
        <v>1</v>
      </c>
    </row>
    <row r="948" spans="1:23" x14ac:dyDescent="0.25">
      <c r="A948" s="9" t="s">
        <v>2456</v>
      </c>
      <c r="B948" s="10" t="s">
        <v>2457</v>
      </c>
      <c r="C948" s="10" t="str">
        <f t="shared" si="114"/>
        <v>March</v>
      </c>
      <c r="D948" s="10">
        <f t="shared" si="115"/>
        <v>2025</v>
      </c>
      <c r="E948" s="10" t="str">
        <f t="shared" si="116"/>
        <v>Q1</v>
      </c>
      <c r="F948" s="10" t="s">
        <v>2458</v>
      </c>
      <c r="G948" s="10" t="s">
        <v>64</v>
      </c>
      <c r="H948" s="10" t="s">
        <v>37</v>
      </c>
      <c r="I948" s="10" t="s">
        <v>106</v>
      </c>
      <c r="J948" s="10" t="s">
        <v>21</v>
      </c>
      <c r="K948" s="10" t="s">
        <v>82</v>
      </c>
      <c r="L948" s="10">
        <v>347.04</v>
      </c>
      <c r="M948" s="10">
        <f t="shared" si="117"/>
        <v>173.52</v>
      </c>
      <c r="N948" s="10">
        <v>2</v>
      </c>
      <c r="O948" s="10">
        <v>0.12</v>
      </c>
      <c r="P948" s="10">
        <v>89.63</v>
      </c>
      <c r="Q948" s="11">
        <f t="shared" si="118"/>
        <v>0.25826994006454584</v>
      </c>
      <c r="R948" s="10" t="s">
        <v>23</v>
      </c>
      <c r="S948" s="10" t="s">
        <v>24</v>
      </c>
      <c r="T948" s="10">
        <v>6</v>
      </c>
      <c r="U948" s="12" t="str">
        <f t="shared" si="119"/>
        <v>NORMAL</v>
      </c>
      <c r="V948" s="10" t="str">
        <f t="shared" si="112"/>
        <v>0.1 to 0.2</v>
      </c>
      <c r="W948" s="16">
        <f t="shared" ca="1" si="113"/>
        <v>1</v>
      </c>
    </row>
    <row r="949" spans="1:23" x14ac:dyDescent="0.25">
      <c r="A949" s="9" t="s">
        <v>2459</v>
      </c>
      <c r="B949" s="10" t="s">
        <v>197</v>
      </c>
      <c r="C949" s="10" t="str">
        <f t="shared" si="114"/>
        <v>November</v>
      </c>
      <c r="D949" s="10">
        <f t="shared" si="115"/>
        <v>2025</v>
      </c>
      <c r="E949" s="10" t="str">
        <f t="shared" si="116"/>
        <v>Q4</v>
      </c>
      <c r="F949" s="10" t="s">
        <v>2460</v>
      </c>
      <c r="G949" s="10" t="s">
        <v>44</v>
      </c>
      <c r="H949" s="10" t="s">
        <v>71</v>
      </c>
      <c r="I949" s="10" t="s">
        <v>28</v>
      </c>
      <c r="J949" s="10" t="s">
        <v>81</v>
      </c>
      <c r="K949" s="10" t="s">
        <v>22</v>
      </c>
      <c r="L949" s="10">
        <v>83.29</v>
      </c>
      <c r="M949" s="10">
        <f t="shared" si="117"/>
        <v>41.645000000000003</v>
      </c>
      <c r="N949" s="10">
        <v>2</v>
      </c>
      <c r="O949" s="10">
        <v>0.03</v>
      </c>
      <c r="P949" s="10">
        <v>14.25</v>
      </c>
      <c r="Q949" s="11">
        <f t="shared" si="118"/>
        <v>0.17108896626245645</v>
      </c>
      <c r="R949" s="10" t="s">
        <v>54</v>
      </c>
      <c r="S949" s="10" t="s">
        <v>40</v>
      </c>
      <c r="T949" s="10">
        <v>9</v>
      </c>
      <c r="U949" s="12" t="str">
        <f t="shared" si="119"/>
        <v>SLOW</v>
      </c>
      <c r="V949" s="10" t="str">
        <f t="shared" si="112"/>
        <v>0 to 0.1</v>
      </c>
      <c r="W949" s="16">
        <f t="shared" ca="1" si="113"/>
        <v>1</v>
      </c>
    </row>
    <row r="950" spans="1:23" x14ac:dyDescent="0.25">
      <c r="A950" s="9" t="s">
        <v>2461</v>
      </c>
      <c r="B950" s="10" t="s">
        <v>765</v>
      </c>
      <c r="C950" s="10" t="str">
        <f t="shared" si="114"/>
        <v>July</v>
      </c>
      <c r="D950" s="10">
        <f t="shared" si="115"/>
        <v>2025</v>
      </c>
      <c r="E950" s="10" t="str">
        <f t="shared" si="116"/>
        <v>Q3</v>
      </c>
      <c r="F950" s="10" t="s">
        <v>1593</v>
      </c>
      <c r="G950" s="10" t="s">
        <v>18</v>
      </c>
      <c r="H950" s="10" t="s">
        <v>37</v>
      </c>
      <c r="I950" s="10" t="s">
        <v>59</v>
      </c>
      <c r="J950" s="10" t="s">
        <v>21</v>
      </c>
      <c r="K950" s="10" t="s">
        <v>67</v>
      </c>
      <c r="L950" s="10">
        <v>475.41</v>
      </c>
      <c r="M950" s="10">
        <f t="shared" si="117"/>
        <v>158.47</v>
      </c>
      <c r="N950" s="10">
        <v>3</v>
      </c>
      <c r="O950" s="10">
        <v>0.02</v>
      </c>
      <c r="P950" s="10">
        <v>89.13</v>
      </c>
      <c r="Q950" s="11">
        <f t="shared" si="118"/>
        <v>0.1874802801792137</v>
      </c>
      <c r="R950" s="10" t="s">
        <v>54</v>
      </c>
      <c r="S950" s="10" t="s">
        <v>40</v>
      </c>
      <c r="T950" s="10">
        <v>3</v>
      </c>
      <c r="U950" s="12" t="str">
        <f t="shared" si="119"/>
        <v>FAST</v>
      </c>
      <c r="V950" s="10" t="str">
        <f t="shared" si="112"/>
        <v>0 to 0.1</v>
      </c>
      <c r="W950" s="16">
        <f t="shared" ca="1" si="113"/>
        <v>1</v>
      </c>
    </row>
    <row r="951" spans="1:23" x14ac:dyDescent="0.25">
      <c r="A951" s="9" t="s">
        <v>2462</v>
      </c>
      <c r="B951" s="10" t="s">
        <v>966</v>
      </c>
      <c r="C951" s="10" t="str">
        <f t="shared" si="114"/>
        <v>September</v>
      </c>
      <c r="D951" s="10">
        <f t="shared" si="115"/>
        <v>2024</v>
      </c>
      <c r="E951" s="10" t="str">
        <f t="shared" si="116"/>
        <v>Q3</v>
      </c>
      <c r="F951" s="10" t="s">
        <v>2463</v>
      </c>
      <c r="G951" s="10" t="s">
        <v>64</v>
      </c>
      <c r="H951" s="10" t="s">
        <v>58</v>
      </c>
      <c r="I951" s="10" t="s">
        <v>28</v>
      </c>
      <c r="J951" s="10" t="s">
        <v>29</v>
      </c>
      <c r="K951" s="10" t="s">
        <v>30</v>
      </c>
      <c r="L951" s="10">
        <v>1901.96</v>
      </c>
      <c r="M951" s="10">
        <f t="shared" si="117"/>
        <v>950.98</v>
      </c>
      <c r="N951" s="10">
        <v>2</v>
      </c>
      <c r="O951" s="10">
        <v>0.05</v>
      </c>
      <c r="P951" s="10">
        <v>612.16</v>
      </c>
      <c r="Q951" s="11">
        <f t="shared" si="118"/>
        <v>0.32185745231235147</v>
      </c>
      <c r="R951" s="10" t="s">
        <v>23</v>
      </c>
      <c r="S951" s="10" t="s">
        <v>77</v>
      </c>
      <c r="T951" s="10">
        <v>5</v>
      </c>
      <c r="U951" s="12" t="str">
        <f t="shared" si="119"/>
        <v>NORMAL</v>
      </c>
      <c r="V951" s="10" t="str">
        <f t="shared" si="112"/>
        <v>0 to 0.1</v>
      </c>
      <c r="W951" s="16">
        <f t="shared" ca="1" si="113"/>
        <v>1</v>
      </c>
    </row>
    <row r="952" spans="1:23" x14ac:dyDescent="0.25">
      <c r="A952" s="9" t="s">
        <v>2464</v>
      </c>
      <c r="B952" s="10" t="s">
        <v>2465</v>
      </c>
      <c r="C952" s="10" t="str">
        <f t="shared" si="114"/>
        <v>October</v>
      </c>
      <c r="D952" s="10">
        <f t="shared" si="115"/>
        <v>2024</v>
      </c>
      <c r="E952" s="10" t="str">
        <f t="shared" si="116"/>
        <v>Q4</v>
      </c>
      <c r="F952" s="10" t="s">
        <v>2466</v>
      </c>
      <c r="G952" s="10" t="s">
        <v>64</v>
      </c>
      <c r="H952" s="10" t="s">
        <v>65</v>
      </c>
      <c r="I952" s="10" t="s">
        <v>20</v>
      </c>
      <c r="J952" s="10" t="s">
        <v>47</v>
      </c>
      <c r="K952" s="10" t="s">
        <v>30</v>
      </c>
      <c r="L952" s="10">
        <v>90.48</v>
      </c>
      <c r="M952" s="10">
        <f t="shared" si="117"/>
        <v>45.24</v>
      </c>
      <c r="N952" s="10">
        <v>2</v>
      </c>
      <c r="O952" s="10">
        <v>0.27</v>
      </c>
      <c r="P952" s="10">
        <v>14.52</v>
      </c>
      <c r="Q952" s="11">
        <f t="shared" si="118"/>
        <v>0.16047745358090185</v>
      </c>
      <c r="R952" s="10" t="s">
        <v>31</v>
      </c>
      <c r="S952" s="10" t="s">
        <v>40</v>
      </c>
      <c r="T952" s="10">
        <v>10</v>
      </c>
      <c r="U952" s="12" t="str">
        <f t="shared" si="119"/>
        <v>SLOW</v>
      </c>
      <c r="V952" s="10" t="str">
        <f t="shared" si="112"/>
        <v>upto 0.3</v>
      </c>
      <c r="W952" s="16">
        <f t="shared" ca="1" si="113"/>
        <v>1</v>
      </c>
    </row>
    <row r="953" spans="1:23" x14ac:dyDescent="0.25">
      <c r="A953" s="9" t="s">
        <v>2467</v>
      </c>
      <c r="B953" s="10" t="s">
        <v>614</v>
      </c>
      <c r="C953" s="10" t="str">
        <f t="shared" si="114"/>
        <v>June</v>
      </c>
      <c r="D953" s="10">
        <f t="shared" si="115"/>
        <v>2024</v>
      </c>
      <c r="E953" s="10" t="str">
        <f t="shared" si="116"/>
        <v>Q2</v>
      </c>
      <c r="F953" s="10" t="s">
        <v>2468</v>
      </c>
      <c r="G953" s="10" t="s">
        <v>64</v>
      </c>
      <c r="H953" s="10" t="s">
        <v>65</v>
      </c>
      <c r="I953" s="10" t="s">
        <v>106</v>
      </c>
      <c r="J953" s="10" t="s">
        <v>47</v>
      </c>
      <c r="K953" s="10" t="s">
        <v>22</v>
      </c>
      <c r="L953" s="10">
        <v>1672.11</v>
      </c>
      <c r="M953" s="10">
        <f t="shared" si="117"/>
        <v>836.05499999999995</v>
      </c>
      <c r="N953" s="10">
        <v>2</v>
      </c>
      <c r="O953" s="10">
        <v>0.22</v>
      </c>
      <c r="P953" s="10">
        <v>545.62</v>
      </c>
      <c r="Q953" s="11">
        <f t="shared" si="118"/>
        <v>0.3263062836775093</v>
      </c>
      <c r="R953" s="10" t="s">
        <v>54</v>
      </c>
      <c r="S953" s="10" t="s">
        <v>24</v>
      </c>
      <c r="T953" s="10">
        <v>6</v>
      </c>
      <c r="U953" s="12" t="str">
        <f t="shared" si="119"/>
        <v>NORMAL</v>
      </c>
      <c r="V953" s="10" t="str">
        <f t="shared" si="112"/>
        <v>upto 0.3</v>
      </c>
      <c r="W953" s="16">
        <f t="shared" ca="1" si="113"/>
        <v>1</v>
      </c>
    </row>
    <row r="954" spans="1:23" x14ac:dyDescent="0.25">
      <c r="A954" s="9" t="s">
        <v>2469</v>
      </c>
      <c r="B954" s="10" t="s">
        <v>94</v>
      </c>
      <c r="C954" s="10" t="str">
        <f t="shared" si="114"/>
        <v>January</v>
      </c>
      <c r="D954" s="10">
        <f t="shared" si="115"/>
        <v>2025</v>
      </c>
      <c r="E954" s="10" t="str">
        <f t="shared" si="116"/>
        <v>Q1</v>
      </c>
      <c r="F954" s="10" t="s">
        <v>2470</v>
      </c>
      <c r="G954" s="10" t="s">
        <v>36</v>
      </c>
      <c r="H954" s="10" t="s">
        <v>45</v>
      </c>
      <c r="I954" s="10" t="s">
        <v>106</v>
      </c>
      <c r="J954" s="10" t="s">
        <v>81</v>
      </c>
      <c r="K954" s="10" t="s">
        <v>60</v>
      </c>
      <c r="L954" s="10">
        <v>2426.83</v>
      </c>
      <c r="M954" s="10">
        <f t="shared" si="117"/>
        <v>606.70749999999998</v>
      </c>
      <c r="N954" s="10">
        <v>4</v>
      </c>
      <c r="O954" s="10">
        <v>0.27</v>
      </c>
      <c r="P954" s="10">
        <v>250.42</v>
      </c>
      <c r="Q954" s="11">
        <f t="shared" si="118"/>
        <v>0.10318810959152475</v>
      </c>
      <c r="R954" s="10" t="s">
        <v>23</v>
      </c>
      <c r="S954" s="10" t="s">
        <v>86</v>
      </c>
      <c r="T954" s="10">
        <v>1</v>
      </c>
      <c r="U954" s="12" t="str">
        <f t="shared" si="119"/>
        <v>FAST</v>
      </c>
      <c r="V954" s="10" t="str">
        <f t="shared" si="112"/>
        <v>upto 0.3</v>
      </c>
      <c r="W954" s="16">
        <f t="shared" ca="1" si="113"/>
        <v>1</v>
      </c>
    </row>
    <row r="955" spans="1:23" x14ac:dyDescent="0.25">
      <c r="A955" s="9" t="s">
        <v>2471</v>
      </c>
      <c r="B955" s="10" t="s">
        <v>2317</v>
      </c>
      <c r="C955" s="10" t="str">
        <f t="shared" si="114"/>
        <v>December</v>
      </c>
      <c r="D955" s="10">
        <f t="shared" si="115"/>
        <v>2025</v>
      </c>
      <c r="E955" s="10" t="str">
        <f t="shared" si="116"/>
        <v>Q4</v>
      </c>
      <c r="F955" s="10" t="s">
        <v>2472</v>
      </c>
      <c r="G955" s="10" t="s">
        <v>18</v>
      </c>
      <c r="H955" s="10" t="s">
        <v>65</v>
      </c>
      <c r="I955" s="10" t="s">
        <v>52</v>
      </c>
      <c r="J955" s="10" t="s">
        <v>21</v>
      </c>
      <c r="K955" s="10" t="s">
        <v>39</v>
      </c>
      <c r="L955" s="10">
        <v>914.46</v>
      </c>
      <c r="M955" s="10">
        <f t="shared" si="117"/>
        <v>182.892</v>
      </c>
      <c r="N955" s="10">
        <v>5</v>
      </c>
      <c r="O955" s="10">
        <v>0.08</v>
      </c>
      <c r="P955" s="10">
        <v>225.85</v>
      </c>
      <c r="Q955" s="11">
        <f t="shared" si="118"/>
        <v>0.2469763576318264</v>
      </c>
      <c r="R955" s="10" t="s">
        <v>54</v>
      </c>
      <c r="S955" s="10" t="s">
        <v>77</v>
      </c>
      <c r="T955" s="10">
        <v>1</v>
      </c>
      <c r="U955" s="12" t="str">
        <f t="shared" si="119"/>
        <v>FAST</v>
      </c>
      <c r="V955" s="10" t="str">
        <f t="shared" si="112"/>
        <v>0 to 0.1</v>
      </c>
      <c r="W955" s="16">
        <f t="shared" ca="1" si="113"/>
        <v>1</v>
      </c>
    </row>
    <row r="956" spans="1:23" x14ac:dyDescent="0.25">
      <c r="A956" s="9" t="s">
        <v>2473</v>
      </c>
      <c r="B956" s="10" t="s">
        <v>2237</v>
      </c>
      <c r="C956" s="10" t="str">
        <f t="shared" si="114"/>
        <v>September</v>
      </c>
      <c r="D956" s="10">
        <f t="shared" si="115"/>
        <v>2025</v>
      </c>
      <c r="E956" s="10" t="str">
        <f t="shared" si="116"/>
        <v>Q3</v>
      </c>
      <c r="F956" s="10" t="s">
        <v>2474</v>
      </c>
      <c r="G956" s="10" t="s">
        <v>36</v>
      </c>
      <c r="H956" s="10" t="s">
        <v>58</v>
      </c>
      <c r="I956" s="10" t="s">
        <v>38</v>
      </c>
      <c r="J956" s="10" t="s">
        <v>66</v>
      </c>
      <c r="K956" s="10" t="s">
        <v>72</v>
      </c>
      <c r="L956" s="10">
        <v>4140.3999999999996</v>
      </c>
      <c r="M956" s="10">
        <f t="shared" si="117"/>
        <v>828.07999999999993</v>
      </c>
      <c r="N956" s="10">
        <v>5</v>
      </c>
      <c r="O956" s="10">
        <v>0.02</v>
      </c>
      <c r="P956" s="10">
        <v>708.09</v>
      </c>
      <c r="Q956" s="11">
        <f t="shared" si="118"/>
        <v>0.17101970824074972</v>
      </c>
      <c r="R956" s="10" t="s">
        <v>23</v>
      </c>
      <c r="S956" s="10" t="s">
        <v>86</v>
      </c>
      <c r="T956" s="10">
        <v>8</v>
      </c>
      <c r="U956" s="12" t="str">
        <f t="shared" si="119"/>
        <v>SLOW</v>
      </c>
      <c r="V956" s="10" t="str">
        <f t="shared" si="112"/>
        <v>0 to 0.1</v>
      </c>
      <c r="W956" s="16">
        <f t="shared" ca="1" si="113"/>
        <v>1</v>
      </c>
    </row>
    <row r="957" spans="1:23" x14ac:dyDescent="0.25">
      <c r="A957" s="9" t="s">
        <v>2475</v>
      </c>
      <c r="B957" s="10" t="s">
        <v>2476</v>
      </c>
      <c r="C957" s="10" t="str">
        <f t="shared" si="114"/>
        <v>October</v>
      </c>
      <c r="D957" s="10">
        <f t="shared" si="115"/>
        <v>2025</v>
      </c>
      <c r="E957" s="10" t="str">
        <f t="shared" si="116"/>
        <v>Q4</v>
      </c>
      <c r="F957" s="10" t="s">
        <v>2477</v>
      </c>
      <c r="G957" s="10" t="s">
        <v>36</v>
      </c>
      <c r="H957" s="10" t="s">
        <v>51</v>
      </c>
      <c r="I957" s="10" t="s">
        <v>52</v>
      </c>
      <c r="J957" s="10" t="s">
        <v>66</v>
      </c>
      <c r="K957" s="10" t="s">
        <v>39</v>
      </c>
      <c r="L957" s="10">
        <v>422.04</v>
      </c>
      <c r="M957" s="10">
        <f t="shared" si="117"/>
        <v>140.68</v>
      </c>
      <c r="N957" s="10">
        <v>3</v>
      </c>
      <c r="O957" s="10">
        <v>0.11</v>
      </c>
      <c r="P957" s="10">
        <v>99.34</v>
      </c>
      <c r="Q957" s="11">
        <f t="shared" si="118"/>
        <v>0.23538053265093356</v>
      </c>
      <c r="R957" s="10" t="s">
        <v>23</v>
      </c>
      <c r="S957" s="10" t="s">
        <v>24</v>
      </c>
      <c r="T957" s="10">
        <v>8</v>
      </c>
      <c r="U957" s="12" t="str">
        <f t="shared" si="119"/>
        <v>SLOW</v>
      </c>
      <c r="V957" s="10" t="str">
        <f t="shared" si="112"/>
        <v>0.1 to 0.2</v>
      </c>
      <c r="W957" s="16">
        <f t="shared" ca="1" si="113"/>
        <v>1</v>
      </c>
    </row>
    <row r="958" spans="1:23" x14ac:dyDescent="0.25">
      <c r="A958" s="9" t="s">
        <v>2478</v>
      </c>
      <c r="B958" s="10" t="s">
        <v>2479</v>
      </c>
      <c r="C958" s="10" t="str">
        <f t="shared" si="114"/>
        <v>March</v>
      </c>
      <c r="D958" s="10">
        <f t="shared" si="115"/>
        <v>2024</v>
      </c>
      <c r="E958" s="10" t="str">
        <f t="shared" si="116"/>
        <v>Q1</v>
      </c>
      <c r="F958" s="10" t="s">
        <v>2480</v>
      </c>
      <c r="G958" s="10" t="s">
        <v>64</v>
      </c>
      <c r="H958" s="10" t="s">
        <v>45</v>
      </c>
      <c r="I958" s="10" t="s">
        <v>38</v>
      </c>
      <c r="J958" s="10" t="s">
        <v>81</v>
      </c>
      <c r="K958" s="10" t="s">
        <v>30</v>
      </c>
      <c r="L958" s="10">
        <v>551.4</v>
      </c>
      <c r="M958" s="10">
        <f t="shared" si="117"/>
        <v>110.28</v>
      </c>
      <c r="N958" s="10">
        <v>5</v>
      </c>
      <c r="O958" s="10">
        <v>0.08</v>
      </c>
      <c r="P958" s="10">
        <v>110.01</v>
      </c>
      <c r="Q958" s="11">
        <f t="shared" si="118"/>
        <v>0.19951033732317738</v>
      </c>
      <c r="R958" s="10" t="s">
        <v>23</v>
      </c>
      <c r="S958" s="10" t="s">
        <v>32</v>
      </c>
      <c r="T958" s="10">
        <v>9</v>
      </c>
      <c r="U958" s="12" t="str">
        <f t="shared" si="119"/>
        <v>SLOW</v>
      </c>
      <c r="V958" s="10" t="str">
        <f t="shared" si="112"/>
        <v>0 to 0.1</v>
      </c>
      <c r="W958" s="16">
        <f t="shared" ca="1" si="113"/>
        <v>1</v>
      </c>
    </row>
    <row r="959" spans="1:23" x14ac:dyDescent="0.25">
      <c r="A959" s="9" t="s">
        <v>2481</v>
      </c>
      <c r="B959" s="10" t="s">
        <v>2482</v>
      </c>
      <c r="C959" s="10" t="str">
        <f t="shared" si="114"/>
        <v>June</v>
      </c>
      <c r="D959" s="10">
        <f t="shared" si="115"/>
        <v>2025</v>
      </c>
      <c r="E959" s="10" t="str">
        <f t="shared" si="116"/>
        <v>Q2</v>
      </c>
      <c r="F959" s="10" t="s">
        <v>2483</v>
      </c>
      <c r="G959" s="10" t="s">
        <v>18</v>
      </c>
      <c r="H959" s="10" t="s">
        <v>37</v>
      </c>
      <c r="I959" s="10" t="s">
        <v>38</v>
      </c>
      <c r="J959" s="10" t="s">
        <v>21</v>
      </c>
      <c r="K959" s="10" t="s">
        <v>22</v>
      </c>
      <c r="L959" s="10">
        <v>468.37</v>
      </c>
      <c r="M959" s="10">
        <f t="shared" si="117"/>
        <v>468.37</v>
      </c>
      <c r="N959" s="10">
        <v>1</v>
      </c>
      <c r="O959" s="10">
        <v>0.03</v>
      </c>
      <c r="P959" s="10">
        <v>88.41</v>
      </c>
      <c r="Q959" s="11">
        <f t="shared" si="118"/>
        <v>0.18876102226871916</v>
      </c>
      <c r="R959" s="10" t="s">
        <v>23</v>
      </c>
      <c r="S959" s="10" t="s">
        <v>40</v>
      </c>
      <c r="T959" s="10">
        <v>1</v>
      </c>
      <c r="U959" s="12" t="str">
        <f t="shared" si="119"/>
        <v>FAST</v>
      </c>
      <c r="V959" s="10" t="str">
        <f t="shared" si="112"/>
        <v>0 to 0.1</v>
      </c>
      <c r="W959" s="16">
        <f t="shared" ca="1" si="113"/>
        <v>1</v>
      </c>
    </row>
    <row r="960" spans="1:23" x14ac:dyDescent="0.25">
      <c r="A960" s="9" t="s">
        <v>2484</v>
      </c>
      <c r="B960" s="10" t="s">
        <v>2485</v>
      </c>
      <c r="C960" s="10" t="str">
        <f t="shared" si="114"/>
        <v>October</v>
      </c>
      <c r="D960" s="10">
        <f t="shared" si="115"/>
        <v>2024</v>
      </c>
      <c r="E960" s="10" t="str">
        <f t="shared" si="116"/>
        <v>Q4</v>
      </c>
      <c r="F960" s="10" t="s">
        <v>2486</v>
      </c>
      <c r="G960" s="10" t="s">
        <v>36</v>
      </c>
      <c r="H960" s="10" t="s">
        <v>65</v>
      </c>
      <c r="I960" s="10" t="s">
        <v>52</v>
      </c>
      <c r="J960" s="10" t="s">
        <v>66</v>
      </c>
      <c r="K960" s="10" t="s">
        <v>60</v>
      </c>
      <c r="L960" s="10">
        <v>3942.35</v>
      </c>
      <c r="M960" s="10">
        <f t="shared" si="117"/>
        <v>788.47</v>
      </c>
      <c r="N960" s="10">
        <v>5</v>
      </c>
      <c r="O960" s="10">
        <v>0.17</v>
      </c>
      <c r="P960" s="10">
        <v>480.56</v>
      </c>
      <c r="Q960" s="11">
        <f t="shared" si="118"/>
        <v>0.12189683818027319</v>
      </c>
      <c r="R960" s="10" t="s">
        <v>54</v>
      </c>
      <c r="S960" s="10" t="s">
        <v>77</v>
      </c>
      <c r="T960" s="10">
        <v>7</v>
      </c>
      <c r="U960" s="12" t="str">
        <f t="shared" si="119"/>
        <v>NORMAL</v>
      </c>
      <c r="V960" s="10" t="str">
        <f t="shared" si="112"/>
        <v>0.1 to 0.2</v>
      </c>
      <c r="W960" s="16">
        <f t="shared" ca="1" si="113"/>
        <v>1</v>
      </c>
    </row>
    <row r="961" spans="1:23" x14ac:dyDescent="0.25">
      <c r="A961" s="9" t="s">
        <v>2487</v>
      </c>
      <c r="B961" s="10" t="s">
        <v>1198</v>
      </c>
      <c r="C961" s="10" t="str">
        <f t="shared" si="114"/>
        <v>December</v>
      </c>
      <c r="D961" s="10">
        <f t="shared" si="115"/>
        <v>2024</v>
      </c>
      <c r="E961" s="10" t="str">
        <f t="shared" si="116"/>
        <v>Q4</v>
      </c>
      <c r="F961" s="10" t="s">
        <v>2488</v>
      </c>
      <c r="G961" s="10" t="s">
        <v>44</v>
      </c>
      <c r="H961" s="10" t="s">
        <v>19</v>
      </c>
      <c r="I961" s="10" t="s">
        <v>46</v>
      </c>
      <c r="J961" s="10" t="s">
        <v>81</v>
      </c>
      <c r="K961" s="10" t="s">
        <v>30</v>
      </c>
      <c r="L961" s="10">
        <v>3947.6</v>
      </c>
      <c r="M961" s="10">
        <f t="shared" si="117"/>
        <v>986.9</v>
      </c>
      <c r="N961" s="10">
        <v>4</v>
      </c>
      <c r="O961" s="10">
        <v>0.17</v>
      </c>
      <c r="P961" s="10">
        <v>643.72</v>
      </c>
      <c r="Q961" s="11">
        <f t="shared" si="118"/>
        <v>0.16306616678488198</v>
      </c>
      <c r="R961" s="10" t="s">
        <v>23</v>
      </c>
      <c r="S961" s="10" t="s">
        <v>40</v>
      </c>
      <c r="T961" s="10">
        <v>3</v>
      </c>
      <c r="U961" s="12" t="str">
        <f t="shared" si="119"/>
        <v>FAST</v>
      </c>
      <c r="V961" s="10" t="str">
        <f t="shared" si="112"/>
        <v>0.1 to 0.2</v>
      </c>
      <c r="W961" s="16">
        <f t="shared" ca="1" si="113"/>
        <v>1</v>
      </c>
    </row>
    <row r="962" spans="1:23" x14ac:dyDescent="0.25">
      <c r="A962" s="9" t="s">
        <v>2489</v>
      </c>
      <c r="B962" s="10" t="s">
        <v>209</v>
      </c>
      <c r="C962" s="10" t="str">
        <f t="shared" si="114"/>
        <v>May</v>
      </c>
      <c r="D962" s="10">
        <f t="shared" si="115"/>
        <v>2024</v>
      </c>
      <c r="E962" s="10" t="str">
        <f t="shared" si="116"/>
        <v>Q2</v>
      </c>
      <c r="F962" s="10" t="s">
        <v>2490</v>
      </c>
      <c r="G962" s="10" t="s">
        <v>36</v>
      </c>
      <c r="H962" s="10" t="s">
        <v>51</v>
      </c>
      <c r="I962" s="10" t="s">
        <v>38</v>
      </c>
      <c r="J962" s="10" t="s">
        <v>66</v>
      </c>
      <c r="K962" s="10" t="s">
        <v>67</v>
      </c>
      <c r="L962" s="10">
        <v>174.63</v>
      </c>
      <c r="M962" s="10">
        <f t="shared" si="117"/>
        <v>34.926000000000002</v>
      </c>
      <c r="N962" s="10">
        <v>5</v>
      </c>
      <c r="O962" s="10">
        <v>0.03</v>
      </c>
      <c r="P962" s="10">
        <v>43.19</v>
      </c>
      <c r="Q962" s="11">
        <f t="shared" si="118"/>
        <v>0.24732291129817327</v>
      </c>
      <c r="R962" s="10" t="s">
        <v>31</v>
      </c>
      <c r="S962" s="10" t="s">
        <v>24</v>
      </c>
      <c r="T962" s="10">
        <v>10</v>
      </c>
      <c r="U962" s="12" t="str">
        <f t="shared" si="119"/>
        <v>SLOW</v>
      </c>
      <c r="V962" s="10" t="str">
        <f t="shared" ref="V962:V1001" si="120">IF(O962=0,"no discount",IF(O962&lt;0.1,"0 to 0.1",IF(O962&lt;0.2,"0.1 to 0.2","upto 0.3")))</f>
        <v>0 to 0.1</v>
      </c>
      <c r="W962" s="16">
        <f t="shared" ref="W962:W1001" ca="1" si="121">COUNTA(unique(F:F))</f>
        <v>1</v>
      </c>
    </row>
    <row r="963" spans="1:23" x14ac:dyDescent="0.25">
      <c r="A963" s="9" t="s">
        <v>2491</v>
      </c>
      <c r="B963" s="10" t="s">
        <v>91</v>
      </c>
      <c r="C963" s="10" t="str">
        <f t="shared" ref="C963:C1001" si="122">TEXT(B963,"MMMMMMMMM")</f>
        <v>May</v>
      </c>
      <c r="D963" s="10">
        <f t="shared" ref="D963:D1001" si="123">YEAR(B963)</f>
        <v>2025</v>
      </c>
      <c r="E963" s="10" t="str">
        <f t="shared" ref="E963:E1001" si="124">"Q"&amp;ROUNDUP(MONTH(B963)/3,0)</f>
        <v>Q2</v>
      </c>
      <c r="F963" s="10" t="s">
        <v>2492</v>
      </c>
      <c r="G963" s="10" t="s">
        <v>18</v>
      </c>
      <c r="H963" s="10" t="s">
        <v>37</v>
      </c>
      <c r="I963" s="10" t="s">
        <v>59</v>
      </c>
      <c r="J963" s="10" t="s">
        <v>47</v>
      </c>
      <c r="K963" s="10" t="s">
        <v>39</v>
      </c>
      <c r="L963" s="10">
        <v>2726.05</v>
      </c>
      <c r="M963" s="10">
        <f t="shared" ref="M963:M1001" si="125">L963/N963</f>
        <v>681.51250000000005</v>
      </c>
      <c r="N963" s="10">
        <v>4</v>
      </c>
      <c r="O963" s="10">
        <v>0.11</v>
      </c>
      <c r="P963" s="10">
        <v>646.54999999999995</v>
      </c>
      <c r="Q963" s="11">
        <f t="shared" ref="Q963:Q1001" si="126">(P963/L963)</f>
        <v>0.23717466664221123</v>
      </c>
      <c r="R963" s="10" t="s">
        <v>54</v>
      </c>
      <c r="S963" s="10" t="s">
        <v>77</v>
      </c>
      <c r="T963" s="10">
        <v>3</v>
      </c>
      <c r="U963" s="12" t="str">
        <f t="shared" ref="U963:U1001" si="127">IF(T963&lt;=3,"FAST",IF(T963&lt;=7,"NORMAL","SLOW"))</f>
        <v>FAST</v>
      </c>
      <c r="V963" s="10" t="str">
        <f t="shared" si="120"/>
        <v>0.1 to 0.2</v>
      </c>
      <c r="W963" s="16">
        <f t="shared" ca="1" si="121"/>
        <v>1</v>
      </c>
    </row>
    <row r="964" spans="1:23" x14ac:dyDescent="0.25">
      <c r="A964" s="9" t="s">
        <v>2493</v>
      </c>
      <c r="B964" s="10" t="s">
        <v>1743</v>
      </c>
      <c r="C964" s="10" t="str">
        <f t="shared" si="122"/>
        <v>April</v>
      </c>
      <c r="D964" s="10">
        <f t="shared" si="123"/>
        <v>2024</v>
      </c>
      <c r="E964" s="10" t="str">
        <f t="shared" si="124"/>
        <v>Q2</v>
      </c>
      <c r="F964" s="10" t="s">
        <v>1175</v>
      </c>
      <c r="G964" s="10" t="s">
        <v>102</v>
      </c>
      <c r="H964" s="10" t="s">
        <v>65</v>
      </c>
      <c r="I964" s="10" t="s">
        <v>106</v>
      </c>
      <c r="J964" s="10" t="s">
        <v>66</v>
      </c>
      <c r="K964" s="10" t="s">
        <v>53</v>
      </c>
      <c r="L964" s="10">
        <v>1164.1500000000001</v>
      </c>
      <c r="M964" s="10">
        <f t="shared" si="125"/>
        <v>582.07500000000005</v>
      </c>
      <c r="N964" s="10">
        <v>2</v>
      </c>
      <c r="O964" s="10">
        <v>0.16</v>
      </c>
      <c r="P964" s="10">
        <v>297.14999999999998</v>
      </c>
      <c r="Q964" s="11">
        <f t="shared" si="126"/>
        <v>0.25525061203453159</v>
      </c>
      <c r="R964" s="10" t="s">
        <v>54</v>
      </c>
      <c r="S964" s="10" t="s">
        <v>86</v>
      </c>
      <c r="T964" s="10">
        <v>1</v>
      </c>
      <c r="U964" s="12" t="str">
        <f t="shared" si="127"/>
        <v>FAST</v>
      </c>
      <c r="V964" s="10" t="str">
        <f t="shared" si="120"/>
        <v>0.1 to 0.2</v>
      </c>
      <c r="W964" s="16">
        <f t="shared" ca="1" si="121"/>
        <v>1</v>
      </c>
    </row>
    <row r="965" spans="1:23" x14ac:dyDescent="0.25">
      <c r="A965" s="9" t="s">
        <v>2494</v>
      </c>
      <c r="B965" s="10" t="s">
        <v>160</v>
      </c>
      <c r="C965" s="10" t="str">
        <f t="shared" si="122"/>
        <v>August</v>
      </c>
      <c r="D965" s="10">
        <f t="shared" si="123"/>
        <v>2025</v>
      </c>
      <c r="E965" s="10" t="str">
        <f t="shared" si="124"/>
        <v>Q3</v>
      </c>
      <c r="F965" s="10" t="s">
        <v>2495</v>
      </c>
      <c r="G965" s="10" t="s">
        <v>44</v>
      </c>
      <c r="H965" s="10" t="s">
        <v>19</v>
      </c>
      <c r="I965" s="10" t="s">
        <v>52</v>
      </c>
      <c r="J965" s="10" t="s">
        <v>21</v>
      </c>
      <c r="K965" s="10" t="s">
        <v>82</v>
      </c>
      <c r="L965" s="10">
        <v>1612.41</v>
      </c>
      <c r="M965" s="10">
        <f t="shared" si="125"/>
        <v>806.20500000000004</v>
      </c>
      <c r="N965" s="10">
        <v>2</v>
      </c>
      <c r="O965" s="10">
        <v>0.14000000000000001</v>
      </c>
      <c r="P965" s="10">
        <v>188.79</v>
      </c>
      <c r="Q965" s="11">
        <f t="shared" si="126"/>
        <v>0.11708560477794108</v>
      </c>
      <c r="R965" s="10" t="s">
        <v>23</v>
      </c>
      <c r="S965" s="10" t="s">
        <v>40</v>
      </c>
      <c r="T965" s="10">
        <v>2</v>
      </c>
      <c r="U965" s="12" t="str">
        <f t="shared" si="127"/>
        <v>FAST</v>
      </c>
      <c r="V965" s="10" t="str">
        <f t="shared" si="120"/>
        <v>0.1 to 0.2</v>
      </c>
      <c r="W965" s="16">
        <f t="shared" ca="1" si="121"/>
        <v>1</v>
      </c>
    </row>
    <row r="966" spans="1:23" x14ac:dyDescent="0.25">
      <c r="A966" s="9" t="s">
        <v>2496</v>
      </c>
      <c r="B966" s="10" t="s">
        <v>774</v>
      </c>
      <c r="C966" s="10" t="str">
        <f t="shared" si="122"/>
        <v>December</v>
      </c>
      <c r="D966" s="10">
        <f t="shared" si="123"/>
        <v>2024</v>
      </c>
      <c r="E966" s="10" t="str">
        <f t="shared" si="124"/>
        <v>Q4</v>
      </c>
      <c r="F966" s="10" t="s">
        <v>2497</v>
      </c>
      <c r="G966" s="10" t="s">
        <v>102</v>
      </c>
      <c r="H966" s="10" t="s">
        <v>65</v>
      </c>
      <c r="I966" s="10" t="s">
        <v>116</v>
      </c>
      <c r="J966" s="10" t="s">
        <v>81</v>
      </c>
      <c r="K966" s="10" t="s">
        <v>72</v>
      </c>
      <c r="L966" s="10">
        <v>660.91</v>
      </c>
      <c r="M966" s="10">
        <f t="shared" si="125"/>
        <v>660.91</v>
      </c>
      <c r="N966" s="10">
        <v>1</v>
      </c>
      <c r="O966" s="10">
        <v>0.08</v>
      </c>
      <c r="P966" s="10">
        <v>114.57</v>
      </c>
      <c r="Q966" s="11">
        <f t="shared" si="126"/>
        <v>0.17335189360124675</v>
      </c>
      <c r="R966" s="10" t="s">
        <v>31</v>
      </c>
      <c r="S966" s="10" t="s">
        <v>24</v>
      </c>
      <c r="T966" s="10">
        <v>6</v>
      </c>
      <c r="U966" s="12" t="str">
        <f t="shared" si="127"/>
        <v>NORMAL</v>
      </c>
      <c r="V966" s="10" t="str">
        <f t="shared" si="120"/>
        <v>0 to 0.1</v>
      </c>
      <c r="W966" s="16">
        <f t="shared" ca="1" si="121"/>
        <v>1</v>
      </c>
    </row>
    <row r="967" spans="1:23" x14ac:dyDescent="0.25">
      <c r="A967" s="9" t="s">
        <v>2498</v>
      </c>
      <c r="B967" s="10" t="s">
        <v>528</v>
      </c>
      <c r="C967" s="10" t="str">
        <f t="shared" si="122"/>
        <v>December</v>
      </c>
      <c r="D967" s="10">
        <f t="shared" si="123"/>
        <v>2025</v>
      </c>
      <c r="E967" s="10" t="str">
        <f t="shared" si="124"/>
        <v>Q4</v>
      </c>
      <c r="F967" s="10" t="s">
        <v>2245</v>
      </c>
      <c r="G967" s="10" t="s">
        <v>44</v>
      </c>
      <c r="H967" s="10" t="s">
        <v>71</v>
      </c>
      <c r="I967" s="10" t="s">
        <v>116</v>
      </c>
      <c r="J967" s="10" t="s">
        <v>29</v>
      </c>
      <c r="K967" s="10" t="s">
        <v>60</v>
      </c>
      <c r="L967" s="10">
        <v>1492.94</v>
      </c>
      <c r="M967" s="10">
        <f t="shared" si="125"/>
        <v>497.6466666666667</v>
      </c>
      <c r="N967" s="10">
        <v>3</v>
      </c>
      <c r="O967" s="10">
        <v>0.23</v>
      </c>
      <c r="P967" s="10">
        <v>152.46</v>
      </c>
      <c r="Q967" s="11">
        <f t="shared" si="126"/>
        <v>0.10212064784921028</v>
      </c>
      <c r="R967" s="10" t="s">
        <v>31</v>
      </c>
      <c r="S967" s="10" t="s">
        <v>24</v>
      </c>
      <c r="T967" s="10">
        <v>8</v>
      </c>
      <c r="U967" s="12" t="str">
        <f t="shared" si="127"/>
        <v>SLOW</v>
      </c>
      <c r="V967" s="10" t="str">
        <f t="shared" si="120"/>
        <v>upto 0.3</v>
      </c>
      <c r="W967" s="16">
        <f t="shared" ca="1" si="121"/>
        <v>1</v>
      </c>
    </row>
    <row r="968" spans="1:23" x14ac:dyDescent="0.25">
      <c r="A968" s="9" t="s">
        <v>2499</v>
      </c>
      <c r="B968" s="10" t="s">
        <v>423</v>
      </c>
      <c r="C968" s="10" t="str">
        <f t="shared" si="122"/>
        <v>July</v>
      </c>
      <c r="D968" s="10">
        <f t="shared" si="123"/>
        <v>2024</v>
      </c>
      <c r="E968" s="10" t="str">
        <f t="shared" si="124"/>
        <v>Q3</v>
      </c>
      <c r="F968" s="10" t="s">
        <v>2500</v>
      </c>
      <c r="G968" s="10" t="s">
        <v>102</v>
      </c>
      <c r="H968" s="10" t="s">
        <v>45</v>
      </c>
      <c r="I968" s="10" t="s">
        <v>38</v>
      </c>
      <c r="J968" s="10" t="s">
        <v>29</v>
      </c>
      <c r="K968" s="10" t="s">
        <v>53</v>
      </c>
      <c r="L968" s="10">
        <v>276.89</v>
      </c>
      <c r="M968" s="10">
        <f t="shared" si="125"/>
        <v>138.44499999999999</v>
      </c>
      <c r="N968" s="10">
        <v>2</v>
      </c>
      <c r="O968" s="10">
        <v>0.28000000000000003</v>
      </c>
      <c r="P968" s="10">
        <v>43.4</v>
      </c>
      <c r="Q968" s="11">
        <f t="shared" si="126"/>
        <v>0.15674094405720684</v>
      </c>
      <c r="R968" s="10" t="s">
        <v>31</v>
      </c>
      <c r="S968" s="10" t="s">
        <v>77</v>
      </c>
      <c r="T968" s="10">
        <v>7</v>
      </c>
      <c r="U968" s="12" t="str">
        <f t="shared" si="127"/>
        <v>NORMAL</v>
      </c>
      <c r="V968" s="10" t="str">
        <f t="shared" si="120"/>
        <v>upto 0.3</v>
      </c>
      <c r="W968" s="16">
        <f t="shared" ca="1" si="121"/>
        <v>1</v>
      </c>
    </row>
    <row r="969" spans="1:23" x14ac:dyDescent="0.25">
      <c r="A969" s="9" t="s">
        <v>2501</v>
      </c>
      <c r="B969" s="10" t="s">
        <v>771</v>
      </c>
      <c r="C969" s="10" t="str">
        <f t="shared" si="122"/>
        <v>March</v>
      </c>
      <c r="D969" s="10">
        <f t="shared" si="123"/>
        <v>2024</v>
      </c>
      <c r="E969" s="10" t="str">
        <f t="shared" si="124"/>
        <v>Q1</v>
      </c>
      <c r="F969" s="10" t="s">
        <v>2502</v>
      </c>
      <c r="G969" s="10" t="s">
        <v>36</v>
      </c>
      <c r="H969" s="10" t="s">
        <v>51</v>
      </c>
      <c r="I969" s="10" t="s">
        <v>28</v>
      </c>
      <c r="J969" s="10" t="s">
        <v>47</v>
      </c>
      <c r="K969" s="10" t="s">
        <v>82</v>
      </c>
      <c r="L969" s="10">
        <v>3912.08</v>
      </c>
      <c r="M969" s="10">
        <f t="shared" si="125"/>
        <v>782.41599999999994</v>
      </c>
      <c r="N969" s="10">
        <v>5</v>
      </c>
      <c r="O969" s="10">
        <v>0.05</v>
      </c>
      <c r="P969" s="10">
        <v>1004.29</v>
      </c>
      <c r="Q969" s="11">
        <f t="shared" si="126"/>
        <v>0.25671509785075969</v>
      </c>
      <c r="R969" s="10" t="s">
        <v>54</v>
      </c>
      <c r="S969" s="10" t="s">
        <v>77</v>
      </c>
      <c r="T969" s="10">
        <v>7</v>
      </c>
      <c r="U969" s="12" t="str">
        <f t="shared" si="127"/>
        <v>NORMAL</v>
      </c>
      <c r="V969" s="10" t="str">
        <f t="shared" si="120"/>
        <v>0 to 0.1</v>
      </c>
      <c r="W969" s="16">
        <f t="shared" ca="1" si="121"/>
        <v>1</v>
      </c>
    </row>
    <row r="970" spans="1:23" x14ac:dyDescent="0.25">
      <c r="A970" s="9" t="s">
        <v>2503</v>
      </c>
      <c r="B970" s="10" t="s">
        <v>1447</v>
      </c>
      <c r="C970" s="10" t="str">
        <f t="shared" si="122"/>
        <v>March</v>
      </c>
      <c r="D970" s="10">
        <f t="shared" si="123"/>
        <v>2024</v>
      </c>
      <c r="E970" s="10" t="str">
        <f t="shared" si="124"/>
        <v>Q1</v>
      </c>
      <c r="F970" s="10" t="s">
        <v>576</v>
      </c>
      <c r="G970" s="10" t="s">
        <v>64</v>
      </c>
      <c r="H970" s="10" t="s">
        <v>45</v>
      </c>
      <c r="I970" s="10" t="s">
        <v>52</v>
      </c>
      <c r="J970" s="10" t="s">
        <v>81</v>
      </c>
      <c r="K970" s="10" t="s">
        <v>67</v>
      </c>
      <c r="L970" s="10">
        <v>1116.17</v>
      </c>
      <c r="M970" s="10">
        <f t="shared" si="125"/>
        <v>558.08500000000004</v>
      </c>
      <c r="N970" s="10">
        <v>2</v>
      </c>
      <c r="O970" s="10">
        <v>0.11</v>
      </c>
      <c r="P970" s="10">
        <v>217.28</v>
      </c>
      <c r="Q970" s="11">
        <f t="shared" si="126"/>
        <v>0.19466568712651297</v>
      </c>
      <c r="R970" s="10" t="s">
        <v>31</v>
      </c>
      <c r="S970" s="10" t="s">
        <v>40</v>
      </c>
      <c r="T970" s="10">
        <v>8</v>
      </c>
      <c r="U970" s="12" t="str">
        <f t="shared" si="127"/>
        <v>SLOW</v>
      </c>
      <c r="V970" s="10" t="str">
        <f t="shared" si="120"/>
        <v>0.1 to 0.2</v>
      </c>
      <c r="W970" s="16">
        <f t="shared" ca="1" si="121"/>
        <v>1</v>
      </c>
    </row>
    <row r="971" spans="1:23" x14ac:dyDescent="0.25">
      <c r="A971" s="9" t="s">
        <v>2504</v>
      </c>
      <c r="B971" s="10" t="s">
        <v>1646</v>
      </c>
      <c r="C971" s="10" t="str">
        <f t="shared" si="122"/>
        <v>February</v>
      </c>
      <c r="D971" s="10">
        <f t="shared" si="123"/>
        <v>2024</v>
      </c>
      <c r="E971" s="10" t="str">
        <f t="shared" si="124"/>
        <v>Q1</v>
      </c>
      <c r="F971" s="10" t="s">
        <v>2505</v>
      </c>
      <c r="G971" s="10" t="s">
        <v>36</v>
      </c>
      <c r="H971" s="10" t="s">
        <v>37</v>
      </c>
      <c r="I971" s="10" t="s">
        <v>106</v>
      </c>
      <c r="J971" s="10" t="s">
        <v>21</v>
      </c>
      <c r="K971" s="10" t="s">
        <v>72</v>
      </c>
      <c r="L971" s="10">
        <v>1603.94</v>
      </c>
      <c r="M971" s="10">
        <f t="shared" si="125"/>
        <v>400.98500000000001</v>
      </c>
      <c r="N971" s="10">
        <v>4</v>
      </c>
      <c r="O971" s="10">
        <v>0.04</v>
      </c>
      <c r="P971" s="10">
        <v>555.1</v>
      </c>
      <c r="Q971" s="11">
        <f t="shared" si="126"/>
        <v>0.34608526503485171</v>
      </c>
      <c r="R971" s="10" t="s">
        <v>54</v>
      </c>
      <c r="S971" s="10" t="s">
        <v>24</v>
      </c>
      <c r="T971" s="10">
        <v>6</v>
      </c>
      <c r="U971" s="12" t="str">
        <f t="shared" si="127"/>
        <v>NORMAL</v>
      </c>
      <c r="V971" s="10" t="str">
        <f t="shared" si="120"/>
        <v>0 to 0.1</v>
      </c>
      <c r="W971" s="16">
        <f t="shared" ca="1" si="121"/>
        <v>1</v>
      </c>
    </row>
    <row r="972" spans="1:23" x14ac:dyDescent="0.25">
      <c r="A972" s="9" t="s">
        <v>2506</v>
      </c>
      <c r="B972" s="10" t="s">
        <v>2065</v>
      </c>
      <c r="C972" s="10" t="str">
        <f t="shared" si="122"/>
        <v>August</v>
      </c>
      <c r="D972" s="10">
        <f t="shared" si="123"/>
        <v>2024</v>
      </c>
      <c r="E972" s="10" t="str">
        <f t="shared" si="124"/>
        <v>Q3</v>
      </c>
      <c r="F972" s="10" t="s">
        <v>2507</v>
      </c>
      <c r="G972" s="10" t="s">
        <v>44</v>
      </c>
      <c r="H972" s="10" t="s">
        <v>65</v>
      </c>
      <c r="I972" s="10" t="s">
        <v>20</v>
      </c>
      <c r="J972" s="10" t="s">
        <v>29</v>
      </c>
      <c r="K972" s="10" t="s">
        <v>82</v>
      </c>
      <c r="L972" s="10">
        <v>3819.79</v>
      </c>
      <c r="M972" s="10">
        <f t="shared" si="125"/>
        <v>763.95799999999997</v>
      </c>
      <c r="N972" s="10">
        <v>5</v>
      </c>
      <c r="O972" s="10">
        <v>0.27</v>
      </c>
      <c r="P972" s="10">
        <v>961.46</v>
      </c>
      <c r="Q972" s="11">
        <f t="shared" si="126"/>
        <v>0.25170493665882154</v>
      </c>
      <c r="R972" s="10" t="s">
        <v>23</v>
      </c>
      <c r="S972" s="10" t="s">
        <v>24</v>
      </c>
      <c r="T972" s="10">
        <v>8</v>
      </c>
      <c r="U972" s="12" t="str">
        <f t="shared" si="127"/>
        <v>SLOW</v>
      </c>
      <c r="V972" s="10" t="str">
        <f t="shared" si="120"/>
        <v>upto 0.3</v>
      </c>
      <c r="W972" s="16">
        <f t="shared" ca="1" si="121"/>
        <v>1</v>
      </c>
    </row>
    <row r="973" spans="1:23" x14ac:dyDescent="0.25">
      <c r="A973" s="9" t="s">
        <v>2508</v>
      </c>
      <c r="B973" s="10" t="s">
        <v>475</v>
      </c>
      <c r="C973" s="10" t="str">
        <f t="shared" si="122"/>
        <v>August</v>
      </c>
      <c r="D973" s="10">
        <f t="shared" si="123"/>
        <v>2025</v>
      </c>
      <c r="E973" s="10" t="str">
        <f t="shared" si="124"/>
        <v>Q3</v>
      </c>
      <c r="F973" s="10" t="s">
        <v>2509</v>
      </c>
      <c r="G973" s="10" t="s">
        <v>64</v>
      </c>
      <c r="H973" s="10" t="s">
        <v>65</v>
      </c>
      <c r="I973" s="10" t="s">
        <v>46</v>
      </c>
      <c r="J973" s="10" t="s">
        <v>81</v>
      </c>
      <c r="K973" s="10" t="s">
        <v>76</v>
      </c>
      <c r="L973" s="10">
        <v>1840.96</v>
      </c>
      <c r="M973" s="10">
        <f t="shared" si="125"/>
        <v>460.24</v>
      </c>
      <c r="N973" s="10">
        <v>4</v>
      </c>
      <c r="O973" s="10">
        <v>0.02</v>
      </c>
      <c r="P973" s="10">
        <v>530.49</v>
      </c>
      <c r="Q973" s="11">
        <f t="shared" si="126"/>
        <v>0.288159438553798</v>
      </c>
      <c r="R973" s="10" t="s">
        <v>23</v>
      </c>
      <c r="S973" s="10" t="s">
        <v>32</v>
      </c>
      <c r="T973" s="10">
        <v>2</v>
      </c>
      <c r="U973" s="12" t="str">
        <f t="shared" si="127"/>
        <v>FAST</v>
      </c>
      <c r="V973" s="10" t="str">
        <f t="shared" si="120"/>
        <v>0 to 0.1</v>
      </c>
      <c r="W973" s="16">
        <f t="shared" ca="1" si="121"/>
        <v>1</v>
      </c>
    </row>
    <row r="974" spans="1:23" x14ac:dyDescent="0.25">
      <c r="A974" s="9" t="s">
        <v>2510</v>
      </c>
      <c r="B974" s="10" t="s">
        <v>2511</v>
      </c>
      <c r="C974" s="10" t="str">
        <f t="shared" si="122"/>
        <v>November</v>
      </c>
      <c r="D974" s="10">
        <f t="shared" si="123"/>
        <v>2025</v>
      </c>
      <c r="E974" s="10" t="str">
        <f t="shared" si="124"/>
        <v>Q4</v>
      </c>
      <c r="F974" s="10" t="s">
        <v>2512</v>
      </c>
      <c r="G974" s="10" t="s">
        <v>36</v>
      </c>
      <c r="H974" s="10" t="s">
        <v>19</v>
      </c>
      <c r="I974" s="10" t="s">
        <v>38</v>
      </c>
      <c r="J974" s="10" t="s">
        <v>81</v>
      </c>
      <c r="K974" s="10" t="s">
        <v>67</v>
      </c>
      <c r="L974" s="10">
        <v>1524.87</v>
      </c>
      <c r="M974" s="10">
        <f t="shared" si="125"/>
        <v>762.43499999999995</v>
      </c>
      <c r="N974" s="10">
        <v>2</v>
      </c>
      <c r="O974" s="10">
        <v>0.21</v>
      </c>
      <c r="P974" s="10">
        <v>463.79</v>
      </c>
      <c r="Q974" s="11">
        <f t="shared" si="126"/>
        <v>0.30415051774905405</v>
      </c>
      <c r="R974" s="10" t="s">
        <v>23</v>
      </c>
      <c r="S974" s="10" t="s">
        <v>24</v>
      </c>
      <c r="T974" s="10">
        <v>4</v>
      </c>
      <c r="U974" s="12" t="str">
        <f t="shared" si="127"/>
        <v>NORMAL</v>
      </c>
      <c r="V974" s="10" t="str">
        <f t="shared" si="120"/>
        <v>upto 0.3</v>
      </c>
      <c r="W974" s="16">
        <f t="shared" ca="1" si="121"/>
        <v>1</v>
      </c>
    </row>
    <row r="975" spans="1:23" x14ac:dyDescent="0.25">
      <c r="A975" s="9" t="s">
        <v>2513</v>
      </c>
      <c r="B975" s="10" t="s">
        <v>605</v>
      </c>
      <c r="C975" s="10" t="str">
        <f t="shared" si="122"/>
        <v>January</v>
      </c>
      <c r="D975" s="10">
        <f t="shared" si="123"/>
        <v>2025</v>
      </c>
      <c r="E975" s="10" t="str">
        <f t="shared" si="124"/>
        <v>Q1</v>
      </c>
      <c r="F975" s="10" t="s">
        <v>2169</v>
      </c>
      <c r="G975" s="10" t="s">
        <v>36</v>
      </c>
      <c r="H975" s="10" t="s">
        <v>58</v>
      </c>
      <c r="I975" s="10" t="s">
        <v>106</v>
      </c>
      <c r="J975" s="10" t="s">
        <v>29</v>
      </c>
      <c r="K975" s="10" t="s">
        <v>76</v>
      </c>
      <c r="L975" s="10">
        <v>687.35</v>
      </c>
      <c r="M975" s="10">
        <f t="shared" si="125"/>
        <v>343.67500000000001</v>
      </c>
      <c r="N975" s="10">
        <v>2</v>
      </c>
      <c r="O975" s="10">
        <v>0.26</v>
      </c>
      <c r="P975" s="10">
        <v>165.6</v>
      </c>
      <c r="Q975" s="11">
        <f t="shared" si="126"/>
        <v>0.24092529279115441</v>
      </c>
      <c r="R975" s="10" t="s">
        <v>54</v>
      </c>
      <c r="S975" s="10" t="s">
        <v>77</v>
      </c>
      <c r="T975" s="10">
        <v>6</v>
      </c>
      <c r="U975" s="12" t="str">
        <f t="shared" si="127"/>
        <v>NORMAL</v>
      </c>
      <c r="V975" s="10" t="str">
        <f t="shared" si="120"/>
        <v>upto 0.3</v>
      </c>
      <c r="W975" s="16">
        <f t="shared" ca="1" si="121"/>
        <v>1</v>
      </c>
    </row>
    <row r="976" spans="1:23" x14ac:dyDescent="0.25">
      <c r="A976" s="9" t="s">
        <v>2514</v>
      </c>
      <c r="B976" s="10" t="s">
        <v>2279</v>
      </c>
      <c r="C976" s="10" t="str">
        <f t="shared" si="122"/>
        <v>March</v>
      </c>
      <c r="D976" s="10">
        <f t="shared" si="123"/>
        <v>2024</v>
      </c>
      <c r="E976" s="10" t="str">
        <f t="shared" si="124"/>
        <v>Q1</v>
      </c>
      <c r="F976" s="10" t="s">
        <v>2515</v>
      </c>
      <c r="G976" s="10" t="s">
        <v>64</v>
      </c>
      <c r="H976" s="10" t="s">
        <v>45</v>
      </c>
      <c r="I976" s="10" t="s">
        <v>116</v>
      </c>
      <c r="J976" s="10" t="s">
        <v>47</v>
      </c>
      <c r="K976" s="10" t="s">
        <v>82</v>
      </c>
      <c r="L976" s="10">
        <v>770.99</v>
      </c>
      <c r="M976" s="10">
        <f t="shared" si="125"/>
        <v>770.99</v>
      </c>
      <c r="N976" s="10">
        <v>1</v>
      </c>
      <c r="O976" s="10">
        <v>0.17</v>
      </c>
      <c r="P976" s="10">
        <v>248.26</v>
      </c>
      <c r="Q976" s="11">
        <f t="shared" si="126"/>
        <v>0.32200158238109444</v>
      </c>
      <c r="R976" s="10" t="s">
        <v>23</v>
      </c>
      <c r="S976" s="10" t="s">
        <v>40</v>
      </c>
      <c r="T976" s="10">
        <v>9</v>
      </c>
      <c r="U976" s="12" t="str">
        <f t="shared" si="127"/>
        <v>SLOW</v>
      </c>
      <c r="V976" s="10" t="str">
        <f t="shared" si="120"/>
        <v>0.1 to 0.2</v>
      </c>
      <c r="W976" s="16">
        <f t="shared" ca="1" si="121"/>
        <v>1</v>
      </c>
    </row>
    <row r="977" spans="1:23" x14ac:dyDescent="0.25">
      <c r="A977" s="9" t="s">
        <v>2516</v>
      </c>
      <c r="B977" s="10" t="s">
        <v>2517</v>
      </c>
      <c r="C977" s="10" t="str">
        <f t="shared" si="122"/>
        <v>April</v>
      </c>
      <c r="D977" s="10">
        <f t="shared" si="123"/>
        <v>2024</v>
      </c>
      <c r="E977" s="10" t="str">
        <f t="shared" si="124"/>
        <v>Q2</v>
      </c>
      <c r="F977" s="10" t="s">
        <v>2518</v>
      </c>
      <c r="G977" s="10" t="s">
        <v>36</v>
      </c>
      <c r="H977" s="10" t="s">
        <v>58</v>
      </c>
      <c r="I977" s="10" t="s">
        <v>59</v>
      </c>
      <c r="J977" s="10" t="s">
        <v>21</v>
      </c>
      <c r="K977" s="10" t="s">
        <v>60</v>
      </c>
      <c r="L977" s="10">
        <v>1605.19</v>
      </c>
      <c r="M977" s="10">
        <f t="shared" si="125"/>
        <v>401.29750000000001</v>
      </c>
      <c r="N977" s="10">
        <v>4</v>
      </c>
      <c r="O977" s="10">
        <v>0.05</v>
      </c>
      <c r="P977" s="10">
        <v>338.12</v>
      </c>
      <c r="Q977" s="11">
        <f t="shared" si="126"/>
        <v>0.21064173088544036</v>
      </c>
      <c r="R977" s="10" t="s">
        <v>23</v>
      </c>
      <c r="S977" s="10" t="s">
        <v>40</v>
      </c>
      <c r="T977" s="10">
        <v>5</v>
      </c>
      <c r="U977" s="12" t="str">
        <f t="shared" si="127"/>
        <v>NORMAL</v>
      </c>
      <c r="V977" s="10" t="str">
        <f t="shared" si="120"/>
        <v>0 to 0.1</v>
      </c>
      <c r="W977" s="16">
        <f t="shared" ca="1" si="121"/>
        <v>1</v>
      </c>
    </row>
    <row r="978" spans="1:23" x14ac:dyDescent="0.25">
      <c r="A978" s="9" t="s">
        <v>2519</v>
      </c>
      <c r="B978" s="10" t="s">
        <v>1025</v>
      </c>
      <c r="C978" s="10" t="str">
        <f t="shared" si="122"/>
        <v>February</v>
      </c>
      <c r="D978" s="10">
        <f t="shared" si="123"/>
        <v>2024</v>
      </c>
      <c r="E978" s="10" t="str">
        <f t="shared" si="124"/>
        <v>Q1</v>
      </c>
      <c r="F978" s="10" t="s">
        <v>2520</v>
      </c>
      <c r="G978" s="10" t="s">
        <v>64</v>
      </c>
      <c r="H978" s="10" t="s">
        <v>19</v>
      </c>
      <c r="I978" s="10" t="s">
        <v>20</v>
      </c>
      <c r="J978" s="10" t="s">
        <v>21</v>
      </c>
      <c r="K978" s="10" t="s">
        <v>39</v>
      </c>
      <c r="L978" s="10">
        <v>1854.37</v>
      </c>
      <c r="M978" s="10">
        <f t="shared" si="125"/>
        <v>927.18499999999995</v>
      </c>
      <c r="N978" s="10">
        <v>2</v>
      </c>
      <c r="O978" s="10">
        <v>0.15</v>
      </c>
      <c r="P978" s="10">
        <v>424.2</v>
      </c>
      <c r="Q978" s="11">
        <f t="shared" si="126"/>
        <v>0.22875693631799479</v>
      </c>
      <c r="R978" s="10" t="s">
        <v>31</v>
      </c>
      <c r="S978" s="10" t="s">
        <v>24</v>
      </c>
      <c r="T978" s="10">
        <v>8</v>
      </c>
      <c r="U978" s="12" t="str">
        <f t="shared" si="127"/>
        <v>SLOW</v>
      </c>
      <c r="V978" s="10" t="str">
        <f t="shared" si="120"/>
        <v>0.1 to 0.2</v>
      </c>
      <c r="W978" s="16">
        <f t="shared" ca="1" si="121"/>
        <v>1</v>
      </c>
    </row>
    <row r="979" spans="1:23" x14ac:dyDescent="0.25">
      <c r="A979" s="9" t="s">
        <v>2521</v>
      </c>
      <c r="B979" s="10" t="s">
        <v>197</v>
      </c>
      <c r="C979" s="10" t="str">
        <f t="shared" si="122"/>
        <v>November</v>
      </c>
      <c r="D979" s="10">
        <f t="shared" si="123"/>
        <v>2025</v>
      </c>
      <c r="E979" s="10" t="str">
        <f t="shared" si="124"/>
        <v>Q4</v>
      </c>
      <c r="F979" s="10" t="s">
        <v>2522</v>
      </c>
      <c r="G979" s="10" t="s">
        <v>44</v>
      </c>
      <c r="H979" s="10" t="s">
        <v>65</v>
      </c>
      <c r="I979" s="10" t="s">
        <v>38</v>
      </c>
      <c r="J979" s="10" t="s">
        <v>21</v>
      </c>
      <c r="K979" s="10" t="s">
        <v>53</v>
      </c>
      <c r="L979" s="10">
        <v>1139.94</v>
      </c>
      <c r="M979" s="10">
        <f t="shared" si="125"/>
        <v>227.988</v>
      </c>
      <c r="N979" s="10">
        <v>5</v>
      </c>
      <c r="O979" s="10">
        <v>0.1</v>
      </c>
      <c r="P979" s="10">
        <v>351.2</v>
      </c>
      <c r="Q979" s="11">
        <f t="shared" si="126"/>
        <v>0.30808639051178127</v>
      </c>
      <c r="R979" s="10" t="s">
        <v>23</v>
      </c>
      <c r="S979" s="10" t="s">
        <v>32</v>
      </c>
      <c r="T979" s="10">
        <v>10</v>
      </c>
      <c r="U979" s="12" t="str">
        <f t="shared" si="127"/>
        <v>SLOW</v>
      </c>
      <c r="V979" s="10" t="str">
        <f t="shared" si="120"/>
        <v>0.1 to 0.2</v>
      </c>
      <c r="W979" s="16">
        <f t="shared" ca="1" si="121"/>
        <v>1</v>
      </c>
    </row>
    <row r="980" spans="1:23" x14ac:dyDescent="0.25">
      <c r="A980" s="9" t="s">
        <v>2523</v>
      </c>
      <c r="B980" s="10" t="s">
        <v>1317</v>
      </c>
      <c r="C980" s="10" t="str">
        <f t="shared" si="122"/>
        <v>May</v>
      </c>
      <c r="D980" s="10">
        <f t="shared" si="123"/>
        <v>2024</v>
      </c>
      <c r="E980" s="10" t="str">
        <f t="shared" si="124"/>
        <v>Q2</v>
      </c>
      <c r="F980" s="10" t="s">
        <v>2524</v>
      </c>
      <c r="G980" s="10" t="s">
        <v>18</v>
      </c>
      <c r="H980" s="10" t="s">
        <v>37</v>
      </c>
      <c r="I980" s="10" t="s">
        <v>106</v>
      </c>
      <c r="J980" s="10" t="s">
        <v>21</v>
      </c>
      <c r="K980" s="10" t="s">
        <v>67</v>
      </c>
      <c r="L980" s="10">
        <v>2820.96</v>
      </c>
      <c r="M980" s="10">
        <f t="shared" si="125"/>
        <v>705.24</v>
      </c>
      <c r="N980" s="10">
        <v>4</v>
      </c>
      <c r="O980" s="10">
        <v>0</v>
      </c>
      <c r="P980" s="10">
        <v>802.46</v>
      </c>
      <c r="Q980" s="11">
        <f t="shared" si="126"/>
        <v>0.28446344506834553</v>
      </c>
      <c r="R980" s="10" t="s">
        <v>31</v>
      </c>
      <c r="S980" s="10" t="s">
        <v>77</v>
      </c>
      <c r="T980" s="10">
        <v>10</v>
      </c>
      <c r="U980" s="12" t="str">
        <f t="shared" si="127"/>
        <v>SLOW</v>
      </c>
      <c r="V980" s="10" t="str">
        <f t="shared" si="120"/>
        <v>no discount</v>
      </c>
      <c r="W980" s="16">
        <f t="shared" ca="1" si="121"/>
        <v>1</v>
      </c>
    </row>
    <row r="981" spans="1:23" x14ac:dyDescent="0.25">
      <c r="A981" s="9" t="s">
        <v>2525</v>
      </c>
      <c r="B981" s="10" t="s">
        <v>608</v>
      </c>
      <c r="C981" s="10" t="str">
        <f t="shared" si="122"/>
        <v>February</v>
      </c>
      <c r="D981" s="10">
        <f t="shared" si="123"/>
        <v>2024</v>
      </c>
      <c r="E981" s="10" t="str">
        <f t="shared" si="124"/>
        <v>Q1</v>
      </c>
      <c r="F981" s="10" t="s">
        <v>2272</v>
      </c>
      <c r="G981" s="10" t="s">
        <v>18</v>
      </c>
      <c r="H981" s="10" t="s">
        <v>65</v>
      </c>
      <c r="I981" s="10" t="s">
        <v>28</v>
      </c>
      <c r="J981" s="10" t="s">
        <v>29</v>
      </c>
      <c r="K981" s="10" t="s">
        <v>39</v>
      </c>
      <c r="L981" s="10">
        <v>249.82</v>
      </c>
      <c r="M981" s="10">
        <f t="shared" si="125"/>
        <v>49.963999999999999</v>
      </c>
      <c r="N981" s="10">
        <v>5</v>
      </c>
      <c r="O981" s="10">
        <v>0.1</v>
      </c>
      <c r="P981" s="10">
        <v>72.81</v>
      </c>
      <c r="Q981" s="11">
        <f t="shared" si="126"/>
        <v>0.29144984388759909</v>
      </c>
      <c r="R981" s="10" t="s">
        <v>31</v>
      </c>
      <c r="S981" s="10" t="s">
        <v>24</v>
      </c>
      <c r="T981" s="10">
        <v>1</v>
      </c>
      <c r="U981" s="12" t="str">
        <f t="shared" si="127"/>
        <v>FAST</v>
      </c>
      <c r="V981" s="10" t="str">
        <f t="shared" si="120"/>
        <v>0.1 to 0.2</v>
      </c>
      <c r="W981" s="16">
        <f t="shared" ca="1" si="121"/>
        <v>1</v>
      </c>
    </row>
    <row r="982" spans="1:23" x14ac:dyDescent="0.25">
      <c r="A982" s="9" t="s">
        <v>2526</v>
      </c>
      <c r="B982" s="10" t="s">
        <v>2527</v>
      </c>
      <c r="C982" s="10" t="str">
        <f t="shared" si="122"/>
        <v>August</v>
      </c>
      <c r="D982" s="10">
        <f t="shared" si="123"/>
        <v>2025</v>
      </c>
      <c r="E982" s="10" t="str">
        <f t="shared" si="124"/>
        <v>Q3</v>
      </c>
      <c r="F982" s="10" t="s">
        <v>2528</v>
      </c>
      <c r="G982" s="10" t="s">
        <v>64</v>
      </c>
      <c r="H982" s="10" t="s">
        <v>65</v>
      </c>
      <c r="I982" s="10" t="s">
        <v>116</v>
      </c>
      <c r="J982" s="10" t="s">
        <v>47</v>
      </c>
      <c r="K982" s="10" t="s">
        <v>67</v>
      </c>
      <c r="L982" s="10">
        <v>3441.3</v>
      </c>
      <c r="M982" s="10">
        <f t="shared" si="125"/>
        <v>688.26</v>
      </c>
      <c r="N982" s="10">
        <v>5</v>
      </c>
      <c r="O982" s="10">
        <v>0.27</v>
      </c>
      <c r="P982" s="10">
        <v>416.49</v>
      </c>
      <c r="Q982" s="11">
        <f t="shared" si="126"/>
        <v>0.12102693749455147</v>
      </c>
      <c r="R982" s="10" t="s">
        <v>23</v>
      </c>
      <c r="S982" s="10" t="s">
        <v>32</v>
      </c>
      <c r="T982" s="10">
        <v>5</v>
      </c>
      <c r="U982" s="12" t="str">
        <f t="shared" si="127"/>
        <v>NORMAL</v>
      </c>
      <c r="V982" s="10" t="str">
        <f t="shared" si="120"/>
        <v>upto 0.3</v>
      </c>
      <c r="W982" s="16">
        <f t="shared" ca="1" si="121"/>
        <v>1</v>
      </c>
    </row>
    <row r="983" spans="1:23" x14ac:dyDescent="0.25">
      <c r="A983" s="9" t="s">
        <v>2529</v>
      </c>
      <c r="B983" s="10" t="s">
        <v>654</v>
      </c>
      <c r="C983" s="10" t="str">
        <f t="shared" si="122"/>
        <v>June</v>
      </c>
      <c r="D983" s="10">
        <f t="shared" si="123"/>
        <v>2024</v>
      </c>
      <c r="E983" s="10" t="str">
        <f t="shared" si="124"/>
        <v>Q2</v>
      </c>
      <c r="F983" s="10" t="s">
        <v>2530</v>
      </c>
      <c r="G983" s="10" t="s">
        <v>18</v>
      </c>
      <c r="H983" s="10" t="s">
        <v>65</v>
      </c>
      <c r="I983" s="10" t="s">
        <v>59</v>
      </c>
      <c r="J983" s="10" t="s">
        <v>66</v>
      </c>
      <c r="K983" s="10" t="s">
        <v>22</v>
      </c>
      <c r="L983" s="10">
        <v>4955.12</v>
      </c>
      <c r="M983" s="10">
        <f t="shared" si="125"/>
        <v>991.024</v>
      </c>
      <c r="N983" s="10">
        <v>5</v>
      </c>
      <c r="O983" s="10">
        <v>0.19</v>
      </c>
      <c r="P983" s="10">
        <v>1074.8599999999999</v>
      </c>
      <c r="Q983" s="11">
        <f t="shared" si="126"/>
        <v>0.21691906553221715</v>
      </c>
      <c r="R983" s="10" t="s">
        <v>31</v>
      </c>
      <c r="S983" s="10" t="s">
        <v>40</v>
      </c>
      <c r="T983" s="10">
        <v>4</v>
      </c>
      <c r="U983" s="12" t="str">
        <f t="shared" si="127"/>
        <v>NORMAL</v>
      </c>
      <c r="V983" s="10" t="str">
        <f t="shared" si="120"/>
        <v>0.1 to 0.2</v>
      </c>
      <c r="W983" s="16">
        <f t="shared" ca="1" si="121"/>
        <v>1</v>
      </c>
    </row>
    <row r="984" spans="1:23" x14ac:dyDescent="0.25">
      <c r="A984" s="9" t="s">
        <v>2531</v>
      </c>
      <c r="B984" s="10" t="s">
        <v>924</v>
      </c>
      <c r="C984" s="10" t="str">
        <f t="shared" si="122"/>
        <v>May</v>
      </c>
      <c r="D984" s="10">
        <f t="shared" si="123"/>
        <v>2024</v>
      </c>
      <c r="E984" s="10" t="str">
        <f t="shared" si="124"/>
        <v>Q2</v>
      </c>
      <c r="F984" s="10" t="s">
        <v>2532</v>
      </c>
      <c r="G984" s="10" t="s">
        <v>36</v>
      </c>
      <c r="H984" s="10" t="s">
        <v>58</v>
      </c>
      <c r="I984" s="10" t="s">
        <v>59</v>
      </c>
      <c r="J984" s="10" t="s">
        <v>29</v>
      </c>
      <c r="K984" s="10" t="s">
        <v>67</v>
      </c>
      <c r="L984" s="10">
        <v>1461.29</v>
      </c>
      <c r="M984" s="10">
        <f t="shared" si="125"/>
        <v>365.32249999999999</v>
      </c>
      <c r="N984" s="10">
        <v>4</v>
      </c>
      <c r="O984" s="10">
        <v>0.21</v>
      </c>
      <c r="P984" s="10">
        <v>251.55</v>
      </c>
      <c r="Q984" s="11">
        <f t="shared" si="126"/>
        <v>0.17214242210649497</v>
      </c>
      <c r="R984" s="10" t="s">
        <v>23</v>
      </c>
      <c r="S984" s="10" t="s">
        <v>86</v>
      </c>
      <c r="T984" s="10">
        <v>9</v>
      </c>
      <c r="U984" s="12" t="str">
        <f t="shared" si="127"/>
        <v>SLOW</v>
      </c>
      <c r="V984" s="10" t="str">
        <f t="shared" si="120"/>
        <v>upto 0.3</v>
      </c>
      <c r="W984" s="16">
        <f t="shared" ca="1" si="121"/>
        <v>1</v>
      </c>
    </row>
    <row r="985" spans="1:23" x14ac:dyDescent="0.25">
      <c r="A985" s="9" t="s">
        <v>2533</v>
      </c>
      <c r="B985" s="10" t="s">
        <v>1743</v>
      </c>
      <c r="C985" s="10" t="str">
        <f t="shared" si="122"/>
        <v>April</v>
      </c>
      <c r="D985" s="10">
        <f t="shared" si="123"/>
        <v>2024</v>
      </c>
      <c r="E985" s="10" t="str">
        <f t="shared" si="124"/>
        <v>Q2</v>
      </c>
      <c r="F985" s="10" t="s">
        <v>2534</v>
      </c>
      <c r="G985" s="10" t="s">
        <v>102</v>
      </c>
      <c r="H985" s="10" t="s">
        <v>19</v>
      </c>
      <c r="I985" s="10" t="s">
        <v>59</v>
      </c>
      <c r="J985" s="10" t="s">
        <v>21</v>
      </c>
      <c r="K985" s="10" t="s">
        <v>76</v>
      </c>
      <c r="L985" s="10">
        <v>2707.72</v>
      </c>
      <c r="M985" s="10">
        <f t="shared" si="125"/>
        <v>676.93</v>
      </c>
      <c r="N985" s="10">
        <v>4</v>
      </c>
      <c r="O985" s="10">
        <v>0.14000000000000001</v>
      </c>
      <c r="P985" s="10">
        <v>833.63</v>
      </c>
      <c r="Q985" s="11">
        <f t="shared" si="126"/>
        <v>0.30787156722260794</v>
      </c>
      <c r="R985" s="10" t="s">
        <v>31</v>
      </c>
      <c r="S985" s="10" t="s">
        <v>32</v>
      </c>
      <c r="T985" s="10">
        <v>8</v>
      </c>
      <c r="U985" s="12" t="str">
        <f t="shared" si="127"/>
        <v>SLOW</v>
      </c>
      <c r="V985" s="10" t="str">
        <f t="shared" si="120"/>
        <v>0.1 to 0.2</v>
      </c>
      <c r="W985" s="16">
        <f t="shared" ca="1" si="121"/>
        <v>1</v>
      </c>
    </row>
    <row r="986" spans="1:23" x14ac:dyDescent="0.25">
      <c r="A986" s="9" t="s">
        <v>2535</v>
      </c>
      <c r="B986" s="10" t="s">
        <v>1885</v>
      </c>
      <c r="C986" s="10" t="str">
        <f t="shared" si="122"/>
        <v>February</v>
      </c>
      <c r="D986" s="10">
        <f t="shared" si="123"/>
        <v>2024</v>
      </c>
      <c r="E986" s="10" t="str">
        <f t="shared" si="124"/>
        <v>Q1</v>
      </c>
      <c r="F986" s="10" t="s">
        <v>2536</v>
      </c>
      <c r="G986" s="10" t="s">
        <v>18</v>
      </c>
      <c r="H986" s="10" t="s">
        <v>65</v>
      </c>
      <c r="I986" s="10" t="s">
        <v>38</v>
      </c>
      <c r="J986" s="10" t="s">
        <v>29</v>
      </c>
      <c r="K986" s="10" t="s">
        <v>39</v>
      </c>
      <c r="L986" s="10">
        <v>611.39</v>
      </c>
      <c r="M986" s="10">
        <f t="shared" si="125"/>
        <v>611.39</v>
      </c>
      <c r="N986" s="10">
        <v>1</v>
      </c>
      <c r="O986" s="10">
        <v>0.04</v>
      </c>
      <c r="P986" s="10">
        <v>81.42</v>
      </c>
      <c r="Q986" s="11">
        <f t="shared" si="126"/>
        <v>0.13317195243625182</v>
      </c>
      <c r="R986" s="10" t="s">
        <v>31</v>
      </c>
      <c r="S986" s="10" t="s">
        <v>24</v>
      </c>
      <c r="T986" s="10">
        <v>6</v>
      </c>
      <c r="U986" s="12" t="str">
        <f t="shared" si="127"/>
        <v>NORMAL</v>
      </c>
      <c r="V986" s="10" t="str">
        <f t="shared" si="120"/>
        <v>0 to 0.1</v>
      </c>
      <c r="W986" s="16">
        <f t="shared" ca="1" si="121"/>
        <v>1</v>
      </c>
    </row>
    <row r="987" spans="1:23" x14ac:dyDescent="0.25">
      <c r="A987" s="9" t="s">
        <v>2537</v>
      </c>
      <c r="B987" s="10" t="s">
        <v>2538</v>
      </c>
      <c r="C987" s="10" t="str">
        <f t="shared" si="122"/>
        <v>November</v>
      </c>
      <c r="D987" s="10">
        <f t="shared" si="123"/>
        <v>2025</v>
      </c>
      <c r="E987" s="10" t="str">
        <f t="shared" si="124"/>
        <v>Q4</v>
      </c>
      <c r="F987" s="10" t="s">
        <v>2539</v>
      </c>
      <c r="G987" s="10" t="s">
        <v>102</v>
      </c>
      <c r="H987" s="10" t="s">
        <v>65</v>
      </c>
      <c r="I987" s="10" t="s">
        <v>38</v>
      </c>
      <c r="J987" s="10" t="s">
        <v>29</v>
      </c>
      <c r="K987" s="10" t="s">
        <v>76</v>
      </c>
      <c r="L987" s="10">
        <v>756.8</v>
      </c>
      <c r="M987" s="10">
        <f t="shared" si="125"/>
        <v>378.4</v>
      </c>
      <c r="N987" s="10">
        <v>2</v>
      </c>
      <c r="O987" s="10">
        <v>0.15</v>
      </c>
      <c r="P987" s="10">
        <v>202.5</v>
      </c>
      <c r="Q987" s="11">
        <f t="shared" si="126"/>
        <v>0.26757399577167018</v>
      </c>
      <c r="R987" s="10" t="s">
        <v>23</v>
      </c>
      <c r="S987" s="10" t="s">
        <v>40</v>
      </c>
      <c r="T987" s="10">
        <v>6</v>
      </c>
      <c r="U987" s="12" t="str">
        <f t="shared" si="127"/>
        <v>NORMAL</v>
      </c>
      <c r="V987" s="10" t="str">
        <f t="shared" si="120"/>
        <v>0.1 to 0.2</v>
      </c>
      <c r="W987" s="16">
        <f t="shared" ca="1" si="121"/>
        <v>1</v>
      </c>
    </row>
    <row r="988" spans="1:23" x14ac:dyDescent="0.25">
      <c r="A988" s="9" t="s">
        <v>2540</v>
      </c>
      <c r="B988" s="10" t="s">
        <v>2541</v>
      </c>
      <c r="C988" s="10" t="str">
        <f t="shared" si="122"/>
        <v>April</v>
      </c>
      <c r="D988" s="10">
        <f t="shared" si="123"/>
        <v>2025</v>
      </c>
      <c r="E988" s="10" t="str">
        <f t="shared" si="124"/>
        <v>Q2</v>
      </c>
      <c r="F988" s="10" t="s">
        <v>2542</v>
      </c>
      <c r="G988" s="10" t="s">
        <v>44</v>
      </c>
      <c r="H988" s="10" t="s">
        <v>19</v>
      </c>
      <c r="I988" s="10" t="s">
        <v>106</v>
      </c>
      <c r="J988" s="10" t="s">
        <v>66</v>
      </c>
      <c r="K988" s="10" t="s">
        <v>76</v>
      </c>
      <c r="L988" s="10">
        <v>534.16999999999996</v>
      </c>
      <c r="M988" s="10">
        <f t="shared" si="125"/>
        <v>534.16999999999996</v>
      </c>
      <c r="N988" s="10">
        <v>1</v>
      </c>
      <c r="O988" s="10">
        <v>0.14000000000000001</v>
      </c>
      <c r="P988" s="10">
        <v>171.25</v>
      </c>
      <c r="Q988" s="11">
        <f t="shared" si="126"/>
        <v>0.32059082314618942</v>
      </c>
      <c r="R988" s="10" t="s">
        <v>23</v>
      </c>
      <c r="S988" s="10" t="s">
        <v>24</v>
      </c>
      <c r="T988" s="10">
        <v>5</v>
      </c>
      <c r="U988" s="12" t="str">
        <f t="shared" si="127"/>
        <v>NORMAL</v>
      </c>
      <c r="V988" s="10" t="str">
        <f t="shared" si="120"/>
        <v>0.1 to 0.2</v>
      </c>
      <c r="W988" s="16">
        <f t="shared" ca="1" si="121"/>
        <v>1</v>
      </c>
    </row>
    <row r="989" spans="1:23" x14ac:dyDescent="0.25">
      <c r="A989" s="9" t="s">
        <v>2543</v>
      </c>
      <c r="B989" s="10" t="s">
        <v>1608</v>
      </c>
      <c r="C989" s="10" t="str">
        <f t="shared" si="122"/>
        <v>April</v>
      </c>
      <c r="D989" s="10">
        <f t="shared" si="123"/>
        <v>2024</v>
      </c>
      <c r="E989" s="10" t="str">
        <f t="shared" si="124"/>
        <v>Q2</v>
      </c>
      <c r="F989" s="10" t="s">
        <v>2544</v>
      </c>
      <c r="G989" s="10" t="s">
        <v>36</v>
      </c>
      <c r="H989" s="10" t="s">
        <v>37</v>
      </c>
      <c r="I989" s="10" t="s">
        <v>59</v>
      </c>
      <c r="J989" s="10" t="s">
        <v>66</v>
      </c>
      <c r="K989" s="10" t="s">
        <v>76</v>
      </c>
      <c r="L989" s="10">
        <v>727.47</v>
      </c>
      <c r="M989" s="10">
        <f t="shared" si="125"/>
        <v>363.73500000000001</v>
      </c>
      <c r="N989" s="10">
        <v>2</v>
      </c>
      <c r="O989" s="10">
        <v>0.19</v>
      </c>
      <c r="P989" s="10">
        <v>249.44</v>
      </c>
      <c r="Q989" s="11">
        <f t="shared" si="126"/>
        <v>0.34288699190344618</v>
      </c>
      <c r="R989" s="10" t="s">
        <v>54</v>
      </c>
      <c r="S989" s="10" t="s">
        <v>77</v>
      </c>
      <c r="T989" s="10">
        <v>3</v>
      </c>
      <c r="U989" s="12" t="str">
        <f t="shared" si="127"/>
        <v>FAST</v>
      </c>
      <c r="V989" s="10" t="str">
        <f t="shared" si="120"/>
        <v>0.1 to 0.2</v>
      </c>
      <c r="W989" s="16">
        <f t="shared" ca="1" si="121"/>
        <v>1</v>
      </c>
    </row>
    <row r="990" spans="1:23" x14ac:dyDescent="0.25">
      <c r="A990" s="9" t="s">
        <v>2545</v>
      </c>
      <c r="B990" s="10" t="s">
        <v>355</v>
      </c>
      <c r="C990" s="10" t="str">
        <f t="shared" si="122"/>
        <v>September</v>
      </c>
      <c r="D990" s="10">
        <f t="shared" si="123"/>
        <v>2024</v>
      </c>
      <c r="E990" s="10" t="str">
        <f t="shared" si="124"/>
        <v>Q3</v>
      </c>
      <c r="F990" s="10" t="s">
        <v>2546</v>
      </c>
      <c r="G990" s="10" t="s">
        <v>102</v>
      </c>
      <c r="H990" s="10" t="s">
        <v>71</v>
      </c>
      <c r="I990" s="10" t="s">
        <v>46</v>
      </c>
      <c r="J990" s="10" t="s">
        <v>29</v>
      </c>
      <c r="K990" s="10" t="s">
        <v>82</v>
      </c>
      <c r="L990" s="10">
        <v>1154.97</v>
      </c>
      <c r="M990" s="10">
        <f t="shared" si="125"/>
        <v>577.48500000000001</v>
      </c>
      <c r="N990" s="10">
        <v>2</v>
      </c>
      <c r="O990" s="10">
        <v>0.26</v>
      </c>
      <c r="P990" s="10">
        <v>203.17</v>
      </c>
      <c r="Q990" s="11">
        <f t="shared" si="126"/>
        <v>0.17590933097829378</v>
      </c>
      <c r="R990" s="10" t="s">
        <v>23</v>
      </c>
      <c r="S990" s="10" t="s">
        <v>77</v>
      </c>
      <c r="T990" s="10">
        <v>4</v>
      </c>
      <c r="U990" s="12" t="str">
        <f t="shared" si="127"/>
        <v>NORMAL</v>
      </c>
      <c r="V990" s="10" t="str">
        <f t="shared" si="120"/>
        <v>upto 0.3</v>
      </c>
      <c r="W990" s="16">
        <f t="shared" ca="1" si="121"/>
        <v>1</v>
      </c>
    </row>
    <row r="991" spans="1:23" x14ac:dyDescent="0.25">
      <c r="A991" s="9" t="s">
        <v>2547</v>
      </c>
      <c r="B991" s="10" t="s">
        <v>1793</v>
      </c>
      <c r="C991" s="10" t="str">
        <f t="shared" si="122"/>
        <v>June</v>
      </c>
      <c r="D991" s="10">
        <f t="shared" si="123"/>
        <v>2025</v>
      </c>
      <c r="E991" s="10" t="str">
        <f t="shared" si="124"/>
        <v>Q2</v>
      </c>
      <c r="F991" s="10" t="s">
        <v>2548</v>
      </c>
      <c r="G991" s="10" t="s">
        <v>64</v>
      </c>
      <c r="H991" s="10" t="s">
        <v>71</v>
      </c>
      <c r="I991" s="10" t="s">
        <v>20</v>
      </c>
      <c r="J991" s="10" t="s">
        <v>81</v>
      </c>
      <c r="K991" s="10" t="s">
        <v>53</v>
      </c>
      <c r="L991" s="10">
        <v>102.03</v>
      </c>
      <c r="M991" s="10">
        <f t="shared" si="125"/>
        <v>34.01</v>
      </c>
      <c r="N991" s="10">
        <v>3</v>
      </c>
      <c r="O991" s="10">
        <v>0.11</v>
      </c>
      <c r="P991" s="10">
        <v>31.83</v>
      </c>
      <c r="Q991" s="11">
        <f t="shared" si="126"/>
        <v>0.31196706850926198</v>
      </c>
      <c r="R991" s="10" t="s">
        <v>23</v>
      </c>
      <c r="S991" s="10" t="s">
        <v>40</v>
      </c>
      <c r="T991" s="10">
        <v>8</v>
      </c>
      <c r="U991" s="12" t="str">
        <f t="shared" si="127"/>
        <v>SLOW</v>
      </c>
      <c r="V991" s="10" t="str">
        <f t="shared" si="120"/>
        <v>0.1 to 0.2</v>
      </c>
      <c r="W991" s="16">
        <f t="shared" ca="1" si="121"/>
        <v>1</v>
      </c>
    </row>
    <row r="992" spans="1:23" x14ac:dyDescent="0.25">
      <c r="A992" s="9" t="s">
        <v>2549</v>
      </c>
      <c r="B992" s="10" t="s">
        <v>891</v>
      </c>
      <c r="C992" s="10" t="str">
        <f t="shared" si="122"/>
        <v>January</v>
      </c>
      <c r="D992" s="10">
        <f t="shared" si="123"/>
        <v>2025</v>
      </c>
      <c r="E992" s="10" t="str">
        <f t="shared" si="124"/>
        <v>Q1</v>
      </c>
      <c r="F992" s="10" t="s">
        <v>2550</v>
      </c>
      <c r="G992" s="10" t="s">
        <v>64</v>
      </c>
      <c r="H992" s="10" t="s">
        <v>51</v>
      </c>
      <c r="I992" s="10" t="s">
        <v>52</v>
      </c>
      <c r="J992" s="10" t="s">
        <v>81</v>
      </c>
      <c r="K992" s="10" t="s">
        <v>76</v>
      </c>
      <c r="L992" s="10">
        <v>783.23</v>
      </c>
      <c r="M992" s="10">
        <f t="shared" si="125"/>
        <v>391.61500000000001</v>
      </c>
      <c r="N992" s="10">
        <v>2</v>
      </c>
      <c r="O992" s="10">
        <v>0.1</v>
      </c>
      <c r="P992" s="10">
        <v>164.16</v>
      </c>
      <c r="Q992" s="11">
        <f t="shared" si="126"/>
        <v>0.2095936059650422</v>
      </c>
      <c r="R992" s="10" t="s">
        <v>23</v>
      </c>
      <c r="S992" s="10" t="s">
        <v>86</v>
      </c>
      <c r="T992" s="10">
        <v>3</v>
      </c>
      <c r="U992" s="12" t="str">
        <f t="shared" si="127"/>
        <v>FAST</v>
      </c>
      <c r="V992" s="10" t="str">
        <f t="shared" si="120"/>
        <v>0.1 to 0.2</v>
      </c>
      <c r="W992" s="16">
        <f t="shared" ca="1" si="121"/>
        <v>1</v>
      </c>
    </row>
    <row r="993" spans="1:23" x14ac:dyDescent="0.25">
      <c r="A993" s="9" t="s">
        <v>2551</v>
      </c>
      <c r="B993" s="10" t="s">
        <v>1314</v>
      </c>
      <c r="C993" s="10" t="str">
        <f t="shared" si="122"/>
        <v>May</v>
      </c>
      <c r="D993" s="10">
        <f t="shared" si="123"/>
        <v>2024</v>
      </c>
      <c r="E993" s="10" t="str">
        <f t="shared" si="124"/>
        <v>Q2</v>
      </c>
      <c r="F993" s="10" t="s">
        <v>2552</v>
      </c>
      <c r="G993" s="10" t="s">
        <v>36</v>
      </c>
      <c r="H993" s="10" t="s">
        <v>65</v>
      </c>
      <c r="I993" s="10" t="s">
        <v>46</v>
      </c>
      <c r="J993" s="10" t="s">
        <v>29</v>
      </c>
      <c r="K993" s="10" t="s">
        <v>53</v>
      </c>
      <c r="L993" s="10">
        <v>2410.16</v>
      </c>
      <c r="M993" s="10">
        <f t="shared" si="125"/>
        <v>602.54</v>
      </c>
      <c r="N993" s="10">
        <v>4</v>
      </c>
      <c r="O993" s="10">
        <v>0.2</v>
      </c>
      <c r="P993" s="10">
        <v>342.5</v>
      </c>
      <c r="Q993" s="11">
        <f t="shared" si="126"/>
        <v>0.14210674809971124</v>
      </c>
      <c r="R993" s="10" t="s">
        <v>31</v>
      </c>
      <c r="S993" s="10" t="s">
        <v>24</v>
      </c>
      <c r="T993" s="10">
        <v>1</v>
      </c>
      <c r="U993" s="12" t="str">
        <f t="shared" si="127"/>
        <v>FAST</v>
      </c>
      <c r="V993" s="10" t="str">
        <f t="shared" si="120"/>
        <v>upto 0.3</v>
      </c>
      <c r="W993" s="16">
        <f t="shared" ca="1" si="121"/>
        <v>1</v>
      </c>
    </row>
    <row r="994" spans="1:23" x14ac:dyDescent="0.25">
      <c r="A994" s="9" t="s">
        <v>2553</v>
      </c>
      <c r="B994" s="10" t="s">
        <v>2554</v>
      </c>
      <c r="C994" s="10" t="str">
        <f t="shared" si="122"/>
        <v>May</v>
      </c>
      <c r="D994" s="10">
        <f t="shared" si="123"/>
        <v>2025</v>
      </c>
      <c r="E994" s="10" t="str">
        <f t="shared" si="124"/>
        <v>Q2</v>
      </c>
      <c r="F994" s="10" t="s">
        <v>2555</v>
      </c>
      <c r="G994" s="10" t="s">
        <v>102</v>
      </c>
      <c r="H994" s="10" t="s">
        <v>58</v>
      </c>
      <c r="I994" s="10" t="s">
        <v>20</v>
      </c>
      <c r="J994" s="10" t="s">
        <v>47</v>
      </c>
      <c r="K994" s="10" t="s">
        <v>22</v>
      </c>
      <c r="L994" s="10">
        <v>4035.87</v>
      </c>
      <c r="M994" s="10">
        <f t="shared" si="125"/>
        <v>807.17399999999998</v>
      </c>
      <c r="N994" s="10">
        <v>5</v>
      </c>
      <c r="O994" s="10">
        <v>0.28999999999999998</v>
      </c>
      <c r="P994" s="10">
        <v>908.73</v>
      </c>
      <c r="Q994" s="11">
        <f t="shared" si="126"/>
        <v>0.22516334767968246</v>
      </c>
      <c r="R994" s="10" t="s">
        <v>54</v>
      </c>
      <c r="S994" s="10" t="s">
        <v>86</v>
      </c>
      <c r="T994" s="10">
        <v>6</v>
      </c>
      <c r="U994" s="12" t="str">
        <f t="shared" si="127"/>
        <v>NORMAL</v>
      </c>
      <c r="V994" s="10" t="str">
        <f t="shared" si="120"/>
        <v>upto 0.3</v>
      </c>
      <c r="W994" s="16">
        <f t="shared" ca="1" si="121"/>
        <v>1</v>
      </c>
    </row>
    <row r="995" spans="1:23" x14ac:dyDescent="0.25">
      <c r="A995" s="9" t="s">
        <v>2556</v>
      </c>
      <c r="B995" s="10" t="s">
        <v>2557</v>
      </c>
      <c r="C995" s="10" t="str">
        <f t="shared" si="122"/>
        <v>August</v>
      </c>
      <c r="D995" s="10">
        <f t="shared" si="123"/>
        <v>2024</v>
      </c>
      <c r="E995" s="10" t="str">
        <f t="shared" si="124"/>
        <v>Q3</v>
      </c>
      <c r="F995" s="10" t="s">
        <v>2558</v>
      </c>
      <c r="G995" s="10" t="s">
        <v>102</v>
      </c>
      <c r="H995" s="10" t="s">
        <v>65</v>
      </c>
      <c r="I995" s="10" t="s">
        <v>28</v>
      </c>
      <c r="J995" s="10" t="s">
        <v>29</v>
      </c>
      <c r="K995" s="10" t="s">
        <v>53</v>
      </c>
      <c r="L995" s="10">
        <v>1522.78</v>
      </c>
      <c r="M995" s="10">
        <f t="shared" si="125"/>
        <v>380.69499999999999</v>
      </c>
      <c r="N995" s="10">
        <v>4</v>
      </c>
      <c r="O995" s="10">
        <v>0.02</v>
      </c>
      <c r="P995" s="10">
        <v>413.86</v>
      </c>
      <c r="Q995" s="11">
        <f t="shared" si="126"/>
        <v>0.27177924585297941</v>
      </c>
      <c r="R995" s="10" t="s">
        <v>54</v>
      </c>
      <c r="S995" s="10" t="s">
        <v>24</v>
      </c>
      <c r="T995" s="10">
        <v>6</v>
      </c>
      <c r="U995" s="12" t="str">
        <f t="shared" si="127"/>
        <v>NORMAL</v>
      </c>
      <c r="V995" s="10" t="str">
        <f t="shared" si="120"/>
        <v>0 to 0.1</v>
      </c>
      <c r="W995" s="16">
        <f t="shared" ca="1" si="121"/>
        <v>1</v>
      </c>
    </row>
    <row r="996" spans="1:23" x14ac:dyDescent="0.25">
      <c r="A996" s="9" t="s">
        <v>2559</v>
      </c>
      <c r="B996" s="10" t="s">
        <v>2174</v>
      </c>
      <c r="C996" s="10" t="str">
        <f t="shared" si="122"/>
        <v>October</v>
      </c>
      <c r="D996" s="10">
        <f t="shared" si="123"/>
        <v>2024</v>
      </c>
      <c r="E996" s="10" t="str">
        <f t="shared" si="124"/>
        <v>Q4</v>
      </c>
      <c r="F996" s="10" t="s">
        <v>2560</v>
      </c>
      <c r="G996" s="10" t="s">
        <v>64</v>
      </c>
      <c r="H996" s="10" t="s">
        <v>19</v>
      </c>
      <c r="I996" s="10" t="s">
        <v>59</v>
      </c>
      <c r="J996" s="10" t="s">
        <v>66</v>
      </c>
      <c r="K996" s="10" t="s">
        <v>72</v>
      </c>
      <c r="L996" s="10">
        <v>1611.9</v>
      </c>
      <c r="M996" s="10">
        <f t="shared" si="125"/>
        <v>402.97500000000002</v>
      </c>
      <c r="N996" s="10">
        <v>4</v>
      </c>
      <c r="O996" s="10">
        <v>0.15</v>
      </c>
      <c r="P996" s="10">
        <v>204.99</v>
      </c>
      <c r="Q996" s="11">
        <f t="shared" si="126"/>
        <v>0.12717290154476085</v>
      </c>
      <c r="R996" s="10" t="s">
        <v>31</v>
      </c>
      <c r="S996" s="10" t="s">
        <v>24</v>
      </c>
      <c r="T996" s="10">
        <v>8</v>
      </c>
      <c r="U996" s="12" t="str">
        <f t="shared" si="127"/>
        <v>SLOW</v>
      </c>
      <c r="V996" s="10" t="str">
        <f t="shared" si="120"/>
        <v>0.1 to 0.2</v>
      </c>
      <c r="W996" s="16">
        <f t="shared" ca="1" si="121"/>
        <v>1</v>
      </c>
    </row>
    <row r="997" spans="1:23" x14ac:dyDescent="0.25">
      <c r="A997" s="9" t="s">
        <v>2561</v>
      </c>
      <c r="B997" s="10" t="s">
        <v>2562</v>
      </c>
      <c r="C997" s="10" t="str">
        <f t="shared" si="122"/>
        <v>January</v>
      </c>
      <c r="D997" s="10">
        <f t="shared" si="123"/>
        <v>2025</v>
      </c>
      <c r="E997" s="10" t="str">
        <f t="shared" si="124"/>
        <v>Q1</v>
      </c>
      <c r="F997" s="10" t="s">
        <v>2563</v>
      </c>
      <c r="G997" s="10" t="s">
        <v>102</v>
      </c>
      <c r="H997" s="10" t="s">
        <v>51</v>
      </c>
      <c r="I997" s="10" t="s">
        <v>59</v>
      </c>
      <c r="J997" s="10" t="s">
        <v>21</v>
      </c>
      <c r="K997" s="10" t="s">
        <v>76</v>
      </c>
      <c r="L997" s="10">
        <v>1907.85</v>
      </c>
      <c r="M997" s="10">
        <f t="shared" si="125"/>
        <v>953.92499999999995</v>
      </c>
      <c r="N997" s="10">
        <v>2</v>
      </c>
      <c r="O997" s="10">
        <v>0.06</v>
      </c>
      <c r="P997" s="10">
        <v>332.1</v>
      </c>
      <c r="Q997" s="11">
        <f t="shared" si="126"/>
        <v>0.17407028854469694</v>
      </c>
      <c r="R997" s="10" t="s">
        <v>31</v>
      </c>
      <c r="S997" s="10" t="s">
        <v>40</v>
      </c>
      <c r="T997" s="10">
        <v>7</v>
      </c>
      <c r="U997" s="12" t="str">
        <f t="shared" si="127"/>
        <v>NORMAL</v>
      </c>
      <c r="V997" s="10" t="str">
        <f t="shared" si="120"/>
        <v>0 to 0.1</v>
      </c>
      <c r="W997" s="16">
        <f t="shared" ca="1" si="121"/>
        <v>1</v>
      </c>
    </row>
    <row r="998" spans="1:23" x14ac:dyDescent="0.25">
      <c r="A998" s="9" t="s">
        <v>2564</v>
      </c>
      <c r="B998" s="10" t="s">
        <v>596</v>
      </c>
      <c r="C998" s="10" t="str">
        <f t="shared" si="122"/>
        <v>January</v>
      </c>
      <c r="D998" s="10">
        <f t="shared" si="123"/>
        <v>2024</v>
      </c>
      <c r="E998" s="10" t="str">
        <f t="shared" si="124"/>
        <v>Q1</v>
      </c>
      <c r="F998" s="10" t="s">
        <v>2565</v>
      </c>
      <c r="G998" s="10" t="s">
        <v>102</v>
      </c>
      <c r="H998" s="10" t="s">
        <v>58</v>
      </c>
      <c r="I998" s="10" t="s">
        <v>59</v>
      </c>
      <c r="J998" s="10" t="s">
        <v>66</v>
      </c>
      <c r="K998" s="10" t="s">
        <v>76</v>
      </c>
      <c r="L998" s="10">
        <v>2041.08</v>
      </c>
      <c r="M998" s="10">
        <f t="shared" si="125"/>
        <v>510.27</v>
      </c>
      <c r="N998" s="10">
        <v>4</v>
      </c>
      <c r="O998" s="10">
        <v>0.2</v>
      </c>
      <c r="P998" s="10">
        <v>597.34</v>
      </c>
      <c r="Q998" s="11">
        <f t="shared" si="126"/>
        <v>0.29265878848452781</v>
      </c>
      <c r="R998" s="10" t="s">
        <v>23</v>
      </c>
      <c r="S998" s="10" t="s">
        <v>86</v>
      </c>
      <c r="T998" s="10">
        <v>8</v>
      </c>
      <c r="U998" s="12" t="str">
        <f t="shared" si="127"/>
        <v>SLOW</v>
      </c>
      <c r="V998" s="10" t="str">
        <f t="shared" si="120"/>
        <v>upto 0.3</v>
      </c>
      <c r="W998" s="16">
        <f t="shared" ca="1" si="121"/>
        <v>1</v>
      </c>
    </row>
    <row r="999" spans="1:23" x14ac:dyDescent="0.25">
      <c r="A999" s="9" t="s">
        <v>2566</v>
      </c>
      <c r="B999" s="10" t="s">
        <v>692</v>
      </c>
      <c r="C999" s="10" t="str">
        <f t="shared" si="122"/>
        <v>August</v>
      </c>
      <c r="D999" s="10">
        <f t="shared" si="123"/>
        <v>2025</v>
      </c>
      <c r="E999" s="10" t="str">
        <f t="shared" si="124"/>
        <v>Q3</v>
      </c>
      <c r="F999" s="10" t="s">
        <v>2567</v>
      </c>
      <c r="G999" s="10" t="s">
        <v>44</v>
      </c>
      <c r="H999" s="10" t="s">
        <v>37</v>
      </c>
      <c r="I999" s="10" t="s">
        <v>46</v>
      </c>
      <c r="J999" s="10" t="s">
        <v>81</v>
      </c>
      <c r="K999" s="10" t="s">
        <v>60</v>
      </c>
      <c r="L999" s="10">
        <v>2795.23</v>
      </c>
      <c r="M999" s="10">
        <f t="shared" si="125"/>
        <v>698.8075</v>
      </c>
      <c r="N999" s="10">
        <v>4</v>
      </c>
      <c r="O999" s="10">
        <v>0.2</v>
      </c>
      <c r="P999" s="10">
        <v>320.24</v>
      </c>
      <c r="Q999" s="11">
        <f t="shared" si="126"/>
        <v>0.11456660095949171</v>
      </c>
      <c r="R999" s="10" t="s">
        <v>23</v>
      </c>
      <c r="S999" s="10" t="s">
        <v>24</v>
      </c>
      <c r="T999" s="10">
        <v>5</v>
      </c>
      <c r="U999" s="12" t="str">
        <f t="shared" si="127"/>
        <v>NORMAL</v>
      </c>
      <c r="V999" s="10" t="str">
        <f t="shared" si="120"/>
        <v>upto 0.3</v>
      </c>
      <c r="W999" s="16">
        <f t="shared" ca="1" si="121"/>
        <v>1</v>
      </c>
    </row>
    <row r="1000" spans="1:23" x14ac:dyDescent="0.25">
      <c r="A1000" s="9" t="s">
        <v>2568</v>
      </c>
      <c r="B1000" s="10" t="s">
        <v>753</v>
      </c>
      <c r="C1000" s="10" t="str">
        <f t="shared" si="122"/>
        <v>January</v>
      </c>
      <c r="D1000" s="10">
        <f t="shared" si="123"/>
        <v>2024</v>
      </c>
      <c r="E1000" s="10" t="str">
        <f t="shared" si="124"/>
        <v>Q1</v>
      </c>
      <c r="F1000" s="10" t="s">
        <v>2569</v>
      </c>
      <c r="G1000" s="10" t="s">
        <v>18</v>
      </c>
      <c r="H1000" s="10" t="s">
        <v>58</v>
      </c>
      <c r="I1000" s="10" t="s">
        <v>38</v>
      </c>
      <c r="J1000" s="10" t="s">
        <v>29</v>
      </c>
      <c r="K1000" s="10" t="s">
        <v>39</v>
      </c>
      <c r="L1000" s="10">
        <v>142.94999999999999</v>
      </c>
      <c r="M1000" s="10">
        <f t="shared" si="125"/>
        <v>28.589999999999996</v>
      </c>
      <c r="N1000" s="10">
        <v>5</v>
      </c>
      <c r="O1000" s="10">
        <v>0.18</v>
      </c>
      <c r="P1000" s="10">
        <v>41.9</v>
      </c>
      <c r="Q1000" s="11">
        <f t="shared" si="126"/>
        <v>0.29310947883875482</v>
      </c>
      <c r="R1000" s="10" t="s">
        <v>23</v>
      </c>
      <c r="S1000" s="10" t="s">
        <v>77</v>
      </c>
      <c r="T1000" s="10">
        <v>4</v>
      </c>
      <c r="U1000" s="12" t="str">
        <f t="shared" si="127"/>
        <v>NORMAL</v>
      </c>
      <c r="V1000" s="10" t="str">
        <f t="shared" si="120"/>
        <v>0.1 to 0.2</v>
      </c>
      <c r="W1000" s="16">
        <f t="shared" ca="1" si="121"/>
        <v>1</v>
      </c>
    </row>
    <row r="1001" spans="1:23" x14ac:dyDescent="0.25">
      <c r="A1001" s="9" t="s">
        <v>2570</v>
      </c>
      <c r="B1001" s="10" t="s">
        <v>466</v>
      </c>
      <c r="C1001" s="10" t="str">
        <f t="shared" si="122"/>
        <v>November</v>
      </c>
      <c r="D1001" s="10">
        <f t="shared" si="123"/>
        <v>2025</v>
      </c>
      <c r="E1001" s="10" t="str">
        <f t="shared" si="124"/>
        <v>Q4</v>
      </c>
      <c r="F1001" s="10" t="s">
        <v>2571</v>
      </c>
      <c r="G1001" s="10" t="s">
        <v>64</v>
      </c>
      <c r="H1001" s="10" t="s">
        <v>45</v>
      </c>
      <c r="I1001" s="10" t="s">
        <v>116</v>
      </c>
      <c r="J1001" s="10" t="s">
        <v>21</v>
      </c>
      <c r="K1001" s="10" t="s">
        <v>53</v>
      </c>
      <c r="L1001" s="10">
        <v>1719.37</v>
      </c>
      <c r="M1001" s="10">
        <f t="shared" si="125"/>
        <v>343.87399999999997</v>
      </c>
      <c r="N1001" s="10">
        <v>5</v>
      </c>
      <c r="O1001" s="10">
        <v>0.01</v>
      </c>
      <c r="P1001" s="10">
        <v>543.1</v>
      </c>
      <c r="Q1001" s="11">
        <f t="shared" si="126"/>
        <v>0.31587151107673161</v>
      </c>
      <c r="R1001" s="10" t="s">
        <v>54</v>
      </c>
      <c r="S1001" s="10" t="s">
        <v>24</v>
      </c>
      <c r="T1001" s="10">
        <v>2</v>
      </c>
      <c r="U1001" s="12" t="str">
        <f t="shared" si="127"/>
        <v>FAST</v>
      </c>
      <c r="V1001" s="14" t="str">
        <f t="shared" si="120"/>
        <v>0 to 0.1</v>
      </c>
      <c r="W1001" s="18">
        <f t="shared" ca="1" si="121"/>
        <v>1</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F59D8C6A-2821-45B2-BC82-7EAE11DFB156}">
  <ds:schemaRefs/>
</ds:datastoreItem>
</file>

<file path=customXml/itemProps2.xml><?xml version="1.0" encoding="utf-8"?>
<ds:datastoreItem xmlns:ds="http://schemas.openxmlformats.org/officeDocument/2006/customXml" ds:itemID="{11B2AB55-CD3D-4B6F-8ECB-10636E84B180}">
  <ds:schemaRefs/>
</ds:datastoreItem>
</file>

<file path=customXml/itemProps3.xml><?xml version="1.0" encoding="utf-8"?>
<ds:datastoreItem xmlns:ds="http://schemas.openxmlformats.org/officeDocument/2006/customXml" ds:itemID="{FB8550A8-A694-4E2A-8B1A-D79A8186ED6C}">
  <ds:schemaRefs/>
</ds:datastoreItem>
</file>

<file path=customXml/itemProps4.xml><?xml version="1.0" encoding="utf-8"?>
<ds:datastoreItem xmlns:ds="http://schemas.openxmlformats.org/officeDocument/2006/customXml" ds:itemID="{825CC875-421F-4897-9027-0DD69C4910B7}">
  <ds:schemaRefs/>
</ds:datastoreItem>
</file>

<file path=customXml/itemProps5.xml><?xml version="1.0" encoding="utf-8"?>
<ds:datastoreItem xmlns:ds="http://schemas.openxmlformats.org/officeDocument/2006/customXml" ds:itemID="{3BD50A52-1E54-4186-998A-C9106AF6576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vt:lpstr>
      <vt:lpstr>profit</vt:lpstr>
      <vt:lpstr>customer</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Hema Sai jyothi</cp:lastModifiedBy>
  <dcterms:created xsi:type="dcterms:W3CDTF">2026-02-04T15:54:15Z</dcterms:created>
  <dcterms:modified xsi:type="dcterms:W3CDTF">2026-02-23T19:59:14Z</dcterms:modified>
</cp:coreProperties>
</file>