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defaultThemeVersion="124226"/>
  <mc:AlternateContent xmlns:mc="http://schemas.openxmlformats.org/markup-compatibility/2006">
    <mc:Choice Requires="x15">
      <x15ac:absPath xmlns:x15ac="http://schemas.microsoft.com/office/spreadsheetml/2010/11/ac" url="C:\Users\harin\Downloads\"/>
    </mc:Choice>
  </mc:AlternateContent>
  <xr:revisionPtr revIDLastSave="0" documentId="13_ncr:1_{F2EB8FAE-CDB0-42F0-AAD6-00F969218595}" xr6:coauthVersionLast="47" xr6:coauthVersionMax="47" xr10:uidLastSave="{00000000-0000-0000-0000-000000000000}"/>
  <bookViews>
    <workbookView xWindow="-108" yWindow="-108" windowWidth="23256" windowHeight="12456" activeTab="1" xr2:uid="{00000000-000D-0000-FFFF-FFFF00000000}"/>
  </bookViews>
  <sheets>
    <sheet name="dashboard" sheetId="15" r:id="rId1"/>
    <sheet name="PIVOT" sheetId="16" r:id="rId2"/>
    <sheet name="SaleData" sheetId="14" r:id="rId3"/>
  </sheets>
  <definedNames>
    <definedName name="_xlnm._FilterDatabase" localSheetId="2" hidden="1">SaleData!$A$1:$H$44</definedName>
    <definedName name="NativeTimeline_OrderDat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5" i="14" l="1"/>
  <c r="G46" i="14"/>
  <c r="O3" i="14" a="1"/>
  <c r="O3" i="14" s="1"/>
  <c r="H2" i="14"/>
  <c r="I2" i="14" s="1"/>
  <c r="K4" i="14" a="1"/>
  <c r="K4" i="14" s="1"/>
  <c r="I3" i="14"/>
  <c r="I4" i="14"/>
  <c r="I5" i="14"/>
  <c r="H44" i="14"/>
  <c r="I44" i="14" s="1"/>
  <c r="H43" i="14"/>
  <c r="I43" i="14" s="1"/>
  <c r="H42" i="14"/>
  <c r="I42" i="14" s="1"/>
  <c r="H41" i="14"/>
  <c r="I41" i="14" s="1"/>
  <c r="H40" i="14"/>
  <c r="I40" i="14" s="1"/>
  <c r="H39" i="14"/>
  <c r="I39" i="14" s="1"/>
  <c r="H38" i="14"/>
  <c r="I38" i="14" s="1"/>
  <c r="H37" i="14"/>
  <c r="I37" i="14" s="1"/>
  <c r="H36" i="14"/>
  <c r="I36" i="14" s="1"/>
  <c r="H35" i="14"/>
  <c r="I35" i="14" s="1"/>
  <c r="H34" i="14"/>
  <c r="I34" i="14" s="1"/>
  <c r="H33" i="14"/>
  <c r="I33" i="14" s="1"/>
  <c r="H32" i="14"/>
  <c r="I32" i="14" s="1"/>
  <c r="H31" i="14"/>
  <c r="I31" i="14" s="1"/>
  <c r="H30" i="14"/>
  <c r="I30" i="14" s="1"/>
  <c r="H29" i="14"/>
  <c r="I29" i="14" s="1"/>
  <c r="H28" i="14"/>
  <c r="I28" i="14" s="1"/>
  <c r="H27" i="14"/>
  <c r="I27" i="14" s="1"/>
  <c r="H26" i="14"/>
  <c r="I26" i="14" s="1"/>
  <c r="H25" i="14"/>
  <c r="I25" i="14" s="1"/>
  <c r="H24" i="14"/>
  <c r="I24" i="14" s="1"/>
  <c r="H23" i="14"/>
  <c r="I23" i="14" s="1"/>
  <c r="H22" i="14"/>
  <c r="I22" i="14" s="1"/>
  <c r="H21" i="14"/>
  <c r="I21" i="14" s="1"/>
  <c r="H20" i="14"/>
  <c r="I20" i="14" s="1"/>
  <c r="H19" i="14"/>
  <c r="I19" i="14" s="1"/>
  <c r="H18" i="14"/>
  <c r="I18" i="14" s="1"/>
  <c r="H17" i="14"/>
  <c r="I17" i="14" s="1"/>
  <c r="H16" i="14"/>
  <c r="I16" i="14" s="1"/>
  <c r="H15" i="14"/>
  <c r="I15" i="14" s="1"/>
  <c r="H14" i="14"/>
  <c r="I14" i="14" s="1"/>
  <c r="H13" i="14"/>
  <c r="I13" i="14" s="1"/>
  <c r="H12" i="14"/>
  <c r="I12" i="14" s="1"/>
  <c r="H11" i="14"/>
  <c r="I11" i="14" s="1"/>
  <c r="H10" i="14"/>
  <c r="I10" i="14" s="1"/>
  <c r="H9" i="14"/>
  <c r="I9" i="14" s="1"/>
  <c r="H8" i="14"/>
  <c r="I8" i="14" s="1"/>
  <c r="H7" i="14"/>
  <c r="I7" i="14" s="1"/>
  <c r="H6" i="14"/>
  <c r="I6" i="14" s="1"/>
  <c r="H5" i="14"/>
  <c r="H4" i="14"/>
  <c r="H3" i="14"/>
  <c r="H46" i="14" l="1"/>
  <c r="I46" i="14" s="1"/>
  <c r="P6" i="14"/>
  <c r="P5" i="14"/>
  <c r="P7" i="14"/>
  <c r="L5" i="14"/>
  <c r="L7" i="14"/>
  <c r="P4" i="14"/>
  <c r="P9" i="14" l="1"/>
  <c r="L8" i="14"/>
  <c r="L6" i="14"/>
  <c r="L11" i="1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<sst xmlns="http://schemas.openxmlformats.org/spreadsheetml/2006/main" count="231" uniqueCount="42">
  <si>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</si>
  <si>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</si>
  <si>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</si>
  <si>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</si>
  <si>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</si>
  <si>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</si>
  <si>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</si>
  <si>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</si>
  <si>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</si>
  <si>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</si>
  <si>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</si>
  <si>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</si>
  <si>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</si>
  <si>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</si>
  <si>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</si>
  <si>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</si>
  <si>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</si>
  <si>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</si>
  <si>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</si>
  <si>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</si>
  <si>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</si>
  <si>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</si>
  <si>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</si>
  <si>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</si>
  <si>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</si>
  <si>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</si>
  <si>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</si>
  <si>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</si>
  <si>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</si>
  <si>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</si>
  <si>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</si>
  <si>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category</t>
  </si>
  <si>
    <t>sumif</t>
  </si>
  <si>
    <t>Grand Total</t>
  </si>
  <si>
    <t>Row Labels</t>
  </si>
  <si>
    <t>Qtr1</t>
  </si>
  <si>
    <t>Qtr2</t>
  </si>
  <si>
    <t>Qtr3</t>
  </si>
  <si>
    <t>Qtr4</t>
  </si>
  <si>
    <t>Sum of Sale_amt</t>
  </si>
  <si>
    <t>Sum of Units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</si>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</sst>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m/d/yy;@"/>
    <numFmt numFmtId="166" formatCode="_-[$$-409]* #,##0_ ;_-[$$-409]* \-#,##0\ ;_-[$$-409]* &quot;-&quot;??_ ;_-@_ "/>
    <numFmt numFmtId="167" formatCode="_(* #,##0_);_(* \(#,##0\);_(* &quot;-&quot;??_);_(@_)"/>
  </numFmts>
  <fonts count="8"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
      <b/>
      <sz val="1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19">
    <xf numFmtId="0" fontId="0" fillId="0" borderId="0" xfId="0"/>
    <xf numFmtId="165" fontId="4"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1" applyFont="1" applyBorder="1" applyAlignment="1">
      <alignment horizontal="left" vertical="center"/>
    </xf>
    <xf numFmtId="0" fontId="5" fillId="2" borderId="1" xfId="0" applyFont="1" applyFill="1" applyBorder="1" applyAlignment="1">
      <alignment vertical="top" wrapText="1"/>
    </xf>
    <xf numFmtId="0" fontId="5" fillId="0" borderId="0" xfId="0" applyFont="1" applyAlignment="1">
      <alignment vertical="top" wrapText="1"/>
    </xf>
    <xf numFmtId="0" fontId="6" fillId="0" borderId="0" xfId="0" applyFont="1"/>
    <xf numFmtId="0" fontId="6" fillId="2" borderId="1" xfId="0" applyFont="1" applyFill="1" applyBorder="1" applyAlignment="1">
      <alignment vertical="top" wrapText="1"/>
    </xf>
    <xf numFmtId="0" fontId="6" fillId="2" borderId="0" xfId="0" applyFont="1" applyFill="1" applyAlignment="1">
      <alignment vertical="top" wrapText="1"/>
    </xf>
    <xf numFmtId="0" fontId="6" fillId="0" borderId="1" xfId="0" applyFont="1" applyBorder="1"/>
    <xf numFmtId="0" fontId="5" fillId="0" borderId="1" xfId="0" applyFont="1" applyBorder="1" applyAlignment="1">
      <alignment vertical="top" wrapText="1"/>
    </xf>
    <xf numFmtId="164" fontId="0" fillId="0" borderId="0" xfId="0" applyNumberFormat="1"/>
    <xf numFmtId="166" fontId="0" fillId="0" borderId="0" xfId="0" applyNumberFormat="1"/>
    <xf numFmtId="166" fontId="7" fillId="0" borderId="0" xfId="0" applyNumberFormat="1" applyFont="1"/>
    <xf numFmtId="167" fontId="7" fillId="0" borderId="0" xfId="0" applyNumberFormat="1" applyFont="1"/>
    <xf numFmtId="0" fontId="5" fillId="2" borderId="2" xfId="0" applyFont="1" applyFill="1" applyBorder="1" applyAlignment="1">
      <alignment vertical="top" wrapText="1"/>
    </xf>
    <xf numFmtId="0" fontId="0" fillId="0" borderId="0" xfId="0" pivotButton="1"/>
    <xf numFmtId="0" fontId="0" fillId="0" borderId="0" xfId="0" applyAlignment="1">
      <alignment horizontal="left"/>
    </xf>
  </cellXfs>
  <cellStyles count="5">
    <cellStyle name="Comma" xfId="1" builtinId="3"/>
    <cellStyle name="Ctx_Hyperlink" xfId="2" xr:uid="{00000000-0005-0000-0000-000001000000}"/>
    <cellStyle name="Hyperlink 2" xfId="4" xr:uid="{00000000-0005-0000-0000-000002000000}"/>
    <cellStyle name="Normal" xfId="0" builtinId="0" customBuiltin="1"/>
    <cellStyle name="Normal 4" xfId="3" xr:uid="{00000000-0005-0000-0000-000004000000}"/>
  </cellStyles>
  <dxfs count="15">
    <dxf>
      <font>
        <color rgb="FF006100"/>
      </font>
      <fill>
        <patternFill>
          <bgColor rgb="FFC6EFCE"/>
        </patternFill>
      </fill>
    </dxf>
    <dxf>
      <font>
        <color rgb="FF006100"/>
      </font>
      <fill>
        <patternFill>
          <bgColor rgb="FFC6EFCE"/>
        </patternFill>
      </fill>
    </dxf>
    <dxf>
      <numFmt numFmtId="166" formatCode="_-[$$-409]* #,##0_ ;_-[$$-409]* \-#,##0\ ;_-[$$-409]* &quot;-&quot;??_ ;_-@_ "/>
    </dxf>
    <dxf>
      <font>
        <b val="0"/>
        <i val="0"/>
        <strike val="0"/>
        <condense val="0"/>
        <extend val="0"/>
        <outline val="0"/>
        <shadow val="0"/>
        <u val="none"/>
        <vertAlign val="baseline"/>
        <sz val="11"/>
        <color theme="1"/>
        <name val="Calibri"/>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style="medium">
          <color rgb="FFDDDDDD"/>
        </left>
        <right style="medium">
          <color rgb="FFDDDDDD"/>
        </right>
        <top/>
        <bottom/>
      </border>
    </dxf>
    <dxf>
      <font>
        <b val="0"/>
        <i val="0"/>
        <strike val="0"/>
        <condense val="0"/>
        <extend val="0"/>
        <outline val="0"/>
        <shadow val="0"/>
        <u val="none"/>
        <vertAlign val="baseline"/>
        <sz val="11"/>
        <color theme="1"/>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left style="medium">
          <color rgb="FFDDDDDD"/>
        </left>
        <right style="medium">
          <color rgb="FFDDDDDD"/>
        </right>
        <top style="medium">
          <color rgb="FFDDDDDD"/>
        </top>
        <bottom style="medium">
          <color rgb="FFDDDDDD"/>
        </bottom>
        <vertical/>
        <horizontal/>
      </border>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5" formatCode="m/d/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dashboard.xlsx]PIVOT!PivotTable2</c:name>
    <c:fmtId val="5"/>
  </c:pivotSource>
  <c:chart>
    <c:title>
      <c:tx>
        <c:rich>
          <a:bodyPr rot="0" spcFirstLastPara="1" vertOverflow="ellipsis" vert="horz" wrap="square" anchor="ctr" anchorCtr="1"/>
          <a:lstStyle/>
          <a:p>
            <a:pPr>
              <a:defRPr sz="1200" b="1" i="1" u="none" strike="noStrike" kern="1200" spc="0" baseline="0">
                <a:solidFill>
                  <a:schemeClr val="tx2">
                    <a:lumMod val="50000"/>
                  </a:schemeClr>
                </a:solidFill>
                <a:latin typeface="Aptos Narrow" panose="020B0004020202020204" pitchFamily="34" charset="0"/>
                <a:ea typeface="+mn-ea"/>
                <a:cs typeface="+mn-cs"/>
              </a:defRPr>
            </a:pPr>
            <a:r>
              <a:rPr lang="en-IN" sz="1600" b="1"/>
              <a:t>Sales</a:t>
            </a:r>
            <a:r>
              <a:rPr lang="en-IN" sz="1600" b="1" baseline="0"/>
              <a:t> By SalesMan</a:t>
            </a:r>
            <a:endParaRPr lang="en-IN" sz="1600" b="1"/>
          </a:p>
        </c:rich>
      </c:tx>
      <c:overlay val="0"/>
      <c:spPr>
        <a:noFill/>
        <a:ln>
          <a:noFill/>
        </a:ln>
        <a:effectLst/>
      </c:spPr>
      <c:txPr>
        <a:bodyPr rot="0" spcFirstLastPara="1" vertOverflow="ellipsis" vert="horz" wrap="square" anchor="ctr" anchorCtr="1"/>
        <a:lstStyle/>
        <a:p>
          <a:pPr>
            <a:defRPr sz="1200" b="1"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marker>
          <c:symbol val="none"/>
        </c:marker>
        <c:dLbl>
          <c:idx val="0"/>
          <c:spPr>
            <a:noFill/>
            <a:ln>
              <a:noFill/>
            </a:ln>
            <a:effectLst/>
          </c:spPr>
          <c:txPr>
            <a:bodyPr rot="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39588801399824"/>
          <c:y val="0.1429724409448819"/>
          <c:w val="0.80304855643044615"/>
          <c:h val="0.60142461358996779"/>
        </c:manualLayout>
      </c:layout>
      <c:barChart>
        <c:barDir val="col"/>
        <c:grouping val="clustered"/>
        <c:varyColors val="0"/>
        <c:ser>
          <c:idx val="0"/>
          <c:order val="0"/>
          <c:tx>
            <c:strRef>
              <c:f>PIVOT!$D$25</c:f>
              <c:strCache>
                <c:ptCount val="1"/>
                <c:pt idx="0">
                  <c:v>Total</c:v>
                </c:pt>
              </c:strCache>
            </c:strRef>
          </c:tx>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invertIfNegative val="0"/>
          <c:cat>
            <c:strRef>
              <c:f>PIVOT!$C$26:$C$37</c:f>
              <c:strCache>
                <c:ptCount val="11"/>
                <c:pt idx="0">
                  <c:v>Alexander</c:v>
                </c:pt>
                <c:pt idx="1">
                  <c:v>Luis</c:v>
                </c:pt>
                <c:pt idx="2">
                  <c:v>Steven</c:v>
                </c:pt>
                <c:pt idx="3">
                  <c:v>David</c:v>
                </c:pt>
                <c:pt idx="4">
                  <c:v>Sigal</c:v>
                </c:pt>
                <c:pt idx="5">
                  <c:v>John</c:v>
                </c:pt>
                <c:pt idx="6">
                  <c:v>Stephen</c:v>
                </c:pt>
                <c:pt idx="7">
                  <c:v>Michael</c:v>
                </c:pt>
                <c:pt idx="8">
                  <c:v>Karen</c:v>
                </c:pt>
                <c:pt idx="9">
                  <c:v>Diana</c:v>
                </c:pt>
                <c:pt idx="10">
                  <c:v>Shelli</c:v>
                </c:pt>
              </c:strCache>
            </c:strRef>
          </c:cat>
          <c:val>
            <c:numRef>
              <c:f>PIVOT!$D$26:$D$37</c:f>
              <c:numCache>
                <c:formatCode>_-[$$-409]* #,##0_ ;_-[$$-409]* \-#,##0\ ;_-[$$-409]* "-"??_ ;_-@_ </c:formatCode>
                <c:ptCount val="11"/>
                <c:pt idx="0">
                  <c:v>236703</c:v>
                </c:pt>
                <c:pt idx="1">
                  <c:v>206373</c:v>
                </c:pt>
                <c:pt idx="2">
                  <c:v>199690</c:v>
                </c:pt>
                <c:pt idx="3">
                  <c:v>140955</c:v>
                </c:pt>
                <c:pt idx="4">
                  <c:v>125037.5</c:v>
                </c:pt>
                <c:pt idx="5">
                  <c:v>124016</c:v>
                </c:pt>
                <c:pt idx="6">
                  <c:v>88063</c:v>
                </c:pt>
                <c:pt idx="7">
                  <c:v>66836</c:v>
                </c:pt>
                <c:pt idx="8">
                  <c:v>48204</c:v>
                </c:pt>
                <c:pt idx="9">
                  <c:v>36100</c:v>
                </c:pt>
                <c:pt idx="10">
                  <c:v>33698</c:v>
                </c:pt>
              </c:numCache>
            </c:numRef>
          </c:val>
          <c:extLst>
            <c:ext xmlns:c16="http://schemas.microsoft.com/office/drawing/2014/chart" uri="{C3380CC4-5D6E-409C-BE32-E72D297353CC}">
              <c16:uniqueId val="{00000000-EA19-4D61-9EAD-3E8659514E96}"/>
            </c:ext>
          </c:extLst>
        </c:ser>
        <c:dLbls>
          <c:showLegendKey val="0"/>
          <c:showVal val="0"/>
          <c:showCatName val="0"/>
          <c:showSerName val="0"/>
          <c:showPercent val="0"/>
          <c:showBubbleSize val="0"/>
        </c:dLbls>
        <c:gapWidth val="147"/>
        <c:overlap val="-24"/>
        <c:axId val="1134867519"/>
        <c:axId val="1134866559"/>
      </c:barChart>
      <c:catAx>
        <c:axId val="113486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134866559"/>
        <c:crosses val="autoZero"/>
        <c:auto val="1"/>
        <c:lblAlgn val="ctr"/>
        <c:lblOffset val="100"/>
        <c:noMultiLvlLbl val="0"/>
      </c:catAx>
      <c:valAx>
        <c:axId val="1134866559"/>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134867519"/>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20000"/>
          <a:lumOff val="80000"/>
        </a:schemeClr>
      </a:solidFill>
      <a:round/>
    </a:ln>
    <a:effectLst>
      <a:outerShdw blurRad="63500" sx="102000" sy="102000" algn="ctr" rotWithShape="0">
        <a:prstClr val="black">
          <a:alpha val="40000"/>
        </a:prstClr>
      </a:outerShdw>
    </a:effectLst>
  </c:spPr>
  <c:txPr>
    <a:bodyPr/>
    <a:lstStyle/>
    <a:p>
      <a:pPr>
        <a:defRPr sz="1000" i="1">
          <a:solidFill>
            <a:schemeClr val="tx2">
              <a:lumMod val="50000"/>
            </a:schemeClr>
          </a:solidFill>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dashboard.xlsx]PIVOT!PivotTable1</c:name>
    <c:fmtId val="11"/>
  </c:pivotSource>
  <c:chart>
    <c:title>
      <c:tx>
        <c:rich>
          <a:bodyPr rot="0" spcFirstLastPara="1" vertOverflow="ellipsis" vert="horz" wrap="square" anchor="ctr" anchorCtr="1"/>
          <a:lstStyle/>
          <a:p>
            <a:pPr>
              <a:defRPr sz="1500" b="1" i="1" u="none" strike="noStrike" kern="1200" cap="all" spc="100" normalizeH="0" baseline="0">
                <a:solidFill>
                  <a:schemeClr val="tx2">
                    <a:lumMod val="50000"/>
                  </a:schemeClr>
                </a:solidFill>
                <a:latin typeface="Aptos Narrow" panose="020B0004020202020204" pitchFamily="34" charset="0"/>
                <a:ea typeface="+mn-ea"/>
                <a:cs typeface="+mn-cs"/>
              </a:defRPr>
            </a:pPr>
            <a:r>
              <a:rPr lang="en-IN" sz="1600" b="1" i="1">
                <a:solidFill>
                  <a:schemeClr val="tx2">
                    <a:lumMod val="50000"/>
                  </a:schemeClr>
                </a:solidFill>
                <a:latin typeface="Aptos Narrow" panose="020B0004020202020204" pitchFamily="34" charset="0"/>
              </a:rPr>
              <a:t>Sales</a:t>
            </a:r>
            <a:r>
              <a:rPr lang="en-IN" b="1" i="1">
                <a:solidFill>
                  <a:schemeClr val="tx2">
                    <a:lumMod val="50000"/>
                  </a:schemeClr>
                </a:solidFill>
                <a:latin typeface="Aptos Narrow" panose="020B0004020202020204" pitchFamily="34" charset="0"/>
              </a:rPr>
              <a:t> </a:t>
            </a:r>
            <a:r>
              <a:rPr lang="en-IN" sz="1600" b="1" i="1">
                <a:solidFill>
                  <a:schemeClr val="tx2">
                    <a:lumMod val="50000"/>
                  </a:schemeClr>
                </a:solidFill>
                <a:latin typeface="Aptos Narrow" panose="020B0004020202020204" pitchFamily="34" charset="0"/>
              </a:rPr>
              <a:t>by</a:t>
            </a:r>
            <a:r>
              <a:rPr lang="en-IN" sz="1600" b="1" i="1" baseline="0">
                <a:solidFill>
                  <a:schemeClr val="tx2">
                    <a:lumMod val="50000"/>
                  </a:schemeClr>
                </a:solidFill>
                <a:latin typeface="Aptos Narrow" panose="020B0004020202020204" pitchFamily="34" charset="0"/>
              </a:rPr>
              <a:t> date</a:t>
            </a:r>
            <a:endParaRPr lang="en-IN" b="1" i="1">
              <a:solidFill>
                <a:schemeClr val="tx2">
                  <a:lumMod val="50000"/>
                </a:schemeClr>
              </a:solidFill>
              <a:latin typeface="Aptos Narrow" panose="020B0004020202020204" pitchFamily="34" charset="0"/>
            </a:endParaRPr>
          </a:p>
        </c:rich>
      </c:tx>
      <c:layout>
        <c:manualLayout>
          <c:xMode val="edge"/>
          <c:yMode val="edge"/>
          <c:x val="0.35463188976377952"/>
          <c:y val="2.2127442403032958E-2"/>
        </c:manualLayout>
      </c:layout>
      <c:overlay val="0"/>
      <c:spPr>
        <a:noFill/>
        <a:ln>
          <a:noFill/>
        </a:ln>
        <a:effectLst/>
      </c:spPr>
      <c:txPr>
        <a:bodyPr rot="0" spcFirstLastPara="1" vertOverflow="ellipsis" vert="horz" wrap="square" anchor="ctr" anchorCtr="1"/>
        <a:lstStyle/>
        <a:p>
          <a:pPr>
            <a:defRPr sz="1500" b="1" i="1" u="none" strike="noStrike" kern="1200" cap="all" spc="100" normalizeH="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lt1"/>
                  </a:solidFill>
                  <a:latin typeface="Aptos Narrow" panose="020B00040202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55257328403374"/>
          <c:y val="0.17799460188320149"/>
          <c:w val="0.8156460746618841"/>
          <c:h val="0.58707680833501974"/>
        </c:manualLayout>
      </c:layout>
      <c:lineChart>
        <c:grouping val="standard"/>
        <c:varyColors val="0"/>
        <c:ser>
          <c:idx val="0"/>
          <c:order val="0"/>
          <c:tx>
            <c:strRef>
              <c:f>PIVOT!$B$3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lt1"/>
                    </a:solidFill>
                    <a:latin typeface="Aptos Narrow" panose="020B00040202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PIVOT!$A$4:$A$8</c:f>
              <c:strCache>
                <c:ptCount val="4"/>
                <c:pt idx="0">
                  <c:v>Qtr1</c:v>
                </c:pt>
                <c:pt idx="1">
                  <c:v>Qtr2</c:v>
                </c:pt>
                <c:pt idx="2">
                  <c:v>Qtr3</c:v>
                </c:pt>
                <c:pt idx="3">
                  <c:v>Qtr4</c:v>
                </c:pt>
              </c:strCache>
            </c:strRef>
          </c:cat>
          <c:val>
            <c:numRef>
              <c:f>PIVOT!$B$4:$B$8</c:f>
              <c:numCache>
                <c:formatCode>_-[$$-409]* #,##0_ ;_-[$$-409]* \-#,##0\ ;_-[$$-409]* "-"??_ ;_-@_ </c:formatCode>
                <c:ptCount val="4"/>
                <c:pt idx="0">
                  <c:v>330026</c:v>
                </c:pt>
                <c:pt idx="1">
                  <c:v>608613</c:v>
                </c:pt>
                <c:pt idx="2">
                  <c:v>133278.5</c:v>
                </c:pt>
                <c:pt idx="3">
                  <c:v>233758</c:v>
                </c:pt>
              </c:numCache>
            </c:numRef>
          </c:val>
          <c:smooth val="1"/>
          <c:extLst>
            <c:ext xmlns:c16="http://schemas.microsoft.com/office/drawing/2014/chart" uri="{C3380CC4-5D6E-409C-BE32-E72D297353CC}">
              <c16:uniqueId val="{00000000-6D4D-433A-B9DF-D97CF1A9D464}"/>
            </c:ext>
          </c:extLst>
        </c:ser>
        <c:dLbls>
          <c:showLegendKey val="0"/>
          <c:showVal val="0"/>
          <c:showCatName val="0"/>
          <c:showSerName val="0"/>
          <c:showPercent val="0"/>
          <c:showBubbleSize val="0"/>
        </c:dLbls>
        <c:dropLines>
          <c:spPr>
            <a:ln w="12700" cap="flat" cmpd="sng" algn="ctr">
              <a:solidFill>
                <a:schemeClr val="accent1">
                  <a:lumMod val="60000"/>
                  <a:lumOff val="40000"/>
                </a:schemeClr>
              </a:solidFill>
              <a:round/>
            </a:ln>
            <a:effectLst/>
          </c:spPr>
        </c:dropLines>
        <c:marker val="1"/>
        <c:smooth val="0"/>
        <c:axId val="1022335615"/>
        <c:axId val="1180952703"/>
      </c:lineChart>
      <c:catAx>
        <c:axId val="1022335615"/>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000" b="0" i="1" u="none" strike="noStrike" kern="1200" spc="100" baseline="0">
                <a:solidFill>
                  <a:schemeClr val="tx2">
                    <a:lumMod val="50000"/>
                  </a:schemeClr>
                </a:solidFill>
                <a:latin typeface="Aptos Narrow" panose="020B0004020202020204" pitchFamily="34" charset="0"/>
                <a:ea typeface="+mn-ea"/>
                <a:cs typeface="+mn-cs"/>
              </a:defRPr>
            </a:pPr>
            <a:endParaRPr lang="en-US"/>
          </a:p>
        </c:txPr>
        <c:crossAx val="1180952703"/>
        <c:crosses val="autoZero"/>
        <c:auto val="1"/>
        <c:lblAlgn val="ctr"/>
        <c:lblOffset val="100"/>
        <c:noMultiLvlLbl val="0"/>
      </c:catAx>
      <c:valAx>
        <c:axId val="1180952703"/>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02233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dashboard.xlsx]PIVOT!PivotTable3</c:name>
    <c:fmtId val="5"/>
  </c:pivotSource>
  <c:chart>
    <c:title>
      <c:tx>
        <c:rich>
          <a:bodyPr rot="0" spcFirstLastPara="1" vertOverflow="ellipsis" vert="horz" wrap="square" anchor="ctr" anchorCtr="1"/>
          <a:lstStyle/>
          <a:p>
            <a:pPr>
              <a:defRPr sz="1600" b="1" i="1" u="none" strike="noStrike" kern="1200" spc="0" baseline="0">
                <a:solidFill>
                  <a:schemeClr val="tx2">
                    <a:lumMod val="50000"/>
                  </a:schemeClr>
                </a:solidFill>
                <a:latin typeface="Aptos Narrow" panose="020B0004020202020204" pitchFamily="34" charset="0"/>
                <a:ea typeface="+mn-ea"/>
                <a:cs typeface="+mn-cs"/>
              </a:defRPr>
            </a:pPr>
            <a:r>
              <a:rPr lang="en-US" sz="1600" b="1">
                <a:solidFill>
                  <a:schemeClr val="tx2">
                    <a:lumMod val="50000"/>
                  </a:schemeClr>
                </a:solidFill>
              </a:rPr>
              <a:t>Units By Manager</a:t>
            </a:r>
          </a:p>
        </c:rich>
      </c:tx>
      <c:overlay val="0"/>
      <c:spPr>
        <a:noFill/>
        <a:ln>
          <a:noFill/>
        </a:ln>
        <a:effectLst/>
      </c:spPr>
      <c:txPr>
        <a:bodyPr rot="0" spcFirstLastPara="1" vertOverflow="ellipsis" vert="horz" wrap="square" anchor="ctr" anchorCtr="1"/>
        <a:lstStyle/>
        <a:p>
          <a:pPr>
            <a:defRPr sz="1600" b="1"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a:noFill/>
          </a:ln>
          <a:effectLst/>
        </c:spPr>
        <c:dLbl>
          <c:idx val="0"/>
          <c:layout>
            <c:manualLayout>
              <c:x val="-7.7777777777777876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dLbl>
          <c:idx val="0"/>
          <c:layout>
            <c:manualLayout>
              <c:x val="-8.0555555555555658E-2"/>
              <c:y val="4.629629629629629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dLbl>
          <c:idx val="0"/>
          <c:layout>
            <c:manualLayout>
              <c:x val="-7.4999999999999997E-2"/>
              <c:y val="4.629629629629544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50000"/>
            </a:schemeClr>
          </a:solidFill>
          <a:ln>
            <a:noFill/>
          </a:ln>
          <a:effectLst/>
        </c:spPr>
        <c:dLbl>
          <c:idx val="0"/>
          <c:layout>
            <c:manualLayout>
              <c:x val="-7.4999999999999997E-2"/>
              <c:y val="4.629629629629544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50000"/>
            </a:schemeClr>
          </a:solidFill>
          <a:ln>
            <a:noFill/>
          </a:ln>
          <a:effectLst/>
        </c:spPr>
        <c:dLbl>
          <c:idx val="0"/>
          <c:layout>
            <c:manualLayout>
              <c:x val="-8.0555555555555658E-2"/>
              <c:y val="4.629629629629629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50000"/>
            </a:schemeClr>
          </a:solidFill>
          <a:ln>
            <a:noFill/>
          </a:ln>
          <a:effectLst/>
        </c:spPr>
        <c:dLbl>
          <c:idx val="0"/>
          <c:layout>
            <c:manualLayout>
              <c:x val="-7.7777777777777876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50000"/>
            </a:schemeClr>
          </a:solidFill>
          <a:ln>
            <a:noFill/>
          </a:ln>
          <a:effectLst/>
        </c:spPr>
        <c:dLbl>
          <c:idx val="0"/>
          <c:layout>
            <c:manualLayout>
              <c:x val="-7.4999999999999997E-2"/>
              <c:y val="4.6296296296295444E-3"/>
            </c:manualLayout>
          </c:layout>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50000"/>
            </a:schemeClr>
          </a:solidFill>
          <a:ln>
            <a:noFill/>
          </a:ln>
          <a:effectLst/>
        </c:spPr>
        <c:dLbl>
          <c:idx val="0"/>
          <c:layout>
            <c:manualLayout>
              <c:x val="-8.0555555555555658E-2"/>
              <c:y val="4.6296296296296294E-3"/>
            </c:manualLayout>
          </c:layout>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2">
              <a:lumMod val="50000"/>
            </a:schemeClr>
          </a:solidFill>
          <a:ln>
            <a:noFill/>
          </a:ln>
          <a:effectLst/>
        </c:spPr>
        <c:dLbl>
          <c:idx val="0"/>
          <c:layout>
            <c:manualLayout>
              <c:x val="-7.7777777777777876E-2"/>
              <c:y val="0"/>
            </c:manualLayout>
          </c:layout>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25249008407285"/>
          <c:y val="0.18261888915539021"/>
          <c:w val="0.74384019814090641"/>
          <c:h val="0.6970913531641878"/>
        </c:manualLayout>
      </c:layout>
      <c:barChart>
        <c:barDir val="bar"/>
        <c:grouping val="clustered"/>
        <c:varyColors val="0"/>
        <c:ser>
          <c:idx val="0"/>
          <c:order val="0"/>
          <c:tx>
            <c:strRef>
              <c:f>PIVOT!$C$51</c:f>
              <c:strCache>
                <c:ptCount val="1"/>
                <c:pt idx="0">
                  <c:v>Total</c:v>
                </c:pt>
              </c:strCache>
            </c:strRef>
          </c:tx>
          <c:spPr>
            <a:solidFill>
              <a:schemeClr val="tx2">
                <a:lumMod val="50000"/>
              </a:schemeClr>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0-FCD9-4EBC-9BE2-42375FF6053B}"/>
              </c:ext>
            </c:extLst>
          </c:dPt>
          <c:dPt>
            <c:idx val="1"/>
            <c:invertIfNegative val="0"/>
            <c:bubble3D val="0"/>
            <c:spPr>
              <a:solidFill>
                <a:schemeClr val="tx2">
                  <a:lumMod val="50000"/>
                </a:schemeClr>
              </a:solidFill>
              <a:ln>
                <a:noFill/>
              </a:ln>
              <a:effectLst/>
            </c:spPr>
            <c:extLst>
              <c:ext xmlns:c16="http://schemas.microsoft.com/office/drawing/2014/chart" uri="{C3380CC4-5D6E-409C-BE32-E72D297353CC}">
                <c16:uniqueId val="{00000001-FCD9-4EBC-9BE2-42375FF6053B}"/>
              </c:ext>
            </c:extLst>
          </c:dPt>
          <c:dPt>
            <c:idx val="2"/>
            <c:invertIfNegative val="0"/>
            <c:bubble3D val="0"/>
            <c:spPr>
              <a:solidFill>
                <a:schemeClr val="tx2">
                  <a:lumMod val="50000"/>
                </a:schemeClr>
              </a:solidFill>
              <a:ln>
                <a:noFill/>
              </a:ln>
              <a:effectLst/>
            </c:spPr>
            <c:extLst>
              <c:ext xmlns:c16="http://schemas.microsoft.com/office/drawing/2014/chart" uri="{C3380CC4-5D6E-409C-BE32-E72D297353CC}">
                <c16:uniqueId val="{00000002-FCD9-4EBC-9BE2-42375FF6053B}"/>
              </c:ext>
            </c:extLst>
          </c:dPt>
          <c:dPt>
            <c:idx val="3"/>
            <c:invertIfNegative val="0"/>
            <c:bubble3D val="0"/>
            <c:spPr>
              <a:solidFill>
                <a:schemeClr val="tx2">
                  <a:lumMod val="50000"/>
                </a:schemeClr>
              </a:solidFill>
              <a:ln>
                <a:noFill/>
              </a:ln>
              <a:effectLst/>
            </c:spPr>
            <c:extLst>
              <c:ext xmlns:c16="http://schemas.microsoft.com/office/drawing/2014/chart" uri="{C3380CC4-5D6E-409C-BE32-E72D297353CC}">
                <c16:uniqueId val="{00000003-FCD9-4EBC-9BE2-42375FF6053B}"/>
              </c:ext>
            </c:extLst>
          </c:dPt>
          <c:dLbls>
            <c:dLbl>
              <c:idx val="0"/>
              <c:layout>
                <c:manualLayout>
                  <c:x val="-9.524087859324752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CD9-4EBC-9BE2-42375FF6053B}"/>
                </c:ext>
              </c:extLst>
            </c:dLbl>
            <c:dLbl>
              <c:idx val="1"/>
              <c:layout>
                <c:manualLayout>
                  <c:x val="-7.4999999999999997E-2"/>
                  <c:y val="4.629629629629544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CD9-4EBC-9BE2-42375FF6053B}"/>
                </c:ext>
              </c:extLst>
            </c:dLbl>
            <c:dLbl>
              <c:idx val="2"/>
              <c:layout>
                <c:manualLayout>
                  <c:x val="-8.0555555555555658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CD9-4EBC-9BE2-42375FF6053B}"/>
                </c:ext>
              </c:extLst>
            </c:dLbl>
            <c:dLbl>
              <c:idx val="3"/>
              <c:layout>
                <c:manualLayout>
                  <c:x val="-7.777777777777787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CD9-4EBC-9BE2-42375FF6053B}"/>
                </c:ext>
              </c:extLst>
            </c:dLbl>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PIVOT!$B$52:$B$56</c:f>
              <c:strCache>
                <c:ptCount val="4"/>
                <c:pt idx="0">
                  <c:v>Douglas</c:v>
                </c:pt>
                <c:pt idx="1">
                  <c:v>Hermann</c:v>
                </c:pt>
                <c:pt idx="2">
                  <c:v>Martha</c:v>
                </c:pt>
                <c:pt idx="3">
                  <c:v>Timothy</c:v>
                </c:pt>
              </c:strCache>
            </c:strRef>
          </c:cat>
          <c:val>
            <c:numRef>
              <c:f>PIVOT!$C$52:$C$56</c:f>
              <c:numCache>
                <c:formatCode>General</c:formatCode>
                <c:ptCount val="4"/>
                <c:pt idx="0">
                  <c:v>415</c:v>
                </c:pt>
                <c:pt idx="1">
                  <c:v>647</c:v>
                </c:pt>
                <c:pt idx="2">
                  <c:v>704</c:v>
                </c:pt>
                <c:pt idx="3">
                  <c:v>355</c:v>
                </c:pt>
              </c:numCache>
            </c:numRef>
          </c:val>
          <c:extLst>
            <c:ext xmlns:c16="http://schemas.microsoft.com/office/drawing/2014/chart" uri="{C3380CC4-5D6E-409C-BE32-E72D297353CC}">
              <c16:uniqueId val="{00000004-FCD9-4EBC-9BE2-42375FF6053B}"/>
            </c:ext>
          </c:extLst>
        </c:ser>
        <c:dLbls>
          <c:dLblPos val="outEnd"/>
          <c:showLegendKey val="0"/>
          <c:showVal val="1"/>
          <c:showCatName val="0"/>
          <c:showSerName val="0"/>
          <c:showPercent val="0"/>
          <c:showBubbleSize val="0"/>
        </c:dLbls>
        <c:gapWidth val="182"/>
        <c:axId val="1294387216"/>
        <c:axId val="1242820863"/>
      </c:barChart>
      <c:catAx>
        <c:axId val="1294387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242820863"/>
        <c:crosses val="autoZero"/>
        <c:auto val="1"/>
        <c:lblAlgn val="ctr"/>
        <c:lblOffset val="100"/>
        <c:noMultiLvlLbl val="0"/>
      </c:catAx>
      <c:valAx>
        <c:axId val="1242820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2943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sz="1050" i="1">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i="1">
                <a:solidFill>
                  <a:schemeClr val="tx2">
                    <a:lumMod val="50000"/>
                  </a:schemeClr>
                </a:solidFill>
                <a:latin typeface="Aptos Narrow" panose="020B0004020202020204" pitchFamily="34" charset="0"/>
              </a:rPr>
              <a:t>Sales</a:t>
            </a:r>
            <a:r>
              <a:rPr lang="en-IN" b="1" i="1" baseline="0">
                <a:solidFill>
                  <a:schemeClr val="tx2">
                    <a:lumMod val="50000"/>
                  </a:schemeClr>
                </a:solidFill>
                <a:latin typeface="Aptos Narrow" panose="020B0004020202020204" pitchFamily="34" charset="0"/>
              </a:rPr>
              <a:t> By Item</a:t>
            </a:r>
            <a:endParaRPr lang="en-IN" b="1" i="1">
              <a:solidFill>
                <a:schemeClr val="tx2">
                  <a:lumMod val="50000"/>
                </a:schemeClr>
              </a:solidFill>
              <a:latin typeface="Aptos Narrow" panose="020B0004020202020204" pitchFamily="34" charset="0"/>
            </a:endParaRPr>
          </a:p>
        </c:rich>
      </c:tx>
      <c:layout>
        <c:manualLayout>
          <c:xMode val="edge"/>
          <c:yMode val="edge"/>
          <c:x val="0.38040266841644793"/>
          <c:y val="4.9905220180810735E-2"/>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dLbl>
          <c:idx val="0"/>
          <c:layout>
            <c:manualLayout>
              <c:x val="-0.13180468066491688"/>
              <c:y val="2.2767206182560513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2.1766404199475065E-2"/>
              <c:y val="-6.2389180519101778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2.6553587051618446E-2"/>
              <c:y val="6.9189268008165647E-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0.11314632545931759"/>
              <c:y val="-0.10301837270341208"/>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1766404199475065E-2"/>
              <c:y val="-6.2389180519101778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2.6553587051618446E-2"/>
              <c:y val="6.9189268008165647E-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0.11314632545931759"/>
              <c:y val="-0.10301837270341208"/>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3180468066491688"/>
              <c:y val="2.2767206182560513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2.1766404199475065E-2"/>
              <c:y val="-6.2389180519101778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2.6553587051618446E-2"/>
              <c:y val="6.9189268008165647E-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21654765424452824"/>
              <c:y val="0.10309261883014884"/>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634606437535413"/>
                  <c:h val="0.17575788367999623"/>
                </c:manualLayout>
              </c15:layout>
            </c:ext>
          </c:extLst>
        </c:dLbl>
      </c:pivotFmt>
      <c:pivotFmt>
        <c:idx val="15"/>
        <c:spPr>
          <a:solidFill>
            <a:schemeClr val="accent1"/>
          </a:solidFill>
          <a:ln w="19050">
            <a:solidFill>
              <a:schemeClr val="lt1"/>
            </a:solidFill>
          </a:ln>
          <a:effectLst/>
        </c:spPr>
        <c:dLbl>
          <c:idx val="0"/>
          <c:layout>
            <c:manualLayout>
              <c:x val="0.10833884451133988"/>
              <c:y val="-9.8130064120995036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115375486305465"/>
                  <c:h val="0.17575788367999623"/>
                </c:manualLayout>
              </c15:layout>
            </c:ext>
          </c:extLst>
        </c:dLbl>
      </c:pivotFmt>
      <c:pivotFmt>
        <c:idx val="16"/>
        <c:spPr>
          <a:solidFill>
            <a:schemeClr val="accent1"/>
          </a:solidFill>
          <a:ln w="19050">
            <a:solidFill>
              <a:schemeClr val="lt1"/>
            </a:solidFill>
          </a:ln>
          <a:effectLst/>
        </c:spPr>
        <c:dLbl>
          <c:idx val="0"/>
          <c:layout>
            <c:manualLayout>
              <c:x val="-0.13180468066491688"/>
              <c:y val="2.2767206182560513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PIVOT!$C$63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B3-4E25-9553-86399393B4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B3-4E25-9553-86399393B4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B3-4E25-9553-86399393B41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B3-4E25-9553-86399393B41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B3-4E25-9553-86399393B418}"/>
              </c:ext>
            </c:extLst>
          </c:dPt>
          <c:dLbls>
            <c:dLbl>
              <c:idx val="0"/>
              <c:layout>
                <c:manualLayout>
                  <c:x val="-2.1766404199475065E-2"/>
                  <c:y val="-6.238918051910177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7B3-4E25-9553-86399393B418}"/>
                </c:ext>
              </c:extLst>
            </c:dLbl>
            <c:dLbl>
              <c:idx val="1"/>
              <c:layout>
                <c:manualLayout>
                  <c:x val="2.6553587051618446E-2"/>
                  <c:y val="6.9189268008165647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7B3-4E25-9553-86399393B418}"/>
                </c:ext>
              </c:extLst>
            </c:dLbl>
            <c:dLbl>
              <c:idx val="2"/>
              <c:layout>
                <c:manualLayout>
                  <c:x val="-0.21654765424452824"/>
                  <c:y val="0.10309261883014884"/>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3634606437535413"/>
                      <c:h val="0.17575788367999623"/>
                    </c:manualLayout>
                  </c15:layout>
                </c:ext>
                <c:ext xmlns:c16="http://schemas.microsoft.com/office/drawing/2014/chart" uri="{C3380CC4-5D6E-409C-BE32-E72D297353CC}">
                  <c16:uniqueId val="{00000005-D7B3-4E25-9553-86399393B418}"/>
                </c:ext>
              </c:extLst>
            </c:dLbl>
            <c:dLbl>
              <c:idx val="3"/>
              <c:layout>
                <c:manualLayout>
                  <c:x val="0.10833884451133988"/>
                  <c:y val="-9.8130064120995036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4115375486305465"/>
                      <c:h val="0.17575788367999623"/>
                    </c:manualLayout>
                  </c15:layout>
                </c:ext>
                <c:ext xmlns:c16="http://schemas.microsoft.com/office/drawing/2014/chart" uri="{C3380CC4-5D6E-409C-BE32-E72D297353CC}">
                  <c16:uniqueId val="{00000007-D7B3-4E25-9553-86399393B418}"/>
                </c:ext>
              </c:extLst>
            </c:dLbl>
            <c:dLbl>
              <c:idx val="4"/>
              <c:layout>
                <c:manualLayout>
                  <c:x val="-0.13180468066491688"/>
                  <c:y val="2.276720618256051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7B3-4E25-9553-86399393B418}"/>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PIVOT!$B$64:$B$69</c:f>
              <c:strCache>
                <c:ptCount val="5"/>
                <c:pt idx="0">
                  <c:v>Cell Phone</c:v>
                </c:pt>
                <c:pt idx="1">
                  <c:v>Desk</c:v>
                </c:pt>
                <c:pt idx="2">
                  <c:v>Home Theater</c:v>
                </c:pt>
                <c:pt idx="3">
                  <c:v>Television</c:v>
                </c:pt>
                <c:pt idx="4">
                  <c:v>Video Games</c:v>
                </c:pt>
              </c:strCache>
            </c:strRef>
          </c:cat>
          <c:val>
            <c:numRef>
              <c:f>PIVOT!$C$64:$C$69</c:f>
              <c:numCache>
                <c:formatCode>_-[$$-409]* #,##0_ ;_-[$$-409]* \-#,##0\ ;_-[$$-409]* "-"??_ ;_-@_ </c:formatCode>
                <c:ptCount val="5"/>
                <c:pt idx="0">
                  <c:v>62550</c:v>
                </c:pt>
                <c:pt idx="1">
                  <c:v>1250</c:v>
                </c:pt>
                <c:pt idx="2">
                  <c:v>361000</c:v>
                </c:pt>
                <c:pt idx="3">
                  <c:v>857768</c:v>
                </c:pt>
                <c:pt idx="4">
                  <c:v>23107.5</c:v>
                </c:pt>
              </c:numCache>
            </c:numRef>
          </c:val>
          <c:extLst>
            <c:ext xmlns:c16="http://schemas.microsoft.com/office/drawing/2014/chart" uri="{C3380CC4-5D6E-409C-BE32-E72D297353CC}">
              <c16:uniqueId val="{0000000A-D7B3-4E25-9553-86399393B41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dashboard.xlsx]PIVOT!PivotTable5</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1">
                <a:solidFill>
                  <a:schemeClr val="tx2">
                    <a:lumMod val="50000"/>
                  </a:schemeClr>
                </a:solidFill>
                <a:latin typeface="Aptos Narrow" panose="020B0004020202020204" pitchFamily="34" charset="0"/>
              </a:rPr>
              <a:t>Sales</a:t>
            </a:r>
            <a:r>
              <a:rPr lang="en-US" b="1" i="1" baseline="0">
                <a:solidFill>
                  <a:schemeClr val="tx2">
                    <a:lumMod val="50000"/>
                  </a:schemeClr>
                </a:solidFill>
                <a:latin typeface="Aptos Narrow" panose="020B0004020202020204" pitchFamily="34" charset="0"/>
              </a:rPr>
              <a:t> By Region</a:t>
            </a:r>
            <a:endParaRPr lang="en-US" b="1" i="1">
              <a:solidFill>
                <a:schemeClr val="tx2">
                  <a:lumMod val="50000"/>
                </a:schemeClr>
              </a:solidFill>
              <a:latin typeface="Aptos Narrow" panose="020B0004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5.3631468504085129E-2"/>
          <c:y val="0.26811000680041197"/>
          <c:w val="0.62727089151087179"/>
          <c:h val="0.63096855861773615"/>
        </c:manualLayout>
      </c:layout>
      <c:doughnutChart>
        <c:varyColors val="1"/>
        <c:ser>
          <c:idx val="0"/>
          <c:order val="0"/>
          <c:tx>
            <c:strRef>
              <c:f>PIVOT!$E$76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EB-4D62-B80C-9BB5D3419B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EB-4D62-B80C-9BB5D3419B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5EB-4D62-B80C-9BB5D3419BB9}"/>
              </c:ext>
            </c:extLst>
          </c:dPt>
          <c:cat>
            <c:strRef>
              <c:f>PIVOT!$D$77:$D$80</c:f>
              <c:strCache>
                <c:ptCount val="3"/>
                <c:pt idx="0">
                  <c:v>Central</c:v>
                </c:pt>
                <c:pt idx="1">
                  <c:v>East</c:v>
                </c:pt>
                <c:pt idx="2">
                  <c:v>West</c:v>
                </c:pt>
              </c:strCache>
            </c:strRef>
          </c:cat>
          <c:val>
            <c:numRef>
              <c:f>PIVOT!$E$77:$E$80</c:f>
              <c:numCache>
                <c:formatCode>_-[$$-409]* #,##0_ ;_-[$$-409]* \-#,##0\ ;_-[$$-409]* "-"??_ ;_-@_ </c:formatCode>
                <c:ptCount val="3"/>
                <c:pt idx="0">
                  <c:v>829769.5</c:v>
                </c:pt>
                <c:pt idx="1">
                  <c:v>321007</c:v>
                </c:pt>
                <c:pt idx="2">
                  <c:v>154899</c:v>
                </c:pt>
              </c:numCache>
            </c:numRef>
          </c:val>
          <c:extLst>
            <c:ext xmlns:c16="http://schemas.microsoft.com/office/drawing/2014/chart" uri="{C3380CC4-5D6E-409C-BE32-E72D297353CC}">
              <c16:uniqueId val="{0000000C-9DBE-4F65-85F4-36A4E83CBCE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dashboard.xlsx]PIVOT!PivotTable7</c:name>
    <c:fmtId val="8"/>
  </c:pivotSource>
  <c:chart>
    <c:title>
      <c:tx>
        <c:rich>
          <a:bodyPr rot="0" spcFirstLastPara="1" vertOverflow="ellipsis" vert="horz" wrap="square" anchor="ctr" anchorCtr="1"/>
          <a:lstStyle/>
          <a:p>
            <a:pPr>
              <a:defRPr sz="1400" b="1" i="1" u="none" strike="noStrike" kern="1200" spc="0" baseline="0">
                <a:solidFill>
                  <a:schemeClr val="tx2">
                    <a:lumMod val="50000"/>
                  </a:schemeClr>
                </a:solidFill>
                <a:latin typeface="Aptos Narrow" panose="020B0004020202020204" pitchFamily="34" charset="0"/>
                <a:ea typeface="+mn-ea"/>
                <a:cs typeface="+mn-cs"/>
              </a:defRPr>
            </a:pPr>
            <a:r>
              <a:rPr lang="en-US" sz="1600" b="1">
                <a:solidFill>
                  <a:schemeClr val="tx2">
                    <a:lumMod val="50000"/>
                  </a:schemeClr>
                </a:solidFill>
              </a:rPr>
              <a:t>Sales</a:t>
            </a:r>
            <a:r>
              <a:rPr lang="en-US" sz="1600" b="1" baseline="0">
                <a:solidFill>
                  <a:schemeClr val="tx2">
                    <a:lumMod val="50000"/>
                  </a:schemeClr>
                </a:solidFill>
              </a:rPr>
              <a:t> By Manager</a:t>
            </a:r>
            <a:endParaRPr lang="en-US" sz="1600" b="1">
              <a:solidFill>
                <a:schemeClr val="tx2">
                  <a:lumMod val="50000"/>
                </a:schemeClr>
              </a:solidFill>
            </a:endParaRPr>
          </a:p>
        </c:rich>
      </c:tx>
      <c:layout>
        <c:manualLayout>
          <c:xMode val="edge"/>
          <c:yMode val="edge"/>
          <c:x val="0.23254731970785855"/>
          <c:y val="7.3053368328958895E-2"/>
        </c:manualLayout>
      </c:layout>
      <c:overlay val="0"/>
      <c:spPr>
        <a:noFill/>
        <a:ln>
          <a:noFill/>
        </a:ln>
        <a:effectLst/>
      </c:spPr>
      <c:txPr>
        <a:bodyPr rot="0" spcFirstLastPara="1" vertOverflow="ellipsis" vert="horz" wrap="square" anchor="ctr" anchorCtr="1"/>
        <a:lstStyle/>
        <a:p>
          <a:pPr>
            <a:defRPr sz="1400" b="1"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w="25400">
            <a:solidFill>
              <a:schemeClr val="lt1"/>
            </a:solidFill>
          </a:ln>
          <a:effectLst/>
          <a:sp3d contourW="25400">
            <a:contourClr>
              <a:schemeClr val="lt1"/>
            </a:contourClr>
          </a:sp3d>
        </c:spPr>
      </c:pivotFmt>
      <c:pivotFmt>
        <c:idx val="2"/>
        <c:spPr>
          <a:solidFill>
            <a:schemeClr val="accent5">
              <a:lumMod val="20000"/>
              <a:lumOff val="80000"/>
            </a:schemeClr>
          </a:solidFill>
          <a:ln w="25400">
            <a:solidFill>
              <a:schemeClr val="lt1"/>
            </a:solidFill>
          </a:ln>
          <a:effectLst/>
          <a:sp3d contourW="25400">
            <a:contourClr>
              <a:schemeClr val="lt1"/>
            </a:contourClr>
          </a:sp3d>
        </c:spPr>
      </c:pivotFmt>
      <c:pivotFmt>
        <c:idx val="3"/>
        <c:spPr>
          <a:solidFill>
            <a:schemeClr val="tx2">
              <a:lumMod val="60000"/>
              <a:lumOff val="40000"/>
            </a:schemeClr>
          </a:solidFill>
          <a:ln w="25400">
            <a:solidFill>
              <a:schemeClr val="lt1"/>
            </a:solidFill>
          </a:ln>
          <a:effectLst/>
          <a:sp3d contourW="25400">
            <a:contourClr>
              <a:schemeClr val="lt1"/>
            </a:contourClr>
          </a:sp3d>
        </c:spPr>
      </c:pivotFmt>
      <c:pivotFmt>
        <c:idx val="4"/>
        <c:spPr>
          <a:solidFill>
            <a:schemeClr val="accent5">
              <a:lumMod val="75000"/>
            </a:schemeClr>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2">
              <a:lumMod val="60000"/>
              <a:lumOff val="40000"/>
            </a:schemeClr>
          </a:solidFill>
          <a:ln w="25400">
            <a:solidFill>
              <a:schemeClr val="lt1"/>
            </a:solidFill>
          </a:ln>
          <a:effectLst/>
          <a:sp3d contourW="25400">
            <a:contourClr>
              <a:schemeClr val="lt1"/>
            </a:contourClr>
          </a:sp3d>
        </c:spPr>
      </c:pivotFmt>
      <c:pivotFmt>
        <c:idx val="7"/>
        <c:spPr>
          <a:solidFill>
            <a:schemeClr val="accent5">
              <a:lumMod val="20000"/>
              <a:lumOff val="80000"/>
            </a:schemeClr>
          </a:solidFill>
          <a:ln w="25400">
            <a:solidFill>
              <a:schemeClr val="lt1"/>
            </a:solidFill>
          </a:ln>
          <a:effectLst/>
          <a:sp3d contourW="25400">
            <a:contourClr>
              <a:schemeClr val="lt1"/>
            </a:contourClr>
          </a:sp3d>
        </c:spPr>
      </c:pivotFmt>
      <c:pivotFmt>
        <c:idx val="8"/>
        <c:spPr>
          <a:solidFill>
            <a:schemeClr val="tx2">
              <a:lumMod val="50000"/>
            </a:schemeClr>
          </a:solidFill>
          <a:ln w="25400">
            <a:solidFill>
              <a:schemeClr val="lt1"/>
            </a:solidFill>
          </a:ln>
          <a:effectLst/>
          <a:sp3d contourW="25400">
            <a:contourClr>
              <a:schemeClr val="lt1"/>
            </a:contourClr>
          </a:sp3d>
        </c:spPr>
      </c:pivotFmt>
      <c:pivotFmt>
        <c:idx val="9"/>
        <c:spPr>
          <a:solidFill>
            <a:schemeClr val="accent5">
              <a:lumMod val="75000"/>
            </a:schemeClr>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60000"/>
              <a:lumOff val="40000"/>
            </a:schemeClr>
          </a:solidFill>
          <a:ln w="25400">
            <a:solidFill>
              <a:schemeClr val="lt1"/>
            </a:solidFill>
          </a:ln>
          <a:effectLst/>
          <a:sp3d contourW="25400">
            <a:contourClr>
              <a:schemeClr val="lt1"/>
            </a:contourClr>
          </a:sp3d>
        </c:spPr>
        <c:dLbl>
          <c:idx val="0"/>
          <c:layout>
            <c:manualLayout>
              <c:x val="-0.21059858496645889"/>
              <c:y val="7.7141659375911345E-2"/>
            </c:manualLayout>
          </c:layout>
          <c:spPr>
            <a:noFill/>
            <a:ln>
              <a:noFill/>
            </a:ln>
            <a:effectLst/>
          </c:spPr>
          <c:txPr>
            <a:bodyPr rot="0" spcFirstLastPara="1" vertOverflow="ellipsis" vert="horz" wrap="square" lIns="38100" tIns="19050" rIns="38100" bIns="19050" anchor="ctr" anchorCtr="1">
              <a:no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485251455075449"/>
                  <c:h val="0.12479184893554972"/>
                </c:manualLayout>
              </c15:layout>
            </c:ext>
          </c:extLst>
        </c:dLbl>
      </c:pivotFmt>
      <c:pivotFmt>
        <c:idx val="12"/>
        <c:spPr>
          <a:solidFill>
            <a:schemeClr val="accent1">
              <a:lumMod val="75000"/>
              <a:alpha val="99000"/>
            </a:schemeClr>
          </a:solidFill>
          <a:ln w="25400">
            <a:solidFill>
              <a:schemeClr val="lt1"/>
            </a:solidFill>
          </a:ln>
          <a:effectLst/>
          <a:sp3d contourW="25400">
            <a:contourClr>
              <a:schemeClr val="lt1"/>
            </a:contourClr>
          </a:sp3d>
        </c:spPr>
        <c:dLbl>
          <c:idx val="0"/>
          <c:layout>
            <c:manualLayout>
              <c:x val="-0.27689301087692364"/>
              <c:y val="-0.12950204141149024"/>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2518959428970217"/>
                  <c:h val="0.16645851560221639"/>
                </c:manualLayout>
              </c15:layout>
            </c:ext>
          </c:extLst>
        </c:dLbl>
      </c:pivotFmt>
      <c:pivotFmt>
        <c:idx val="13"/>
        <c:spPr>
          <a:solidFill>
            <a:schemeClr val="tx2">
              <a:lumMod val="50000"/>
            </a:schemeClr>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7773874868736459"/>
                  <c:h val="6.5972222222222224E-2"/>
                </c:manualLayout>
              </c15:layout>
            </c:ext>
          </c:extLst>
        </c:dLbl>
      </c:pivotFmt>
      <c:pivotFmt>
        <c:idx val="14"/>
        <c:spPr>
          <a:solidFill>
            <a:schemeClr val="accent5">
              <a:lumMod val="75000"/>
            </a:schemeClr>
          </a:solidFill>
          <a:ln w="25400">
            <a:solidFill>
              <a:schemeClr val="lt1"/>
            </a:solidFill>
          </a:ln>
          <a:effectLst/>
          <a:sp3d contourW="25400">
            <a:contourClr>
              <a:schemeClr val="lt1"/>
            </a:contourClr>
          </a:sp3d>
        </c:spPr>
        <c:dLbl>
          <c:idx val="0"/>
          <c:layout>
            <c:manualLayout>
              <c:x val="9.8314601305261803E-2"/>
              <c:y val="6.4155001458151062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7282301862210151"/>
                  <c:h val="6.5972222222222224E-2"/>
                </c:manualLayout>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0004028486342865"/>
          <c:w val="0.70246501256525296"/>
          <c:h val="0.7999597151365716"/>
        </c:manualLayout>
      </c:layout>
      <c:pie3DChart>
        <c:varyColors val="1"/>
        <c:ser>
          <c:idx val="0"/>
          <c:order val="0"/>
          <c:tx>
            <c:strRef>
              <c:f>PIVOT!$K$93</c:f>
              <c:strCache>
                <c:ptCount val="1"/>
                <c:pt idx="0">
                  <c:v>Total</c:v>
                </c:pt>
              </c:strCache>
            </c:strRef>
          </c:tx>
          <c:dPt>
            <c:idx val="0"/>
            <c:bubble3D val="0"/>
            <c:spPr>
              <a:solidFill>
                <a:schemeClr val="tx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4A40-4A1B-B08C-431695227485}"/>
              </c:ext>
            </c:extLst>
          </c:dPt>
          <c:dPt>
            <c:idx val="1"/>
            <c:bubble3D val="0"/>
            <c:spPr>
              <a:solidFill>
                <a:schemeClr val="accent1">
                  <a:lumMod val="75000"/>
                  <a:alpha val="99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4A40-4A1B-B08C-431695227485}"/>
              </c:ext>
            </c:extLst>
          </c:dPt>
          <c:dPt>
            <c:idx val="2"/>
            <c:bubble3D val="0"/>
            <c:spPr>
              <a:solidFill>
                <a:schemeClr val="tx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4A40-4A1B-B08C-431695227485}"/>
              </c:ext>
            </c:extLst>
          </c:dPt>
          <c:dPt>
            <c:idx val="3"/>
            <c:bubble3D val="0"/>
            <c:spPr>
              <a:solidFill>
                <a:schemeClr val="accent5">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4A40-4A1B-B08C-431695227485}"/>
              </c:ext>
            </c:extLst>
          </c:dPt>
          <c:dLbls>
            <c:dLbl>
              <c:idx val="0"/>
              <c:layout>
                <c:manualLayout>
                  <c:x val="-0.21059858496645889"/>
                  <c:y val="7.7141659375911345E-2"/>
                </c:manualLayout>
              </c:layout>
              <c:spPr>
                <a:noFill/>
                <a:ln>
                  <a:noFill/>
                </a:ln>
                <a:effectLst/>
              </c:spPr>
              <c:txPr>
                <a:bodyPr rot="0" spcFirstLastPara="1" vertOverflow="ellipsis" vert="horz" wrap="square" lIns="38100" tIns="19050" rIns="38100" bIns="19050" anchor="ctr" anchorCtr="1">
                  <a:no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485251455075449"/>
                      <c:h val="0.12479184893554972"/>
                    </c:manualLayout>
                  </c15:layout>
                </c:ext>
                <c:ext xmlns:c16="http://schemas.microsoft.com/office/drawing/2014/chart" uri="{C3380CC4-5D6E-409C-BE32-E72D297353CC}">
                  <c16:uniqueId val="{00000001-4A40-4A1B-B08C-431695227485}"/>
                </c:ext>
              </c:extLst>
            </c:dLbl>
            <c:dLbl>
              <c:idx val="1"/>
              <c:layout>
                <c:manualLayout>
                  <c:x val="-0.27689301087692364"/>
                  <c:y val="-0.12950204141149024"/>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2518959428970217"/>
                      <c:h val="0.16645851560221639"/>
                    </c:manualLayout>
                  </c15:layout>
                </c:ext>
                <c:ext xmlns:c16="http://schemas.microsoft.com/office/drawing/2014/chart" uri="{C3380CC4-5D6E-409C-BE32-E72D297353CC}">
                  <c16:uniqueId val="{00000003-4A40-4A1B-B08C-431695227485}"/>
                </c:ext>
              </c:extLst>
            </c:dLbl>
            <c:dLbl>
              <c:idx val="2"/>
              <c:dLblPos val="bestFit"/>
              <c:showLegendKey val="0"/>
              <c:showVal val="1"/>
              <c:showCatName val="0"/>
              <c:showSerName val="0"/>
              <c:showPercent val="0"/>
              <c:showBubbleSize val="0"/>
              <c:extLst>
                <c:ext xmlns:c15="http://schemas.microsoft.com/office/drawing/2012/chart" uri="{CE6537A1-D6FC-4f65-9D91-7224C49458BB}">
                  <c15:layout>
                    <c:manualLayout>
                      <c:w val="0.27773874868736459"/>
                      <c:h val="6.5972222222222224E-2"/>
                    </c:manualLayout>
                  </c15:layout>
                </c:ext>
                <c:ext xmlns:c16="http://schemas.microsoft.com/office/drawing/2014/chart" uri="{C3380CC4-5D6E-409C-BE32-E72D297353CC}">
                  <c16:uniqueId val="{00000005-4A40-4A1B-B08C-431695227485}"/>
                </c:ext>
              </c:extLst>
            </c:dLbl>
            <c:dLbl>
              <c:idx val="3"/>
              <c:layout>
                <c:manualLayout>
                  <c:x val="9.8314601305261803E-2"/>
                  <c:y val="6.4155001458151062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7282301862210151"/>
                      <c:h val="6.5972222222222224E-2"/>
                    </c:manualLayout>
                  </c15:layout>
                </c:ext>
                <c:ext xmlns:c16="http://schemas.microsoft.com/office/drawing/2014/chart" uri="{C3380CC4-5D6E-409C-BE32-E72D297353CC}">
                  <c16:uniqueId val="{00000007-4A40-4A1B-B08C-431695227485}"/>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PIVOT!$J$94:$J$98</c:f>
              <c:strCache>
                <c:ptCount val="4"/>
                <c:pt idx="0">
                  <c:v>Douglas</c:v>
                </c:pt>
                <c:pt idx="1">
                  <c:v>Hermann</c:v>
                </c:pt>
                <c:pt idx="2">
                  <c:v>Martha</c:v>
                </c:pt>
                <c:pt idx="3">
                  <c:v>Timothy</c:v>
                </c:pt>
              </c:strCache>
            </c:strRef>
          </c:cat>
          <c:val>
            <c:numRef>
              <c:f>PIVOT!$K$94:$K$98</c:f>
              <c:numCache>
                <c:formatCode>_-[$$-409]* #,##0_ ;_-[$$-409]* \-#,##0\ ;_-[$$-409]* "-"??_ ;_-@_ </c:formatCode>
                <c:ptCount val="4"/>
                <c:pt idx="0">
                  <c:v>239056</c:v>
                </c:pt>
                <c:pt idx="1">
                  <c:v>365108.5</c:v>
                </c:pt>
                <c:pt idx="2">
                  <c:v>472493</c:v>
                </c:pt>
                <c:pt idx="3">
                  <c:v>229018</c:v>
                </c:pt>
              </c:numCache>
            </c:numRef>
          </c:val>
          <c:extLst>
            <c:ext xmlns:c16="http://schemas.microsoft.com/office/drawing/2014/chart" uri="{C3380CC4-5D6E-409C-BE32-E72D297353CC}">
              <c16:uniqueId val="{00000008-4A40-4A1B-B08C-431695227485}"/>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312262698236528"/>
          <c:y val="0.41340034876007392"/>
          <c:w val="0.2687738429575583"/>
          <c:h val="0.45360553580489471"/>
        </c:manualLayout>
      </c:layout>
      <c:overlay val="0"/>
      <c:spPr>
        <a:noFill/>
        <a:ln>
          <a:noFill/>
        </a:ln>
        <a:effectLst/>
      </c:spPr>
      <c:txPr>
        <a:bodyPr rot="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i="1">
          <a:solidFill>
            <a:schemeClr val="tx2">
              <a:lumMod val="50000"/>
            </a:schemeClr>
          </a:solidFill>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dashboard.xlsx]PIVOT!PivotTable1</c:name>
    <c:fmtId val="0"/>
  </c:pivotSource>
  <c:chart>
    <c:title>
      <c:tx>
        <c:rich>
          <a:bodyPr rot="0" spcFirstLastPara="1" vertOverflow="ellipsis" vert="horz" wrap="square" anchor="ctr" anchorCtr="1"/>
          <a:lstStyle/>
          <a:p>
            <a:pPr>
              <a:defRPr sz="1600" b="1" i="1" u="none" strike="noStrike" kern="1200" cap="all" spc="100" normalizeH="0" baseline="0">
                <a:solidFill>
                  <a:schemeClr val="tx2">
                    <a:lumMod val="50000"/>
                  </a:schemeClr>
                </a:solidFill>
                <a:latin typeface="Aptos Narrow" panose="020B0004020202020204" pitchFamily="34" charset="0"/>
                <a:ea typeface="+mn-ea"/>
                <a:cs typeface="+mn-cs"/>
              </a:defRPr>
            </a:pPr>
            <a:r>
              <a:rPr lang="en-IN" sz="1600" b="0" i="1">
                <a:solidFill>
                  <a:schemeClr val="tx2">
                    <a:lumMod val="50000"/>
                  </a:schemeClr>
                </a:solidFill>
                <a:latin typeface="Aptos Narrow" panose="020B0004020202020204" pitchFamily="34" charset="0"/>
              </a:rPr>
              <a:t>Sales by</a:t>
            </a:r>
            <a:r>
              <a:rPr lang="en-IN" sz="1600" b="0" i="1" baseline="0">
                <a:solidFill>
                  <a:schemeClr val="tx2">
                    <a:lumMod val="50000"/>
                  </a:schemeClr>
                </a:solidFill>
                <a:latin typeface="Aptos Narrow" panose="020B0004020202020204" pitchFamily="34" charset="0"/>
              </a:rPr>
              <a:t> date</a:t>
            </a:r>
            <a:endParaRPr lang="en-IN" sz="1600" b="0" i="1">
              <a:solidFill>
                <a:schemeClr val="tx2">
                  <a:lumMod val="50000"/>
                </a:schemeClr>
              </a:solidFill>
              <a:latin typeface="Aptos Narrow" panose="020B0004020202020204" pitchFamily="34" charset="0"/>
            </a:endParaRPr>
          </a:p>
        </c:rich>
      </c:tx>
      <c:layout>
        <c:manualLayout>
          <c:xMode val="edge"/>
          <c:yMode val="edge"/>
          <c:x val="0.35463188976377952"/>
          <c:y val="2.2127442403032958E-2"/>
        </c:manualLayout>
      </c:layout>
      <c:overlay val="0"/>
      <c:spPr>
        <a:noFill/>
        <a:ln>
          <a:noFill/>
        </a:ln>
        <a:effectLst/>
      </c:spPr>
      <c:txPr>
        <a:bodyPr rot="0" spcFirstLastPara="1" vertOverflow="ellipsis" vert="horz" wrap="square" anchor="ctr" anchorCtr="1"/>
        <a:lstStyle/>
        <a:p>
          <a:pPr>
            <a:defRPr sz="1600" b="1" i="1" u="none" strike="noStrike" kern="1200" cap="all" spc="100" normalizeH="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ndard"/>
        <c:varyColors val="0"/>
        <c:ser>
          <c:idx val="0"/>
          <c:order val="0"/>
          <c:tx>
            <c:strRef>
              <c:f>PIVOT!$B$3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PIVOT!$A$4:$A$8</c:f>
              <c:strCache>
                <c:ptCount val="4"/>
                <c:pt idx="0">
                  <c:v>Qtr1</c:v>
                </c:pt>
                <c:pt idx="1">
                  <c:v>Qtr2</c:v>
                </c:pt>
                <c:pt idx="2">
                  <c:v>Qtr3</c:v>
                </c:pt>
                <c:pt idx="3">
                  <c:v>Qtr4</c:v>
                </c:pt>
              </c:strCache>
            </c:strRef>
          </c:cat>
          <c:val>
            <c:numRef>
              <c:f>PIVOT!$B$4:$B$8</c:f>
              <c:numCache>
                <c:formatCode>_-[$$-409]* #,##0_ ;_-[$$-409]* \-#,##0\ ;_-[$$-409]* "-"??_ ;_-@_ </c:formatCode>
                <c:ptCount val="4"/>
                <c:pt idx="0">
                  <c:v>330026</c:v>
                </c:pt>
                <c:pt idx="1">
                  <c:v>608613</c:v>
                </c:pt>
                <c:pt idx="2">
                  <c:v>133278.5</c:v>
                </c:pt>
                <c:pt idx="3">
                  <c:v>233758</c:v>
                </c:pt>
              </c:numCache>
            </c:numRef>
          </c:val>
          <c:smooth val="1"/>
          <c:extLst>
            <c:ext xmlns:c16="http://schemas.microsoft.com/office/drawing/2014/chart" uri="{C3380CC4-5D6E-409C-BE32-E72D297353CC}">
              <c16:uniqueId val="{00000000-98CD-48BC-9A20-06BFFDF826CC}"/>
            </c:ext>
          </c:extLst>
        </c:ser>
        <c:dLbls>
          <c:showLegendKey val="0"/>
          <c:showVal val="0"/>
          <c:showCatName val="0"/>
          <c:showSerName val="0"/>
          <c:showPercent val="0"/>
          <c:showBubbleSize val="0"/>
        </c:dLbls>
        <c:dropLines>
          <c:spPr>
            <a:ln w="12700" cap="flat" cmpd="sng" algn="ctr">
              <a:solidFill>
                <a:schemeClr val="accent1">
                  <a:lumMod val="60000"/>
                  <a:lumOff val="40000"/>
                </a:schemeClr>
              </a:solidFill>
              <a:round/>
            </a:ln>
            <a:effectLst/>
          </c:spPr>
        </c:dropLines>
        <c:marker val="1"/>
        <c:smooth val="0"/>
        <c:axId val="1022335615"/>
        <c:axId val="1180952703"/>
      </c:lineChart>
      <c:catAx>
        <c:axId val="1022335615"/>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000" b="0" i="1" u="none" strike="noStrike" kern="1200" spc="100" baseline="0">
                <a:solidFill>
                  <a:schemeClr val="tx2">
                    <a:lumMod val="50000"/>
                  </a:schemeClr>
                </a:solidFill>
                <a:latin typeface="Aptos Narrow" panose="020B0004020202020204" pitchFamily="34" charset="0"/>
                <a:ea typeface="+mn-ea"/>
                <a:cs typeface="+mn-cs"/>
              </a:defRPr>
            </a:pPr>
            <a:endParaRPr lang="en-US"/>
          </a:p>
        </c:txPr>
        <c:crossAx val="1180952703"/>
        <c:crosses val="autoZero"/>
        <c:auto val="1"/>
        <c:lblAlgn val="ctr"/>
        <c:lblOffset val="100"/>
        <c:noMultiLvlLbl val="0"/>
      </c:catAx>
      <c:valAx>
        <c:axId val="1180952703"/>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02233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dashboard.xlsx]PIVOT!PivotTable2</c:name>
    <c:fmtId val="1"/>
  </c:pivotSource>
  <c:chart>
    <c:title>
      <c:tx>
        <c:rich>
          <a:bodyPr rot="0" spcFirstLastPara="1" vertOverflow="ellipsis" vert="horz" wrap="square" anchor="ctr" anchorCtr="1"/>
          <a:lstStyle/>
          <a:p>
            <a:pPr>
              <a:defRPr sz="1600" b="0" i="1" u="none" strike="noStrike" kern="1200" spc="0" baseline="0">
                <a:solidFill>
                  <a:schemeClr val="tx2">
                    <a:lumMod val="50000"/>
                  </a:schemeClr>
                </a:solidFill>
                <a:latin typeface="Aptos Narrow" panose="020B0004020202020204" pitchFamily="34" charset="0"/>
                <a:ea typeface="+mn-ea"/>
                <a:cs typeface="+mn-cs"/>
              </a:defRPr>
            </a:pPr>
            <a:r>
              <a:rPr lang="en-IN" sz="1600"/>
              <a:t>Sales</a:t>
            </a:r>
            <a:r>
              <a:rPr lang="en-IN" sz="1600" baseline="0"/>
              <a:t> By SalesMan</a:t>
            </a:r>
            <a:endParaRPr lang="en-IN" sz="1600"/>
          </a:p>
        </c:rich>
      </c:tx>
      <c:overlay val="0"/>
      <c:spPr>
        <a:noFill/>
        <a:ln>
          <a:noFill/>
        </a:ln>
        <a:effectLst/>
      </c:spPr>
      <c:txPr>
        <a:bodyPr rot="0" spcFirstLastPara="1" vertOverflow="ellipsis" vert="horz" wrap="square" anchor="ctr" anchorCtr="1"/>
        <a:lstStyle/>
        <a:p>
          <a:pPr>
            <a:defRPr sz="1600" b="0"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39588801399824"/>
          <c:y val="0.1429724409448819"/>
          <c:w val="0.80304855643044615"/>
          <c:h val="0.60142461358996779"/>
        </c:manualLayout>
      </c:layout>
      <c:barChart>
        <c:barDir val="col"/>
        <c:grouping val="clustered"/>
        <c:varyColors val="0"/>
        <c:ser>
          <c:idx val="0"/>
          <c:order val="0"/>
          <c:tx>
            <c:strRef>
              <c:f>PIVOT!$D$25</c:f>
              <c:strCache>
                <c:ptCount val="1"/>
                <c:pt idx="0">
                  <c:v>Total</c:v>
                </c:pt>
              </c:strCache>
            </c:strRef>
          </c:tx>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invertIfNegative val="0"/>
          <c:cat>
            <c:strRef>
              <c:f>PIVOT!$C$26:$C$37</c:f>
              <c:strCache>
                <c:ptCount val="11"/>
                <c:pt idx="0">
                  <c:v>Alexander</c:v>
                </c:pt>
                <c:pt idx="1">
                  <c:v>Luis</c:v>
                </c:pt>
                <c:pt idx="2">
                  <c:v>Steven</c:v>
                </c:pt>
                <c:pt idx="3">
                  <c:v>David</c:v>
                </c:pt>
                <c:pt idx="4">
                  <c:v>Sigal</c:v>
                </c:pt>
                <c:pt idx="5">
                  <c:v>John</c:v>
                </c:pt>
                <c:pt idx="6">
                  <c:v>Stephen</c:v>
                </c:pt>
                <c:pt idx="7">
                  <c:v>Michael</c:v>
                </c:pt>
                <c:pt idx="8">
                  <c:v>Karen</c:v>
                </c:pt>
                <c:pt idx="9">
                  <c:v>Diana</c:v>
                </c:pt>
                <c:pt idx="10">
                  <c:v>Shelli</c:v>
                </c:pt>
              </c:strCache>
            </c:strRef>
          </c:cat>
          <c:val>
            <c:numRef>
              <c:f>PIVOT!$D$26:$D$37</c:f>
              <c:numCache>
                <c:formatCode>_-[$$-409]* #,##0_ ;_-[$$-409]* \-#,##0\ ;_-[$$-409]* "-"??_ ;_-@_ </c:formatCode>
                <c:ptCount val="11"/>
                <c:pt idx="0">
                  <c:v>236703</c:v>
                </c:pt>
                <c:pt idx="1">
                  <c:v>206373</c:v>
                </c:pt>
                <c:pt idx="2">
                  <c:v>199690</c:v>
                </c:pt>
                <c:pt idx="3">
                  <c:v>140955</c:v>
                </c:pt>
                <c:pt idx="4">
                  <c:v>125037.5</c:v>
                </c:pt>
                <c:pt idx="5">
                  <c:v>124016</c:v>
                </c:pt>
                <c:pt idx="6">
                  <c:v>88063</c:v>
                </c:pt>
                <c:pt idx="7">
                  <c:v>66836</c:v>
                </c:pt>
                <c:pt idx="8">
                  <c:v>48204</c:v>
                </c:pt>
                <c:pt idx="9">
                  <c:v>36100</c:v>
                </c:pt>
                <c:pt idx="10">
                  <c:v>33698</c:v>
                </c:pt>
              </c:numCache>
            </c:numRef>
          </c:val>
          <c:extLst>
            <c:ext xmlns:c16="http://schemas.microsoft.com/office/drawing/2014/chart" uri="{C3380CC4-5D6E-409C-BE32-E72D297353CC}">
              <c16:uniqueId val="{00000000-1546-4F1B-A829-E153B41C9542}"/>
            </c:ext>
          </c:extLst>
        </c:ser>
        <c:dLbls>
          <c:showLegendKey val="0"/>
          <c:showVal val="0"/>
          <c:showCatName val="0"/>
          <c:showSerName val="0"/>
          <c:showPercent val="0"/>
          <c:showBubbleSize val="0"/>
        </c:dLbls>
        <c:gapWidth val="147"/>
        <c:overlap val="-24"/>
        <c:axId val="1134867519"/>
        <c:axId val="1134866559"/>
      </c:barChart>
      <c:catAx>
        <c:axId val="113486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134866559"/>
        <c:crosses val="autoZero"/>
        <c:auto val="1"/>
        <c:lblAlgn val="ctr"/>
        <c:lblOffset val="100"/>
        <c:noMultiLvlLbl val="0"/>
      </c:catAx>
      <c:valAx>
        <c:axId val="1134866559"/>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134867519"/>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20000"/>
          <a:lumOff val="80000"/>
        </a:schemeClr>
      </a:solidFill>
      <a:round/>
    </a:ln>
    <a:effectLst/>
  </c:spPr>
  <c:txPr>
    <a:bodyPr/>
    <a:lstStyle/>
    <a:p>
      <a:pPr>
        <a:defRPr sz="1000" i="1">
          <a:solidFill>
            <a:schemeClr val="tx2">
              <a:lumMod val="50000"/>
            </a:schemeClr>
          </a:solidFill>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dashboard.xlsx]PIVOT!PivotTable3</c:name>
    <c:fmtId val="0"/>
  </c:pivotSource>
  <c:chart>
    <c:title>
      <c:tx>
        <c:rich>
          <a:bodyPr rot="0" spcFirstLastPara="1" vertOverflow="ellipsis" vert="horz" wrap="square" anchor="ctr" anchorCtr="1"/>
          <a:lstStyle/>
          <a:p>
            <a:pPr>
              <a:defRPr sz="1600" b="0" i="1" u="none" strike="noStrike" kern="1200" spc="0" baseline="0">
                <a:solidFill>
                  <a:schemeClr val="tx2">
                    <a:lumMod val="50000"/>
                  </a:schemeClr>
                </a:solidFill>
                <a:latin typeface="Aptos Narrow" panose="020B0004020202020204" pitchFamily="34" charset="0"/>
                <a:ea typeface="+mn-ea"/>
                <a:cs typeface="+mn-cs"/>
              </a:defRPr>
            </a:pPr>
            <a:r>
              <a:rPr lang="en-US" sz="1600">
                <a:solidFill>
                  <a:schemeClr val="tx2">
                    <a:lumMod val="50000"/>
                  </a:schemeClr>
                </a:solidFill>
              </a:rPr>
              <a:t>Units By Manager</a:t>
            </a:r>
          </a:p>
        </c:rich>
      </c:tx>
      <c:layout>
        <c:manualLayout>
          <c:xMode val="edge"/>
          <c:yMode val="edge"/>
          <c:x val="0.38416371467552568"/>
          <c:y val="9.1638029782359673E-2"/>
        </c:manualLayout>
      </c:layout>
      <c:overlay val="0"/>
      <c:spPr>
        <a:noFill/>
        <a:ln>
          <a:noFill/>
        </a:ln>
        <a:effectLst/>
      </c:spPr>
      <c:txPr>
        <a:bodyPr rot="0" spcFirstLastPara="1" vertOverflow="ellipsis" vert="horz" wrap="square" anchor="ctr" anchorCtr="1"/>
        <a:lstStyle/>
        <a:p>
          <a:pPr>
            <a:defRPr sz="1600" b="0"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dLbl>
          <c:idx val="0"/>
          <c:layout>
            <c:manualLayout>
              <c:x val="-7.4999999999999997E-2"/>
              <c:y val="4.629629629629544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923431984795"/>
          <c:y val="0.25506895400961477"/>
          <c:w val="0.85586299090236095"/>
          <c:h val="0.62526765339899526"/>
        </c:manualLayout>
      </c:layout>
      <c:barChart>
        <c:barDir val="bar"/>
        <c:grouping val="clustered"/>
        <c:varyColors val="0"/>
        <c:ser>
          <c:idx val="0"/>
          <c:order val="0"/>
          <c:tx>
            <c:strRef>
              <c:f>PIVOT!$C$51</c:f>
              <c:strCache>
                <c:ptCount val="1"/>
                <c:pt idx="0">
                  <c:v>Total</c:v>
                </c:pt>
              </c:strCache>
            </c:strRef>
          </c:tx>
          <c:spPr>
            <a:solidFill>
              <a:schemeClr val="tx2">
                <a:lumMod val="50000"/>
              </a:schemeClr>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3-10F9-4A40-8164-BC7D627F061C}"/>
              </c:ext>
            </c:extLst>
          </c:dPt>
          <c:dPt>
            <c:idx val="1"/>
            <c:invertIfNegative val="0"/>
            <c:bubble3D val="0"/>
            <c:spPr>
              <a:solidFill>
                <a:schemeClr val="tx2">
                  <a:lumMod val="50000"/>
                </a:schemeClr>
              </a:solidFill>
              <a:ln>
                <a:noFill/>
              </a:ln>
              <a:effectLst/>
            </c:spPr>
            <c:extLst>
              <c:ext xmlns:c16="http://schemas.microsoft.com/office/drawing/2014/chart" uri="{C3380CC4-5D6E-409C-BE32-E72D297353CC}">
                <c16:uniqueId val="{00000002-10F9-4A40-8164-BC7D627F061C}"/>
              </c:ext>
            </c:extLst>
          </c:dPt>
          <c:dPt>
            <c:idx val="2"/>
            <c:invertIfNegative val="0"/>
            <c:bubble3D val="0"/>
            <c:spPr>
              <a:solidFill>
                <a:schemeClr val="tx2">
                  <a:lumMod val="50000"/>
                </a:schemeClr>
              </a:solidFill>
              <a:ln>
                <a:noFill/>
              </a:ln>
              <a:effectLst/>
            </c:spPr>
            <c:extLst>
              <c:ext xmlns:c16="http://schemas.microsoft.com/office/drawing/2014/chart" uri="{C3380CC4-5D6E-409C-BE32-E72D297353CC}">
                <c16:uniqueId val="{00000001-10F9-4A40-8164-BC7D627F061C}"/>
              </c:ext>
            </c:extLst>
          </c:dPt>
          <c:dPt>
            <c:idx val="3"/>
            <c:invertIfNegative val="0"/>
            <c:bubble3D val="0"/>
            <c:spPr>
              <a:solidFill>
                <a:schemeClr val="tx2">
                  <a:lumMod val="50000"/>
                </a:schemeClr>
              </a:solidFill>
              <a:ln>
                <a:noFill/>
              </a:ln>
              <a:effectLst/>
            </c:spPr>
            <c:extLst>
              <c:ext xmlns:c16="http://schemas.microsoft.com/office/drawing/2014/chart" uri="{C3380CC4-5D6E-409C-BE32-E72D297353CC}">
                <c16:uniqueId val="{00000000-10F9-4A40-8164-BC7D627F061C}"/>
              </c:ext>
            </c:extLst>
          </c:dPt>
          <c:dLbls>
            <c:dLbl>
              <c:idx val="0"/>
              <c:layout>
                <c:manualLayout>
                  <c:x val="-9.524087859324752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0F9-4A40-8164-BC7D627F061C}"/>
                </c:ext>
              </c:extLst>
            </c:dLbl>
            <c:dLbl>
              <c:idx val="1"/>
              <c:layout>
                <c:manualLayout>
                  <c:x val="-9.524087859324752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0F9-4A40-8164-BC7D627F061C}"/>
                </c:ext>
              </c:extLst>
            </c:dLbl>
            <c:dLbl>
              <c:idx val="2"/>
              <c:layout>
                <c:manualLayout>
                  <c:x val="-7.4999999999999997E-2"/>
                  <c:y val="4.629629629629544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0F9-4A40-8164-BC7D627F061C}"/>
                </c:ext>
              </c:extLst>
            </c:dLbl>
            <c:dLbl>
              <c:idx val="3"/>
              <c:layout>
                <c:manualLayout>
                  <c:x val="-9.524087859324752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0F9-4A40-8164-BC7D627F061C}"/>
                </c:ext>
              </c:extLst>
            </c:dLbl>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PIVOT!$B$52:$B$56</c:f>
              <c:strCache>
                <c:ptCount val="4"/>
                <c:pt idx="0">
                  <c:v>Douglas</c:v>
                </c:pt>
                <c:pt idx="1">
                  <c:v>Hermann</c:v>
                </c:pt>
                <c:pt idx="2">
                  <c:v>Martha</c:v>
                </c:pt>
                <c:pt idx="3">
                  <c:v>Timothy</c:v>
                </c:pt>
              </c:strCache>
            </c:strRef>
          </c:cat>
          <c:val>
            <c:numRef>
              <c:f>PIVOT!$C$52:$C$56</c:f>
              <c:numCache>
                <c:formatCode>General</c:formatCode>
                <c:ptCount val="4"/>
                <c:pt idx="0">
                  <c:v>415</c:v>
                </c:pt>
                <c:pt idx="1">
                  <c:v>647</c:v>
                </c:pt>
                <c:pt idx="2">
                  <c:v>704</c:v>
                </c:pt>
                <c:pt idx="3">
                  <c:v>355</c:v>
                </c:pt>
              </c:numCache>
            </c:numRef>
          </c:val>
          <c:extLst>
            <c:ext xmlns:c16="http://schemas.microsoft.com/office/drawing/2014/chart" uri="{C3380CC4-5D6E-409C-BE32-E72D297353CC}">
              <c16:uniqueId val="{00000000-4355-4A70-AB05-E5AB310462F2}"/>
            </c:ext>
          </c:extLst>
        </c:ser>
        <c:dLbls>
          <c:dLblPos val="outEnd"/>
          <c:showLegendKey val="0"/>
          <c:showVal val="1"/>
          <c:showCatName val="0"/>
          <c:showSerName val="0"/>
          <c:showPercent val="0"/>
          <c:showBubbleSize val="0"/>
        </c:dLbls>
        <c:gapWidth val="182"/>
        <c:axId val="1294387216"/>
        <c:axId val="1242820863"/>
      </c:barChart>
      <c:catAx>
        <c:axId val="1294387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242820863"/>
        <c:crosses val="autoZero"/>
        <c:auto val="1"/>
        <c:lblAlgn val="ctr"/>
        <c:lblOffset val="100"/>
        <c:noMultiLvlLbl val="0"/>
      </c:catAx>
      <c:valAx>
        <c:axId val="1242820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2943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sz="1050" i="1">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i="1">
                <a:solidFill>
                  <a:schemeClr val="tx2">
                    <a:lumMod val="50000"/>
                  </a:schemeClr>
                </a:solidFill>
                <a:latin typeface="Aptos Narrow" panose="020B0004020202020204" pitchFamily="34" charset="0"/>
              </a:rPr>
              <a:t>Sales</a:t>
            </a:r>
            <a:r>
              <a:rPr lang="en-IN" i="1" baseline="0">
                <a:solidFill>
                  <a:schemeClr val="tx2">
                    <a:lumMod val="50000"/>
                  </a:schemeClr>
                </a:solidFill>
                <a:latin typeface="Aptos Narrow" panose="020B0004020202020204" pitchFamily="34" charset="0"/>
              </a:rPr>
              <a:t> By Item</a:t>
            </a:r>
            <a:endParaRPr lang="en-IN" i="1">
              <a:solidFill>
                <a:schemeClr val="tx2">
                  <a:lumMod val="50000"/>
                </a:schemeClr>
              </a:solidFill>
              <a:latin typeface="Aptos Narrow" panose="020B0004020202020204" pitchFamily="34" charset="0"/>
            </a:endParaRPr>
          </a:p>
        </c:rich>
      </c:tx>
      <c:layout>
        <c:manualLayout>
          <c:xMode val="edge"/>
          <c:yMode val="edge"/>
          <c:x val="0.38040266841644793"/>
          <c:y val="4.9905220180810735E-2"/>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1766404199475065E-2"/>
              <c:y val="-6.2389180519101778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2.1766404199475065E-2"/>
              <c:y val="-6.2389180519101778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2.6553587051618446E-2"/>
              <c:y val="6.9189268008165647E-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1314632545931759"/>
              <c:y val="-0.10301837270341208"/>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s>
    <c:plotArea>
      <c:layout/>
      <c:pieChart>
        <c:varyColors val="1"/>
        <c:ser>
          <c:idx val="0"/>
          <c:order val="0"/>
          <c:tx>
            <c:strRef>
              <c:f>PIVOT!$C$63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801-42B6-9A35-7DBF089174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4801-42B6-9A35-7DBF089174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2B-4507-8694-233DB0ECA7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4801-42B6-9A35-7DBF089174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4801-42B6-9A35-7DBF08917431}"/>
              </c:ext>
            </c:extLst>
          </c:dPt>
          <c:dLbls>
            <c:dLbl>
              <c:idx val="0"/>
              <c:layout>
                <c:manualLayout>
                  <c:x val="-2.1766404199475065E-2"/>
                  <c:y val="-6.238918051910177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801-42B6-9A35-7DBF08917431}"/>
                </c:ext>
              </c:extLst>
            </c:dLbl>
            <c:dLbl>
              <c:idx val="1"/>
              <c:layout>
                <c:manualLayout>
                  <c:x val="2.6553587051618446E-2"/>
                  <c:y val="6.9189268008165647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801-42B6-9A35-7DBF08917431}"/>
                </c:ext>
              </c:extLst>
            </c:dLbl>
            <c:dLbl>
              <c:idx val="3"/>
              <c:layout>
                <c:manualLayout>
                  <c:x val="0.11314632545931759"/>
                  <c:y val="-0.10301837270341208"/>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801-42B6-9A35-7DBF08917431}"/>
                </c:ext>
              </c:extLst>
            </c:dLbl>
            <c:dLbl>
              <c:idx val="4"/>
              <c:layout>
                <c:manualLayout>
                  <c:x val="-2.1766404199475065E-2"/>
                  <c:y val="-6.238918051910177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801-42B6-9A35-7DBF08917431}"/>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PIVOT!$B$64:$B$69</c:f>
              <c:strCache>
                <c:ptCount val="5"/>
                <c:pt idx="0">
                  <c:v>Cell Phone</c:v>
                </c:pt>
                <c:pt idx="1">
                  <c:v>Desk</c:v>
                </c:pt>
                <c:pt idx="2">
                  <c:v>Home Theater</c:v>
                </c:pt>
                <c:pt idx="3">
                  <c:v>Television</c:v>
                </c:pt>
                <c:pt idx="4">
                  <c:v>Video Games</c:v>
                </c:pt>
              </c:strCache>
            </c:strRef>
          </c:cat>
          <c:val>
            <c:numRef>
              <c:f>PIVOT!$C$64:$C$69</c:f>
              <c:numCache>
                <c:formatCode>_-[$$-409]* #,##0_ ;_-[$$-409]* \-#,##0\ ;_-[$$-409]* "-"??_ ;_-@_ </c:formatCode>
                <c:ptCount val="5"/>
                <c:pt idx="0">
                  <c:v>62550</c:v>
                </c:pt>
                <c:pt idx="1">
                  <c:v>1250</c:v>
                </c:pt>
                <c:pt idx="2">
                  <c:v>361000</c:v>
                </c:pt>
                <c:pt idx="3">
                  <c:v>857768</c:v>
                </c:pt>
                <c:pt idx="4">
                  <c:v>23107.5</c:v>
                </c:pt>
              </c:numCache>
            </c:numRef>
          </c:val>
          <c:extLst>
            <c:ext xmlns:c16="http://schemas.microsoft.com/office/drawing/2014/chart" uri="{C3380CC4-5D6E-409C-BE32-E72D297353CC}">
              <c16:uniqueId val="{00000000-4801-42B6-9A35-7DBF089174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solidFill>
                  <a:schemeClr val="tx2">
                    <a:lumMod val="50000"/>
                  </a:schemeClr>
                </a:solidFill>
                <a:latin typeface="Aptos Narrow" panose="020B0004020202020204" pitchFamily="34" charset="0"/>
              </a:rPr>
              <a:t>Sales</a:t>
            </a:r>
            <a:r>
              <a:rPr lang="en-US" i="1" baseline="0">
                <a:solidFill>
                  <a:schemeClr val="tx2">
                    <a:lumMod val="50000"/>
                  </a:schemeClr>
                </a:solidFill>
                <a:latin typeface="Aptos Narrow" panose="020B0004020202020204" pitchFamily="34" charset="0"/>
              </a:rPr>
              <a:t> By Region</a:t>
            </a:r>
            <a:endParaRPr lang="en-US" i="1">
              <a:solidFill>
                <a:schemeClr val="tx2">
                  <a:lumMod val="50000"/>
                </a:schemeClr>
              </a:solidFill>
              <a:latin typeface="Aptos Narrow"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PIVOT!$E$76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92-4569-BE23-9A30AA39BB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92-4569-BE23-9A30AA39BBA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92-4569-BE23-9A30AA39BBA0}"/>
              </c:ext>
            </c:extLst>
          </c:dPt>
          <c:cat>
            <c:strRef>
              <c:f>PIVOT!$D$77:$D$80</c:f>
              <c:strCache>
                <c:ptCount val="3"/>
                <c:pt idx="0">
                  <c:v>Central</c:v>
                </c:pt>
                <c:pt idx="1">
                  <c:v>East</c:v>
                </c:pt>
                <c:pt idx="2">
                  <c:v>West</c:v>
                </c:pt>
              </c:strCache>
            </c:strRef>
          </c:cat>
          <c:val>
            <c:numRef>
              <c:f>PIVOT!$E$77:$E$80</c:f>
              <c:numCache>
                <c:formatCode>_-[$$-409]* #,##0_ ;_-[$$-409]* \-#,##0\ ;_-[$$-409]* "-"??_ ;_-@_ </c:formatCode>
                <c:ptCount val="3"/>
                <c:pt idx="0">
                  <c:v>829769.5</c:v>
                </c:pt>
                <c:pt idx="1">
                  <c:v>321007</c:v>
                </c:pt>
                <c:pt idx="2">
                  <c:v>154899</c:v>
                </c:pt>
              </c:numCache>
            </c:numRef>
          </c:val>
          <c:extLst>
            <c:ext xmlns:c16="http://schemas.microsoft.com/office/drawing/2014/chart" uri="{C3380CC4-5D6E-409C-BE32-E72D297353CC}">
              <c16:uniqueId val="{00000006-C3CA-427A-B162-9FC31B6CBFE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insightful dashboard.xlsx]PIVOT!PivotTable7</c:name>
    <c:fmtId val="4"/>
  </c:pivotSource>
  <c:chart>
    <c:title>
      <c:tx>
        <c:rich>
          <a:bodyPr rot="0" spcFirstLastPara="1" vertOverflow="ellipsis" vert="horz" wrap="square" anchor="ctr" anchorCtr="1"/>
          <a:lstStyle/>
          <a:p>
            <a:pPr>
              <a:defRPr sz="1400" b="0" i="1" u="none" strike="noStrike" kern="1200" spc="0" baseline="0">
                <a:solidFill>
                  <a:schemeClr val="tx2">
                    <a:lumMod val="50000"/>
                  </a:schemeClr>
                </a:solidFill>
                <a:latin typeface="Aptos Narrow" panose="020B0004020202020204" pitchFamily="34" charset="0"/>
                <a:ea typeface="+mn-ea"/>
                <a:cs typeface="+mn-cs"/>
              </a:defRPr>
            </a:pPr>
            <a:r>
              <a:rPr lang="en-US" sz="1600">
                <a:solidFill>
                  <a:schemeClr val="tx2">
                    <a:lumMod val="50000"/>
                  </a:schemeClr>
                </a:solidFill>
              </a:rPr>
              <a:t>Sales</a:t>
            </a:r>
            <a:r>
              <a:rPr lang="en-US" sz="1600" baseline="0">
                <a:solidFill>
                  <a:schemeClr val="tx2">
                    <a:lumMod val="50000"/>
                  </a:schemeClr>
                </a:solidFill>
              </a:rPr>
              <a:t> By Manager</a:t>
            </a:r>
            <a:endParaRPr lang="en-US" sz="1600">
              <a:solidFill>
                <a:schemeClr val="tx2">
                  <a:lumMod val="50000"/>
                </a:schemeClr>
              </a:solidFill>
            </a:endParaRPr>
          </a:p>
        </c:rich>
      </c:tx>
      <c:overlay val="0"/>
      <c:spPr>
        <a:noFill/>
        <a:ln>
          <a:noFill/>
        </a:ln>
        <a:effectLst/>
      </c:spPr>
      <c:txPr>
        <a:bodyPr rot="0" spcFirstLastPara="1" vertOverflow="ellipsis" vert="horz" wrap="square" anchor="ctr" anchorCtr="1"/>
        <a:lstStyle/>
        <a:p>
          <a:pPr>
            <a:defRPr sz="1400" b="0"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w="25400">
            <a:solidFill>
              <a:schemeClr val="lt1"/>
            </a:solidFill>
          </a:ln>
          <a:effectLst/>
          <a:sp3d contourW="25400">
            <a:contourClr>
              <a:schemeClr val="lt1"/>
            </a:contourClr>
          </a:sp3d>
        </c:spPr>
      </c:pivotFmt>
      <c:pivotFmt>
        <c:idx val="2"/>
        <c:spPr>
          <a:solidFill>
            <a:schemeClr val="tx2">
              <a:lumMod val="60000"/>
              <a:lumOff val="40000"/>
            </a:schemeClr>
          </a:solidFill>
          <a:ln w="25400">
            <a:solidFill>
              <a:schemeClr val="lt1"/>
            </a:solidFill>
          </a:ln>
          <a:effectLst/>
          <a:sp3d contourW="25400">
            <a:contourClr>
              <a:schemeClr val="lt1"/>
            </a:contourClr>
          </a:sp3d>
        </c:spPr>
      </c:pivotFmt>
      <c:pivotFmt>
        <c:idx val="3"/>
        <c:spPr>
          <a:solidFill>
            <a:schemeClr val="tx2">
              <a:lumMod val="60000"/>
              <a:lumOff val="40000"/>
            </a:schemeClr>
          </a:solidFill>
          <a:ln w="25400">
            <a:solidFill>
              <a:schemeClr val="lt1"/>
            </a:solidFill>
          </a:ln>
          <a:effectLst/>
          <a:sp3d contourW="25400">
            <a:contourClr>
              <a:schemeClr val="lt1"/>
            </a:contourClr>
          </a:sp3d>
        </c:spPr>
      </c:pivotFmt>
      <c:pivotFmt>
        <c:idx val="4"/>
        <c:spPr>
          <a:solidFill>
            <a:schemeClr val="tx2">
              <a:lumMod val="60000"/>
              <a:lumOff val="4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0689100966809527E-2"/>
          <c:y val="0.22838477834898732"/>
          <c:w val="0.76761198600174974"/>
          <c:h val="0.67446959755030622"/>
        </c:manualLayout>
      </c:layout>
      <c:pie3DChart>
        <c:varyColors val="1"/>
        <c:ser>
          <c:idx val="0"/>
          <c:order val="0"/>
          <c:tx>
            <c:strRef>
              <c:f>PIVOT!$K$93</c:f>
              <c:strCache>
                <c:ptCount val="1"/>
                <c:pt idx="0">
                  <c:v>Total</c:v>
                </c:pt>
              </c:strCache>
            </c:strRef>
          </c:tx>
          <c:dPt>
            <c:idx val="0"/>
            <c:bubble3D val="0"/>
            <c:spPr>
              <a:solidFill>
                <a:schemeClr val="tx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4-2DC5-4B67-A206-AE17FD358286}"/>
              </c:ext>
            </c:extLst>
          </c:dPt>
          <c:dPt>
            <c:idx val="1"/>
            <c:bubble3D val="0"/>
            <c:spPr>
              <a:solidFill>
                <a:schemeClr val="tx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2DC5-4B67-A206-AE17FD358286}"/>
              </c:ext>
            </c:extLst>
          </c:dPt>
          <c:dPt>
            <c:idx val="2"/>
            <c:bubble3D val="0"/>
            <c:spPr>
              <a:solidFill>
                <a:schemeClr val="accent5">
                  <a:lumMod val="20000"/>
                  <a:lumOff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2-2DC5-4B67-A206-AE17FD358286}"/>
              </c:ext>
            </c:extLst>
          </c:dPt>
          <c:dPt>
            <c:idx val="3"/>
            <c:bubble3D val="0"/>
            <c:spPr>
              <a:solidFill>
                <a:schemeClr val="tx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2DC5-4B67-A206-AE17FD358286}"/>
              </c:ext>
            </c:extLst>
          </c:dPt>
          <c:cat>
            <c:strRef>
              <c:f>PIVOT!$J$94:$J$98</c:f>
              <c:strCache>
                <c:ptCount val="4"/>
                <c:pt idx="0">
                  <c:v>Douglas</c:v>
                </c:pt>
                <c:pt idx="1">
                  <c:v>Hermann</c:v>
                </c:pt>
                <c:pt idx="2">
                  <c:v>Martha</c:v>
                </c:pt>
                <c:pt idx="3">
                  <c:v>Timothy</c:v>
                </c:pt>
              </c:strCache>
            </c:strRef>
          </c:cat>
          <c:val>
            <c:numRef>
              <c:f>PIVOT!$K$94:$K$98</c:f>
              <c:numCache>
                <c:formatCode>_-[$$-409]* #,##0_ ;_-[$$-409]* \-#,##0\ ;_-[$$-409]* "-"??_ ;_-@_ </c:formatCode>
                <c:ptCount val="4"/>
                <c:pt idx="0">
                  <c:v>239056</c:v>
                </c:pt>
                <c:pt idx="1">
                  <c:v>365108.5</c:v>
                </c:pt>
                <c:pt idx="2">
                  <c:v>472493</c:v>
                </c:pt>
                <c:pt idx="3">
                  <c:v>229018</c:v>
                </c:pt>
              </c:numCache>
            </c:numRef>
          </c:val>
          <c:extLst>
            <c:ext xmlns:c16="http://schemas.microsoft.com/office/drawing/2014/chart" uri="{C3380CC4-5D6E-409C-BE32-E72D297353CC}">
              <c16:uniqueId val="{00000000-2DC5-4B67-A206-AE17FD35828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i="1">
          <a:solidFill>
            <a:schemeClr val="tx2">
              <a:lumMod val="50000"/>
            </a:schemeClr>
          </a:solidFill>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7.svg"/><Relationship Id="rId3" Type="http://schemas.openxmlformats.org/officeDocument/2006/relationships/image" Target="../media/image3.svg"/><Relationship Id="rId7" Type="http://schemas.openxmlformats.org/officeDocument/2006/relationships/chart" Target="../charts/chart2.xml"/><Relationship Id="rId12"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chart" Target="../charts/chart6.xml"/><Relationship Id="rId5" Type="http://schemas.openxmlformats.org/officeDocument/2006/relationships/image" Target="../media/image5.svg"/><Relationship Id="rId10"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26</xdr:col>
      <xdr:colOff>483248</xdr:colOff>
      <xdr:row>35</xdr:row>
      <xdr:rowOff>42414</xdr:rowOff>
    </xdr:to>
    <xdr:pic>
      <xdr:nvPicPr>
        <xdr:cNvPr id="15" name="Picture 14">
          <a:extLst>
            <a:ext uri="{FF2B5EF4-FFF2-40B4-BE49-F238E27FC236}">
              <a16:creationId xmlns:a16="http://schemas.microsoft.com/office/drawing/2014/main" id="{ECD4B485-7ED9-D699-22A7-4D4D8894FE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423938" cy="6480000"/>
        </a:xfrm>
        <a:prstGeom prst="rect">
          <a:avLst/>
        </a:prstGeom>
      </xdr:spPr>
    </xdr:pic>
    <xdr:clientData/>
  </xdr:twoCellAnchor>
  <xdr:twoCellAnchor>
    <xdr:from>
      <xdr:col>0</xdr:col>
      <xdr:colOff>126624</xdr:colOff>
      <xdr:row>0</xdr:row>
      <xdr:rowOff>0</xdr:rowOff>
    </xdr:from>
    <xdr:to>
      <xdr:col>10</xdr:col>
      <xdr:colOff>52553</xdr:colOff>
      <xdr:row>6</xdr:row>
      <xdr:rowOff>7257</xdr:rowOff>
    </xdr:to>
    <xdr:sp macro="" textlink="">
      <xdr:nvSpPr>
        <xdr:cNvPr id="16" name="Rectangle: Rounded Corners 15">
          <a:extLst>
            <a:ext uri="{FF2B5EF4-FFF2-40B4-BE49-F238E27FC236}">
              <a16:creationId xmlns:a16="http://schemas.microsoft.com/office/drawing/2014/main" id="{7DE2D166-F27E-6B5B-4CEB-219C88463755}"/>
            </a:ext>
          </a:extLst>
        </xdr:cNvPr>
        <xdr:cNvSpPr/>
      </xdr:nvSpPr>
      <xdr:spPr>
        <a:xfrm>
          <a:off x="126624" y="0"/>
          <a:ext cx="6056963" cy="1110843"/>
        </a:xfrm>
        <a:prstGeom prst="roundRect">
          <a:avLst/>
        </a:prstGeom>
        <a:solidFill>
          <a:schemeClr val="accent1">
            <a:lumMod val="20000"/>
            <a:lumOff val="80000"/>
          </a:schemeClr>
        </a:solidFill>
        <a:ln>
          <a:solidFill>
            <a:schemeClr val="accent5">
              <a:lumMod val="20000"/>
              <a:lumOff val="8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kern="1200">
              <a:solidFill>
                <a:schemeClr val="tx2">
                  <a:lumMod val="50000"/>
                </a:schemeClr>
              </a:solidFill>
              <a:latin typeface="Algerian" panose="04020705040A02060702" pitchFamily="82" charset="0"/>
            </a:rPr>
            <a:t>SALES INSIGHTS</a:t>
          </a:r>
        </a:p>
      </xdr:txBody>
    </xdr:sp>
    <xdr:clientData/>
  </xdr:twoCellAnchor>
  <xdr:twoCellAnchor editAs="absolute">
    <xdr:from>
      <xdr:col>0</xdr:col>
      <xdr:colOff>21773</xdr:colOff>
      <xdr:row>1</xdr:row>
      <xdr:rowOff>174173</xdr:rowOff>
    </xdr:from>
    <xdr:to>
      <xdr:col>0</xdr:col>
      <xdr:colOff>556657</xdr:colOff>
      <xdr:row>5</xdr:row>
      <xdr:rowOff>87086</xdr:rowOff>
    </xdr:to>
    <xdr:pic>
      <xdr:nvPicPr>
        <xdr:cNvPr id="17" name="Graphic 16" descr="Presentation with pie chart with solid fill">
          <a:extLst>
            <a:ext uri="{FF2B5EF4-FFF2-40B4-BE49-F238E27FC236}">
              <a16:creationId xmlns:a16="http://schemas.microsoft.com/office/drawing/2014/main" id="{A8B02833-FC5A-473D-BF2B-C5D413EB5AA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1773" y="355602"/>
          <a:ext cx="534884" cy="638627"/>
        </a:xfrm>
        <a:prstGeom prst="rect">
          <a:avLst/>
        </a:prstGeom>
      </xdr:spPr>
    </xdr:pic>
    <xdr:clientData fPrintsWithSheet="0"/>
  </xdr:twoCellAnchor>
  <xdr:twoCellAnchor editAs="absolute">
    <xdr:from>
      <xdr:col>0</xdr:col>
      <xdr:colOff>138385</xdr:colOff>
      <xdr:row>0</xdr:row>
      <xdr:rowOff>87586</xdr:rowOff>
    </xdr:from>
    <xdr:to>
      <xdr:col>1</xdr:col>
      <xdr:colOff>481725</xdr:colOff>
      <xdr:row>5</xdr:row>
      <xdr:rowOff>87586</xdr:rowOff>
    </xdr:to>
    <xdr:pic>
      <xdr:nvPicPr>
        <xdr:cNvPr id="18" name="Graphic 17" descr="Presentation with pie chart with solid fill">
          <a:extLst>
            <a:ext uri="{FF2B5EF4-FFF2-40B4-BE49-F238E27FC236}">
              <a16:creationId xmlns:a16="http://schemas.microsoft.com/office/drawing/2014/main" id="{C6F942F4-DA42-43BE-A9D5-6B84AF521DE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38385" y="87586"/>
          <a:ext cx="956443" cy="919655"/>
        </a:xfrm>
        <a:prstGeom prst="rect">
          <a:avLst/>
        </a:prstGeom>
      </xdr:spPr>
    </xdr:pic>
    <xdr:clientData fPrintsWithSheet="0"/>
  </xdr:twoCellAnchor>
  <xdr:twoCellAnchor>
    <xdr:from>
      <xdr:col>10</xdr:col>
      <xdr:colOff>183932</xdr:colOff>
      <xdr:row>0</xdr:row>
      <xdr:rowOff>8759</xdr:rowOff>
    </xdr:from>
    <xdr:to>
      <xdr:col>15</xdr:col>
      <xdr:colOff>105103</xdr:colOff>
      <xdr:row>6</xdr:row>
      <xdr:rowOff>16016</xdr:rowOff>
    </xdr:to>
    <xdr:sp macro="" textlink="">
      <xdr:nvSpPr>
        <xdr:cNvPr id="19" name="Rectangle: Rounded Corners 18">
          <a:extLst>
            <a:ext uri="{FF2B5EF4-FFF2-40B4-BE49-F238E27FC236}">
              <a16:creationId xmlns:a16="http://schemas.microsoft.com/office/drawing/2014/main" id="{C9243E96-505B-73E8-4BD0-685D3DC51B1F}"/>
            </a:ext>
          </a:extLst>
        </xdr:cNvPr>
        <xdr:cNvSpPr/>
      </xdr:nvSpPr>
      <xdr:spPr>
        <a:xfrm>
          <a:off x="6314966" y="8759"/>
          <a:ext cx="2986689" cy="1110843"/>
        </a:xfrm>
        <a:prstGeom prst="roundRect">
          <a:avLst/>
        </a:prstGeom>
        <a:solidFill>
          <a:schemeClr val="accent1">
            <a:lumMod val="20000"/>
            <a:lumOff val="80000"/>
          </a:schemeClr>
        </a:solidFill>
        <a:ln>
          <a:solidFill>
            <a:schemeClr val="accent5">
              <a:lumMod val="20000"/>
              <a:lumOff val="8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200" kern="1200">
              <a:solidFill>
                <a:schemeClr val="tx2">
                  <a:lumMod val="50000"/>
                </a:schemeClr>
              </a:solidFill>
              <a:latin typeface="Algerian" panose="04020705040A02060702" pitchFamily="82" charset="0"/>
            </a:rPr>
            <a:t>TOTAL SALES </a:t>
          </a:r>
          <a:r>
            <a:rPr lang="en-IN" sz="2000" b="0" i="0" u="none" strike="noStrike">
              <a:solidFill>
                <a:schemeClr val="tx2">
                  <a:lumMod val="50000"/>
                </a:schemeClr>
              </a:solidFill>
              <a:effectLst/>
              <a:latin typeface="Algerian" panose="04020705040A02060702" pitchFamily="82" charset="0"/>
              <a:ea typeface="+mn-ea"/>
              <a:cs typeface="+mn-cs"/>
            </a:rPr>
            <a:t>1305676</a:t>
          </a:r>
          <a:r>
            <a:rPr lang="en-IN" sz="1700">
              <a:solidFill>
                <a:schemeClr val="tx2">
                  <a:lumMod val="50000"/>
                </a:schemeClr>
              </a:solidFill>
              <a:latin typeface="Algerian" panose="04020705040A02060702" pitchFamily="82" charset="0"/>
            </a:rPr>
            <a:t> </a:t>
          </a:r>
          <a:endParaRPr lang="en-IN" sz="1700" kern="1200">
            <a:solidFill>
              <a:schemeClr val="tx2">
                <a:lumMod val="50000"/>
              </a:schemeClr>
            </a:solidFill>
            <a:latin typeface="Algerian" panose="04020705040A02060702" pitchFamily="82" charset="0"/>
          </a:endParaRPr>
        </a:p>
      </xdr:txBody>
    </xdr:sp>
    <xdr:clientData/>
  </xdr:twoCellAnchor>
  <xdr:twoCellAnchor>
    <xdr:from>
      <xdr:col>15</xdr:col>
      <xdr:colOff>315310</xdr:colOff>
      <xdr:row>0</xdr:row>
      <xdr:rowOff>0</xdr:rowOff>
    </xdr:from>
    <xdr:to>
      <xdr:col>20</xdr:col>
      <xdr:colOff>499240</xdr:colOff>
      <xdr:row>6</xdr:row>
      <xdr:rowOff>7257</xdr:rowOff>
    </xdr:to>
    <xdr:sp macro="" textlink="">
      <xdr:nvSpPr>
        <xdr:cNvPr id="20" name="Rectangle: Rounded Corners 19">
          <a:extLst>
            <a:ext uri="{FF2B5EF4-FFF2-40B4-BE49-F238E27FC236}">
              <a16:creationId xmlns:a16="http://schemas.microsoft.com/office/drawing/2014/main" id="{321E0A0A-3CA6-9222-DA31-A17F72A12518}"/>
            </a:ext>
          </a:extLst>
        </xdr:cNvPr>
        <xdr:cNvSpPr/>
      </xdr:nvSpPr>
      <xdr:spPr>
        <a:xfrm>
          <a:off x="9511862" y="0"/>
          <a:ext cx="3249447" cy="1110843"/>
        </a:xfrm>
        <a:prstGeom prst="roundRect">
          <a:avLst/>
        </a:prstGeom>
        <a:solidFill>
          <a:schemeClr val="accent1">
            <a:lumMod val="20000"/>
            <a:lumOff val="80000"/>
          </a:schemeClr>
        </a:solidFill>
        <a:ln>
          <a:solidFill>
            <a:schemeClr val="accent5">
              <a:lumMod val="20000"/>
              <a:lumOff val="8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200" kern="1200">
              <a:solidFill>
                <a:schemeClr val="tx2">
                  <a:lumMod val="50000"/>
                </a:schemeClr>
              </a:solidFill>
              <a:latin typeface="Algerian" panose="04020705040A02060702" pitchFamily="82" charset="0"/>
            </a:rPr>
            <a:t>TOTAL UNITS</a:t>
          </a:r>
        </a:p>
        <a:p>
          <a:pPr algn="ctr"/>
          <a:r>
            <a:rPr lang="en-IN" sz="2200" kern="1200">
              <a:solidFill>
                <a:schemeClr val="tx2">
                  <a:lumMod val="50000"/>
                </a:schemeClr>
              </a:solidFill>
              <a:latin typeface="Algerian" panose="04020705040A02060702" pitchFamily="82" charset="0"/>
            </a:rPr>
            <a:t> 2121</a:t>
          </a:r>
          <a:r>
            <a:rPr lang="en-IN" sz="1100" b="1" i="0" u="none" strike="noStrike">
              <a:solidFill>
                <a:schemeClr val="lt1"/>
              </a:solidFill>
              <a:effectLst/>
              <a:latin typeface="+mn-lt"/>
              <a:ea typeface="+mn-ea"/>
              <a:cs typeface="+mn-cs"/>
            </a:rPr>
            <a:t>            </a:t>
          </a:r>
          <a:endParaRPr lang="en-IN" sz="2200" kern="1200">
            <a:solidFill>
              <a:schemeClr val="tx2">
                <a:lumMod val="50000"/>
              </a:schemeClr>
            </a:solidFill>
            <a:latin typeface="Algerian" panose="04020705040A02060702" pitchFamily="82" charset="0"/>
          </a:endParaRPr>
        </a:p>
      </xdr:txBody>
    </xdr:sp>
    <xdr:clientData/>
  </xdr:twoCellAnchor>
  <xdr:twoCellAnchor>
    <xdr:from>
      <xdr:col>20</xdr:col>
      <xdr:colOff>593337</xdr:colOff>
      <xdr:row>0</xdr:row>
      <xdr:rowOff>0</xdr:rowOff>
    </xdr:from>
    <xdr:to>
      <xdr:col>26</xdr:col>
      <xdr:colOff>324068</xdr:colOff>
      <xdr:row>6</xdr:row>
      <xdr:rowOff>7257</xdr:rowOff>
    </xdr:to>
    <xdr:sp macro="" textlink="">
      <xdr:nvSpPr>
        <xdr:cNvPr id="21" name="Rectangle: Rounded Corners 20">
          <a:extLst>
            <a:ext uri="{FF2B5EF4-FFF2-40B4-BE49-F238E27FC236}">
              <a16:creationId xmlns:a16="http://schemas.microsoft.com/office/drawing/2014/main" id="{D389FA0C-641E-E157-90F9-9D5BFD52B30F}"/>
            </a:ext>
          </a:extLst>
        </xdr:cNvPr>
        <xdr:cNvSpPr/>
      </xdr:nvSpPr>
      <xdr:spPr>
        <a:xfrm>
          <a:off x="12855406" y="0"/>
          <a:ext cx="3409352" cy="1110843"/>
        </a:xfrm>
        <a:prstGeom prst="roundRect">
          <a:avLst/>
        </a:prstGeom>
        <a:solidFill>
          <a:schemeClr val="accent1">
            <a:lumMod val="20000"/>
            <a:lumOff val="80000"/>
          </a:schemeClr>
        </a:solidFill>
        <a:ln>
          <a:solidFill>
            <a:schemeClr val="accent5">
              <a:lumMod val="20000"/>
              <a:lumOff val="8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200" kern="1200">
              <a:solidFill>
                <a:schemeClr val="tx2">
                  <a:lumMod val="50000"/>
                </a:schemeClr>
              </a:solidFill>
              <a:latin typeface="Algerian" panose="04020705040A02060702" pitchFamily="82" charset="0"/>
            </a:rPr>
            <a:t>UNIT</a:t>
          </a:r>
          <a:r>
            <a:rPr lang="en-IN" sz="2200" kern="1200" baseline="0">
              <a:solidFill>
                <a:schemeClr val="tx2">
                  <a:lumMod val="50000"/>
                </a:schemeClr>
              </a:solidFill>
              <a:latin typeface="Algerian" panose="04020705040A02060702" pitchFamily="82" charset="0"/>
            </a:rPr>
            <a:t> PRICE</a:t>
          </a:r>
        </a:p>
        <a:p>
          <a:pPr algn="ctr"/>
          <a:r>
            <a:rPr lang="en-IN" sz="2400" b="0" i="0">
              <a:solidFill>
                <a:schemeClr val="tx2">
                  <a:lumMod val="50000"/>
                </a:schemeClr>
              </a:solidFill>
              <a:effectLst/>
              <a:latin typeface="Algerian" panose="04020705040A02060702" pitchFamily="82" charset="0"/>
              <a:ea typeface="+mn-ea"/>
              <a:cs typeface="+mn-cs"/>
            </a:rPr>
            <a:t>24,984</a:t>
          </a:r>
          <a:r>
            <a:rPr lang="en-IN" sz="2400" b="1" i="0">
              <a:solidFill>
                <a:schemeClr val="tx2">
                  <a:lumMod val="50000"/>
                </a:schemeClr>
              </a:solidFill>
              <a:effectLst/>
              <a:latin typeface="Algerian" panose="04020705040A02060702" pitchFamily="82" charset="0"/>
              <a:ea typeface="+mn-ea"/>
              <a:cs typeface="+mn-cs"/>
            </a:rPr>
            <a:t> </a:t>
          </a:r>
          <a:endParaRPr lang="en-IN" sz="2400" b="1" i="0" u="none" strike="noStrike" kern="0" baseline="0">
            <a:solidFill>
              <a:schemeClr val="tx2">
                <a:lumMod val="50000"/>
              </a:schemeClr>
            </a:solidFill>
            <a:effectLst/>
            <a:latin typeface="Algerian" panose="04020705040A02060702" pitchFamily="82" charset="0"/>
            <a:ea typeface="+mn-ea"/>
            <a:cs typeface="+mn-cs"/>
          </a:endParaRPr>
        </a:p>
      </xdr:txBody>
    </xdr:sp>
    <xdr:clientData/>
  </xdr:twoCellAnchor>
  <xdr:twoCellAnchor editAs="absolute">
    <xdr:from>
      <xdr:col>16</xdr:col>
      <xdr:colOff>52552</xdr:colOff>
      <xdr:row>7</xdr:row>
      <xdr:rowOff>43544</xdr:rowOff>
    </xdr:from>
    <xdr:to>
      <xdr:col>26</xdr:col>
      <xdr:colOff>166413</xdr:colOff>
      <xdr:row>19</xdr:row>
      <xdr:rowOff>87086</xdr:rowOff>
    </xdr:to>
    <xdr:graphicFrame macro="">
      <xdr:nvGraphicFramePr>
        <xdr:cNvPr id="29" name="Chart 28">
          <a:extLst>
            <a:ext uri="{FF2B5EF4-FFF2-40B4-BE49-F238E27FC236}">
              <a16:creationId xmlns:a16="http://schemas.microsoft.com/office/drawing/2014/main" id="{FEDC89E0-93C8-44FD-B565-ADA6711D2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7</xdr:col>
      <xdr:colOff>332828</xdr:colOff>
      <xdr:row>7</xdr:row>
      <xdr:rowOff>21771</xdr:rowOff>
    </xdr:from>
    <xdr:to>
      <xdr:col>15</xdr:col>
      <xdr:colOff>534276</xdr:colOff>
      <xdr:row>19</xdr:row>
      <xdr:rowOff>90991</xdr:rowOff>
    </xdr:to>
    <xdr:graphicFrame macro="">
      <xdr:nvGraphicFramePr>
        <xdr:cNvPr id="30" name="Chart 29">
          <a:extLst>
            <a:ext uri="{FF2B5EF4-FFF2-40B4-BE49-F238E27FC236}">
              <a16:creationId xmlns:a16="http://schemas.microsoft.com/office/drawing/2014/main" id="{E2586997-00E0-4B0D-ACA4-9C9546202F4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578069</xdr:colOff>
      <xdr:row>20</xdr:row>
      <xdr:rowOff>84584</xdr:rowOff>
    </xdr:from>
    <xdr:to>
      <xdr:col>15</xdr:col>
      <xdr:colOff>61309</xdr:colOff>
      <xdr:row>34</xdr:row>
      <xdr:rowOff>78828</xdr:rowOff>
    </xdr:to>
    <xdr:graphicFrame macro="">
      <xdr:nvGraphicFramePr>
        <xdr:cNvPr id="2" name="Chart 1">
          <a:extLst>
            <a:ext uri="{FF2B5EF4-FFF2-40B4-BE49-F238E27FC236}">
              <a16:creationId xmlns:a16="http://schemas.microsoft.com/office/drawing/2014/main" id="{77E096A5-35C2-4DD3-AE2F-E3140D08B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21</xdr:col>
      <xdr:colOff>43794</xdr:colOff>
      <xdr:row>20</xdr:row>
      <xdr:rowOff>79328</xdr:rowOff>
    </xdr:from>
    <xdr:to>
      <xdr:col>26</xdr:col>
      <xdr:colOff>178427</xdr:colOff>
      <xdr:row>34</xdr:row>
      <xdr:rowOff>139888</xdr:rowOff>
    </xdr:to>
    <xdr:graphicFrame macro="">
      <xdr:nvGraphicFramePr>
        <xdr:cNvPr id="3" name="Chart 2">
          <a:extLst>
            <a:ext uri="{FF2B5EF4-FFF2-40B4-BE49-F238E27FC236}">
              <a16:creationId xmlns:a16="http://schemas.microsoft.com/office/drawing/2014/main" id="{95C7F593-772B-43FA-8707-90C507E14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15</xdr:col>
      <xdr:colOff>192689</xdr:colOff>
      <xdr:row>20</xdr:row>
      <xdr:rowOff>70069</xdr:rowOff>
    </xdr:from>
    <xdr:to>
      <xdr:col>20</xdr:col>
      <xdr:colOff>525517</xdr:colOff>
      <xdr:row>34</xdr:row>
      <xdr:rowOff>84584</xdr:rowOff>
    </xdr:to>
    <xdr:graphicFrame macro="">
      <xdr:nvGraphicFramePr>
        <xdr:cNvPr id="4" name="Chart 3">
          <a:extLst>
            <a:ext uri="{FF2B5EF4-FFF2-40B4-BE49-F238E27FC236}">
              <a16:creationId xmlns:a16="http://schemas.microsoft.com/office/drawing/2014/main" id="{EFFF6DE9-310A-47D5-A306-0BC7E48FB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0</xdr:col>
      <xdr:colOff>246742</xdr:colOff>
      <xdr:row>20</xdr:row>
      <xdr:rowOff>96345</xdr:rowOff>
    </xdr:from>
    <xdr:to>
      <xdr:col>6</xdr:col>
      <xdr:colOff>481724</xdr:colOff>
      <xdr:row>34</xdr:row>
      <xdr:rowOff>96345</xdr:rowOff>
    </xdr:to>
    <xdr:graphicFrame macro="">
      <xdr:nvGraphicFramePr>
        <xdr:cNvPr id="6" name="Chart 5">
          <a:extLst>
            <a:ext uri="{FF2B5EF4-FFF2-40B4-BE49-F238E27FC236}">
              <a16:creationId xmlns:a16="http://schemas.microsoft.com/office/drawing/2014/main" id="{E71E424E-BADA-4BFE-881A-0EEC2B7DBA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0</xdr:col>
      <xdr:colOff>234482</xdr:colOff>
      <xdr:row>6</xdr:row>
      <xdr:rowOff>137930</xdr:rowOff>
    </xdr:from>
    <xdr:to>
      <xdr:col>7</xdr:col>
      <xdr:colOff>218966</xdr:colOff>
      <xdr:row>12</xdr:row>
      <xdr:rowOff>122621</xdr:rowOff>
    </xdr:to>
    <mc:AlternateContent xmlns:mc="http://schemas.openxmlformats.org/markup-compatibility/2006" xmlns:tsle="http://schemas.microsoft.com/office/drawing/2012/timeslicer">
      <mc:Choice Requires="tsle">
        <xdr:graphicFrame macro="">
          <xdr:nvGraphicFramePr>
            <xdr:cNvPr id="8" name="OrderDate">
              <a:extLst>
                <a:ext uri="{FF2B5EF4-FFF2-40B4-BE49-F238E27FC236}">
                  <a16:creationId xmlns:a16="http://schemas.microsoft.com/office/drawing/2014/main" id="{A010C538-F183-71B0-8A54-EF0ADAC9B23B}"/>
                </a:ext>
              </a:extLst>
            </xdr:cNvPr>
            <xdr:cNvGraphicFramePr>
              <a:graphicFrameLocks/>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234482" y="1241517"/>
              <a:ext cx="3268965" cy="114537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editAs="absolute">
    <xdr:from>
      <xdr:col>0</xdr:col>
      <xdr:colOff>268511</xdr:colOff>
      <xdr:row>13</xdr:row>
      <xdr:rowOff>87587</xdr:rowOff>
    </xdr:from>
    <xdr:to>
      <xdr:col>7</xdr:col>
      <xdr:colOff>208812</xdr:colOff>
      <xdr:row>19</xdr:row>
      <xdr:rowOff>65566</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667914C1-D690-B645-8AE9-8A535ED5DC8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68513" y="2476624"/>
              <a:ext cx="3232432" cy="10836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10</xdr:col>
      <xdr:colOff>210205</xdr:colOff>
      <xdr:row>1</xdr:row>
      <xdr:rowOff>52549</xdr:rowOff>
    </xdr:from>
    <xdr:to>
      <xdr:col>11</xdr:col>
      <xdr:colOff>264280</xdr:colOff>
      <xdr:row>4</xdr:row>
      <xdr:rowOff>157654</xdr:rowOff>
    </xdr:to>
    <xdr:pic>
      <xdr:nvPicPr>
        <xdr:cNvPr id="5" name="Graphic 4" descr="Coins with solid fill">
          <a:extLst>
            <a:ext uri="{FF2B5EF4-FFF2-40B4-BE49-F238E27FC236}">
              <a16:creationId xmlns:a16="http://schemas.microsoft.com/office/drawing/2014/main" id="{89060A2C-2834-430A-8FF4-20DE5D871E8E}"/>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341239" y="236480"/>
          <a:ext cx="667179" cy="656898"/>
        </a:xfrm>
        <a:prstGeom prst="rect">
          <a:avLst/>
        </a:prstGeom>
      </xdr:spPr>
    </xdr:pic>
    <xdr:clientData/>
  </xdr:twoCellAnchor>
  <xdr:twoCellAnchor editAs="absolute">
    <xdr:from>
      <xdr:col>15</xdr:col>
      <xdr:colOff>380124</xdr:colOff>
      <xdr:row>1</xdr:row>
      <xdr:rowOff>38538</xdr:rowOff>
    </xdr:from>
    <xdr:to>
      <xdr:col>16</xdr:col>
      <xdr:colOff>528493</xdr:colOff>
      <xdr:row>5</xdr:row>
      <xdr:rowOff>52552</xdr:rowOff>
    </xdr:to>
    <xdr:pic>
      <xdr:nvPicPr>
        <xdr:cNvPr id="7" name="Graphic 6" descr="Coins with solid fill">
          <a:extLst>
            <a:ext uri="{FF2B5EF4-FFF2-40B4-BE49-F238E27FC236}">
              <a16:creationId xmlns:a16="http://schemas.microsoft.com/office/drawing/2014/main" id="{00A07879-2406-4B7F-A650-0CC7B3ADCF9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9576676" y="222469"/>
          <a:ext cx="761472" cy="749738"/>
        </a:xfrm>
        <a:prstGeom prst="rect">
          <a:avLst/>
        </a:prstGeom>
      </xdr:spPr>
    </xdr:pic>
    <xdr:clientData/>
  </xdr:twoCellAnchor>
  <xdr:twoCellAnchor editAs="absolute">
    <xdr:from>
      <xdr:col>21</xdr:col>
      <xdr:colOff>120869</xdr:colOff>
      <xdr:row>1</xdr:row>
      <xdr:rowOff>7004</xdr:rowOff>
    </xdr:from>
    <xdr:to>
      <xdr:col>22</xdr:col>
      <xdr:colOff>350345</xdr:colOff>
      <xdr:row>5</xdr:row>
      <xdr:rowOff>100876</xdr:rowOff>
    </xdr:to>
    <xdr:pic>
      <xdr:nvPicPr>
        <xdr:cNvPr id="10" name="Graphic 9" descr="Coins with solid fill">
          <a:extLst>
            <a:ext uri="{FF2B5EF4-FFF2-40B4-BE49-F238E27FC236}">
              <a16:creationId xmlns:a16="http://schemas.microsoft.com/office/drawing/2014/main" id="{4EF4CD3D-FD31-47A8-B5AB-1AADE5CA8CB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2996041" y="190935"/>
          <a:ext cx="842580" cy="8295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91440</xdr:colOff>
      <xdr:row>0</xdr:row>
      <xdr:rowOff>0</xdr:rowOff>
    </xdr:from>
    <xdr:to>
      <xdr:col>11</xdr:col>
      <xdr:colOff>769620</xdr:colOff>
      <xdr:row>15</xdr:row>
      <xdr:rowOff>0</xdr:rowOff>
    </xdr:to>
    <xdr:graphicFrame macro="">
      <xdr:nvGraphicFramePr>
        <xdr:cNvPr id="2" name="Chart 1">
          <a:extLst>
            <a:ext uri="{FF2B5EF4-FFF2-40B4-BE49-F238E27FC236}">
              <a16:creationId xmlns:a16="http://schemas.microsoft.com/office/drawing/2014/main" id="{ADBE6477-EFEF-9E4E-43D9-A09B6979F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22</xdr:row>
      <xdr:rowOff>171450</xdr:rowOff>
    </xdr:from>
    <xdr:to>
      <xdr:col>13</xdr:col>
      <xdr:colOff>182880</xdr:colOff>
      <xdr:row>37</xdr:row>
      <xdr:rowOff>171450</xdr:rowOff>
    </xdr:to>
    <xdr:graphicFrame macro="">
      <xdr:nvGraphicFramePr>
        <xdr:cNvPr id="3" name="Chart 2">
          <a:extLst>
            <a:ext uri="{FF2B5EF4-FFF2-40B4-BE49-F238E27FC236}">
              <a16:creationId xmlns:a16="http://schemas.microsoft.com/office/drawing/2014/main" id="{16748CA4-AECC-E0FC-B440-045B05DF4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243840</xdr:colOff>
      <xdr:row>46</xdr:row>
      <xdr:rowOff>83820</xdr:rowOff>
    </xdr:from>
    <xdr:to>
      <xdr:col>9</xdr:col>
      <xdr:colOff>563880</xdr:colOff>
      <xdr:row>59</xdr:row>
      <xdr:rowOff>76200</xdr:rowOff>
    </xdr:to>
    <xdr:graphicFrame macro="">
      <xdr:nvGraphicFramePr>
        <xdr:cNvPr id="4" name="Chart 3">
          <a:extLst>
            <a:ext uri="{FF2B5EF4-FFF2-40B4-BE49-F238E27FC236}">
              <a16:creationId xmlns:a16="http://schemas.microsoft.com/office/drawing/2014/main" id="{079439BF-86C4-309D-9904-26B0F64385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190500</xdr:colOff>
      <xdr:row>61</xdr:row>
      <xdr:rowOff>121920</xdr:rowOff>
    </xdr:from>
    <xdr:to>
      <xdr:col>7</xdr:col>
      <xdr:colOff>388620</xdr:colOff>
      <xdr:row>74</xdr:row>
      <xdr:rowOff>22860</xdr:rowOff>
    </xdr:to>
    <xdr:graphicFrame macro="">
      <xdr:nvGraphicFramePr>
        <xdr:cNvPr id="5" name="Chart 4">
          <a:extLst>
            <a:ext uri="{FF2B5EF4-FFF2-40B4-BE49-F238E27FC236}">
              <a16:creationId xmlns:a16="http://schemas.microsoft.com/office/drawing/2014/main" id="{18678D7D-81A8-6881-9D29-B83840E29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152400</xdr:colOff>
      <xdr:row>76</xdr:row>
      <xdr:rowOff>11430</xdr:rowOff>
    </xdr:from>
    <xdr:to>
      <xdr:col>8</xdr:col>
      <xdr:colOff>251460</xdr:colOff>
      <xdr:row>86</xdr:row>
      <xdr:rowOff>167640</xdr:rowOff>
    </xdr:to>
    <xdr:graphicFrame macro="">
      <xdr:nvGraphicFramePr>
        <xdr:cNvPr id="6" name="Chart 5">
          <a:extLst>
            <a:ext uri="{FF2B5EF4-FFF2-40B4-BE49-F238E27FC236}">
              <a16:creationId xmlns:a16="http://schemas.microsoft.com/office/drawing/2014/main" id="{E697155D-C34A-25C1-E53B-0A9AF70DE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99060</xdr:colOff>
      <xdr:row>95</xdr:row>
      <xdr:rowOff>15240</xdr:rowOff>
    </xdr:from>
    <xdr:to>
      <xdr:col>8</xdr:col>
      <xdr:colOff>236220</xdr:colOff>
      <xdr:row>110</xdr:row>
      <xdr:rowOff>38100</xdr:rowOff>
    </xdr:to>
    <xdr:graphicFrame macro="">
      <xdr:nvGraphicFramePr>
        <xdr:cNvPr id="8" name="Chart 7">
          <a:extLst>
            <a:ext uri="{FF2B5EF4-FFF2-40B4-BE49-F238E27FC236}">
              <a16:creationId xmlns:a16="http://schemas.microsoft.com/office/drawing/2014/main" id="{CC4954C4-A03A-35D2-6D34-29BA2A6AD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297180</xdr:colOff>
      <xdr:row>117</xdr:row>
      <xdr:rowOff>30480</xdr:rowOff>
    </xdr:from>
    <xdr:to>
      <xdr:col>5</xdr:col>
      <xdr:colOff>572688</xdr:colOff>
      <xdr:row>123</xdr:row>
      <xdr:rowOff>29529</xdr:rowOff>
    </xdr:to>
    <mc:AlternateContent xmlns:mc="http://schemas.openxmlformats.org/markup-compatibility/2006">
      <mc:Choice xmlns:tsle="http://schemas.microsoft.com/office/drawing/2012/timeslicer" Requires="tsle">
        <xdr:graphicFrame macro="">
          <xdr:nvGraphicFramePr>
            <xdr:cNvPr id="9" name="OrderDate 1">
              <a:extLst>
                <a:ext uri="{FF2B5EF4-FFF2-40B4-BE49-F238E27FC236}">
                  <a16:creationId xmlns:a16="http://schemas.microsoft.com/office/drawing/2014/main" id="{06393A4E-EF8D-47B0-87A2-BD2401917E17}"/>
                </a:ext>
              </a:extLst>
            </xdr:cNvPr>
            <xdr:cNvGraphicFramePr/>
          </xdr:nvGraphicFramePr>
          <xdr:xfrm>
            <a:off x="0" y="0"/>
            <a:ext cx="0" cy="0"/>
          </xdr:xfrm>
          <a:graphic>
            <a:graphicData uri="http://schemas.microsoft.com/office/drawing/2012/timeslicer">
              <tsle:timeslicer xmlns:tsle="http://schemas.microsoft.com/office/drawing/2012/timeslicer" name="OrderDate 1"/>
            </a:graphicData>
          </a:graphic>
        </xdr:graphicFrame>
      </mc:Choice>
      <mc:Fallback>
        <xdr:sp macro="" textlink="">
          <xdr:nvSpPr>
            <xdr:cNvPr id="0" name=""/>
            <xdr:cNvSpPr>
              <a:spLocks noTextEdit="1"/>
            </xdr:cNvSpPr>
          </xdr:nvSpPr>
          <xdr:spPr>
            <a:xfrm>
              <a:off x="2026920" y="21427440"/>
              <a:ext cx="3239688" cy="109632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0</xdr:colOff>
      <xdr:row>117</xdr:row>
      <xdr:rowOff>0</xdr:rowOff>
    </xdr:from>
    <xdr:to>
      <xdr:col>9</xdr:col>
      <xdr:colOff>748312</xdr:colOff>
      <xdr:row>122</xdr:row>
      <xdr:rowOff>169231</xdr:rowOff>
    </xdr:to>
    <mc:AlternateContent xmlns:mc="http://schemas.openxmlformats.org/markup-compatibility/2006" xmlns:a14="http://schemas.microsoft.com/office/drawing/2010/main">
      <mc:Choice Requires="a14">
        <xdr:graphicFrame macro="">
          <xdr:nvGraphicFramePr>
            <xdr:cNvPr id="10" name="Region 1">
              <a:extLst>
                <a:ext uri="{FF2B5EF4-FFF2-40B4-BE49-F238E27FC236}">
                  <a16:creationId xmlns:a16="http://schemas.microsoft.com/office/drawing/2014/main" id="{1037634C-0F37-4D6E-8DC5-C0E79A5A2A5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501640" y="21396960"/>
              <a:ext cx="3232432" cy="10836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n" refreshedDate="45644.579446759257" createdVersion="8" refreshedVersion="8" minRefreshableVersion="3" recordCount="43" xr:uid="{DBB3F18C-6E81-4EC3-B300-5382170BAD4F}">
  <cacheSource type="worksheet">
    <worksheetSource name="Table1"/>
  </cacheSource>
  <cacheFields count="14">
    <cacheField name="OrderDate" numFmtId="165">
      <sharedItems containsSemiMixedTypes="0" containsNonDate="0" containsDate="1" containsString="0" minDate="2018-01-06T00:00:00" maxDate="2019-12-22T00:00:00" count="43">
        <d v="2018-01-06T00:00:00"/>
        <d v="2018-01-23T00:00:00"/>
        <d v="2018-02-09T00:00:00"/>
        <d v="2018-02-26T00:00:00"/>
        <d v="2018-03-15T00:00:00"/>
        <d v="2018-04-01T00:00:00"/>
        <d v="2018-04-18T00:00:00"/>
        <d v="2018-05-05T00:00:00"/>
        <d v="2018-05-22T00:00:00"/>
        <d v="2018-06-08T00:00:00"/>
        <d v="2018-06-25T00:00:00"/>
        <d v="2018-07-12T00:00:00"/>
        <d v="2018-07-29T00:00:00"/>
        <d v="2018-08-15T00:00:00"/>
        <d v="2018-09-01T00:00:00"/>
        <d v="2018-09-18T00:00:00"/>
        <d v="2018-10-05T00:00:00"/>
        <d v="2018-10-22T00:00:00"/>
        <d v="2018-11-08T00:00:00"/>
        <d v="2018-11-25T00:00:00"/>
        <d v="2018-12-12T00:00:00"/>
        <d v="2018-12-29T00:00:00"/>
        <d v="2019-01-15T00:00:00"/>
        <d v="2019-02-01T00:00:00"/>
        <d v="2019-02-18T00:00:00"/>
        <d v="2019-03-07T00:00:00"/>
        <d v="2019-03-24T00:00:00"/>
        <d v="2019-04-10T00:00:00"/>
        <d v="2019-04-27T00:00:00"/>
        <d v="2019-05-14T00:00:00"/>
        <d v="2019-05-31T00:00:00"/>
        <d v="2019-06-17T00:00:00"/>
        <d v="2019-07-04T00:00:00"/>
        <d v="2019-07-21T00:00:00"/>
        <d v="2019-08-07T00:00:00"/>
        <d v="2019-08-24T00:00:00"/>
        <d v="2019-09-10T00:00:00"/>
        <d v="2019-09-27T00:00:00"/>
        <d v="2019-10-14T00:00:00"/>
        <d v="2019-10-31T00:00:00"/>
        <d v="2019-11-17T00:00:00"/>
        <d v="2019-12-04T00:00:00"/>
        <d v="2019-12-21T00:00:00"/>
      </sharedItems>
      <fieldGroup par="11"/>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96" count="37">
        <n v="95"/>
        <n v="50"/>
        <n v="36"/>
        <n v="27"/>
        <n v="56"/>
        <n v="60"/>
        <n v="75"/>
        <n v="90"/>
        <n v="32"/>
        <n v="29"/>
        <n v="81"/>
        <n v="35"/>
        <n v="2"/>
        <n v="16"/>
        <n v="28"/>
        <n v="64"/>
        <n v="15"/>
        <n v="96"/>
        <n v="67"/>
        <n v="74"/>
        <n v="46"/>
        <n v="87"/>
        <n v="4"/>
        <n v="7"/>
        <n v="66"/>
        <n v="53"/>
        <n v="80"/>
        <n v="5"/>
        <n v="62"/>
        <n v="55"/>
        <n v="42"/>
        <n v="3"/>
        <n v="76"/>
        <n v="57"/>
        <n v="14"/>
        <n v="11"/>
        <n v="94"/>
      </sharedItems>
    </cacheField>
    <cacheField name="Unit_price" numFmtId="164">
      <sharedItems containsSemiMixedTypes="0" containsString="0" containsNumber="1" minValue="58.5" maxValue="1198"/>
    </cacheField>
    <cacheField name="Sale_amt" numFmtId="166">
      <sharedItems containsSemiMixedTypes="0" containsString="0" containsNumber="1" minValue="250" maxValue="113810" count="40">
        <n v="113810"/>
        <n v="25000"/>
        <n v="43128"/>
        <n v="6075"/>
        <n v="67088"/>
        <n v="30000"/>
        <n v="89850"/>
        <n v="107820"/>
        <n v="38336"/>
        <n v="14500"/>
        <n v="40500"/>
        <n v="41930"/>
        <n v="250"/>
        <n v="936"/>
        <n v="14000"/>
        <n v="14400"/>
        <n v="3375"/>
        <n v="5616"/>
        <n v="80266"/>
        <n v="4329"/>
        <n v="23000"/>
        <n v="43500"/>
        <n v="2000"/>
        <n v="3500"/>
        <n v="2925"/>
        <n v="79068"/>
        <n v="21600"/>
        <n v="63494"/>
        <n v="40000"/>
        <n v="625"/>
        <n v="3627"/>
        <n v="3217.5"/>
        <n v="2457"/>
        <n v="375"/>
        <n v="8386"/>
        <n v="17100"/>
        <n v="28500"/>
        <n v="16772"/>
        <n v="5500"/>
        <n v="47000"/>
      </sharedItems>
    </cacheField>
    <cacheField name="category" numFmtId="0">
      <sharedItems count="2">
        <s v="large"/>
        <s v="small"/>
      </sharedItems>
    </cacheField>
    <cacheField name="Months (OrderDate)" numFmtId="0" databaseField="0">
      <fieldGroup base="0">
        <rangePr groupBy="months" startDate="2018-01-06T00:00:00" endDate="2019-12-22T00:00:00"/>
        <groupItems count="14">
          <s v="&lt;06-01-2018"/>
          <s v="Jan"/>
          <s v="Feb"/>
          <s v="Mar"/>
          <s v="Apr"/>
          <s v="May"/>
          <s v="Jun"/>
          <s v="Jul"/>
          <s v="Aug"/>
          <s v="Sep"/>
          <s v="Oct"/>
          <s v="Nov"/>
          <s v="Dec"/>
          <s v="&gt;22-12-2019"/>
        </groupItems>
      </fieldGroup>
    </cacheField>
    <cacheField name="Quarters (OrderDate)" numFmtId="0" databaseField="0">
      <fieldGroup base="0">
        <rangePr groupBy="quarters" startDate="2018-01-06T00:00:00" endDate="2019-12-22T00:00:00"/>
        <groupItems count="6">
          <s v="&lt;06-01-2018"/>
          <s v="Qtr1"/>
          <s v="Qtr2"/>
          <s v="Qtr3"/>
          <s v="Qtr4"/>
          <s v="&gt;22-12-2019"/>
        </groupItems>
      </fieldGroup>
    </cacheField>
    <cacheField name="Years (OrderDate)" numFmtId="0" databaseField="0">
      <fieldGroup base="0">
        <rangePr groupBy="years" startDate="2018-01-06T00:00:00" endDate="2019-12-22T00:00:00"/>
        <groupItems count="4">
          <s v="&lt;06-01-2018"/>
          <s v="2018"/>
          <s v="2019"/>
          <s v="&gt;22-12-2019"/>
        </groupItems>
      </fieldGroup>
    </cacheField>
    <cacheField name="sales2" numFmtId="0" formula="Units*Unit_price" databaseField="0"/>
    <cacheField name="Field1" numFmtId="0" formula="Units*Unit_price" databaseField="0"/>
  </cacheFields>
  <extLst>
    <ext xmlns:x14="http://schemas.microsoft.com/office/spreadsheetml/2009/9/main" uri="{725AE2AE-9491-48be-B2B4-4EB974FC3084}">
      <x14:pivotCacheDefinition pivotCacheId="14543413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x v="0"/>
    <n v="1198"/>
    <x v="0"/>
    <x v="0"/>
  </r>
  <r>
    <x v="1"/>
    <x v="1"/>
    <x v="1"/>
    <x v="1"/>
    <x v="1"/>
    <x v="1"/>
    <n v="500"/>
    <x v="1"/>
    <x v="1"/>
  </r>
  <r>
    <x v="2"/>
    <x v="1"/>
    <x v="1"/>
    <x v="2"/>
    <x v="0"/>
    <x v="2"/>
    <n v="1198"/>
    <x v="2"/>
    <x v="1"/>
  </r>
  <r>
    <x v="3"/>
    <x v="1"/>
    <x v="2"/>
    <x v="3"/>
    <x v="2"/>
    <x v="3"/>
    <n v="225"/>
    <x v="3"/>
    <x v="1"/>
  </r>
  <r>
    <x v="4"/>
    <x v="2"/>
    <x v="2"/>
    <x v="4"/>
    <x v="0"/>
    <x v="4"/>
    <n v="1198"/>
    <x v="4"/>
    <x v="0"/>
  </r>
  <r>
    <x v="5"/>
    <x v="0"/>
    <x v="0"/>
    <x v="0"/>
    <x v="1"/>
    <x v="5"/>
    <n v="500"/>
    <x v="5"/>
    <x v="1"/>
  </r>
  <r>
    <x v="6"/>
    <x v="1"/>
    <x v="0"/>
    <x v="5"/>
    <x v="0"/>
    <x v="6"/>
    <n v="1198"/>
    <x v="6"/>
    <x v="0"/>
  </r>
  <r>
    <x v="7"/>
    <x v="1"/>
    <x v="1"/>
    <x v="2"/>
    <x v="0"/>
    <x v="7"/>
    <n v="1198"/>
    <x v="7"/>
    <x v="0"/>
  </r>
  <r>
    <x v="8"/>
    <x v="2"/>
    <x v="3"/>
    <x v="6"/>
    <x v="0"/>
    <x v="8"/>
    <n v="1198"/>
    <x v="8"/>
    <x v="1"/>
  </r>
  <r>
    <x v="9"/>
    <x v="0"/>
    <x v="0"/>
    <x v="0"/>
    <x v="1"/>
    <x v="5"/>
    <n v="500"/>
    <x v="5"/>
    <x v="1"/>
  </r>
  <r>
    <x v="10"/>
    <x v="1"/>
    <x v="1"/>
    <x v="7"/>
    <x v="0"/>
    <x v="7"/>
    <n v="1198"/>
    <x v="7"/>
    <x v="0"/>
  </r>
  <r>
    <x v="11"/>
    <x v="0"/>
    <x v="0"/>
    <x v="8"/>
    <x v="1"/>
    <x v="9"/>
    <n v="500"/>
    <x v="9"/>
    <x v="1"/>
  </r>
  <r>
    <x v="12"/>
    <x v="0"/>
    <x v="3"/>
    <x v="9"/>
    <x v="1"/>
    <x v="10"/>
    <n v="500"/>
    <x v="10"/>
    <x v="1"/>
  </r>
  <r>
    <x v="13"/>
    <x v="0"/>
    <x v="0"/>
    <x v="0"/>
    <x v="0"/>
    <x v="11"/>
    <n v="1198"/>
    <x v="11"/>
    <x v="1"/>
  </r>
  <r>
    <x v="14"/>
    <x v="1"/>
    <x v="3"/>
    <x v="10"/>
    <x v="3"/>
    <x v="12"/>
    <n v="125"/>
    <x v="12"/>
    <x v="1"/>
  </r>
  <r>
    <x v="15"/>
    <x v="0"/>
    <x v="0"/>
    <x v="0"/>
    <x v="4"/>
    <x v="13"/>
    <n v="58.5"/>
    <x v="13"/>
    <x v="1"/>
  </r>
  <r>
    <x v="16"/>
    <x v="1"/>
    <x v="1"/>
    <x v="7"/>
    <x v="1"/>
    <x v="14"/>
    <n v="500"/>
    <x v="14"/>
    <x v="1"/>
  </r>
  <r>
    <x v="17"/>
    <x v="0"/>
    <x v="0"/>
    <x v="0"/>
    <x v="2"/>
    <x v="15"/>
    <n v="225"/>
    <x v="15"/>
    <x v="1"/>
  </r>
  <r>
    <x v="18"/>
    <x v="0"/>
    <x v="3"/>
    <x v="9"/>
    <x v="2"/>
    <x v="16"/>
    <n v="225"/>
    <x v="16"/>
    <x v="1"/>
  </r>
  <r>
    <x v="19"/>
    <x v="1"/>
    <x v="1"/>
    <x v="1"/>
    <x v="4"/>
    <x v="17"/>
    <n v="58.5"/>
    <x v="17"/>
    <x v="1"/>
  </r>
  <r>
    <x v="20"/>
    <x v="1"/>
    <x v="3"/>
    <x v="10"/>
    <x v="0"/>
    <x v="18"/>
    <n v="1198"/>
    <x v="18"/>
    <x v="0"/>
  </r>
  <r>
    <x v="21"/>
    <x v="0"/>
    <x v="3"/>
    <x v="9"/>
    <x v="4"/>
    <x v="19"/>
    <n v="58.5"/>
    <x v="19"/>
    <x v="1"/>
  </r>
  <r>
    <x v="22"/>
    <x v="1"/>
    <x v="2"/>
    <x v="3"/>
    <x v="1"/>
    <x v="20"/>
    <n v="500"/>
    <x v="20"/>
    <x v="1"/>
  </r>
  <r>
    <x v="23"/>
    <x v="1"/>
    <x v="3"/>
    <x v="10"/>
    <x v="1"/>
    <x v="21"/>
    <n v="500"/>
    <x v="21"/>
    <x v="1"/>
  </r>
  <r>
    <x v="24"/>
    <x v="0"/>
    <x v="0"/>
    <x v="0"/>
    <x v="1"/>
    <x v="22"/>
    <n v="500"/>
    <x v="22"/>
    <x v="1"/>
  </r>
  <r>
    <x v="25"/>
    <x v="2"/>
    <x v="2"/>
    <x v="4"/>
    <x v="1"/>
    <x v="23"/>
    <n v="500"/>
    <x v="23"/>
    <x v="1"/>
  </r>
  <r>
    <x v="26"/>
    <x v="1"/>
    <x v="1"/>
    <x v="2"/>
    <x v="4"/>
    <x v="1"/>
    <n v="58.5"/>
    <x v="24"/>
    <x v="1"/>
  </r>
  <r>
    <x v="27"/>
    <x v="1"/>
    <x v="0"/>
    <x v="5"/>
    <x v="0"/>
    <x v="24"/>
    <n v="1198"/>
    <x v="25"/>
    <x v="0"/>
  </r>
  <r>
    <x v="28"/>
    <x v="0"/>
    <x v="0"/>
    <x v="8"/>
    <x v="2"/>
    <x v="17"/>
    <n v="225"/>
    <x v="26"/>
    <x v="1"/>
  </r>
  <r>
    <x v="29"/>
    <x v="1"/>
    <x v="2"/>
    <x v="3"/>
    <x v="0"/>
    <x v="25"/>
    <n v="1198"/>
    <x v="27"/>
    <x v="0"/>
  </r>
  <r>
    <x v="30"/>
    <x v="1"/>
    <x v="2"/>
    <x v="3"/>
    <x v="1"/>
    <x v="26"/>
    <n v="500"/>
    <x v="28"/>
    <x v="1"/>
  </r>
  <r>
    <x v="31"/>
    <x v="1"/>
    <x v="1"/>
    <x v="1"/>
    <x v="3"/>
    <x v="27"/>
    <n v="125"/>
    <x v="29"/>
    <x v="1"/>
  </r>
  <r>
    <x v="32"/>
    <x v="0"/>
    <x v="0"/>
    <x v="0"/>
    <x v="4"/>
    <x v="28"/>
    <n v="58.5"/>
    <x v="30"/>
    <x v="1"/>
  </r>
  <r>
    <x v="33"/>
    <x v="1"/>
    <x v="1"/>
    <x v="7"/>
    <x v="4"/>
    <x v="29"/>
    <n v="58.5"/>
    <x v="31"/>
    <x v="1"/>
  </r>
  <r>
    <x v="34"/>
    <x v="1"/>
    <x v="1"/>
    <x v="1"/>
    <x v="4"/>
    <x v="30"/>
    <n v="58.5"/>
    <x v="32"/>
    <x v="1"/>
  </r>
  <r>
    <x v="35"/>
    <x v="2"/>
    <x v="2"/>
    <x v="4"/>
    <x v="3"/>
    <x v="31"/>
    <n v="125"/>
    <x v="33"/>
    <x v="1"/>
  </r>
  <r>
    <x v="36"/>
    <x v="1"/>
    <x v="2"/>
    <x v="3"/>
    <x v="0"/>
    <x v="23"/>
    <n v="1198"/>
    <x v="34"/>
    <x v="1"/>
  </r>
  <r>
    <x v="37"/>
    <x v="2"/>
    <x v="2"/>
    <x v="4"/>
    <x v="2"/>
    <x v="32"/>
    <n v="225"/>
    <x v="35"/>
    <x v="1"/>
  </r>
  <r>
    <x v="38"/>
    <x v="2"/>
    <x v="3"/>
    <x v="6"/>
    <x v="1"/>
    <x v="33"/>
    <n v="500"/>
    <x v="36"/>
    <x v="1"/>
  </r>
  <r>
    <x v="39"/>
    <x v="1"/>
    <x v="0"/>
    <x v="5"/>
    <x v="0"/>
    <x v="34"/>
    <n v="1198"/>
    <x v="37"/>
    <x v="1"/>
  </r>
  <r>
    <x v="40"/>
    <x v="1"/>
    <x v="1"/>
    <x v="2"/>
    <x v="1"/>
    <x v="35"/>
    <n v="500"/>
    <x v="38"/>
    <x v="1"/>
  </r>
  <r>
    <x v="41"/>
    <x v="1"/>
    <x v="1"/>
    <x v="2"/>
    <x v="1"/>
    <x v="36"/>
    <n v="500"/>
    <x v="39"/>
    <x v="1"/>
  </r>
  <r>
    <x v="42"/>
    <x v="1"/>
    <x v="0"/>
    <x v="5"/>
    <x v="1"/>
    <x v="14"/>
    <n v="500"/>
    <x v="1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6F0F65-C2ED-440D-BD4B-DE639D86D9D3}"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D76:E80"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4">
        <item x="1"/>
        <item x="0"/>
        <item x="2"/>
        <item t="default"/>
      </items>
    </pivotField>
    <pivotField showAll="0"/>
    <pivotField showAll="0"/>
    <pivotField showAll="0"/>
    <pivotField showAll="0"/>
    <pivotField numFmtId="164" showAll="0"/>
    <pivotField dataField="1" numFmtId="166"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1"/>
  </rowFields>
  <rowItems count="4">
    <i>
      <x/>
    </i>
    <i>
      <x v="1"/>
    </i>
    <i>
      <x v="2"/>
    </i>
    <i t="grand">
      <x/>
    </i>
  </rowItems>
  <colItems count="1">
    <i/>
  </colItems>
  <dataFields count="1">
    <dataField name="Sum of Sale_amt" fld="7" baseField="0" baseItem="0" numFmtId="166"/>
  </dataFields>
  <chartFormats count="8">
    <chartFormat chart="3" format="13"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 count="1" selected="0">
            <x v="0"/>
          </reference>
        </references>
      </pivotArea>
    </chartFormat>
    <chartFormat chart="3" format="15">
      <pivotArea type="data" outline="0" fieldPosition="0">
        <references count="2">
          <reference field="4294967294" count="1" selected="0">
            <x v="0"/>
          </reference>
          <reference field="1" count="1" selected="0">
            <x v="1"/>
          </reference>
        </references>
      </pivotArea>
    </chartFormat>
    <chartFormat chart="3" format="16">
      <pivotArea type="data" outline="0" fieldPosition="0">
        <references count="2">
          <reference field="4294967294" count="1" selected="0">
            <x v="0"/>
          </reference>
          <reference field="1" count="1" selected="0">
            <x v="2"/>
          </reference>
        </references>
      </pivotArea>
    </chartFormat>
    <chartFormat chart="0" format="6">
      <pivotArea type="data" outline="0" fieldPosition="0">
        <references count="2">
          <reference field="4294967294" count="1" selected="0">
            <x v="0"/>
          </reference>
          <reference field="1" count="1" selected="0">
            <x v="0"/>
          </reference>
        </references>
      </pivotArea>
    </chartFormat>
    <chartFormat chart="0" format="7">
      <pivotArea type="data" outline="0" fieldPosition="0">
        <references count="2">
          <reference field="4294967294" count="1" selected="0">
            <x v="0"/>
          </reference>
          <reference field="1" count="1" selected="0">
            <x v="1"/>
          </reference>
        </references>
      </pivotArea>
    </chartFormat>
    <chartFormat chart="0"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A86C52-4B8D-4E05-8DE1-4B0D71F93101}"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B63:C69"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pivotField showAll="0"/>
    <pivotField axis="axisRow" showAll="0">
      <items count="6">
        <item x="2"/>
        <item x="3"/>
        <item x="1"/>
        <item x="0"/>
        <item x="4"/>
        <item t="default"/>
      </items>
    </pivotField>
    <pivotField showAll="0"/>
    <pivotField numFmtId="164" showAll="0"/>
    <pivotField dataField="1" numFmtId="166"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4"/>
  </rowFields>
  <rowItems count="6">
    <i>
      <x/>
    </i>
    <i>
      <x v="1"/>
    </i>
    <i>
      <x v="2"/>
    </i>
    <i>
      <x v="3"/>
    </i>
    <i>
      <x v="4"/>
    </i>
    <i t="grand">
      <x/>
    </i>
  </rowItems>
  <colItems count="1">
    <i/>
  </colItems>
  <dataFields count="1">
    <dataField name="Sum of Sale_amt" fld="7" baseField="0" baseItem="0" numFmtId="166"/>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4"/>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4" count="1" selected="0">
            <x v="0"/>
          </reference>
        </references>
      </pivotArea>
    </chartFormat>
    <chartFormat chart="3" format="13">
      <pivotArea type="data" outline="0" fieldPosition="0">
        <references count="2">
          <reference field="4294967294" count="1" selected="0">
            <x v="0"/>
          </reference>
          <reference field="4" count="1" selected="0">
            <x v="1"/>
          </reference>
        </references>
      </pivotArea>
    </chartFormat>
    <chartFormat chart="3" format="14">
      <pivotArea type="data" outline="0" fieldPosition="0">
        <references count="2">
          <reference field="4294967294" count="1" selected="0">
            <x v="0"/>
          </reference>
          <reference field="4" count="1" selected="0">
            <x v="2"/>
          </reference>
        </references>
      </pivotArea>
    </chartFormat>
    <chartFormat chart="3" format="15">
      <pivotArea type="data" outline="0" fieldPosition="0">
        <references count="2">
          <reference field="4294967294" count="1" selected="0">
            <x v="0"/>
          </reference>
          <reference field="4" count="1" selected="0">
            <x v="3"/>
          </reference>
        </references>
      </pivotArea>
    </chartFormat>
    <chartFormat chart="3" format="16">
      <pivotArea type="data" outline="0" fieldPosition="0">
        <references count="2">
          <reference field="4294967294" count="1" selected="0">
            <x v="0"/>
          </reference>
          <reference field="4" count="1" selected="0">
            <x v="4"/>
          </reference>
        </references>
      </pivotArea>
    </chartFormat>
    <chartFormat chart="0" format="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C8647E-8AB5-4BBC-8871-25C12446367C}"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B51:C56"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items count="5">
        <item x="3"/>
        <item x="1"/>
        <item x="0"/>
        <item x="2"/>
        <item t="default"/>
      </items>
    </pivotField>
    <pivotField showAll="0">
      <items count="12">
        <item x="0"/>
        <item x="3"/>
        <item x="8"/>
        <item x="10"/>
        <item x="9"/>
        <item x="2"/>
        <item x="6"/>
        <item x="1"/>
        <item x="7"/>
        <item x="4"/>
        <item x="5"/>
        <item t="default"/>
      </items>
    </pivotField>
    <pivotField showAll="0"/>
    <pivotField dataField="1" showAll="0">
      <items count="38">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t="default"/>
      </items>
    </pivotField>
    <pivotField numFmtId="164" showAll="0"/>
    <pivotField numFmtId="166"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2"/>
  </rowFields>
  <rowItems count="5">
    <i>
      <x/>
    </i>
    <i>
      <x v="1"/>
    </i>
    <i>
      <x v="2"/>
    </i>
    <i>
      <x v="3"/>
    </i>
    <i t="grand">
      <x/>
    </i>
  </rowItems>
  <colItems count="1">
    <i/>
  </colItems>
  <dataFields count="1">
    <dataField name="Sum of Units" fld="5" baseField="2"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2"/>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 count="1" selected="0">
            <x v="0"/>
          </reference>
        </references>
      </pivotArea>
    </chartFormat>
    <chartFormat chart="5" format="12">
      <pivotArea type="data" outline="0" fieldPosition="0">
        <references count="2">
          <reference field="4294967294" count="1" selected="0">
            <x v="0"/>
          </reference>
          <reference field="2" count="1" selected="0">
            <x v="1"/>
          </reference>
        </references>
      </pivotArea>
    </chartFormat>
    <chartFormat chart="5" format="13">
      <pivotArea type="data" outline="0" fieldPosition="0">
        <references count="2">
          <reference field="4294967294" count="1" selected="0">
            <x v="0"/>
          </reference>
          <reference field="2" count="1" selected="0">
            <x v="2"/>
          </reference>
        </references>
      </pivotArea>
    </chartFormat>
    <chartFormat chart="5"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83F2F5-0DE1-46FD-9A93-5ED108EDF1DD}"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C25:D37"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pivotField axis="axisRow" showAll="0" sortType="descending">
      <items count="12">
        <item x="0"/>
        <item x="3"/>
        <item x="8"/>
        <item x="10"/>
        <item x="9"/>
        <item x="2"/>
        <item x="6"/>
        <item x="1"/>
        <item x="7"/>
        <item x="4"/>
        <item x="5"/>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dataField="1" numFmtId="166"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3"/>
  </rowFields>
  <rowItems count="12">
    <i>
      <x/>
    </i>
    <i>
      <x v="5"/>
    </i>
    <i>
      <x v="10"/>
    </i>
    <i>
      <x v="1"/>
    </i>
    <i>
      <x v="8"/>
    </i>
    <i>
      <x v="3"/>
    </i>
    <i>
      <x v="9"/>
    </i>
    <i>
      <x v="6"/>
    </i>
    <i>
      <x v="4"/>
    </i>
    <i>
      <x v="2"/>
    </i>
    <i>
      <x v="7"/>
    </i>
    <i t="grand">
      <x/>
    </i>
  </rowItems>
  <colItems count="1">
    <i/>
  </colItems>
  <dataFields count="1">
    <dataField name="Sum of Sale_amt" fld="7" baseField="0" baseItem="0" numFmtId="166"/>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9D508E-6B89-413E-8C0A-C5E5DB177D6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B8" firstHeaderRow="1" firstDataRow="1" firstDataCol="1"/>
  <pivotFields count="14">
    <pivotField axis="axisRow"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pivotField showAll="0"/>
    <pivotField showAll="0"/>
    <pivotField showAll="0"/>
    <pivotField numFmtId="164" showAll="0"/>
    <pivotField dataField="1" numFmtId="166"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5">
        <item sd="0" x="0"/>
        <item sd="0" x="1"/>
        <item sd="0" x="2"/>
        <item sd="0" x="3"/>
        <item t="default"/>
      </items>
    </pivotField>
    <pivotField dragToRow="0" dragToCol="0" dragToPage="0" showAll="0" defaultSubtotal="0"/>
    <pivotField dragToRow="0" dragToCol="0" dragToPage="0" showAll="0" defaultSubtotal="0"/>
  </pivotFields>
  <rowFields count="3">
    <field x="10"/>
    <field x="9"/>
    <field x="0"/>
  </rowFields>
  <rowItems count="5">
    <i>
      <x v="1"/>
    </i>
    <i>
      <x v="2"/>
    </i>
    <i>
      <x v="3"/>
    </i>
    <i>
      <x v="4"/>
    </i>
    <i t="grand">
      <x/>
    </i>
  </rowItems>
  <colItems count="1">
    <i/>
  </colItems>
  <dataFields count="1">
    <dataField name="Sum of Sale_amt" fld="7" baseField="0" baseItem="0" numFmtId="166"/>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3"/>
          </reference>
        </references>
      </pivotArea>
    </chartFormat>
    <chartFormat chart="7" format="5"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743605-18E2-4020-9117-376537D899E7}" name="PivotTable7" cacheId="0"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chartFormat="9">
  <location ref="J93:K98"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items count="5">
        <item x="3"/>
        <item x="1"/>
        <item x="0"/>
        <item x="2"/>
        <item t="default"/>
      </items>
    </pivotField>
    <pivotField showAll="0"/>
    <pivotField showAll="0"/>
    <pivotField showAll="0"/>
    <pivotField numFmtId="164" showAll="0"/>
    <pivotField dataField="1" numFmtId="166" showAll="0"/>
    <pivotField showAll="0">
      <items count="3">
        <item x="0"/>
        <item x="1"/>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2"/>
  </rowFields>
  <rowItems count="5">
    <i>
      <x/>
    </i>
    <i>
      <x v="1"/>
    </i>
    <i>
      <x v="2"/>
    </i>
    <i>
      <x v="3"/>
    </i>
    <i t="grand">
      <x/>
    </i>
  </rowItems>
  <colItems count="1">
    <i/>
  </colItems>
  <dataFields count="1">
    <dataField name="Sum of Sale_amt" fld="7" baseField="0" baseItem="0" numFmtId="166"/>
  </dataFields>
  <chartFormats count="10">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2"/>
          </reference>
        </references>
      </pivotArea>
    </chartFormat>
    <chartFormat chart="4" format="2">
      <pivotArea type="data" outline="0" fieldPosition="0">
        <references count="2">
          <reference field="4294967294" count="1" selected="0">
            <x v="0"/>
          </reference>
          <reference field="2" count="1" selected="0">
            <x v="1"/>
          </reference>
        </references>
      </pivotArea>
    </chartFormat>
    <chartFormat chart="4" format="3">
      <pivotArea type="data" outline="0" fieldPosition="0">
        <references count="2">
          <reference field="4294967294" count="1" selected="0">
            <x v="0"/>
          </reference>
          <reference field="2" count="1" selected="0">
            <x v="0"/>
          </reference>
        </references>
      </pivotArea>
    </chartFormat>
    <chartFormat chart="4" format="4">
      <pivotArea type="data" outline="0" fieldPosition="0">
        <references count="2">
          <reference field="4294967294" count="1" selected="0">
            <x v="0"/>
          </reference>
          <reference field="2" count="1" selected="0">
            <x v="3"/>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 count="1" selected="0">
            <x v="0"/>
          </reference>
        </references>
      </pivotArea>
    </chartFormat>
    <chartFormat chart="8" format="12">
      <pivotArea type="data" outline="0" fieldPosition="0">
        <references count="2">
          <reference field="4294967294" count="1" selected="0">
            <x v="0"/>
          </reference>
          <reference field="2" count="1" selected="0">
            <x v="1"/>
          </reference>
        </references>
      </pivotArea>
    </chartFormat>
    <chartFormat chart="8" format="13">
      <pivotArea type="data" outline="0" fieldPosition="0">
        <references count="2">
          <reference field="4294967294" count="1" selected="0">
            <x v="0"/>
          </reference>
          <reference field="2" count="1" selected="0">
            <x v="2"/>
          </reference>
        </references>
      </pivotArea>
    </chartFormat>
    <chartFormat chart="8"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97576A-AC45-44BE-938F-02E9BCEFE219}" sourceName="Region">
  <pivotTables>
    <pivotTable tabId="16" name="PivotTable1"/>
    <pivotTable tabId="16" name="PivotTable2"/>
    <pivotTable tabId="16" name="PivotTable3"/>
    <pivotTable tabId="16" name="PivotTable4"/>
    <pivotTable tabId="16" name="PivotTable5"/>
    <pivotTable tabId="16" name="PivotTable7"/>
  </pivotTables>
  <data>
    <tabular pivotCacheId="145434134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AD827B0-644B-438F-8F71-2E4358E1069B}" cache="Slicer_Region" caption="Region" columnCount="2" style="SlicerStyleLight5" lockedPosition="1" rowHeight="32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6CB43185-83C4-4F2C-8DFF-A3810223295D}" cache="Slicer_Region" caption="Region" startItem="1"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CB011-D9E0-4C10-BB50-1CB5B7F58FDE}" name="Table1" displayName="Table1" ref="A1:I45" totalsRowCount="1">
  <autoFilter ref="A1:I44" xr:uid="{1CDCB011-D9E0-4C10-BB50-1CB5B7F58FDE}"/>
  <tableColumns count="9">
    <tableColumn id="1" xr3:uid="{16EF149A-B024-4DB1-8E89-92265B87570A}" name="OrderDate" dataDxfId="14" totalsRowDxfId="13"/>
    <tableColumn id="2" xr3:uid="{F7AFEF1E-96E6-459C-A0C8-F45580B94EE5}" name="Region" dataDxfId="12" totalsRowDxfId="11"/>
    <tableColumn id="3" xr3:uid="{EFF56C58-975E-4658-91A5-7BF1E6B280D0}" name="Manager"/>
    <tableColumn id="4" xr3:uid="{C48ADC23-7C11-49F2-BD99-994787CB1FA4}" name="SalesMan" dataDxfId="10" totalsRowDxfId="9"/>
    <tableColumn id="5" xr3:uid="{B60A790E-87C0-4B68-8CBA-9C289018AF90}" name="Item" dataDxfId="8" totalsRowDxfId="7"/>
    <tableColumn id="6" xr3:uid="{06DFFFCD-54B6-4FE8-9297-2F576E43A5A0}" name="Units" totalsRowFunction="sum" dataDxfId="6" totalsRowDxfId="5"/>
    <tableColumn id="7" xr3:uid="{560AA9C6-B40D-45B2-A58B-AEE1E0531D25}" name="Unit_price" dataDxfId="4" totalsRowDxfId="3" dataCellStyle="Comma"/>
    <tableColumn id="8" xr3:uid="{981DA37B-97B2-4F5E-8FCB-D061680AE8D5}" name="Sale_amt" dataDxfId="2">
      <calculatedColumnFormula>F2*G2</calculatedColumnFormula>
    </tableColumn>
    <tableColumn id="9" xr3:uid="{A76E8AA9-44BE-4F55-B12E-9EB73EDDB54C}" name="category">
      <calculatedColumnFormula>IF(H2&gt;50000,"large","small")</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537AA053-68D9-4BDE-8B4C-70CB0DAF3E25}" sourceName="OrderDate">
  <pivotTables>
    <pivotTable tabId="16" name="PivotTable1"/>
    <pivotTable tabId="16" name="PivotTable2"/>
    <pivotTable tabId="16" name="PivotTable3"/>
    <pivotTable tabId="16" name="PivotTable4"/>
    <pivotTable tabId="16" name="PivotTable5"/>
    <pivotTable tabId="16" name="PivotTable7"/>
  </pivotTables>
  <state minimalRefreshVersion="6" lastRefreshVersion="6" pivotCacheId="1454341347" filterType="unknown">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DAA24568-970C-4133-9D57-6E093094D3F5}" cache="NativeTimeline_OrderDate" caption="OrderDate" showSelectionLabel="0" showTimeLevel="0" showHorizontalScrollbar="0" level="2" selectionLevel="2" scrollPosition="2018-01-01T00:00:00" style="TimeSlicerStyleLight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1" xr10:uid="{2EBFB13C-E8DD-498C-92BB-979F954D888D}" cache="NativeTimeline_OrderDate" caption="OrderDate" showSelectionLabel="0" showHorizontalScrollbar="0" level="2" selectionLevel="2" scrollPosition="2019-02-01T00:00:00" style="TimeSlicerStyleLight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11/relationships/timeline" Target="../timelines/timelin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3EC6B-5DE9-46A3-A1DD-15AE4F983A12}">
  <dimension ref="A1"/>
  <sheetViews>
    <sheetView showGridLines="0" showRowColHeaders="0" zoomScale="87" zoomScaleNormal="83" workbookViewId="0">
      <selection activeCell="G38" sqref="G38"/>
    </sheetView>
  </sheetViews>
  <sheetFormatPr defaultRowHeight="14.4" x14ac:dyDescent="0.3"/>
  <sheetData/>
  <sheetProtection sheet="1" objects="1" scenarios="1" autoFilter="0" pivotTables="0"/>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16EA7-C0B5-49A1-984E-5CA817BB1459}">
  <dimension ref="A3:K98"/>
  <sheetViews>
    <sheetView tabSelected="1" topLeftCell="A47" workbookViewId="0">
      <selection activeCell="J64" sqref="J64"/>
    </sheetView>
  </sheetViews>
  <sheetFormatPr defaultRowHeight="14.4" x14ac:dyDescent="0.3"/>
  <cols>
    <col min="1" max="1" width="12.5546875" bestFit="1" customWidth="1"/>
    <col min="2" max="2" width="12.6640625" bestFit="1" customWidth="1"/>
    <col min="3" max="3" width="15.33203125" bestFit="1" customWidth="1"/>
    <col min="4" max="4" width="12.5546875" bestFit="1" customWidth="1"/>
    <col min="5" max="5" width="15.33203125" bestFit="1" customWidth="1"/>
    <col min="6" max="6" width="11.77734375" bestFit="1" customWidth="1"/>
    <col min="7" max="7" width="16.21875" bestFit="1" customWidth="1"/>
    <col min="8" max="8" width="12.33203125" bestFit="1" customWidth="1"/>
    <col min="9" max="9" width="7.6640625" bestFit="1" customWidth="1"/>
    <col min="10" max="10" width="12.5546875" bestFit="1" customWidth="1"/>
    <col min="11" max="11" width="15.33203125" bestFit="1" customWidth="1"/>
    <col min="12" max="13" width="16.21875" bestFit="1" customWidth="1"/>
    <col min="14" max="14" width="10.77734375" bestFit="1" customWidth="1"/>
    <col min="15" max="15" width="9.6640625" bestFit="1" customWidth="1"/>
    <col min="16" max="16" width="12.33203125" bestFit="1" customWidth="1"/>
    <col min="17" max="17" width="8.77734375" bestFit="1" customWidth="1"/>
    <col min="18" max="18" width="10.109375" bestFit="1" customWidth="1"/>
    <col min="19" max="19" width="8.77734375" bestFit="1" customWidth="1"/>
    <col min="20" max="20" width="9.5546875" bestFit="1" customWidth="1"/>
    <col min="21" max="21" width="10" bestFit="1" customWidth="1"/>
    <col min="22" max="22" width="12.6640625" bestFit="1" customWidth="1"/>
    <col min="23" max="23" width="8.77734375" bestFit="1" customWidth="1"/>
    <col min="24" max="24" width="11.44140625" bestFit="1" customWidth="1"/>
    <col min="25" max="25" width="10.77734375" bestFit="1" customWidth="1"/>
    <col min="26" max="43" width="15.5546875" bestFit="1" customWidth="1"/>
    <col min="44" max="44" width="10.77734375" bestFit="1" customWidth="1"/>
  </cols>
  <sheetData>
    <row r="3" spans="1:2" x14ac:dyDescent="0.3">
      <c r="A3" s="17" t="s">
        <v>34</v>
      </c>
      <c r="B3" t="s">
        <v>39</v>
      </c>
    </row>
    <row r="4" spans="1:2" x14ac:dyDescent="0.3">
      <c r="A4" s="18" t="s">
        <v>35</v>
      </c>
      <c r="B4" s="13">
        <v>330026</v>
      </c>
    </row>
    <row r="5" spans="1:2" x14ac:dyDescent="0.3">
      <c r="A5" s="18" t="s">
        <v>36</v>
      </c>
      <c r="B5" s="13">
        <v>608613</v>
      </c>
    </row>
    <row r="6" spans="1:2" x14ac:dyDescent="0.3">
      <c r="A6" s="18" t="s">
        <v>37</v>
      </c>
      <c r="B6" s="13">
        <v>133278.5</v>
      </c>
    </row>
    <row r="7" spans="1:2" x14ac:dyDescent="0.3">
      <c r="A7" s="18" t="s">
        <v>38</v>
      </c>
      <c r="B7" s="13">
        <v>233758</v>
      </c>
    </row>
    <row r="8" spans="1:2" x14ac:dyDescent="0.3">
      <c r="A8" s="18" t="s">
        <v>33</v>
      </c>
      <c r="B8" s="13">
        <v>1305675.5</v>
      </c>
    </row>
    <row r="25" spans="3:4" x14ac:dyDescent="0.3">
      <c r="C25" s="17" t="s">
        <v>34</v>
      </c>
      <c r="D25" t="s">
        <v>39</v>
      </c>
    </row>
    <row r="26" spans="3:4" x14ac:dyDescent="0.3">
      <c r="C26" s="18" t="s">
        <v>18</v>
      </c>
      <c r="D26" s="13">
        <v>236703</v>
      </c>
    </row>
    <row r="27" spans="3:4" x14ac:dyDescent="0.3">
      <c r="C27" s="18" t="s">
        <v>17</v>
      </c>
      <c r="D27" s="13">
        <v>206373</v>
      </c>
    </row>
    <row r="28" spans="3:4" x14ac:dyDescent="0.3">
      <c r="C28" s="18" t="s">
        <v>14</v>
      </c>
      <c r="D28" s="13">
        <v>199690</v>
      </c>
    </row>
    <row r="29" spans="3:4" x14ac:dyDescent="0.3">
      <c r="C29" s="18" t="s">
        <v>15</v>
      </c>
      <c r="D29" s="13">
        <v>140955</v>
      </c>
    </row>
    <row r="30" spans="3:4" x14ac:dyDescent="0.3">
      <c r="C30" s="18" t="s">
        <v>20</v>
      </c>
      <c r="D30" s="13">
        <v>125037.5</v>
      </c>
    </row>
    <row r="31" spans="3:4" x14ac:dyDescent="0.3">
      <c r="C31" s="18" t="s">
        <v>22</v>
      </c>
      <c r="D31" s="13">
        <v>124016</v>
      </c>
    </row>
    <row r="32" spans="3:4" x14ac:dyDescent="0.3">
      <c r="C32" s="18" t="s">
        <v>23</v>
      </c>
      <c r="D32" s="13">
        <v>88063</v>
      </c>
    </row>
    <row r="33" spans="3:4" x14ac:dyDescent="0.3">
      <c r="C33" s="18" t="s">
        <v>24</v>
      </c>
      <c r="D33" s="13">
        <v>66836</v>
      </c>
    </row>
    <row r="34" spans="3:4" x14ac:dyDescent="0.3">
      <c r="C34" s="18" t="s">
        <v>21</v>
      </c>
      <c r="D34" s="13">
        <v>48204</v>
      </c>
    </row>
    <row r="35" spans="3:4" x14ac:dyDescent="0.3">
      <c r="C35" s="18" t="s">
        <v>16</v>
      </c>
      <c r="D35" s="13">
        <v>36100</v>
      </c>
    </row>
    <row r="36" spans="3:4" x14ac:dyDescent="0.3">
      <c r="C36" s="18" t="s">
        <v>19</v>
      </c>
      <c r="D36" s="13">
        <v>33698</v>
      </c>
    </row>
    <row r="37" spans="3:4" x14ac:dyDescent="0.3">
      <c r="C37" s="18" t="s">
        <v>33</v>
      </c>
      <c r="D37" s="13">
        <v>1305675.5</v>
      </c>
    </row>
    <row r="51" spans="2:3" x14ac:dyDescent="0.3">
      <c r="B51" s="17" t="s">
        <v>34</v>
      </c>
      <c r="C51" t="s">
        <v>40</v>
      </c>
    </row>
    <row r="52" spans="2:3" x14ac:dyDescent="0.3">
      <c r="B52" s="18" t="s">
        <v>28</v>
      </c>
      <c r="C52">
        <v>415</v>
      </c>
    </row>
    <row r="53" spans="2:3" x14ac:dyDescent="0.3">
      <c r="B53" s="18" t="s">
        <v>29</v>
      </c>
      <c r="C53">
        <v>647</v>
      </c>
    </row>
    <row r="54" spans="2:3" x14ac:dyDescent="0.3">
      <c r="B54" s="18" t="s">
        <v>26</v>
      </c>
      <c r="C54">
        <v>704</v>
      </c>
    </row>
    <row r="55" spans="2:3" x14ac:dyDescent="0.3">
      <c r="B55" s="18" t="s">
        <v>27</v>
      </c>
      <c r="C55">
        <v>355</v>
      </c>
    </row>
    <row r="56" spans="2:3" x14ac:dyDescent="0.3">
      <c r="B56" s="18" t="s">
        <v>33</v>
      </c>
      <c r="C56">
        <v>2121</v>
      </c>
    </row>
    <row r="63" spans="2:3" x14ac:dyDescent="0.3">
      <c r="B63" s="17" t="s">
        <v>34</v>
      </c>
      <c r="C63" t="s">
        <v>39</v>
      </c>
    </row>
    <row r="64" spans="2:3" x14ac:dyDescent="0.3">
      <c r="B64" s="18" t="s">
        <v>10</v>
      </c>
      <c r="C64" s="13">
        <v>62550</v>
      </c>
    </row>
    <row r="65" spans="2:5" x14ac:dyDescent="0.3">
      <c r="B65" s="18" t="s">
        <v>3</v>
      </c>
      <c r="C65" s="13">
        <v>1250</v>
      </c>
    </row>
    <row r="66" spans="2:5" x14ac:dyDescent="0.3">
      <c r="B66" s="18" t="s">
        <v>13</v>
      </c>
      <c r="C66" s="13">
        <v>361000</v>
      </c>
    </row>
    <row r="67" spans="2:5" x14ac:dyDescent="0.3">
      <c r="B67" s="18" t="s">
        <v>9</v>
      </c>
      <c r="C67" s="13">
        <v>857768</v>
      </c>
    </row>
    <row r="68" spans="2:5" x14ac:dyDescent="0.3">
      <c r="B68" s="18" t="s">
        <v>11</v>
      </c>
      <c r="C68" s="13">
        <v>23107.5</v>
      </c>
    </row>
    <row r="69" spans="2:5" x14ac:dyDescent="0.3">
      <c r="B69" s="18" t="s">
        <v>33</v>
      </c>
      <c r="C69" s="13">
        <v>1305675.5</v>
      </c>
    </row>
    <row r="76" spans="2:5" x14ac:dyDescent="0.3">
      <c r="D76" s="17" t="s">
        <v>34</v>
      </c>
      <c r="E76" t="s">
        <v>39</v>
      </c>
    </row>
    <row r="77" spans="2:5" x14ac:dyDescent="0.3">
      <c r="D77" s="18" t="s">
        <v>5</v>
      </c>
      <c r="E77" s="13">
        <v>829769.5</v>
      </c>
    </row>
    <row r="78" spans="2:5" x14ac:dyDescent="0.3">
      <c r="D78" s="18" t="s">
        <v>7</v>
      </c>
      <c r="E78" s="13">
        <v>321007</v>
      </c>
    </row>
    <row r="79" spans="2:5" x14ac:dyDescent="0.3">
      <c r="D79" s="18" t="s">
        <v>6</v>
      </c>
      <c r="E79" s="13">
        <v>154899</v>
      </c>
    </row>
    <row r="80" spans="2:5" x14ac:dyDescent="0.3">
      <c r="D80" s="18" t="s">
        <v>33</v>
      </c>
      <c r="E80" s="13">
        <v>1305675.5</v>
      </c>
    </row>
    <row r="93" spans="10:11" x14ac:dyDescent="0.3">
      <c r="J93" s="17" t="s">
        <v>34</v>
      </c>
      <c r="K93" t="s">
        <v>39</v>
      </c>
    </row>
    <row r="94" spans="10:11" x14ac:dyDescent="0.3">
      <c r="J94" s="18" t="s">
        <v>28</v>
      </c>
      <c r="K94" s="13">
        <v>239056</v>
      </c>
    </row>
    <row r="95" spans="10:11" x14ac:dyDescent="0.3">
      <c r="J95" s="18" t="s">
        <v>29</v>
      </c>
      <c r="K95" s="13">
        <v>365108.5</v>
      </c>
    </row>
    <row r="96" spans="10:11" x14ac:dyDescent="0.3">
      <c r="J96" s="18" t="s">
        <v>26</v>
      </c>
      <c r="K96" s="13">
        <v>472493</v>
      </c>
    </row>
    <row r="97" spans="10:11" x14ac:dyDescent="0.3">
      <c r="J97" s="18" t="s">
        <v>27</v>
      </c>
      <c r="K97" s="13">
        <v>229018</v>
      </c>
    </row>
    <row r="98" spans="10:11" x14ac:dyDescent="0.3">
      <c r="J98" s="18" t="s">
        <v>41</v>
      </c>
      <c r="K98" s="13">
        <v>1305675.5</v>
      </c>
    </row>
  </sheetData>
  <conditionalFormatting sqref="K93">
    <cfRule type="dataBar" priority="1">
      <dataBar>
        <cfvo type="min"/>
        <cfvo type="max"/>
        <color rgb="FFFF555A"/>
      </dataBar>
      <extLst>
        <ext xmlns:x14="http://schemas.microsoft.com/office/spreadsheetml/2009/9/main" uri="{B025F937-C7B1-47D3-B67F-A62EFF666E3E}">
          <x14:id>{1616E0F3-542A-4747-B140-29CBCFFE930A}</x14:id>
        </ext>
      </extLs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x14:cfRule type="dataBar" id="{1616E0F3-542A-4747-B140-29CBCFFE930A}">
            <x14:dataBar minLength="0" maxLength="100" border="1" negativeBarBorderColorSameAsPositive="0">
              <x14:cfvo type="autoMin"/>
              <x14:cfvo type="autoMax"/>
              <x14:borderColor rgb="FFFF555A"/>
              <x14:negativeFillColor rgb="FFFF0000"/>
              <x14:negativeBorderColor rgb="FFFF0000"/>
              <x14:axisColor rgb="FF000000"/>
            </x14:dataBar>
          </x14:cfRule>
          <xm:sqref>K93</xm:sqref>
        </x14:conditionalFormatting>
      </x14:conditionalFormattings>
    </ex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7"/>
  <sheetViews>
    <sheetView topLeftCell="A39" workbookViewId="0">
      <selection activeCell="F8" sqref="F8"/>
    </sheetView>
  </sheetViews>
  <sheetFormatPr defaultColWidth="9.109375" defaultRowHeight="14.4" x14ac:dyDescent="0.3"/>
  <cols>
    <col min="1" max="1" width="11.5546875" customWidth="1"/>
    <col min="3" max="4" width="15.33203125" customWidth="1"/>
    <col min="5" max="5" width="16.88671875" customWidth="1"/>
    <col min="6" max="6" width="9.5546875" customWidth="1"/>
    <col min="7" max="7" width="12.88671875" customWidth="1"/>
    <col min="8" max="8" width="14.5546875" style="13" customWidth="1"/>
    <col min="9" max="9" width="10.21875" customWidth="1"/>
  </cols>
  <sheetData>
    <row r="1" spans="1:16" ht="15" thickBot="1" x14ac:dyDescent="0.35">
      <c r="A1" t="s">
        <v>4</v>
      </c>
      <c r="B1" t="s">
        <v>0</v>
      </c>
      <c r="C1" t="s">
        <v>25</v>
      </c>
      <c r="D1" t="s">
        <v>8</v>
      </c>
      <c r="E1" t="s">
        <v>1</v>
      </c>
      <c r="F1" t="s">
        <v>2</v>
      </c>
      <c r="G1" s="4" t="s">
        <v>12</v>
      </c>
      <c r="H1" s="13" t="s">
        <v>30</v>
      </c>
      <c r="I1" t="s">
        <v>31</v>
      </c>
    </row>
    <row r="2" spans="1:16" ht="15" thickBot="1" x14ac:dyDescent="0.35">
      <c r="A2" s="1">
        <v>43106</v>
      </c>
      <c r="B2" s="2" t="s">
        <v>7</v>
      </c>
      <c r="C2" s="7" t="s">
        <v>26</v>
      </c>
      <c r="D2" s="5" t="s">
        <v>18</v>
      </c>
      <c r="E2" s="3" t="s">
        <v>9</v>
      </c>
      <c r="F2" s="2">
        <v>95</v>
      </c>
      <c r="G2" s="4">
        <v>1198</v>
      </c>
      <c r="H2" s="13">
        <f>F2*G2</f>
        <v>113810</v>
      </c>
      <c r="I2" t="str">
        <f>IF(H2&gt;50000,"large","small")</f>
        <v>large</v>
      </c>
      <c r="K2" t="s">
        <v>32</v>
      </c>
    </row>
    <row r="3" spans="1:16" ht="15" thickBot="1" x14ac:dyDescent="0.35">
      <c r="A3" s="1">
        <v>43123</v>
      </c>
      <c r="B3" s="2" t="s">
        <v>5</v>
      </c>
      <c r="C3" s="7" t="s">
        <v>29</v>
      </c>
      <c r="D3" s="5" t="s">
        <v>19</v>
      </c>
      <c r="E3" s="3" t="s">
        <v>13</v>
      </c>
      <c r="F3" s="2">
        <v>50</v>
      </c>
      <c r="G3" s="4">
        <v>500</v>
      </c>
      <c r="H3" s="13">
        <f t="shared" ref="H3:H44" si="0">F3*G3</f>
        <v>25000</v>
      </c>
      <c r="I3" t="str">
        <f t="shared" ref="I3:I46" si="1">IF(H3&gt;50000,"large","small")</f>
        <v>small</v>
      </c>
      <c r="O3" t="str" cm="1">
        <f t="array" ref="O3:O7">_xlfn.UNIQUE(B:B)</f>
        <v>Region</v>
      </c>
    </row>
    <row r="4" spans="1:16" ht="15" thickBot="1" x14ac:dyDescent="0.35">
      <c r="A4" s="1">
        <v>43140</v>
      </c>
      <c r="B4" s="2" t="s">
        <v>5</v>
      </c>
      <c r="C4" s="7" t="s">
        <v>29</v>
      </c>
      <c r="D4" s="5" t="s">
        <v>17</v>
      </c>
      <c r="E4" s="3" t="s">
        <v>9</v>
      </c>
      <c r="F4" s="2">
        <v>36</v>
      </c>
      <c r="G4" s="4">
        <v>1198</v>
      </c>
      <c r="H4" s="13">
        <f t="shared" si="0"/>
        <v>43128</v>
      </c>
      <c r="I4" t="str">
        <f t="shared" si="1"/>
        <v>small</v>
      </c>
      <c r="K4" t="str" cm="1">
        <f t="array" ref="K4:K9">_xlfn.UNIQUE(C:C)</f>
        <v>Manager</v>
      </c>
      <c r="O4" t="str">
        <v>East</v>
      </c>
      <c r="P4">
        <f ca="1">SUMIF(B:I,O4,H:H)</f>
        <v>321007</v>
      </c>
    </row>
    <row r="5" spans="1:16" ht="15" thickBot="1" x14ac:dyDescent="0.35">
      <c r="A5" s="1">
        <v>43157</v>
      </c>
      <c r="B5" s="2" t="s">
        <v>5</v>
      </c>
      <c r="C5" s="7" t="s">
        <v>27</v>
      </c>
      <c r="D5" s="5" t="s">
        <v>15</v>
      </c>
      <c r="E5" s="3" t="s">
        <v>10</v>
      </c>
      <c r="F5" s="2">
        <v>27</v>
      </c>
      <c r="G5" s="4">
        <v>225</v>
      </c>
      <c r="H5" s="13">
        <f t="shared" si="0"/>
        <v>6075</v>
      </c>
      <c r="I5" t="str">
        <f t="shared" si="1"/>
        <v>small</v>
      </c>
      <c r="K5" t="str">
        <v>Martha</v>
      </c>
      <c r="L5">
        <f ca="1">SUMIF(C:I,K5,H:H)</f>
        <v>472493</v>
      </c>
      <c r="O5" t="str">
        <v>Central</v>
      </c>
      <c r="P5">
        <f ca="1">SUMIF(B:I,O5,H:H)</f>
        <v>829769.5</v>
      </c>
    </row>
    <row r="6" spans="1:16" ht="15" thickBot="1" x14ac:dyDescent="0.35">
      <c r="A6" s="1">
        <v>43174</v>
      </c>
      <c r="B6" s="2" t="s">
        <v>6</v>
      </c>
      <c r="C6" s="7" t="s">
        <v>27</v>
      </c>
      <c r="D6" s="5" t="s">
        <v>23</v>
      </c>
      <c r="E6" s="3" t="s">
        <v>9</v>
      </c>
      <c r="F6" s="2">
        <v>56</v>
      </c>
      <c r="G6" s="4">
        <v>1198</v>
      </c>
      <c r="H6" s="13">
        <f t="shared" si="0"/>
        <v>67088</v>
      </c>
      <c r="I6" t="str">
        <f t="shared" si="1"/>
        <v>large</v>
      </c>
      <c r="K6" t="str">
        <v>Hermann</v>
      </c>
      <c r="L6">
        <f ca="1">SUMIF(C:I,K6,H:H)</f>
        <v>365108.5</v>
      </c>
      <c r="O6" t="str">
        <v>West</v>
      </c>
      <c r="P6">
        <f ca="1">SUMIF(B:I,O6,H:H)</f>
        <v>154899</v>
      </c>
    </row>
    <row r="7" spans="1:16" ht="15" thickBot="1" x14ac:dyDescent="0.35">
      <c r="A7" s="1">
        <v>43191</v>
      </c>
      <c r="B7" s="2" t="s">
        <v>7</v>
      </c>
      <c r="C7" s="7" t="s">
        <v>26</v>
      </c>
      <c r="D7" s="5" t="s">
        <v>18</v>
      </c>
      <c r="E7" s="3" t="s">
        <v>13</v>
      </c>
      <c r="F7" s="2">
        <v>60</v>
      </c>
      <c r="G7" s="4">
        <v>500</v>
      </c>
      <c r="H7" s="13">
        <f t="shared" si="0"/>
        <v>30000</v>
      </c>
      <c r="I7" t="str">
        <f t="shared" si="1"/>
        <v>small</v>
      </c>
      <c r="K7" t="str">
        <v>Timothy</v>
      </c>
      <c r="L7">
        <f ca="1">SUMIF(C:I,K7,H:H)</f>
        <v>229018</v>
      </c>
      <c r="O7">
        <v>0</v>
      </c>
      <c r="P7">
        <f ca="1">SUMIF(B:I,O7,H:H)</f>
        <v>0</v>
      </c>
    </row>
    <row r="8" spans="1:16" ht="15" thickBot="1" x14ac:dyDescent="0.35">
      <c r="A8" s="1">
        <v>43208</v>
      </c>
      <c r="B8" s="2" t="s">
        <v>5</v>
      </c>
      <c r="C8" s="6" t="s">
        <v>26</v>
      </c>
      <c r="D8" s="5" t="s">
        <v>14</v>
      </c>
      <c r="E8" s="3" t="s">
        <v>9</v>
      </c>
      <c r="F8" s="2">
        <v>75</v>
      </c>
      <c r="G8" s="4">
        <v>1198</v>
      </c>
      <c r="H8" s="13">
        <f t="shared" si="0"/>
        <v>89850</v>
      </c>
      <c r="I8" t="str">
        <f t="shared" si="1"/>
        <v>large</v>
      </c>
      <c r="K8" t="str">
        <v>Douglas</v>
      </c>
      <c r="L8">
        <f ca="1">SUMIF(C:I,K8,H:H)</f>
        <v>239056</v>
      </c>
    </row>
    <row r="9" spans="1:16" ht="15" thickBot="1" x14ac:dyDescent="0.35">
      <c r="A9" s="1">
        <v>43225</v>
      </c>
      <c r="B9" s="2" t="s">
        <v>5</v>
      </c>
      <c r="C9" s="7" t="s">
        <v>29</v>
      </c>
      <c r="D9" s="5" t="s">
        <v>17</v>
      </c>
      <c r="E9" s="3" t="s">
        <v>9</v>
      </c>
      <c r="F9" s="2">
        <v>90</v>
      </c>
      <c r="G9" s="4">
        <v>1198</v>
      </c>
      <c r="H9" s="13">
        <f t="shared" si="0"/>
        <v>107820</v>
      </c>
      <c r="I9" t="str">
        <f t="shared" si="1"/>
        <v>large</v>
      </c>
      <c r="K9">
        <v>0</v>
      </c>
      <c r="P9">
        <f ca="1">SUM(P4:P6)</f>
        <v>1305675.5</v>
      </c>
    </row>
    <row r="10" spans="1:16" ht="15" thickBot="1" x14ac:dyDescent="0.35">
      <c r="A10" s="1">
        <v>43242</v>
      </c>
      <c r="B10" s="2" t="s">
        <v>6</v>
      </c>
      <c r="C10" s="9" t="s">
        <v>28</v>
      </c>
      <c r="D10" s="5" t="s">
        <v>24</v>
      </c>
      <c r="E10" s="3" t="s">
        <v>9</v>
      </c>
      <c r="F10" s="2">
        <v>32</v>
      </c>
      <c r="G10" s="4">
        <v>1198</v>
      </c>
      <c r="H10" s="13">
        <f t="shared" si="0"/>
        <v>38336</v>
      </c>
      <c r="I10" t="str">
        <f t="shared" si="1"/>
        <v>small</v>
      </c>
    </row>
    <row r="11" spans="1:16" ht="15" thickBot="1" x14ac:dyDescent="0.35">
      <c r="A11" s="1">
        <v>43259</v>
      </c>
      <c r="B11" s="2" t="s">
        <v>7</v>
      </c>
      <c r="C11" s="7" t="s">
        <v>26</v>
      </c>
      <c r="D11" s="5" t="s">
        <v>18</v>
      </c>
      <c r="E11" s="3" t="s">
        <v>13</v>
      </c>
      <c r="F11" s="2">
        <v>60</v>
      </c>
      <c r="G11" s="4">
        <v>500</v>
      </c>
      <c r="H11" s="13">
        <f t="shared" si="0"/>
        <v>30000</v>
      </c>
      <c r="I11" t="str">
        <f t="shared" si="1"/>
        <v>small</v>
      </c>
      <c r="L11">
        <f ca="1">SUM(L5:L8)</f>
        <v>1305675.5</v>
      </c>
    </row>
    <row r="12" spans="1:16" ht="15" thickBot="1" x14ac:dyDescent="0.35">
      <c r="A12" s="1">
        <v>43276</v>
      </c>
      <c r="B12" s="2" t="s">
        <v>5</v>
      </c>
      <c r="C12" s="7" t="s">
        <v>29</v>
      </c>
      <c r="D12" s="5" t="s">
        <v>20</v>
      </c>
      <c r="E12" s="3" t="s">
        <v>9</v>
      </c>
      <c r="F12" s="2">
        <v>90</v>
      </c>
      <c r="G12" s="4">
        <v>1198</v>
      </c>
      <c r="H12" s="13">
        <f t="shared" si="0"/>
        <v>107820</v>
      </c>
      <c r="I12" t="str">
        <f t="shared" si="1"/>
        <v>large</v>
      </c>
    </row>
    <row r="13" spans="1:16" ht="15" thickBot="1" x14ac:dyDescent="0.35">
      <c r="A13" s="1">
        <v>43293</v>
      </c>
      <c r="B13" s="2" t="s">
        <v>7</v>
      </c>
      <c r="C13" s="6" t="s">
        <v>26</v>
      </c>
      <c r="D13" s="5" t="s">
        <v>16</v>
      </c>
      <c r="E13" s="3" t="s">
        <v>13</v>
      </c>
      <c r="F13" s="2">
        <v>29</v>
      </c>
      <c r="G13" s="4">
        <v>500</v>
      </c>
      <c r="H13" s="13">
        <f t="shared" si="0"/>
        <v>14500</v>
      </c>
      <c r="I13" t="str">
        <f t="shared" si="1"/>
        <v>small</v>
      </c>
    </row>
    <row r="14" spans="1:16" ht="15" thickBot="1" x14ac:dyDescent="0.35">
      <c r="A14" s="1">
        <v>43310</v>
      </c>
      <c r="B14" s="2" t="s">
        <v>7</v>
      </c>
      <c r="C14" s="9" t="s">
        <v>28</v>
      </c>
      <c r="D14" s="5" t="s">
        <v>21</v>
      </c>
      <c r="E14" s="3" t="s">
        <v>13</v>
      </c>
      <c r="F14" s="2">
        <v>81</v>
      </c>
      <c r="G14" s="4">
        <v>500</v>
      </c>
      <c r="H14" s="13">
        <f t="shared" si="0"/>
        <v>40500</v>
      </c>
      <c r="I14" t="str">
        <f t="shared" si="1"/>
        <v>small</v>
      </c>
    </row>
    <row r="15" spans="1:16" ht="15" thickBot="1" x14ac:dyDescent="0.35">
      <c r="A15" s="1">
        <v>43327</v>
      </c>
      <c r="B15" s="2" t="s">
        <v>7</v>
      </c>
      <c r="C15" s="7" t="s">
        <v>26</v>
      </c>
      <c r="D15" s="5" t="s">
        <v>18</v>
      </c>
      <c r="E15" s="3" t="s">
        <v>9</v>
      </c>
      <c r="F15" s="2">
        <v>35</v>
      </c>
      <c r="G15" s="4">
        <v>1198</v>
      </c>
      <c r="H15" s="13">
        <f t="shared" si="0"/>
        <v>41930</v>
      </c>
      <c r="I15" t="str">
        <f t="shared" si="1"/>
        <v>small</v>
      </c>
    </row>
    <row r="16" spans="1:16" ht="15" thickBot="1" x14ac:dyDescent="0.35">
      <c r="A16" s="1">
        <v>43344</v>
      </c>
      <c r="B16" s="2" t="s">
        <v>5</v>
      </c>
      <c r="C16" s="9" t="s">
        <v>28</v>
      </c>
      <c r="D16" s="5" t="s">
        <v>22</v>
      </c>
      <c r="E16" s="3" t="s">
        <v>3</v>
      </c>
      <c r="F16" s="2">
        <v>2</v>
      </c>
      <c r="G16" s="4">
        <v>125</v>
      </c>
      <c r="H16" s="13">
        <f t="shared" si="0"/>
        <v>250</v>
      </c>
      <c r="I16" t="str">
        <f t="shared" si="1"/>
        <v>small</v>
      </c>
    </row>
    <row r="17" spans="1:9" ht="15" thickBot="1" x14ac:dyDescent="0.35">
      <c r="A17" s="1">
        <v>43361</v>
      </c>
      <c r="B17" s="2" t="s">
        <v>7</v>
      </c>
      <c r="C17" s="10" t="s">
        <v>26</v>
      </c>
      <c r="D17" s="5" t="s">
        <v>18</v>
      </c>
      <c r="E17" s="3" t="s">
        <v>11</v>
      </c>
      <c r="F17" s="2">
        <v>16</v>
      </c>
      <c r="G17" s="4">
        <v>58.5</v>
      </c>
      <c r="H17" s="13">
        <f t="shared" si="0"/>
        <v>936</v>
      </c>
      <c r="I17" t="str">
        <f t="shared" si="1"/>
        <v>small</v>
      </c>
    </row>
    <row r="18" spans="1:9" ht="15" thickBot="1" x14ac:dyDescent="0.35">
      <c r="A18" s="1">
        <v>43378</v>
      </c>
      <c r="B18" s="2" t="s">
        <v>5</v>
      </c>
      <c r="C18" s="10" t="s">
        <v>29</v>
      </c>
      <c r="D18" s="5" t="s">
        <v>20</v>
      </c>
      <c r="E18" s="3" t="s">
        <v>13</v>
      </c>
      <c r="F18" s="2">
        <v>28</v>
      </c>
      <c r="G18" s="4">
        <v>500</v>
      </c>
      <c r="H18" s="13">
        <f t="shared" si="0"/>
        <v>14000</v>
      </c>
      <c r="I18" t="str">
        <f t="shared" si="1"/>
        <v>small</v>
      </c>
    </row>
    <row r="19" spans="1:9" ht="15" thickBot="1" x14ac:dyDescent="0.35">
      <c r="A19" s="1">
        <v>43395</v>
      </c>
      <c r="B19" s="2" t="s">
        <v>7</v>
      </c>
      <c r="C19" s="10" t="s">
        <v>26</v>
      </c>
      <c r="D19" s="5" t="s">
        <v>18</v>
      </c>
      <c r="E19" s="3" t="s">
        <v>10</v>
      </c>
      <c r="F19" s="2">
        <v>64</v>
      </c>
      <c r="G19" s="4">
        <v>225</v>
      </c>
      <c r="H19" s="13">
        <f t="shared" si="0"/>
        <v>14400</v>
      </c>
      <c r="I19" t="str">
        <f t="shared" si="1"/>
        <v>small</v>
      </c>
    </row>
    <row r="20" spans="1:9" ht="15" thickBot="1" x14ac:dyDescent="0.35">
      <c r="A20" s="1">
        <v>43412</v>
      </c>
      <c r="B20" s="2" t="s">
        <v>7</v>
      </c>
      <c r="C20" s="8" t="s">
        <v>28</v>
      </c>
      <c r="D20" s="5" t="s">
        <v>21</v>
      </c>
      <c r="E20" s="3" t="s">
        <v>10</v>
      </c>
      <c r="F20" s="2">
        <v>15</v>
      </c>
      <c r="G20" s="4">
        <v>225</v>
      </c>
      <c r="H20" s="13">
        <f t="shared" si="0"/>
        <v>3375</v>
      </c>
      <c r="I20" t="str">
        <f t="shared" si="1"/>
        <v>small</v>
      </c>
    </row>
    <row r="21" spans="1:9" ht="15" thickBot="1" x14ac:dyDescent="0.35">
      <c r="A21" s="1">
        <v>43429</v>
      </c>
      <c r="B21" s="2" t="s">
        <v>5</v>
      </c>
      <c r="C21" s="10" t="s">
        <v>29</v>
      </c>
      <c r="D21" s="5" t="s">
        <v>19</v>
      </c>
      <c r="E21" s="3" t="s">
        <v>11</v>
      </c>
      <c r="F21" s="2">
        <v>96</v>
      </c>
      <c r="G21" s="4">
        <v>58.5</v>
      </c>
      <c r="H21" s="13">
        <f t="shared" si="0"/>
        <v>5616</v>
      </c>
      <c r="I21" t="str">
        <f t="shared" si="1"/>
        <v>small</v>
      </c>
    </row>
    <row r="22" spans="1:9" ht="15" thickBot="1" x14ac:dyDescent="0.35">
      <c r="A22" s="1">
        <v>43446</v>
      </c>
      <c r="B22" s="2" t="s">
        <v>5</v>
      </c>
      <c r="C22" s="8" t="s">
        <v>28</v>
      </c>
      <c r="D22" s="5" t="s">
        <v>22</v>
      </c>
      <c r="E22" s="3" t="s">
        <v>9</v>
      </c>
      <c r="F22" s="2">
        <v>67</v>
      </c>
      <c r="G22" s="4">
        <v>1198</v>
      </c>
      <c r="H22" s="13">
        <f t="shared" si="0"/>
        <v>80266</v>
      </c>
      <c r="I22" t="str">
        <f t="shared" si="1"/>
        <v>large</v>
      </c>
    </row>
    <row r="23" spans="1:9" ht="15" thickBot="1" x14ac:dyDescent="0.35">
      <c r="A23" s="1">
        <v>43463</v>
      </c>
      <c r="B23" s="2" t="s">
        <v>7</v>
      </c>
      <c r="C23" s="9" t="s">
        <v>28</v>
      </c>
      <c r="D23" s="5" t="s">
        <v>21</v>
      </c>
      <c r="E23" s="3" t="s">
        <v>11</v>
      </c>
      <c r="F23" s="2">
        <v>74</v>
      </c>
      <c r="G23" s="4">
        <v>58.5</v>
      </c>
      <c r="H23" s="13">
        <f t="shared" si="0"/>
        <v>4329</v>
      </c>
      <c r="I23" t="str">
        <f t="shared" si="1"/>
        <v>small</v>
      </c>
    </row>
    <row r="24" spans="1:9" ht="15" thickBot="1" x14ac:dyDescent="0.35">
      <c r="A24" s="1">
        <v>43480</v>
      </c>
      <c r="B24" s="2" t="s">
        <v>5</v>
      </c>
      <c r="C24" s="7" t="s">
        <v>27</v>
      </c>
      <c r="D24" s="5" t="s">
        <v>15</v>
      </c>
      <c r="E24" s="3" t="s">
        <v>13</v>
      </c>
      <c r="F24" s="2">
        <v>46</v>
      </c>
      <c r="G24" s="4">
        <v>500</v>
      </c>
      <c r="H24" s="13">
        <f t="shared" si="0"/>
        <v>23000</v>
      </c>
      <c r="I24" t="str">
        <f t="shared" si="1"/>
        <v>small</v>
      </c>
    </row>
    <row r="25" spans="1:9" ht="15" thickBot="1" x14ac:dyDescent="0.35">
      <c r="A25" s="1">
        <v>43497</v>
      </c>
      <c r="B25" s="2" t="s">
        <v>5</v>
      </c>
      <c r="C25" s="9" t="s">
        <v>28</v>
      </c>
      <c r="D25" s="5" t="s">
        <v>22</v>
      </c>
      <c r="E25" s="3" t="s">
        <v>13</v>
      </c>
      <c r="F25" s="2">
        <v>87</v>
      </c>
      <c r="G25" s="4">
        <v>500</v>
      </c>
      <c r="H25" s="13">
        <f t="shared" si="0"/>
        <v>43500</v>
      </c>
      <c r="I25" t="str">
        <f t="shared" si="1"/>
        <v>small</v>
      </c>
    </row>
    <row r="26" spans="1:9" ht="15" thickBot="1" x14ac:dyDescent="0.35">
      <c r="A26" s="1">
        <v>43514</v>
      </c>
      <c r="B26" s="2" t="s">
        <v>7</v>
      </c>
      <c r="C26" s="6" t="s">
        <v>26</v>
      </c>
      <c r="D26" s="5" t="s">
        <v>18</v>
      </c>
      <c r="E26" s="3" t="s">
        <v>13</v>
      </c>
      <c r="F26" s="2">
        <v>4</v>
      </c>
      <c r="G26" s="4">
        <v>500</v>
      </c>
      <c r="H26" s="13">
        <f t="shared" si="0"/>
        <v>2000</v>
      </c>
      <c r="I26" t="str">
        <f t="shared" si="1"/>
        <v>small</v>
      </c>
    </row>
    <row r="27" spans="1:9" ht="15" thickBot="1" x14ac:dyDescent="0.35">
      <c r="A27" s="1">
        <v>43531</v>
      </c>
      <c r="B27" s="2" t="s">
        <v>6</v>
      </c>
      <c r="C27" s="7" t="s">
        <v>27</v>
      </c>
      <c r="D27" s="5" t="s">
        <v>23</v>
      </c>
      <c r="E27" s="3" t="s">
        <v>13</v>
      </c>
      <c r="F27" s="2">
        <v>7</v>
      </c>
      <c r="G27" s="4">
        <v>500</v>
      </c>
      <c r="H27" s="13">
        <f t="shared" si="0"/>
        <v>3500</v>
      </c>
      <c r="I27" t="str">
        <f t="shared" si="1"/>
        <v>small</v>
      </c>
    </row>
    <row r="28" spans="1:9" ht="15" thickBot="1" x14ac:dyDescent="0.35">
      <c r="A28" s="1">
        <v>43548</v>
      </c>
      <c r="B28" s="2" t="s">
        <v>5</v>
      </c>
      <c r="C28" s="10" t="s">
        <v>29</v>
      </c>
      <c r="D28" s="5" t="s">
        <v>17</v>
      </c>
      <c r="E28" s="3" t="s">
        <v>11</v>
      </c>
      <c r="F28" s="2">
        <v>50</v>
      </c>
      <c r="G28" s="4">
        <v>58.5</v>
      </c>
      <c r="H28" s="13">
        <f t="shared" si="0"/>
        <v>2925</v>
      </c>
      <c r="I28" t="str">
        <f t="shared" si="1"/>
        <v>small</v>
      </c>
    </row>
    <row r="29" spans="1:9" ht="15" thickBot="1" x14ac:dyDescent="0.35">
      <c r="A29" s="1">
        <v>43565</v>
      </c>
      <c r="B29" s="2" t="s">
        <v>5</v>
      </c>
      <c r="C29" s="11" t="s">
        <v>26</v>
      </c>
      <c r="D29" s="5" t="s">
        <v>14</v>
      </c>
      <c r="E29" s="3" t="s">
        <v>9</v>
      </c>
      <c r="F29" s="2">
        <v>66</v>
      </c>
      <c r="G29" s="4">
        <v>1198</v>
      </c>
      <c r="H29" s="13">
        <f t="shared" si="0"/>
        <v>79068</v>
      </c>
      <c r="I29" t="str">
        <f t="shared" si="1"/>
        <v>large</v>
      </c>
    </row>
    <row r="30" spans="1:9" ht="15" thickBot="1" x14ac:dyDescent="0.35">
      <c r="A30" s="1">
        <v>43582</v>
      </c>
      <c r="B30" s="2" t="s">
        <v>7</v>
      </c>
      <c r="C30" s="6" t="s">
        <v>26</v>
      </c>
      <c r="D30" s="5" t="s">
        <v>16</v>
      </c>
      <c r="E30" s="3" t="s">
        <v>10</v>
      </c>
      <c r="F30" s="2">
        <v>96</v>
      </c>
      <c r="G30" s="4">
        <v>225</v>
      </c>
      <c r="H30" s="13">
        <f t="shared" si="0"/>
        <v>21600</v>
      </c>
      <c r="I30" t="str">
        <f t="shared" si="1"/>
        <v>small</v>
      </c>
    </row>
    <row r="31" spans="1:9" ht="15" thickBot="1" x14ac:dyDescent="0.35">
      <c r="A31" s="1">
        <v>43599</v>
      </c>
      <c r="B31" s="2" t="s">
        <v>5</v>
      </c>
      <c r="C31" s="7" t="s">
        <v>27</v>
      </c>
      <c r="D31" s="5" t="s">
        <v>15</v>
      </c>
      <c r="E31" s="3" t="s">
        <v>9</v>
      </c>
      <c r="F31" s="2">
        <v>53</v>
      </c>
      <c r="G31" s="4">
        <v>1198</v>
      </c>
      <c r="H31" s="13">
        <f t="shared" si="0"/>
        <v>63494</v>
      </c>
      <c r="I31" t="str">
        <f t="shared" si="1"/>
        <v>large</v>
      </c>
    </row>
    <row r="32" spans="1:9" ht="15" thickBot="1" x14ac:dyDescent="0.35">
      <c r="A32" s="1">
        <v>43616</v>
      </c>
      <c r="B32" s="2" t="s">
        <v>5</v>
      </c>
      <c r="C32" s="7" t="s">
        <v>27</v>
      </c>
      <c r="D32" s="5" t="s">
        <v>15</v>
      </c>
      <c r="E32" s="3" t="s">
        <v>13</v>
      </c>
      <c r="F32" s="2">
        <v>80</v>
      </c>
      <c r="G32" s="4">
        <v>500</v>
      </c>
      <c r="H32" s="13">
        <f t="shared" si="0"/>
        <v>40000</v>
      </c>
      <c r="I32" t="str">
        <f t="shared" si="1"/>
        <v>small</v>
      </c>
    </row>
    <row r="33" spans="1:9" ht="15" thickBot="1" x14ac:dyDescent="0.35">
      <c r="A33" s="1">
        <v>43633</v>
      </c>
      <c r="B33" s="2" t="s">
        <v>5</v>
      </c>
      <c r="C33" s="7" t="s">
        <v>29</v>
      </c>
      <c r="D33" s="5" t="s">
        <v>19</v>
      </c>
      <c r="E33" s="3" t="s">
        <v>3</v>
      </c>
      <c r="F33" s="2">
        <v>5</v>
      </c>
      <c r="G33" s="4">
        <v>125</v>
      </c>
      <c r="H33" s="13">
        <f t="shared" si="0"/>
        <v>625</v>
      </c>
      <c r="I33" t="str">
        <f t="shared" si="1"/>
        <v>small</v>
      </c>
    </row>
    <row r="34" spans="1:9" ht="15" thickBot="1" x14ac:dyDescent="0.35">
      <c r="A34" s="1">
        <v>43650</v>
      </c>
      <c r="B34" s="2" t="s">
        <v>7</v>
      </c>
      <c r="C34" s="6" t="s">
        <v>26</v>
      </c>
      <c r="D34" s="5" t="s">
        <v>18</v>
      </c>
      <c r="E34" s="3" t="s">
        <v>11</v>
      </c>
      <c r="F34" s="2">
        <v>62</v>
      </c>
      <c r="G34" s="4">
        <v>58.5</v>
      </c>
      <c r="H34" s="13">
        <f t="shared" si="0"/>
        <v>3627</v>
      </c>
      <c r="I34" t="str">
        <f t="shared" si="1"/>
        <v>small</v>
      </c>
    </row>
    <row r="35" spans="1:9" ht="15" thickBot="1" x14ac:dyDescent="0.35">
      <c r="A35" s="1">
        <v>43667</v>
      </c>
      <c r="B35" s="2" t="s">
        <v>5</v>
      </c>
      <c r="C35" s="7" t="s">
        <v>29</v>
      </c>
      <c r="D35" s="5" t="s">
        <v>20</v>
      </c>
      <c r="E35" s="3" t="s">
        <v>11</v>
      </c>
      <c r="F35" s="2">
        <v>55</v>
      </c>
      <c r="G35" s="4">
        <v>58.5</v>
      </c>
      <c r="H35" s="13">
        <f t="shared" si="0"/>
        <v>3217.5</v>
      </c>
      <c r="I35" t="str">
        <f t="shared" si="1"/>
        <v>small</v>
      </c>
    </row>
    <row r="36" spans="1:9" ht="15" thickBot="1" x14ac:dyDescent="0.35">
      <c r="A36" s="1">
        <v>43684</v>
      </c>
      <c r="B36" s="2" t="s">
        <v>5</v>
      </c>
      <c r="C36" s="7" t="s">
        <v>29</v>
      </c>
      <c r="D36" s="5" t="s">
        <v>19</v>
      </c>
      <c r="E36" s="3" t="s">
        <v>11</v>
      </c>
      <c r="F36" s="2">
        <v>42</v>
      </c>
      <c r="G36" s="4">
        <v>58.5</v>
      </c>
      <c r="H36" s="13">
        <f t="shared" si="0"/>
        <v>2457</v>
      </c>
      <c r="I36" t="str">
        <f t="shared" si="1"/>
        <v>small</v>
      </c>
    </row>
    <row r="37" spans="1:9" ht="15" thickBot="1" x14ac:dyDescent="0.35">
      <c r="A37" s="1">
        <v>43701</v>
      </c>
      <c r="B37" s="2" t="s">
        <v>6</v>
      </c>
      <c r="C37" s="7" t="s">
        <v>27</v>
      </c>
      <c r="D37" s="5" t="s">
        <v>23</v>
      </c>
      <c r="E37" s="3" t="s">
        <v>3</v>
      </c>
      <c r="F37" s="2">
        <v>3</v>
      </c>
      <c r="G37" s="4">
        <v>125</v>
      </c>
      <c r="H37" s="13">
        <f t="shared" si="0"/>
        <v>375</v>
      </c>
      <c r="I37" t="str">
        <f t="shared" si="1"/>
        <v>small</v>
      </c>
    </row>
    <row r="38" spans="1:9" ht="15" thickBot="1" x14ac:dyDescent="0.35">
      <c r="A38" s="1">
        <v>43718</v>
      </c>
      <c r="B38" s="2" t="s">
        <v>5</v>
      </c>
      <c r="C38" s="7" t="s">
        <v>27</v>
      </c>
      <c r="D38" s="5" t="s">
        <v>15</v>
      </c>
      <c r="E38" s="3" t="s">
        <v>9</v>
      </c>
      <c r="F38" s="2">
        <v>7</v>
      </c>
      <c r="G38" s="4">
        <v>1198</v>
      </c>
      <c r="H38" s="13">
        <f t="shared" si="0"/>
        <v>8386</v>
      </c>
      <c r="I38" t="str">
        <f t="shared" si="1"/>
        <v>small</v>
      </c>
    </row>
    <row r="39" spans="1:9" ht="15" thickBot="1" x14ac:dyDescent="0.35">
      <c r="A39" s="1">
        <v>43735</v>
      </c>
      <c r="B39" s="2" t="s">
        <v>6</v>
      </c>
      <c r="C39" s="7" t="s">
        <v>27</v>
      </c>
      <c r="D39" s="5" t="s">
        <v>23</v>
      </c>
      <c r="E39" s="3" t="s">
        <v>10</v>
      </c>
      <c r="F39" s="2">
        <v>76</v>
      </c>
      <c r="G39" s="4">
        <v>225</v>
      </c>
      <c r="H39" s="13">
        <f t="shared" si="0"/>
        <v>17100</v>
      </c>
      <c r="I39" t="str">
        <f t="shared" si="1"/>
        <v>small</v>
      </c>
    </row>
    <row r="40" spans="1:9" ht="15" thickBot="1" x14ac:dyDescent="0.35">
      <c r="A40" s="1">
        <v>43752</v>
      </c>
      <c r="B40" s="2" t="s">
        <v>6</v>
      </c>
      <c r="C40" s="9" t="s">
        <v>28</v>
      </c>
      <c r="D40" s="5" t="s">
        <v>24</v>
      </c>
      <c r="E40" s="3" t="s">
        <v>13</v>
      </c>
      <c r="F40" s="2">
        <v>57</v>
      </c>
      <c r="G40" s="4">
        <v>500</v>
      </c>
      <c r="H40" s="13">
        <f t="shared" si="0"/>
        <v>28500</v>
      </c>
      <c r="I40" t="str">
        <f t="shared" si="1"/>
        <v>small</v>
      </c>
    </row>
    <row r="41" spans="1:9" ht="15" thickBot="1" x14ac:dyDescent="0.35">
      <c r="A41" s="1">
        <v>43769</v>
      </c>
      <c r="B41" s="2" t="s">
        <v>5</v>
      </c>
      <c r="C41" s="6" t="s">
        <v>26</v>
      </c>
      <c r="D41" s="5" t="s">
        <v>14</v>
      </c>
      <c r="E41" s="3" t="s">
        <v>9</v>
      </c>
      <c r="F41" s="2">
        <v>14</v>
      </c>
      <c r="G41" s="4">
        <v>1198</v>
      </c>
      <c r="H41" s="13">
        <f t="shared" si="0"/>
        <v>16772</v>
      </c>
      <c r="I41" t="str">
        <f t="shared" si="1"/>
        <v>small</v>
      </c>
    </row>
    <row r="42" spans="1:9" ht="15" thickBot="1" x14ac:dyDescent="0.35">
      <c r="A42" s="1">
        <v>43786</v>
      </c>
      <c r="B42" s="2" t="s">
        <v>5</v>
      </c>
      <c r="C42" s="7" t="s">
        <v>29</v>
      </c>
      <c r="D42" s="5" t="s">
        <v>17</v>
      </c>
      <c r="E42" s="3" t="s">
        <v>13</v>
      </c>
      <c r="F42" s="2">
        <v>11</v>
      </c>
      <c r="G42" s="4">
        <v>500</v>
      </c>
      <c r="H42" s="13">
        <f t="shared" si="0"/>
        <v>5500</v>
      </c>
      <c r="I42" t="str">
        <f t="shared" si="1"/>
        <v>small</v>
      </c>
    </row>
    <row r="43" spans="1:9" ht="15" thickBot="1" x14ac:dyDescent="0.35">
      <c r="A43" s="1">
        <v>43803</v>
      </c>
      <c r="B43" s="2" t="s">
        <v>5</v>
      </c>
      <c r="C43" s="7" t="s">
        <v>29</v>
      </c>
      <c r="D43" s="5" t="s">
        <v>17</v>
      </c>
      <c r="E43" s="3" t="s">
        <v>13</v>
      </c>
      <c r="F43" s="2">
        <v>94</v>
      </c>
      <c r="G43" s="4">
        <v>500</v>
      </c>
      <c r="H43" s="13">
        <f t="shared" si="0"/>
        <v>47000</v>
      </c>
      <c r="I43" t="str">
        <f t="shared" si="1"/>
        <v>small</v>
      </c>
    </row>
    <row r="44" spans="1:9" ht="15" thickBot="1" x14ac:dyDescent="0.35">
      <c r="A44" s="1">
        <v>43820</v>
      </c>
      <c r="B44" s="2" t="s">
        <v>5</v>
      </c>
      <c r="C44" s="6" t="s">
        <v>26</v>
      </c>
      <c r="D44" s="5" t="s">
        <v>14</v>
      </c>
      <c r="E44" s="3" t="s">
        <v>13</v>
      </c>
      <c r="F44" s="2">
        <v>28</v>
      </c>
      <c r="G44" s="4">
        <v>500</v>
      </c>
      <c r="H44" s="13">
        <f t="shared" si="0"/>
        <v>14000</v>
      </c>
      <c r="I44" t="str">
        <f t="shared" si="1"/>
        <v>small</v>
      </c>
    </row>
    <row r="45" spans="1:9" x14ac:dyDescent="0.3">
      <c r="A45" s="2"/>
      <c r="B45" s="2"/>
      <c r="D45" s="16"/>
      <c r="E45" s="3"/>
      <c r="F45" s="2">
        <f>SUBTOTAL(109,Table1[Units])</f>
        <v>2121</v>
      </c>
      <c r="G45" s="3"/>
      <c r="H45"/>
    </row>
    <row r="46" spans="1:9" x14ac:dyDescent="0.3">
      <c r="F46" s="12"/>
      <c r="G46" s="15">
        <f>SUM(G2:G44)</f>
        <v>24983.5</v>
      </c>
      <c r="H46" s="14">
        <f>SUM(H2:H44)</f>
        <v>1305675.5</v>
      </c>
      <c r="I46" t="str">
        <f t="shared" si="1"/>
        <v>large</v>
      </c>
    </row>
    <row r="47" spans="1:9" x14ac:dyDescent="0.3">
      <c r="F47" s="12"/>
      <c r="G47" s="12"/>
    </row>
  </sheetData>
  <conditionalFormatting sqref="H1:H44 H46:H1048576">
    <cfRule type="cellIs" dxfId="1" priority="2" operator="greaterThan">
      <formula>50000</formula>
    </cfRule>
    <cfRule type="cellIs" dxfId="0" priority="3" operator="greaterThan">
      <formula>100000</formula>
    </cfRule>
    <cfRule type="iconSet" priority="4">
      <iconSet iconSet="4RedToBlack">
        <cfvo type="percent" val="0"/>
        <cfvo type="percent" val="25"/>
        <cfvo type="percent" val="50"/>
        <cfvo type="percent" val="75"/>
      </iconSet>
    </cfRule>
  </conditionalFormatting>
  <conditionalFormatting sqref="I1:I44 I46:I1048576">
    <cfRule type="iconSet" priority="5">
      <iconSet iconSet="4RedToBlack">
        <cfvo type="percent" val="0"/>
        <cfvo type="percent" val="25"/>
        <cfvo type="percent" val="50"/>
        <cfvo type="percent" val="75"/>
      </iconSet>
    </cfRule>
    <cfRule type="dataBar" priority="6">
      <dataBar>
        <cfvo type="min"/>
        <cfvo type="max"/>
        <color rgb="FFFF555A"/>
      </dataBar>
      <extLst>
        <ext xmlns:x14="http://schemas.microsoft.com/office/spreadsheetml/2009/9/main" uri="{B025F937-C7B1-47D3-B67F-A62EFF666E3E}">
          <x14:id>{382DB1D5-938B-45DE-B800-37EEE724943A}</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1" id="{CEAD670B-D0A4-4320-A96D-0119E562CD1C}">
            <x14:iconSet iconSet="3Stars">
              <x14:cfvo type="percent">
                <xm:f>0</xm:f>
              </x14:cfvo>
              <x14:cfvo type="percent">
                <xm:f>33</xm:f>
              </x14:cfvo>
              <x14:cfvo type="percent">
                <xm:f>67</xm:f>
              </x14:cfvo>
            </x14:iconSet>
          </x14:cfRule>
          <xm:sqref>H1:H44 H46:H1048576</xm:sqref>
        </x14:conditionalFormatting>
        <x14:conditionalFormatting xmlns:xm="http://schemas.microsoft.com/office/excel/2006/main">
          <x14:cfRule type="dataBar" id="{382DB1D5-938B-45DE-B800-37EEE724943A}">
            <x14:dataBar minLength="0" maxLength="100" border="1" negativeBarBorderColorSameAsPositive="0">
              <x14:cfvo type="autoMin"/>
              <x14:cfvo type="autoMax"/>
              <x14:borderColor rgb="FFFF555A"/>
              <x14:negativeFillColor rgb="FFFF0000"/>
              <x14:negativeBorderColor rgb="FFFF0000"/>
              <x14:axisColor rgb="FF000000"/>
            </x14:dataBar>
          </x14:cfRule>
          <xm:sqref>I1:I44 I46:I1048576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SaleData</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harinikowsalaya12@gmail.com</cp:lastModifiedBy>
  <dcterms:created xsi:type="dcterms:W3CDTF">2004-05-01T18:16:56Z</dcterms:created>
  <dcterms:modified xsi:type="dcterms:W3CDTF">2024-12-20T15:28:51Z</dcterms:modified>
  <cp:category>Excel</cp:category>
</cp:coreProperties>
</file>