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ish\Desktop\"/>
    </mc:Choice>
  </mc:AlternateContent>
  <xr:revisionPtr revIDLastSave="0" documentId="13_ncr:1_{D7F564E1-25FD-4936-AEDF-56176E45534F}" xr6:coauthVersionLast="47" xr6:coauthVersionMax="47" xr10:uidLastSave="{00000000-0000-0000-0000-000000000000}"/>
  <bookViews>
    <workbookView minimized="1" xWindow="3495" yWindow="4185" windowWidth="21600" windowHeight="11295" xr2:uid="{E07BA6F9-54D3-445A-8AC4-06E64BEEE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F11" i="1"/>
  <c r="I11" i="1" s="1"/>
  <c r="F10" i="1"/>
  <c r="W11" i="1"/>
  <c r="U11" i="1"/>
  <c r="X11" i="1" s="1"/>
  <c r="Y11" i="1" s="1"/>
  <c r="U7" i="1"/>
  <c r="F6" i="1"/>
  <c r="W21" i="1"/>
  <c r="X21" i="1" s="1"/>
  <c r="Y21" i="1" s="1"/>
  <c r="G21" i="1" s="1"/>
  <c r="F21" i="1"/>
  <c r="W18" i="1"/>
  <c r="U18" i="1"/>
  <c r="X18" i="1" s="1"/>
  <c r="Y18" i="1" s="1"/>
  <c r="G18" i="1" s="1"/>
  <c r="H18" i="1" s="1"/>
  <c r="F18" i="1"/>
  <c r="W17" i="1"/>
  <c r="U17" i="1"/>
  <c r="F17" i="1"/>
  <c r="W16" i="1"/>
  <c r="U16" i="1"/>
  <c r="F16" i="1"/>
  <c r="W15" i="1"/>
  <c r="X15" i="1" s="1"/>
  <c r="Y15" i="1" s="1"/>
  <c r="G15" i="1" s="1"/>
  <c r="F15" i="1"/>
  <c r="W12" i="1"/>
  <c r="U12" i="1"/>
  <c r="F12" i="1"/>
  <c r="W10" i="1"/>
  <c r="X10" i="1" s="1"/>
  <c r="Y10" i="1" s="1"/>
  <c r="G10" i="1" s="1"/>
  <c r="H10" i="1" s="1"/>
  <c r="W7" i="1"/>
  <c r="F7" i="1"/>
  <c r="W6" i="1"/>
  <c r="U6" i="1"/>
  <c r="I18" i="1" l="1"/>
  <c r="X17" i="1"/>
  <c r="Y17" i="1" s="1"/>
  <c r="G17" i="1" s="1"/>
  <c r="H17" i="1" s="1"/>
  <c r="I17" i="1" s="1"/>
  <c r="X16" i="1"/>
  <c r="Y16" i="1" s="1"/>
  <c r="G16" i="1" s="1"/>
  <c r="H16" i="1" s="1"/>
  <c r="I16" i="1" s="1"/>
  <c r="X6" i="1"/>
  <c r="Y6" i="1" s="1"/>
  <c r="X7" i="1"/>
  <c r="Y7" i="1" s="1"/>
  <c r="G7" i="1" s="1"/>
  <c r="H7" i="1" s="1"/>
  <c r="I7" i="1" s="1"/>
  <c r="X12" i="1"/>
  <c r="Y12" i="1" s="1"/>
  <c r="G12" i="1" s="1"/>
  <c r="H12" i="1" s="1"/>
  <c r="I12" i="1" s="1"/>
  <c r="H6" i="1" l="1"/>
  <c r="I6" i="1" s="1"/>
  <c r="K6" i="1" s="1"/>
  <c r="I10" i="1" s="1"/>
  <c r="G6" i="1"/>
  <c r="K10" i="1" l="1"/>
  <c r="H15" i="1" s="1"/>
  <c r="I15" i="1" s="1"/>
  <c r="K15" i="1" s="1"/>
  <c r="H21" i="1" s="1"/>
  <c r="I21" i="1" s="1"/>
</calcChain>
</file>

<file path=xl/sharedStrings.xml><?xml version="1.0" encoding="utf-8"?>
<sst xmlns="http://schemas.openxmlformats.org/spreadsheetml/2006/main" count="113" uniqueCount="39">
  <si>
    <t xml:space="preserve">Buy </t>
  </si>
  <si>
    <t>Make</t>
  </si>
  <si>
    <t>Component</t>
  </si>
  <si>
    <t>Qty.</t>
  </si>
  <si>
    <t>Cost</t>
  </si>
  <si>
    <t>Total</t>
  </si>
  <si>
    <t>Minimum</t>
  </si>
  <si>
    <t>Decision</t>
  </si>
  <si>
    <t># Elements</t>
  </si>
  <si>
    <t># Assy Operations</t>
  </si>
  <si>
    <t>Raw Material Cost</t>
  </si>
  <si>
    <t>Assy Operation Cost</t>
  </si>
  <si>
    <t>Make Cost Total</t>
  </si>
  <si>
    <t>Make Cost Total/Component</t>
  </si>
  <si>
    <t>A</t>
  </si>
  <si>
    <t>Buy A</t>
  </si>
  <si>
    <t>B</t>
  </si>
  <si>
    <t>BuyB</t>
  </si>
  <si>
    <t>C</t>
  </si>
  <si>
    <t>==&gt; ABCD</t>
  </si>
  <si>
    <t>NA</t>
  </si>
  <si>
    <t>D</t>
  </si>
  <si>
    <t>Make D</t>
  </si>
  <si>
    <t>ABCD</t>
  </si>
  <si>
    <t>Make ABCD</t>
  </si>
  <si>
    <t>==&gt; ABCDEFG</t>
  </si>
  <si>
    <t>E</t>
  </si>
  <si>
    <t>Buy E</t>
  </si>
  <si>
    <t>F</t>
  </si>
  <si>
    <t>Buy F</t>
  </si>
  <si>
    <t>G</t>
  </si>
  <si>
    <t>Make G</t>
  </si>
  <si>
    <t>ABCDEFG</t>
  </si>
  <si>
    <t>Make ABCDEFG</t>
  </si>
  <si>
    <t>AB</t>
  </si>
  <si>
    <t>Make AB</t>
  </si>
  <si>
    <t>Buy C</t>
  </si>
  <si>
    <t>==&gt; AB</t>
  </si>
  <si>
    <t xml:space="preserve">    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</si>
</sst>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/>
    <xf numFmtId="0" fontId="1" fillId="4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2" fontId="1" fillId="0" borderId="9" xfId="0" applyNumberFormat="1" applyFont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5" borderId="30" xfId="0" applyNumberFormat="1" applyFon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2" fontId="1" fillId="0" borderId="17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 vertical="center"/>
    </xf>
    <xf numFmtId="2" fontId="1" fillId="5" borderId="19" xfId="0" applyNumberFormat="1" applyFont="1" applyFill="1" applyBorder="1" applyAlignment="1">
      <alignment horizontal="center" vertical="center"/>
    </xf>
    <xf numFmtId="2" fontId="1" fillId="5" borderId="25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0422-A062-4A29-8F6D-BFA104B13510}">
  <dimension ref="B2:Z23"/>
  <sheetViews>
    <sheetView tabSelected="1" topLeftCell="M1" zoomScale="88" workbookViewId="0">
      <selection activeCell="Z22" sqref="O3:Z22"/>
    </sheetView>
  </sheetViews>
  <sheetFormatPr defaultRowHeight="15" x14ac:dyDescent="0.25"/>
  <cols>
    <col min="2" max="2" width="2" bestFit="1" customWidth="1"/>
    <col min="3" max="3" width="11.140625" bestFit="1" customWidth="1"/>
    <col min="7" max="7" width="6" bestFit="1" customWidth="1"/>
    <col min="10" max="10" width="16.7109375" bestFit="1" customWidth="1"/>
    <col min="12" max="12" width="15.42578125" bestFit="1" customWidth="1"/>
    <col min="13" max="14" width="2.5703125" bestFit="1" customWidth="1"/>
    <col min="15" max="15" width="2" bestFit="1" customWidth="1"/>
    <col min="16" max="16" width="11.140625" bestFit="1" customWidth="1"/>
    <col min="17" max="17" width="4.7109375" bestFit="1" customWidth="1"/>
    <col min="18" max="18" width="13.5703125" bestFit="1" customWidth="1"/>
    <col min="19" max="19" width="17.42578125" bestFit="1" customWidth="1"/>
    <col min="20" max="20" width="16.7109375" customWidth="1"/>
    <col min="21" max="21" width="5.7109375" bestFit="1" customWidth="1"/>
    <col min="22" max="22" width="19.42578125" bestFit="1" customWidth="1"/>
    <col min="23" max="23" width="5.7109375" bestFit="1" customWidth="1"/>
    <col min="24" max="24" width="15.7109375" bestFit="1" customWidth="1"/>
    <col min="25" max="25" width="26.7109375" bestFit="1" customWidth="1"/>
    <col min="26" max="26" width="2" bestFit="1" customWidth="1"/>
  </cols>
  <sheetData>
    <row r="2" spans="2:26" ht="15.75" thickBot="1" x14ac:dyDescent="0.3"/>
    <row r="3" spans="2:26" ht="17.25" thickTop="1" thickBot="1" x14ac:dyDescent="0.3">
      <c r="B3" s="1"/>
      <c r="C3" s="2"/>
      <c r="D3" s="2"/>
      <c r="E3" s="3"/>
      <c r="F3" s="3"/>
      <c r="G3" s="3"/>
      <c r="H3" s="3"/>
      <c r="I3" s="3"/>
      <c r="J3" s="3"/>
      <c r="K3" s="3"/>
      <c r="L3" s="3"/>
      <c r="M3" s="4"/>
      <c r="N3" s="5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8"/>
    </row>
    <row r="4" spans="2:26" ht="16.5" thickBot="1" x14ac:dyDescent="0.3">
      <c r="B4" s="9"/>
      <c r="C4" s="10"/>
      <c r="D4" s="10"/>
      <c r="E4" s="75" t="s">
        <v>0</v>
      </c>
      <c r="F4" s="76"/>
      <c r="G4" s="77" t="s">
        <v>1</v>
      </c>
      <c r="H4" s="78"/>
      <c r="I4" s="12"/>
      <c r="J4" s="12"/>
      <c r="K4" s="12"/>
      <c r="L4" s="12"/>
      <c r="M4" s="13"/>
      <c r="N4" s="12"/>
      <c r="O4" s="14"/>
      <c r="Z4" s="15"/>
    </row>
    <row r="5" spans="2:26" ht="16.5" thickBot="1" x14ac:dyDescent="0.3">
      <c r="B5" s="9"/>
      <c r="C5" s="10" t="s">
        <v>2</v>
      </c>
      <c r="D5" s="10" t="s">
        <v>3</v>
      </c>
      <c r="E5" s="16" t="s">
        <v>4</v>
      </c>
      <c r="F5" s="17" t="s">
        <v>5</v>
      </c>
      <c r="G5" s="18" t="s">
        <v>4</v>
      </c>
      <c r="H5" s="11" t="s">
        <v>5</v>
      </c>
      <c r="I5" s="12" t="s">
        <v>6</v>
      </c>
      <c r="J5" s="12" t="s">
        <v>7</v>
      </c>
      <c r="K5" s="12"/>
      <c r="L5" s="12"/>
      <c r="M5" s="13"/>
      <c r="N5" s="12"/>
      <c r="O5" s="14"/>
      <c r="P5" s="10" t="s">
        <v>2</v>
      </c>
      <c r="Q5" s="10" t="s">
        <v>3</v>
      </c>
      <c r="R5" s="10" t="s">
        <v>8</v>
      </c>
      <c r="S5" s="10" t="s">
        <v>9</v>
      </c>
      <c r="T5" s="19" t="s">
        <v>10</v>
      </c>
      <c r="U5" s="18" t="s">
        <v>5</v>
      </c>
      <c r="V5" s="20" t="s">
        <v>11</v>
      </c>
      <c r="W5" s="21" t="s">
        <v>5</v>
      </c>
      <c r="X5" s="22" t="s">
        <v>12</v>
      </c>
      <c r="Y5" s="23" t="s">
        <v>13</v>
      </c>
      <c r="Z5" s="15"/>
    </row>
    <row r="6" spans="2:26" ht="15.75" x14ac:dyDescent="0.25">
      <c r="B6" s="9"/>
      <c r="C6" s="24" t="s">
        <v>14</v>
      </c>
      <c r="D6" s="25">
        <v>2</v>
      </c>
      <c r="E6" s="26">
        <v>10</v>
      </c>
      <c r="F6" s="27">
        <f>D6*E6</f>
        <v>20</v>
      </c>
      <c r="G6" s="26">
        <f>Y6</f>
        <v>12.5</v>
      </c>
      <c r="H6" s="28">
        <f>D6*G6</f>
        <v>25</v>
      </c>
      <c r="I6" s="26">
        <f>MIN(F6,H6)</f>
        <v>20</v>
      </c>
      <c r="J6" s="25" t="s">
        <v>15</v>
      </c>
      <c r="K6" s="81">
        <f>I6+I7</f>
        <v>21</v>
      </c>
      <c r="L6" s="84" t="s">
        <v>37</v>
      </c>
      <c r="M6" s="30"/>
      <c r="N6" s="29"/>
      <c r="O6" s="14"/>
      <c r="P6" s="24" t="s">
        <v>14</v>
      </c>
      <c r="Q6" s="25">
        <v>2</v>
      </c>
      <c r="R6" s="25">
        <v>6</v>
      </c>
      <c r="S6" s="25">
        <v>4</v>
      </c>
      <c r="T6" s="31">
        <v>1.25</v>
      </c>
      <c r="U6" s="25">
        <f>Q6*R6*T6</f>
        <v>15</v>
      </c>
      <c r="V6" s="32">
        <v>2.5</v>
      </c>
      <c r="W6" s="33">
        <f>S6*V6</f>
        <v>10</v>
      </c>
      <c r="X6" s="34">
        <f>U6+W6</f>
        <v>25</v>
      </c>
      <c r="Y6" s="35">
        <f>X6/Q6</f>
        <v>12.5</v>
      </c>
      <c r="Z6" s="15"/>
    </row>
    <row r="7" spans="2:26" ht="16.5" thickBot="1" x14ac:dyDescent="0.3">
      <c r="B7" s="9"/>
      <c r="C7" s="36" t="s">
        <v>16</v>
      </c>
      <c r="D7" s="10">
        <v>1</v>
      </c>
      <c r="E7" s="37">
        <v>1</v>
      </c>
      <c r="F7" s="38">
        <f>D7*E7</f>
        <v>1</v>
      </c>
      <c r="G7" s="37">
        <f>Y7</f>
        <v>1.25</v>
      </c>
      <c r="H7" s="39">
        <f>D7*G7</f>
        <v>1.25</v>
      </c>
      <c r="I7" s="37">
        <f>MIN(F7,H7)</f>
        <v>1</v>
      </c>
      <c r="J7" s="10" t="s">
        <v>17</v>
      </c>
      <c r="K7" s="82"/>
      <c r="L7" s="84"/>
      <c r="M7" s="30"/>
      <c r="N7" s="29"/>
      <c r="O7" s="14"/>
      <c r="P7" s="36" t="s">
        <v>16</v>
      </c>
      <c r="Q7" s="10">
        <v>1</v>
      </c>
      <c r="R7" s="10">
        <v>1</v>
      </c>
      <c r="S7" s="10">
        <v>0</v>
      </c>
      <c r="T7" s="40">
        <v>1.25</v>
      </c>
      <c r="U7" s="41">
        <f>Q7*R7*T7</f>
        <v>1.25</v>
      </c>
      <c r="V7" s="42">
        <v>2.5</v>
      </c>
      <c r="W7" s="41">
        <f>S7*V7</f>
        <v>0</v>
      </c>
      <c r="X7" s="34">
        <f>U7+W7</f>
        <v>1.25</v>
      </c>
      <c r="Y7" s="35">
        <f>X7/Q7</f>
        <v>1.25</v>
      </c>
      <c r="Z7" s="15"/>
    </row>
    <row r="8" spans="2:26" ht="16.5" thickBot="1" x14ac:dyDescent="0.3">
      <c r="B8" s="14"/>
      <c r="C8" s="12"/>
      <c r="D8" s="12"/>
      <c r="E8" s="87" t="s">
        <v>0</v>
      </c>
      <c r="F8" s="88"/>
      <c r="G8" s="77" t="s">
        <v>1</v>
      </c>
      <c r="H8" s="78"/>
      <c r="I8" s="12"/>
      <c r="J8" s="12"/>
      <c r="K8" s="12"/>
      <c r="L8" s="52"/>
      <c r="M8" s="53"/>
      <c r="N8" s="52"/>
      <c r="O8" s="14"/>
      <c r="Z8" s="15"/>
    </row>
    <row r="9" spans="2:26" ht="16.5" thickBot="1" x14ac:dyDescent="0.3">
      <c r="B9" s="14"/>
      <c r="C9" s="10" t="s">
        <v>2</v>
      </c>
      <c r="D9" s="10"/>
      <c r="E9" s="16" t="s">
        <v>4</v>
      </c>
      <c r="F9" s="17" t="s">
        <v>5</v>
      </c>
      <c r="G9" s="18" t="s">
        <v>4</v>
      </c>
      <c r="H9" s="11" t="s">
        <v>5</v>
      </c>
      <c r="I9" s="12" t="s">
        <v>6</v>
      </c>
      <c r="J9" s="12" t="s">
        <v>7</v>
      </c>
      <c r="K9" s="12"/>
      <c r="L9" s="52"/>
      <c r="M9" s="53"/>
      <c r="N9" s="52"/>
      <c r="O9" s="14"/>
      <c r="P9" s="10" t="s">
        <v>2</v>
      </c>
      <c r="Q9" s="10"/>
      <c r="R9" s="10" t="s">
        <v>8</v>
      </c>
      <c r="S9" s="10" t="s">
        <v>9</v>
      </c>
      <c r="T9" s="19" t="s">
        <v>10</v>
      </c>
      <c r="U9" s="18" t="s">
        <v>5</v>
      </c>
      <c r="V9" s="20" t="s">
        <v>11</v>
      </c>
      <c r="W9" s="21" t="s">
        <v>5</v>
      </c>
      <c r="X9" s="22" t="s">
        <v>12</v>
      </c>
      <c r="Y9" s="23" t="s">
        <v>13</v>
      </c>
      <c r="Z9" s="15"/>
    </row>
    <row r="10" spans="2:26" ht="15.75" x14ac:dyDescent="0.25">
      <c r="B10" s="14"/>
      <c r="C10" s="24" t="s">
        <v>34</v>
      </c>
      <c r="D10" s="25">
        <v>1</v>
      </c>
      <c r="E10" s="26">
        <v>11.5</v>
      </c>
      <c r="F10" s="54">
        <f>D10*E10</f>
        <v>11.5</v>
      </c>
      <c r="G10" s="26">
        <f>Y10</f>
        <v>10</v>
      </c>
      <c r="H10" s="55">
        <f>D10*G10</f>
        <v>10</v>
      </c>
      <c r="I10" s="26">
        <f>MIN(F10,H10)</f>
        <v>10</v>
      </c>
      <c r="J10" s="25" t="s">
        <v>35</v>
      </c>
      <c r="K10" s="81">
        <f>I10+I12+I11</f>
        <v>46</v>
      </c>
      <c r="L10" s="84" t="s">
        <v>19</v>
      </c>
      <c r="M10" s="30"/>
      <c r="N10" s="29"/>
      <c r="O10" s="14"/>
      <c r="P10" s="24" t="s">
        <v>34</v>
      </c>
      <c r="Q10" s="25">
        <v>1</v>
      </c>
      <c r="R10" s="25" t="s">
        <v>20</v>
      </c>
      <c r="S10" s="25">
        <v>2</v>
      </c>
      <c r="T10" s="85" t="s">
        <v>20</v>
      </c>
      <c r="U10" s="86"/>
      <c r="V10" s="32">
        <v>5</v>
      </c>
      <c r="W10" s="33">
        <f>S10*V10</f>
        <v>10</v>
      </c>
      <c r="X10" s="56">
        <f>W10</f>
        <v>10</v>
      </c>
      <c r="Y10" s="35">
        <f>X10/Q10</f>
        <v>10</v>
      </c>
      <c r="Z10" s="15"/>
    </row>
    <row r="11" spans="2:26" ht="15.75" x14ac:dyDescent="0.25">
      <c r="B11" s="14"/>
      <c r="C11" s="36" t="s">
        <v>18</v>
      </c>
      <c r="D11" s="10">
        <v>1</v>
      </c>
      <c r="E11" s="37">
        <v>3.45</v>
      </c>
      <c r="F11" s="72">
        <f>D11*E11</f>
        <v>3.45</v>
      </c>
      <c r="G11" s="37">
        <v>3</v>
      </c>
      <c r="H11" s="74">
        <f>D11*G11</f>
        <v>3</v>
      </c>
      <c r="I11" s="37">
        <f>MIN(F11,H11)</f>
        <v>3</v>
      </c>
      <c r="J11" s="10" t="s">
        <v>36</v>
      </c>
      <c r="K11" s="82"/>
      <c r="L11" s="84"/>
      <c r="M11" s="30"/>
      <c r="N11" s="29"/>
      <c r="O11" s="14"/>
      <c r="P11" s="36" t="s">
        <v>38</v>
      </c>
      <c r="Q11" s="10">
        <v>1</v>
      </c>
      <c r="R11" s="10">
        <v>1</v>
      </c>
      <c r="S11" s="10">
        <v>0</v>
      </c>
      <c r="T11" s="40">
        <v>3</v>
      </c>
      <c r="U11" s="41">
        <f>Q11*R11*T11</f>
        <v>3</v>
      </c>
      <c r="V11" s="42">
        <v>5</v>
      </c>
      <c r="W11" s="41">
        <f>S11*V11</f>
        <v>0</v>
      </c>
      <c r="X11" s="73">
        <f>U11+W11</f>
        <v>3</v>
      </c>
      <c r="Y11" s="35">
        <f>X11/Q11</f>
        <v>3</v>
      </c>
      <c r="Z11" s="15"/>
    </row>
    <row r="12" spans="2:26" ht="16.5" thickBot="1" x14ac:dyDescent="0.3">
      <c r="B12" s="14"/>
      <c r="C12" s="43" t="s">
        <v>21</v>
      </c>
      <c r="D12" s="44">
        <v>2</v>
      </c>
      <c r="E12" s="45">
        <v>18.975000000000001</v>
      </c>
      <c r="F12" s="57">
        <f>D12*E12</f>
        <v>37.950000000000003</v>
      </c>
      <c r="G12" s="45">
        <f>Y12</f>
        <v>16.5</v>
      </c>
      <c r="H12" s="39">
        <f>D12*G12</f>
        <v>33</v>
      </c>
      <c r="I12" s="45">
        <f>MIN(F12,H12)</f>
        <v>33</v>
      </c>
      <c r="J12" s="44" t="s">
        <v>22</v>
      </c>
      <c r="K12" s="83"/>
      <c r="L12" s="84"/>
      <c r="M12" s="30"/>
      <c r="N12" s="29"/>
      <c r="O12" s="14"/>
      <c r="P12" s="43" t="s">
        <v>21</v>
      </c>
      <c r="Q12" s="44">
        <v>2</v>
      </c>
      <c r="R12" s="44">
        <v>3</v>
      </c>
      <c r="S12" s="44">
        <v>3</v>
      </c>
      <c r="T12" s="47">
        <v>3</v>
      </c>
      <c r="U12" s="48">
        <f>Q12*R12*T12</f>
        <v>18</v>
      </c>
      <c r="V12" s="49">
        <v>5</v>
      </c>
      <c r="W12" s="48">
        <f>S12*V12</f>
        <v>15</v>
      </c>
      <c r="X12" s="50">
        <f>U12+W12</f>
        <v>33</v>
      </c>
      <c r="Y12" s="51">
        <f>X12/Q12</f>
        <v>16.5</v>
      </c>
      <c r="Z12" s="15"/>
    </row>
    <row r="13" spans="2:26" ht="16.5" thickBot="1" x14ac:dyDescent="0.3">
      <c r="B13" s="14"/>
      <c r="C13" s="10"/>
      <c r="D13" s="10"/>
      <c r="E13" s="75" t="s">
        <v>0</v>
      </c>
      <c r="F13" s="76"/>
      <c r="G13" s="77" t="s">
        <v>1</v>
      </c>
      <c r="H13" s="78"/>
      <c r="I13" s="58"/>
      <c r="J13" s="12"/>
      <c r="K13" s="12"/>
      <c r="L13" s="12"/>
      <c r="M13" s="13"/>
      <c r="N13" s="12"/>
      <c r="O13" s="14"/>
      <c r="Z13" s="15"/>
    </row>
    <row r="14" spans="2:26" ht="16.5" thickBot="1" x14ac:dyDescent="0.3">
      <c r="B14" s="14"/>
      <c r="C14" s="10" t="s">
        <v>2</v>
      </c>
      <c r="D14" s="10"/>
      <c r="E14" s="16" t="s">
        <v>4</v>
      </c>
      <c r="F14" s="17" t="s">
        <v>5</v>
      </c>
      <c r="G14" s="18" t="s">
        <v>4</v>
      </c>
      <c r="H14" s="11" t="s">
        <v>5</v>
      </c>
      <c r="I14" s="12" t="s">
        <v>6</v>
      </c>
      <c r="J14" s="12" t="s">
        <v>7</v>
      </c>
      <c r="K14" s="12"/>
      <c r="L14" s="12"/>
      <c r="M14" s="13"/>
      <c r="N14" s="12"/>
      <c r="O14" s="14"/>
      <c r="P14" s="10" t="s">
        <v>2</v>
      </c>
      <c r="Q14" s="10"/>
      <c r="R14" s="10" t="s">
        <v>8</v>
      </c>
      <c r="S14" s="10" t="s">
        <v>9</v>
      </c>
      <c r="T14" s="19" t="s">
        <v>10</v>
      </c>
      <c r="U14" s="18" t="s">
        <v>5</v>
      </c>
      <c r="V14" s="20" t="s">
        <v>11</v>
      </c>
      <c r="W14" s="21" t="s">
        <v>5</v>
      </c>
      <c r="X14" s="22" t="s">
        <v>12</v>
      </c>
      <c r="Y14" s="23" t="s">
        <v>13</v>
      </c>
      <c r="Z14" s="15"/>
    </row>
    <row r="15" spans="2:26" ht="15.75" x14ac:dyDescent="0.25">
      <c r="B15" s="14"/>
      <c r="C15" s="24" t="s">
        <v>23</v>
      </c>
      <c r="D15" s="25">
        <v>1</v>
      </c>
      <c r="E15" s="26">
        <v>18</v>
      </c>
      <c r="F15" s="27">
        <f>D15*E15</f>
        <v>18</v>
      </c>
      <c r="G15" s="26">
        <f>Y15</f>
        <v>20</v>
      </c>
      <c r="H15" s="55">
        <f>D15*G15+K10</f>
        <v>66</v>
      </c>
      <c r="I15" s="26">
        <f>MIN(F15,H15)</f>
        <v>18</v>
      </c>
      <c r="J15" s="25" t="s">
        <v>24</v>
      </c>
      <c r="K15" s="81">
        <f>I15+I16+I17+I18</f>
        <v>216</v>
      </c>
      <c r="L15" s="84" t="s">
        <v>25</v>
      </c>
      <c r="M15" s="30"/>
      <c r="N15" s="29"/>
      <c r="O15" s="14"/>
      <c r="P15" s="24" t="s">
        <v>23</v>
      </c>
      <c r="Q15" s="25">
        <v>1</v>
      </c>
      <c r="R15" s="25" t="s">
        <v>20</v>
      </c>
      <c r="S15" s="25">
        <v>2</v>
      </c>
      <c r="T15" s="85" t="s">
        <v>20</v>
      </c>
      <c r="U15" s="86"/>
      <c r="V15" s="32">
        <v>10</v>
      </c>
      <c r="W15" s="33">
        <f>S15*V15</f>
        <v>20</v>
      </c>
      <c r="X15" s="56">
        <f>W15</f>
        <v>20</v>
      </c>
      <c r="Y15" s="35">
        <f>X15/Q15</f>
        <v>20</v>
      </c>
      <c r="Z15" s="15"/>
    </row>
    <row r="16" spans="2:26" ht="15.75" x14ac:dyDescent="0.25">
      <c r="B16" s="14"/>
      <c r="C16" s="36" t="s">
        <v>26</v>
      </c>
      <c r="D16" s="10">
        <v>5</v>
      </c>
      <c r="E16" s="37">
        <v>31.05</v>
      </c>
      <c r="F16" s="38">
        <f>D16*E16</f>
        <v>155.25</v>
      </c>
      <c r="G16" s="37">
        <f>Y16</f>
        <v>34.5</v>
      </c>
      <c r="H16" s="39">
        <f t="shared" ref="H16:H17" si="0">D16*G16</f>
        <v>172.5</v>
      </c>
      <c r="I16" s="37">
        <f t="shared" ref="I16:I17" si="1">MIN(F16,H16)</f>
        <v>155.25</v>
      </c>
      <c r="J16" s="10" t="s">
        <v>27</v>
      </c>
      <c r="K16" s="82"/>
      <c r="L16" s="84"/>
      <c r="M16" s="30"/>
      <c r="N16" s="29"/>
      <c r="O16" s="14"/>
      <c r="P16" s="36" t="s">
        <v>26</v>
      </c>
      <c r="Q16" s="10">
        <v>5</v>
      </c>
      <c r="R16" s="10">
        <v>6</v>
      </c>
      <c r="S16" s="10">
        <v>3</v>
      </c>
      <c r="T16" s="40">
        <v>5</v>
      </c>
      <c r="U16" s="41">
        <f>Q16*R16*T16</f>
        <v>150</v>
      </c>
      <c r="V16" s="42">
        <v>7.5</v>
      </c>
      <c r="W16" s="41">
        <f>S16*V16</f>
        <v>22.5</v>
      </c>
      <c r="X16" s="34">
        <f>U16+W16</f>
        <v>172.5</v>
      </c>
      <c r="Y16" s="35">
        <f>X16/Q16</f>
        <v>34.5</v>
      </c>
      <c r="Z16" s="15"/>
    </row>
    <row r="17" spans="2:26" ht="15.75" x14ac:dyDescent="0.25">
      <c r="B17" s="14"/>
      <c r="C17" s="36" t="s">
        <v>28</v>
      </c>
      <c r="D17" s="10">
        <v>1</v>
      </c>
      <c r="E17" s="37">
        <v>38.25</v>
      </c>
      <c r="F17" s="38">
        <f>D17*E17</f>
        <v>38.25</v>
      </c>
      <c r="G17" s="37">
        <f>Y17</f>
        <v>42.5</v>
      </c>
      <c r="H17" s="39">
        <f t="shared" si="0"/>
        <v>42.5</v>
      </c>
      <c r="I17" s="37">
        <f t="shared" si="1"/>
        <v>38.25</v>
      </c>
      <c r="J17" s="10" t="s">
        <v>29</v>
      </c>
      <c r="K17" s="82"/>
      <c r="L17" s="84"/>
      <c r="M17" s="30"/>
      <c r="N17" s="29"/>
      <c r="O17" s="14"/>
      <c r="P17" s="36" t="s">
        <v>28</v>
      </c>
      <c r="Q17" s="10">
        <v>1</v>
      </c>
      <c r="R17" s="10">
        <v>4</v>
      </c>
      <c r="S17" s="10">
        <v>3</v>
      </c>
      <c r="T17" s="40">
        <v>5</v>
      </c>
      <c r="U17" s="41">
        <f t="shared" ref="U17:U18" si="2">Q17*R17*T17</f>
        <v>20</v>
      </c>
      <c r="V17" s="42">
        <v>7.5</v>
      </c>
      <c r="W17" s="41">
        <f t="shared" ref="W17:W18" si="3">S17*V17</f>
        <v>22.5</v>
      </c>
      <c r="X17" s="34">
        <f t="shared" ref="X17:X18" si="4">U17+W17</f>
        <v>42.5</v>
      </c>
      <c r="Y17" s="35">
        <f t="shared" ref="Y17:Y18" si="5">X17/Q17</f>
        <v>42.5</v>
      </c>
      <c r="Z17" s="15"/>
    </row>
    <row r="18" spans="2:26" ht="16.5" thickBot="1" x14ac:dyDescent="0.3">
      <c r="B18" s="14"/>
      <c r="C18" s="43" t="s">
        <v>30</v>
      </c>
      <c r="D18" s="44">
        <v>1</v>
      </c>
      <c r="E18" s="45">
        <v>4.5</v>
      </c>
      <c r="F18" s="57">
        <f>D18*E18</f>
        <v>4.5</v>
      </c>
      <c r="G18" s="45">
        <f>Y18</f>
        <v>5</v>
      </c>
      <c r="H18" s="46">
        <f>D18*G18</f>
        <v>5</v>
      </c>
      <c r="I18" s="45">
        <f>MIN(F18,H18)</f>
        <v>4.5</v>
      </c>
      <c r="J18" s="44" t="s">
        <v>31</v>
      </c>
      <c r="K18" s="83"/>
      <c r="L18" s="84"/>
      <c r="M18" s="30"/>
      <c r="N18" s="29"/>
      <c r="O18" s="14"/>
      <c r="P18" s="43" t="s">
        <v>30</v>
      </c>
      <c r="Q18" s="44">
        <v>1</v>
      </c>
      <c r="R18" s="44">
        <v>1</v>
      </c>
      <c r="S18" s="44">
        <v>0</v>
      </c>
      <c r="T18" s="47">
        <v>5</v>
      </c>
      <c r="U18" s="48">
        <f t="shared" si="2"/>
        <v>5</v>
      </c>
      <c r="V18" s="49">
        <v>7.5</v>
      </c>
      <c r="W18" s="48">
        <f t="shared" si="3"/>
        <v>0</v>
      </c>
      <c r="X18" s="50">
        <f t="shared" si="4"/>
        <v>5</v>
      </c>
      <c r="Y18" s="51">
        <f t="shared" si="5"/>
        <v>5</v>
      </c>
      <c r="Z18" s="15"/>
    </row>
    <row r="19" spans="2:26" ht="16.5" thickBot="1" x14ac:dyDescent="0.3">
      <c r="B19" s="14"/>
      <c r="C19" s="10"/>
      <c r="D19" s="10"/>
      <c r="E19" s="75" t="s">
        <v>0</v>
      </c>
      <c r="F19" s="76"/>
      <c r="G19" s="77" t="s">
        <v>1</v>
      </c>
      <c r="H19" s="78"/>
      <c r="I19" s="12"/>
      <c r="J19" s="12"/>
      <c r="K19" s="52"/>
      <c r="L19" s="52"/>
      <c r="M19" s="53"/>
      <c r="N19" s="52"/>
      <c r="O19" s="14"/>
      <c r="Z19" s="15"/>
    </row>
    <row r="20" spans="2:26" ht="16.5" thickBot="1" x14ac:dyDescent="0.3">
      <c r="B20" s="14"/>
      <c r="C20" s="10" t="s">
        <v>2</v>
      </c>
      <c r="D20" s="10"/>
      <c r="E20" s="16" t="s">
        <v>4</v>
      </c>
      <c r="F20" s="59" t="s">
        <v>5</v>
      </c>
      <c r="G20" s="18" t="s">
        <v>4</v>
      </c>
      <c r="H20" s="11" t="s">
        <v>5</v>
      </c>
      <c r="I20" s="12" t="s">
        <v>6</v>
      </c>
      <c r="J20" s="12" t="s">
        <v>7</v>
      </c>
      <c r="K20" s="52"/>
      <c r="L20" s="52"/>
      <c r="M20" s="53"/>
      <c r="N20" s="52"/>
      <c r="O20" s="14"/>
      <c r="P20" s="10" t="s">
        <v>2</v>
      </c>
      <c r="Q20" s="10"/>
      <c r="R20" s="10" t="s">
        <v>8</v>
      </c>
      <c r="S20" s="10" t="s">
        <v>9</v>
      </c>
      <c r="T20" s="19" t="s">
        <v>10</v>
      </c>
      <c r="U20" s="18" t="s">
        <v>5</v>
      </c>
      <c r="V20" s="20" t="s">
        <v>11</v>
      </c>
      <c r="W20" s="21" t="s">
        <v>5</v>
      </c>
      <c r="X20" s="22" t="s">
        <v>12</v>
      </c>
      <c r="Y20" s="23" t="s">
        <v>13</v>
      </c>
      <c r="Z20" s="15"/>
    </row>
    <row r="21" spans="2:26" ht="16.5" thickBot="1" x14ac:dyDescent="0.3">
      <c r="B21" s="14"/>
      <c r="C21" s="60" t="s">
        <v>32</v>
      </c>
      <c r="D21" s="61">
        <v>1</v>
      </c>
      <c r="E21" s="62">
        <v>300</v>
      </c>
      <c r="F21" s="57">
        <f>D21*E21</f>
        <v>300</v>
      </c>
      <c r="G21" s="62">
        <f>Y21</f>
        <v>75</v>
      </c>
      <c r="H21" s="63">
        <f>G21+K15</f>
        <v>291</v>
      </c>
      <c r="I21" s="62">
        <f>MIN(F21,H21)</f>
        <v>291</v>
      </c>
      <c r="J21" s="61" t="s">
        <v>33</v>
      </c>
      <c r="K21" s="64"/>
      <c r="L21" s="52"/>
      <c r="M21" s="53"/>
      <c r="N21" s="52"/>
      <c r="O21" s="14"/>
      <c r="P21" s="60" t="s">
        <v>32</v>
      </c>
      <c r="Q21" s="61">
        <v>1</v>
      </c>
      <c r="R21" s="61" t="s">
        <v>20</v>
      </c>
      <c r="S21" s="61">
        <v>3</v>
      </c>
      <c r="T21" s="79" t="s">
        <v>20</v>
      </c>
      <c r="U21" s="80"/>
      <c r="V21" s="66">
        <v>25</v>
      </c>
      <c r="W21" s="65">
        <f>S21*V21</f>
        <v>75</v>
      </c>
      <c r="X21" s="67">
        <f>W21</f>
        <v>75</v>
      </c>
      <c r="Y21" s="68">
        <f>X21/Q21</f>
        <v>75</v>
      </c>
      <c r="Z21" s="15"/>
    </row>
    <row r="22" spans="2:26" ht="15.75" thickBot="1" x14ac:dyDescent="0.3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1"/>
      <c r="O22" s="69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1"/>
    </row>
    <row r="23" spans="2:26" ht="15.75" thickTop="1" x14ac:dyDescent="0.25"/>
  </sheetData>
  <mergeCells count="17">
    <mergeCell ref="E4:F4"/>
    <mergeCell ref="G4:H4"/>
    <mergeCell ref="K6:K7"/>
    <mergeCell ref="L6:L7"/>
    <mergeCell ref="E8:F8"/>
    <mergeCell ref="G8:H8"/>
    <mergeCell ref="E19:F19"/>
    <mergeCell ref="G19:H19"/>
    <mergeCell ref="T21:U21"/>
    <mergeCell ref="K10:K12"/>
    <mergeCell ref="L10:L12"/>
    <mergeCell ref="T10:U10"/>
    <mergeCell ref="E13:F13"/>
    <mergeCell ref="G13:H13"/>
    <mergeCell ref="K15:K18"/>
    <mergeCell ref="L15:L18"/>
    <mergeCell ref="T15:U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R</dc:creator>
  <cp:lastModifiedBy>Harish Rudra Jawahar</cp:lastModifiedBy>
  <cp:lastPrinted>2024-03-14T23:07:15Z</cp:lastPrinted>
  <dcterms:created xsi:type="dcterms:W3CDTF">2024-03-13T22:58:57Z</dcterms:created>
  <dcterms:modified xsi:type="dcterms:W3CDTF">2024-03-15T20:59:46Z</dcterms:modified>
</cp:coreProperties>
</file>