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alliko\Documents\Claims\"/>
    </mc:Choice>
  </mc:AlternateContent>
  <bookViews>
    <workbookView xWindow="0" yWindow="0" windowWidth="21600" windowHeight="9735"/>
  </bookViews>
  <sheets>
    <sheet name="HDFC HL-42588 " sheetId="8" r:id="rId1"/>
    <sheet name="CAR Loan-D" sheetId="9" r:id="rId2"/>
    <sheet name="CAR loan" sheetId="6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8" i="8" l="1"/>
  <c r="F5" i="8" l="1"/>
  <c r="D128" i="9" l="1"/>
  <c r="F108" i="9"/>
  <c r="G108" i="9" s="1"/>
  <c r="F107" i="9"/>
  <c r="G107" i="9" s="1"/>
  <c r="F106" i="9"/>
  <c r="G106" i="9" s="1"/>
  <c r="F105" i="9"/>
  <c r="G105" i="9" s="1"/>
  <c r="F104" i="9"/>
  <c r="G104" i="9" s="1"/>
  <c r="F5" i="9"/>
  <c r="M4" i="6"/>
  <c r="G5" i="9" l="1"/>
  <c r="H5" i="9" l="1"/>
  <c r="C6" i="9" s="1"/>
  <c r="F6" i="9" s="1"/>
  <c r="G5" i="8"/>
  <c r="H5" i="8" l="1"/>
  <c r="C6" i="8" s="1"/>
  <c r="F6" i="8" s="1"/>
  <c r="G6" i="9"/>
  <c r="M5" i="6"/>
  <c r="G6" i="8" l="1"/>
  <c r="H6" i="9"/>
  <c r="C7" i="9" s="1"/>
  <c r="F7" i="9" s="1"/>
  <c r="H6" i="8" l="1"/>
  <c r="C7" i="8" s="1"/>
  <c r="G7" i="9"/>
  <c r="F7" i="8"/>
  <c r="G7" i="8" l="1"/>
  <c r="H7" i="9"/>
  <c r="C8" i="9" s="1"/>
  <c r="F8" i="9" s="1"/>
  <c r="H7" i="8" l="1"/>
  <c r="C8" i="8" s="1"/>
  <c r="F8" i="8" s="1"/>
  <c r="G8" i="9"/>
  <c r="G8" i="8" l="1"/>
  <c r="H8" i="9"/>
  <c r="C9" i="9" s="1"/>
  <c r="F9" i="9" s="1"/>
  <c r="G9" i="9" s="1"/>
  <c r="H8" i="8" l="1"/>
  <c r="C9" i="8" s="1"/>
  <c r="F9" i="8" s="1"/>
  <c r="H9" i="9"/>
  <c r="C10" i="9" s="1"/>
  <c r="F10" i="9" s="1"/>
  <c r="G10" i="9" s="1"/>
  <c r="H10" i="9" s="1"/>
  <c r="C11" i="9" s="1"/>
  <c r="F11" i="9" s="1"/>
  <c r="G11" i="9" s="1"/>
  <c r="H11" i="9" s="1"/>
  <c r="C12" i="9" s="1"/>
  <c r="F12" i="9" s="1"/>
  <c r="G12" i="9" s="1"/>
  <c r="H12" i="9" s="1"/>
  <c r="C13" i="9" s="1"/>
  <c r="F13" i="9" s="1"/>
  <c r="G13" i="9" s="1"/>
  <c r="H13" i="9" s="1"/>
  <c r="C14" i="9" s="1"/>
  <c r="F14" i="9" s="1"/>
  <c r="G14" i="9" s="1"/>
  <c r="H14" i="9" s="1"/>
  <c r="C15" i="9" s="1"/>
  <c r="F15" i="9" s="1"/>
  <c r="G15" i="9" s="1"/>
  <c r="H15" i="9" s="1"/>
  <c r="C16" i="9" s="1"/>
  <c r="F16" i="9" s="1"/>
  <c r="G16" i="9" s="1"/>
  <c r="H16" i="9" s="1"/>
  <c r="C17" i="9" s="1"/>
  <c r="F17" i="9" s="1"/>
  <c r="G17" i="9" s="1"/>
  <c r="H17" i="9" s="1"/>
  <c r="C18" i="9" s="1"/>
  <c r="F18" i="9" s="1"/>
  <c r="G18" i="9" s="1"/>
  <c r="H18" i="9" s="1"/>
  <c r="C19" i="9" s="1"/>
  <c r="F19" i="9" s="1"/>
  <c r="G19" i="9" s="1"/>
  <c r="H19" i="9" s="1"/>
  <c r="C20" i="9" s="1"/>
  <c r="F20" i="9" s="1"/>
  <c r="G20" i="9" s="1"/>
  <c r="H20" i="9" s="1"/>
  <c r="C21" i="9" s="1"/>
  <c r="F21" i="9" s="1"/>
  <c r="G21" i="9" s="1"/>
  <c r="H21" i="9" s="1"/>
  <c r="C22" i="9" s="1"/>
  <c r="F22" i="9" s="1"/>
  <c r="G22" i="9" s="1"/>
  <c r="H22" i="9" s="1"/>
  <c r="C23" i="9" s="1"/>
  <c r="F23" i="9" s="1"/>
  <c r="G23" i="9" s="1"/>
  <c r="H23" i="9" s="1"/>
  <c r="C24" i="9" s="1"/>
  <c r="F24" i="9" s="1"/>
  <c r="G24" i="9" s="1"/>
  <c r="H24" i="9" s="1"/>
  <c r="C25" i="9" s="1"/>
  <c r="F25" i="9" s="1"/>
  <c r="G25" i="9" s="1"/>
  <c r="H25" i="9" s="1"/>
  <c r="C26" i="9" s="1"/>
  <c r="F26" i="9" s="1"/>
  <c r="G26" i="9" s="1"/>
  <c r="H26" i="9" s="1"/>
  <c r="C27" i="9" s="1"/>
  <c r="F27" i="9" s="1"/>
  <c r="G27" i="9" s="1"/>
  <c r="H27" i="9" s="1"/>
  <c r="C28" i="9" s="1"/>
  <c r="F28" i="9" s="1"/>
  <c r="G28" i="9" s="1"/>
  <c r="H28" i="9" s="1"/>
  <c r="C29" i="9" s="1"/>
  <c r="F29" i="9" s="1"/>
  <c r="G29" i="9" s="1"/>
  <c r="H29" i="9" s="1"/>
  <c r="C30" i="9" s="1"/>
  <c r="F30" i="9" s="1"/>
  <c r="G30" i="9" s="1"/>
  <c r="H30" i="9" s="1"/>
  <c r="C31" i="9" s="1"/>
  <c r="F31" i="9" s="1"/>
  <c r="G31" i="9" s="1"/>
  <c r="H31" i="9" s="1"/>
  <c r="C32" i="9" s="1"/>
  <c r="F32" i="9" s="1"/>
  <c r="G32" i="9" s="1"/>
  <c r="H32" i="9" s="1"/>
  <c r="C33" i="9" s="1"/>
  <c r="F33" i="9" s="1"/>
  <c r="G33" i="9" s="1"/>
  <c r="H33" i="9" s="1"/>
  <c r="C34" i="9" s="1"/>
  <c r="F34" i="9" s="1"/>
  <c r="G34" i="9" s="1"/>
  <c r="H34" i="9" s="1"/>
  <c r="C35" i="9" s="1"/>
  <c r="F35" i="9" s="1"/>
  <c r="G35" i="9" s="1"/>
  <c r="H35" i="9" s="1"/>
  <c r="C36" i="9" s="1"/>
  <c r="F36" i="9" s="1"/>
  <c r="G36" i="9" s="1"/>
  <c r="H36" i="9" s="1"/>
  <c r="C37" i="9" s="1"/>
  <c r="F37" i="9" s="1"/>
  <c r="G37" i="9" s="1"/>
  <c r="H37" i="9" s="1"/>
  <c r="C38" i="9" s="1"/>
  <c r="F38" i="9" s="1"/>
  <c r="G38" i="9" s="1"/>
  <c r="H38" i="9" s="1"/>
  <c r="C39" i="9" s="1"/>
  <c r="F39" i="9" s="1"/>
  <c r="G39" i="9" s="1"/>
  <c r="H39" i="9" s="1"/>
  <c r="C40" i="9" s="1"/>
  <c r="F40" i="9" s="1"/>
  <c r="G40" i="9" s="1"/>
  <c r="H40" i="9" s="1"/>
  <c r="C41" i="9" s="1"/>
  <c r="F41" i="9" s="1"/>
  <c r="G41" i="9" s="1"/>
  <c r="H41" i="9" s="1"/>
  <c r="C42" i="9" s="1"/>
  <c r="F42" i="9" s="1"/>
  <c r="G42" i="9" s="1"/>
  <c r="H42" i="9" s="1"/>
  <c r="C43" i="9" s="1"/>
  <c r="F43" i="9" s="1"/>
  <c r="G43" i="9" s="1"/>
  <c r="H43" i="9" s="1"/>
  <c r="C44" i="9" s="1"/>
  <c r="F44" i="9" s="1"/>
  <c r="G44" i="9" s="1"/>
  <c r="H44" i="9" s="1"/>
  <c r="C45" i="9" s="1"/>
  <c r="F45" i="9" s="1"/>
  <c r="G45" i="9" s="1"/>
  <c r="H45" i="9" s="1"/>
  <c r="C46" i="9" s="1"/>
  <c r="F46" i="9" s="1"/>
  <c r="G46" i="9" s="1"/>
  <c r="H46" i="9" s="1"/>
  <c r="C47" i="9" s="1"/>
  <c r="F47" i="9" s="1"/>
  <c r="G47" i="9" s="1"/>
  <c r="H47" i="9" s="1"/>
  <c r="C48" i="9" s="1"/>
  <c r="F48" i="9" s="1"/>
  <c r="G48" i="9" s="1"/>
  <c r="H48" i="9" s="1"/>
  <c r="C49" i="9" s="1"/>
  <c r="F49" i="9" s="1"/>
  <c r="G49" i="9" s="1"/>
  <c r="H49" i="9" s="1"/>
  <c r="C50" i="9" s="1"/>
  <c r="F50" i="9" s="1"/>
  <c r="G50" i="9" s="1"/>
  <c r="H50" i="9" s="1"/>
  <c r="C51" i="9" s="1"/>
  <c r="F51" i="9" s="1"/>
  <c r="G51" i="9" s="1"/>
  <c r="H51" i="9" s="1"/>
  <c r="C52" i="9" s="1"/>
  <c r="F52" i="9" s="1"/>
  <c r="G52" i="9" s="1"/>
  <c r="H52" i="9" s="1"/>
  <c r="C53" i="9" s="1"/>
  <c r="F53" i="9" s="1"/>
  <c r="G53" i="9" s="1"/>
  <c r="H53" i="9" s="1"/>
  <c r="C54" i="9" s="1"/>
  <c r="F54" i="9" s="1"/>
  <c r="G54" i="9" s="1"/>
  <c r="H54" i="9" s="1"/>
  <c r="C55" i="9" s="1"/>
  <c r="F55" i="9" s="1"/>
  <c r="G55" i="9" s="1"/>
  <c r="H55" i="9" s="1"/>
  <c r="C56" i="9" s="1"/>
  <c r="F56" i="9" s="1"/>
  <c r="G56" i="9" s="1"/>
  <c r="H56" i="9" s="1"/>
  <c r="C57" i="9" s="1"/>
  <c r="F57" i="9" s="1"/>
  <c r="G57" i="9" s="1"/>
  <c r="H57" i="9" s="1"/>
  <c r="C58" i="9" s="1"/>
  <c r="F58" i="9" s="1"/>
  <c r="G58" i="9" s="1"/>
  <c r="H58" i="9" s="1"/>
  <c r="C59" i="9" s="1"/>
  <c r="F59" i="9" s="1"/>
  <c r="G59" i="9" s="1"/>
  <c r="H59" i="9" s="1"/>
  <c r="C60" i="9" s="1"/>
  <c r="F60" i="9" s="1"/>
  <c r="G60" i="9" s="1"/>
  <c r="H60" i="9" s="1"/>
  <c r="C61" i="9" s="1"/>
  <c r="F61" i="9" s="1"/>
  <c r="G61" i="9" s="1"/>
  <c r="H61" i="9" s="1"/>
  <c r="C62" i="9" s="1"/>
  <c r="F62" i="9" s="1"/>
  <c r="G62" i="9" s="1"/>
  <c r="H62" i="9" s="1"/>
  <c r="C63" i="9" s="1"/>
  <c r="F63" i="9" s="1"/>
  <c r="G63" i="9" s="1"/>
  <c r="H63" i="9" s="1"/>
  <c r="C64" i="9" s="1"/>
  <c r="F64" i="9" s="1"/>
  <c r="G64" i="9" s="1"/>
  <c r="H64" i="9" s="1"/>
  <c r="C65" i="9" s="1"/>
  <c r="F65" i="9" s="1"/>
  <c r="G65" i="9" s="1"/>
  <c r="H65" i="9" s="1"/>
  <c r="C66" i="9" s="1"/>
  <c r="F66" i="9" s="1"/>
  <c r="G66" i="9" s="1"/>
  <c r="H66" i="9" s="1"/>
  <c r="C67" i="9" s="1"/>
  <c r="F67" i="9" s="1"/>
  <c r="G67" i="9" s="1"/>
  <c r="H67" i="9" s="1"/>
  <c r="C68" i="9" s="1"/>
  <c r="F68" i="9" s="1"/>
  <c r="G68" i="9" s="1"/>
  <c r="H68" i="9" s="1"/>
  <c r="C69" i="9" s="1"/>
  <c r="F69" i="9" s="1"/>
  <c r="G69" i="9" s="1"/>
  <c r="H69" i="9" s="1"/>
  <c r="C70" i="9" s="1"/>
  <c r="F70" i="9" s="1"/>
  <c r="G70" i="9" s="1"/>
  <c r="H70" i="9" s="1"/>
  <c r="C71" i="9" s="1"/>
  <c r="F71" i="9" s="1"/>
  <c r="G71" i="9" s="1"/>
  <c r="H71" i="9" s="1"/>
  <c r="C72" i="9" s="1"/>
  <c r="F72" i="9" s="1"/>
  <c r="G72" i="9" s="1"/>
  <c r="H72" i="9" s="1"/>
  <c r="C73" i="9" s="1"/>
  <c r="F73" i="9" s="1"/>
  <c r="G73" i="9" s="1"/>
  <c r="H73" i="9" s="1"/>
  <c r="C74" i="9" s="1"/>
  <c r="F74" i="9" s="1"/>
  <c r="G74" i="9" s="1"/>
  <c r="H74" i="9" s="1"/>
  <c r="C75" i="9" s="1"/>
  <c r="F75" i="9" s="1"/>
  <c r="G75" i="9" s="1"/>
  <c r="H75" i="9" s="1"/>
  <c r="C76" i="9" s="1"/>
  <c r="F76" i="9" s="1"/>
  <c r="G76" i="9" s="1"/>
  <c r="H76" i="9" s="1"/>
  <c r="C77" i="9" s="1"/>
  <c r="F77" i="9" s="1"/>
  <c r="G77" i="9" s="1"/>
  <c r="H77" i="9" s="1"/>
  <c r="C78" i="9" s="1"/>
  <c r="F78" i="9" s="1"/>
  <c r="G78" i="9" s="1"/>
  <c r="H78" i="9" s="1"/>
  <c r="C79" i="9" s="1"/>
  <c r="F79" i="9" s="1"/>
  <c r="G79" i="9" s="1"/>
  <c r="H79" i="9" s="1"/>
  <c r="C80" i="9" s="1"/>
  <c r="F80" i="9" s="1"/>
  <c r="G80" i="9" s="1"/>
  <c r="H80" i="9" s="1"/>
  <c r="C81" i="9" s="1"/>
  <c r="F81" i="9" s="1"/>
  <c r="G81" i="9" s="1"/>
  <c r="H81" i="9" s="1"/>
  <c r="C82" i="9" s="1"/>
  <c r="F82" i="9" s="1"/>
  <c r="G82" i="9" s="1"/>
  <c r="H82" i="9" s="1"/>
  <c r="C83" i="9" s="1"/>
  <c r="F83" i="9" s="1"/>
  <c r="G83" i="9" s="1"/>
  <c r="H83" i="9" s="1"/>
  <c r="C84" i="9" s="1"/>
  <c r="F84" i="9" s="1"/>
  <c r="G84" i="9" s="1"/>
  <c r="H84" i="9" s="1"/>
  <c r="C85" i="9" s="1"/>
  <c r="F85" i="9" s="1"/>
  <c r="G85" i="9" s="1"/>
  <c r="H85" i="9" s="1"/>
  <c r="C86" i="9" s="1"/>
  <c r="F86" i="9" s="1"/>
  <c r="G86" i="9" s="1"/>
  <c r="H86" i="9" s="1"/>
  <c r="C87" i="9" s="1"/>
  <c r="F87" i="9" s="1"/>
  <c r="G87" i="9" s="1"/>
  <c r="H87" i="9" s="1"/>
  <c r="C88" i="9" s="1"/>
  <c r="F88" i="9" s="1"/>
  <c r="G88" i="9" s="1"/>
  <c r="H88" i="9" s="1"/>
  <c r="C89" i="9" s="1"/>
  <c r="F89" i="9" s="1"/>
  <c r="G89" i="9" s="1"/>
  <c r="H89" i="9" s="1"/>
  <c r="C90" i="9" s="1"/>
  <c r="F90" i="9" s="1"/>
  <c r="G90" i="9" s="1"/>
  <c r="H90" i="9" s="1"/>
  <c r="C91" i="9" s="1"/>
  <c r="F91" i="9" s="1"/>
  <c r="G91" i="9" s="1"/>
  <c r="H91" i="9" s="1"/>
  <c r="C92" i="9" s="1"/>
  <c r="F92" i="9" s="1"/>
  <c r="G92" i="9" s="1"/>
  <c r="H92" i="9" s="1"/>
  <c r="C93" i="9" s="1"/>
  <c r="F93" i="9" s="1"/>
  <c r="G93" i="9" s="1"/>
  <c r="H93" i="9" s="1"/>
  <c r="C94" i="9" s="1"/>
  <c r="F94" i="9" s="1"/>
  <c r="G94" i="9" s="1"/>
  <c r="H94" i="9" s="1"/>
  <c r="C95" i="9" s="1"/>
  <c r="F95" i="9" s="1"/>
  <c r="G95" i="9" s="1"/>
  <c r="H95" i="9" s="1"/>
  <c r="C96" i="9" s="1"/>
  <c r="F96" i="9" s="1"/>
  <c r="G96" i="9" s="1"/>
  <c r="H96" i="9" s="1"/>
  <c r="C97" i="9" s="1"/>
  <c r="F97" i="9" s="1"/>
  <c r="G97" i="9" s="1"/>
  <c r="H97" i="9" s="1"/>
  <c r="C98" i="9" s="1"/>
  <c r="F98" i="9" s="1"/>
  <c r="G98" i="9" s="1"/>
  <c r="H98" i="9" s="1"/>
  <c r="C99" i="9" s="1"/>
  <c r="F99" i="9" s="1"/>
  <c r="G99" i="9" s="1"/>
  <c r="H99" i="9" s="1"/>
  <c r="C100" i="9" s="1"/>
  <c r="F100" i="9" s="1"/>
  <c r="G100" i="9" s="1"/>
  <c r="H100" i="9" s="1"/>
  <c r="C101" i="9" s="1"/>
  <c r="F101" i="9" s="1"/>
  <c r="G101" i="9" s="1"/>
  <c r="H101" i="9" s="1"/>
  <c r="C102" i="9" s="1"/>
  <c r="F102" i="9" s="1"/>
  <c r="G102" i="9" s="1"/>
  <c r="H102" i="9" s="1"/>
  <c r="C103" i="9" s="1"/>
  <c r="F103" i="9" s="1"/>
  <c r="G9" i="8" l="1"/>
  <c r="G103" i="9"/>
  <c r="F128" i="9"/>
  <c r="H9" i="8" l="1"/>
  <c r="C10" i="8" s="1"/>
  <c r="F10" i="8" s="1"/>
  <c r="G128" i="9"/>
  <c r="H103" i="9"/>
  <c r="G10" i="8" l="1"/>
  <c r="M5" i="8"/>
  <c r="N5" i="8" l="1"/>
  <c r="H10" i="8"/>
  <c r="C11" i="8" s="1"/>
  <c r="F11" i="8" s="1"/>
  <c r="L6" i="8" l="1"/>
  <c r="O5" i="8"/>
  <c r="G11" i="8"/>
  <c r="H11" i="8" l="1"/>
  <c r="C12" i="8" s="1"/>
  <c r="F12" i="8" s="1"/>
  <c r="G12" i="8" l="1"/>
  <c r="H12" i="8" l="1"/>
  <c r="C13" i="8" s="1"/>
  <c r="F13" i="8" s="1"/>
  <c r="G13" i="8" l="1"/>
  <c r="H13" i="8" l="1"/>
  <c r="C14" i="8" s="1"/>
  <c r="F14" i="8" s="1"/>
  <c r="G14" i="8" l="1"/>
  <c r="H14" i="8" l="1"/>
  <c r="C15" i="8" s="1"/>
  <c r="F15" i="8" s="1"/>
  <c r="G15" i="8" l="1"/>
  <c r="H15" i="8" l="1"/>
  <c r="C16" i="8" s="1"/>
  <c r="F16" i="8" s="1"/>
  <c r="G16" i="8" s="1"/>
  <c r="H16" i="8" s="1"/>
  <c r="C17" i="8" s="1"/>
  <c r="F17" i="8" s="1"/>
  <c r="G17" i="8" s="1"/>
  <c r="H17" i="8" s="1"/>
  <c r="C18" i="8" s="1"/>
  <c r="F18" i="8" s="1"/>
  <c r="G18" i="8" s="1"/>
  <c r="H18" i="8" s="1"/>
  <c r="C19" i="8" s="1"/>
  <c r="F19" i="8" s="1"/>
  <c r="G19" i="8" s="1"/>
  <c r="H19" i="8" s="1"/>
  <c r="C20" i="8" s="1"/>
  <c r="F20" i="8" s="1"/>
  <c r="G20" i="8" s="1"/>
  <c r="H20" i="8" s="1"/>
  <c r="C21" i="8" s="1"/>
  <c r="F21" i="8" s="1"/>
  <c r="G21" i="8" s="1"/>
  <c r="H21" i="8" l="1"/>
  <c r="C22" i="8" s="1"/>
  <c r="F22" i="8" s="1"/>
  <c r="G22" i="8" l="1"/>
  <c r="N6" i="8" s="1"/>
  <c r="M6" i="8"/>
  <c r="L7" i="8" l="1"/>
  <c r="H22" i="8"/>
  <c r="C23" i="8" s="1"/>
  <c r="F23" i="8" s="1"/>
  <c r="O6" i="8"/>
  <c r="G23" i="8" l="1"/>
  <c r="H23" i="8" l="1"/>
  <c r="C24" i="8" s="1"/>
  <c r="F24" i="8" s="1"/>
  <c r="G24" i="8" l="1"/>
  <c r="H24" i="8" l="1"/>
  <c r="C25" i="8" s="1"/>
  <c r="F25" i="8" s="1"/>
  <c r="G25" i="8" l="1"/>
  <c r="H25" i="8" s="1"/>
  <c r="C26" i="8" l="1"/>
  <c r="F26" i="8" s="1"/>
  <c r="G26" i="8" l="1"/>
  <c r="H26" i="8" s="1"/>
  <c r="C27" i="8" l="1"/>
  <c r="F27" i="8" s="1"/>
  <c r="G27" i="8" l="1"/>
  <c r="H27" i="8" s="1"/>
  <c r="C28" i="8" l="1"/>
  <c r="F28" i="8" s="1"/>
  <c r="G28" i="8" s="1"/>
  <c r="H28" i="8" s="1"/>
  <c r="C29" i="8" l="1"/>
  <c r="F29" i="8" s="1"/>
  <c r="G29" i="8" s="1"/>
  <c r="H29" i="8" s="1"/>
  <c r="C30" i="8" l="1"/>
  <c r="F30" i="8" s="1"/>
  <c r="G30" i="8" s="1"/>
  <c r="H30" i="8" s="1"/>
  <c r="C31" i="8" l="1"/>
  <c r="F31" i="8" s="1"/>
  <c r="G31" i="8" s="1"/>
  <c r="H31" i="8" s="1"/>
  <c r="C32" i="8" l="1"/>
  <c r="F32" i="8" s="1"/>
  <c r="G32" i="8" s="1"/>
  <c r="H32" i="8" s="1"/>
  <c r="C33" i="8" l="1"/>
  <c r="F33" i="8" s="1"/>
  <c r="G33" i="8" s="1"/>
  <c r="H33" i="8" s="1"/>
  <c r="C34" i="8" l="1"/>
  <c r="F34" i="8" s="1"/>
  <c r="G34" i="8" l="1"/>
  <c r="N7" i="8" s="1"/>
  <c r="M7" i="8"/>
  <c r="H34" i="8" l="1"/>
  <c r="C35" i="8" s="1"/>
  <c r="F35" i="8" s="1"/>
  <c r="G35" i="8" s="1"/>
  <c r="H35" i="8" s="1"/>
  <c r="C36" i="8" s="1"/>
  <c r="F36" i="8" s="1"/>
  <c r="G36" i="8" s="1"/>
  <c r="O7" i="8"/>
  <c r="L8" i="8"/>
  <c r="H36" i="8" l="1"/>
  <c r="C37" i="8" s="1"/>
  <c r="F37" i="8" s="1"/>
  <c r="G37" i="8" s="1"/>
  <c r="H37" i="8" l="1"/>
  <c r="C38" i="8" s="1"/>
  <c r="F38" i="8" s="1"/>
  <c r="G38" i="8" s="1"/>
  <c r="H38" i="8" l="1"/>
  <c r="C39" i="8" s="1"/>
  <c r="F39" i="8" s="1"/>
  <c r="G39" i="8" s="1"/>
  <c r="H39" i="8" s="1"/>
  <c r="C40" i="8" l="1"/>
  <c r="F40" i="8" s="1"/>
  <c r="G40" i="8" s="1"/>
  <c r="H40" i="8" s="1"/>
  <c r="C41" i="8" l="1"/>
  <c r="F41" i="8" s="1"/>
  <c r="G41" i="8" s="1"/>
  <c r="H41" i="8" s="1"/>
  <c r="C42" i="8" l="1"/>
  <c r="F42" i="8" s="1"/>
  <c r="G42" i="8" s="1"/>
  <c r="H42" i="8" s="1"/>
  <c r="C43" i="8" l="1"/>
  <c r="F43" i="8" s="1"/>
  <c r="G43" i="8" s="1"/>
  <c r="H43" i="8" s="1"/>
  <c r="C44" i="8" l="1"/>
  <c r="F44" i="8" s="1"/>
  <c r="G44" i="8" s="1"/>
  <c r="H44" i="8" s="1"/>
  <c r="C45" i="8" l="1"/>
  <c r="F45" i="8" s="1"/>
  <c r="G45" i="8" s="1"/>
  <c r="H45" i="8" s="1"/>
  <c r="C46" i="8" l="1"/>
  <c r="F46" i="8" s="1"/>
  <c r="G46" i="8" l="1"/>
  <c r="M8" i="8"/>
  <c r="H46" i="8" l="1"/>
  <c r="C47" i="8" s="1"/>
  <c r="F47" i="8" s="1"/>
  <c r="N8" i="8"/>
  <c r="L9" i="8" l="1"/>
  <c r="G47" i="8"/>
  <c r="O8" i="8"/>
  <c r="H47" i="8" l="1"/>
  <c r="C48" i="8" s="1"/>
  <c r="F48" i="8" s="1"/>
  <c r="G48" i="8" l="1"/>
  <c r="H48" i="8" l="1"/>
  <c r="C49" i="8" s="1"/>
  <c r="F49" i="8" s="1"/>
  <c r="G49" i="8" l="1"/>
  <c r="H49" i="8" l="1"/>
  <c r="C50" i="8" s="1"/>
  <c r="F50" i="8" s="1"/>
  <c r="G50" i="8" l="1"/>
  <c r="H50" i="8" l="1"/>
  <c r="C51" i="8" s="1"/>
  <c r="F51" i="8" s="1"/>
  <c r="G51" i="8" l="1"/>
  <c r="H51" i="8" l="1"/>
  <c r="C52" i="8" s="1"/>
  <c r="F52" i="8" s="1"/>
  <c r="G52" i="8" s="1"/>
  <c r="H52" i="8" s="1"/>
  <c r="C53" i="8" s="1"/>
  <c r="F53" i="8" s="1"/>
  <c r="G53" i="8" s="1"/>
  <c r="H53" i="8" s="1"/>
  <c r="C54" i="8" s="1"/>
  <c r="F54" i="8" s="1"/>
  <c r="G54" i="8" s="1"/>
  <c r="H54" i="8" s="1"/>
  <c r="C55" i="8" s="1"/>
  <c r="F55" i="8" s="1"/>
  <c r="G55" i="8" s="1"/>
  <c r="H55" i="8" s="1"/>
  <c r="C56" i="8" s="1"/>
  <c r="F56" i="8" s="1"/>
  <c r="G56" i="8" s="1"/>
  <c r="H56" i="8" s="1"/>
  <c r="C57" i="8" s="1"/>
  <c r="F57" i="8" s="1"/>
  <c r="G57" i="8" s="1"/>
  <c r="H57" i="8" s="1"/>
  <c r="C58" i="8" s="1"/>
  <c r="F58" i="8" s="1"/>
  <c r="G58" i="8" l="1"/>
  <c r="M9" i="8"/>
  <c r="H58" i="8" l="1"/>
  <c r="C59" i="8" s="1"/>
  <c r="F59" i="8" s="1"/>
  <c r="N9" i="8"/>
  <c r="L10" i="8" l="1"/>
  <c r="G59" i="8"/>
  <c r="O9" i="8"/>
  <c r="H59" i="8" l="1"/>
  <c r="C60" i="8" s="1"/>
  <c r="F60" i="8" s="1"/>
  <c r="G60" i="8" l="1"/>
  <c r="H60" i="8" l="1"/>
  <c r="C61" i="8" s="1"/>
  <c r="F61" i="8" s="1"/>
  <c r="G61" i="8" l="1"/>
  <c r="H61" i="8" l="1"/>
  <c r="C62" i="8" s="1"/>
  <c r="F62" i="8" s="1"/>
  <c r="G62" i="8" l="1"/>
  <c r="H62" i="8" l="1"/>
  <c r="C63" i="8" s="1"/>
  <c r="F63" i="8" s="1"/>
  <c r="G63" i="8" l="1"/>
  <c r="H63" i="8" l="1"/>
  <c r="C64" i="8" s="1"/>
  <c r="F64" i="8" s="1"/>
  <c r="G64" i="8" s="1"/>
  <c r="H64" i="8" s="1"/>
  <c r="C65" i="8" s="1"/>
  <c r="F65" i="8" s="1"/>
  <c r="G65" i="8" s="1"/>
  <c r="H65" i="8" s="1"/>
  <c r="C66" i="8" s="1"/>
  <c r="F66" i="8" s="1"/>
  <c r="G66" i="8" s="1"/>
  <c r="H66" i="8" s="1"/>
  <c r="C67" i="8" s="1"/>
  <c r="F67" i="8" s="1"/>
  <c r="G67" i="8" s="1"/>
  <c r="H67" i="8" s="1"/>
  <c r="C68" i="8" s="1"/>
  <c r="F68" i="8" s="1"/>
  <c r="G68" i="8" s="1"/>
  <c r="H68" i="8" s="1"/>
  <c r="C69" i="8" s="1"/>
  <c r="F69" i="8" s="1"/>
  <c r="G69" i="8" s="1"/>
  <c r="H69" i="8" s="1"/>
  <c r="C70" i="8" s="1"/>
  <c r="F70" i="8" s="1"/>
  <c r="G70" i="8" l="1"/>
  <c r="M10" i="8"/>
  <c r="H70" i="8" l="1"/>
  <c r="C71" i="8" s="1"/>
  <c r="F71" i="8" s="1"/>
  <c r="N10" i="8"/>
  <c r="L11" i="8" s="1"/>
  <c r="G71" i="8" l="1"/>
  <c r="O10" i="8"/>
  <c r="H71" i="8" l="1"/>
  <c r="C72" i="8" s="1"/>
  <c r="F72" i="8" s="1"/>
  <c r="G72" i="8" l="1"/>
  <c r="H72" i="8" l="1"/>
  <c r="C73" i="8" s="1"/>
  <c r="F73" i="8" s="1"/>
  <c r="G73" i="8" l="1"/>
  <c r="H73" i="8" l="1"/>
  <c r="C74" i="8" s="1"/>
  <c r="F74" i="8" s="1"/>
  <c r="G74" i="8" l="1"/>
  <c r="H74" i="8" l="1"/>
  <c r="C75" i="8" s="1"/>
  <c r="F75" i="8" s="1"/>
  <c r="G75" i="8" l="1"/>
  <c r="H75" i="8" l="1"/>
  <c r="C76" i="8" s="1"/>
  <c r="F76" i="8" s="1"/>
  <c r="G76" i="8" s="1"/>
  <c r="H76" i="8" s="1"/>
  <c r="C77" i="8" s="1"/>
  <c r="F77" i="8" s="1"/>
  <c r="G77" i="8" s="1"/>
  <c r="H77" i="8" s="1"/>
  <c r="C78" i="8" s="1"/>
  <c r="F78" i="8" s="1"/>
  <c r="G78" i="8" s="1"/>
  <c r="H78" i="8" s="1"/>
  <c r="C79" i="8" s="1"/>
  <c r="F79" i="8" s="1"/>
  <c r="G79" i="8" s="1"/>
  <c r="H79" i="8" s="1"/>
  <c r="C80" i="8" s="1"/>
  <c r="F80" i="8" s="1"/>
  <c r="G80" i="8" s="1"/>
  <c r="H80" i="8" s="1"/>
  <c r="C81" i="8" s="1"/>
  <c r="F81" i="8" s="1"/>
  <c r="G81" i="8" s="1"/>
  <c r="H81" i="8" s="1"/>
  <c r="C82" i="8" s="1"/>
  <c r="F82" i="8" s="1"/>
  <c r="G82" i="8" l="1"/>
  <c r="M11" i="8"/>
  <c r="H82" i="8" l="1"/>
  <c r="C83" i="8" s="1"/>
  <c r="F83" i="8" s="1"/>
  <c r="N11" i="8"/>
  <c r="L12" i="8" s="1"/>
  <c r="G83" i="8" l="1"/>
  <c r="O11" i="8"/>
  <c r="H83" i="8" l="1"/>
  <c r="C84" i="8" s="1"/>
  <c r="F84" i="8" s="1"/>
  <c r="G84" i="8" l="1"/>
  <c r="H84" i="8" l="1"/>
  <c r="C85" i="8" s="1"/>
  <c r="F85" i="8" s="1"/>
  <c r="G85" i="8" l="1"/>
  <c r="H85" i="8" l="1"/>
  <c r="C86" i="8" s="1"/>
  <c r="F86" i="8" s="1"/>
  <c r="G86" i="8" l="1"/>
  <c r="H86" i="8" l="1"/>
  <c r="C87" i="8" s="1"/>
  <c r="F87" i="8" s="1"/>
  <c r="G87" i="8" l="1"/>
  <c r="H87" i="8" l="1"/>
  <c r="C88" i="8" s="1"/>
  <c r="F88" i="8" s="1"/>
  <c r="G88" i="8" s="1"/>
  <c r="H88" i="8" s="1"/>
  <c r="C89" i="8" s="1"/>
  <c r="F89" i="8" s="1"/>
  <c r="G89" i="8" s="1"/>
  <c r="H89" i="8" s="1"/>
  <c r="C90" i="8" s="1"/>
  <c r="F90" i="8" s="1"/>
  <c r="G90" i="8" s="1"/>
  <c r="H90" i="8" l="1"/>
  <c r="C91" i="8" s="1"/>
  <c r="F91" i="8" s="1"/>
  <c r="G91" i="8" s="1"/>
  <c r="H91" i="8" s="1"/>
  <c r="C92" i="8" l="1"/>
  <c r="F92" i="8" s="1"/>
  <c r="G92" i="8" l="1"/>
  <c r="H92" i="8" l="1"/>
  <c r="C93" i="8" l="1"/>
  <c r="F93" i="8" s="1"/>
  <c r="G93" i="8" l="1"/>
  <c r="H93" i="8" l="1"/>
  <c r="C94" i="8" l="1"/>
  <c r="F94" i="8" s="1"/>
  <c r="M12" i="8" s="1"/>
  <c r="G94" i="8" l="1"/>
  <c r="N12" i="8" s="1"/>
  <c r="L13" i="8" s="1"/>
  <c r="O12" i="8" l="1"/>
  <c r="H94" i="8"/>
  <c r="C95" i="8" l="1"/>
  <c r="F95" i="8" s="1"/>
  <c r="G95" i="8" l="1"/>
  <c r="H95" i="8" l="1"/>
  <c r="C96" i="8" s="1"/>
  <c r="F96" i="8" s="1"/>
  <c r="G96" i="8" l="1"/>
  <c r="H96" i="8" l="1"/>
  <c r="C97" i="8" s="1"/>
  <c r="F97" i="8" s="1"/>
  <c r="G97" i="8" l="1"/>
  <c r="H97" i="8" l="1"/>
  <c r="C98" i="8" s="1"/>
  <c r="F98" i="8" s="1"/>
  <c r="G98" i="8" l="1"/>
  <c r="H98" i="8" l="1"/>
  <c r="C99" i="8" s="1"/>
  <c r="F99" i="8" s="1"/>
  <c r="G99" i="8" l="1"/>
  <c r="H99" i="8" l="1"/>
  <c r="C100" i="8" s="1"/>
  <c r="F100" i="8" s="1"/>
  <c r="G100" i="8" s="1"/>
  <c r="H100" i="8" s="1"/>
  <c r="C101" i="8" s="1"/>
  <c r="F101" i="8" s="1"/>
  <c r="G101" i="8" s="1"/>
  <c r="H101" i="8" l="1"/>
  <c r="C102" i="8" s="1"/>
  <c r="F102" i="8" s="1"/>
  <c r="G102" i="8" s="1"/>
  <c r="H102" i="8" s="1"/>
  <c r="F103" i="8" s="1"/>
  <c r="G103" i="8" l="1"/>
  <c r="N13" i="8" s="1"/>
  <c r="M13" i="8"/>
  <c r="F128" i="8"/>
  <c r="G128" i="8" l="1"/>
  <c r="N15" i="8"/>
  <c r="L14" i="8"/>
  <c r="F104" i="8"/>
  <c r="G104" i="8" s="1"/>
  <c r="O13" i="8"/>
  <c r="M15" i="8"/>
  <c r="F105" i="8"/>
  <c r="G105" i="8" s="1"/>
  <c r="O15" i="8" l="1"/>
  <c r="F106" i="8"/>
  <c r="G106" i="8" s="1"/>
  <c r="F107" i="8" s="1"/>
  <c r="G107" i="8" s="1"/>
  <c r="F108" i="8" l="1"/>
  <c r="G108" i="8" s="1"/>
</calcChain>
</file>

<file path=xl/sharedStrings.xml><?xml version="1.0" encoding="utf-8"?>
<sst xmlns="http://schemas.openxmlformats.org/spreadsheetml/2006/main" count="60" uniqueCount="40">
  <si>
    <t>EMI number</t>
  </si>
  <si>
    <t>Total EMI</t>
  </si>
  <si>
    <t>Loan</t>
  </si>
  <si>
    <t>Interest</t>
  </si>
  <si>
    <t>Principle</t>
  </si>
  <si>
    <t>Outstanding</t>
  </si>
  <si>
    <t>Name</t>
  </si>
  <si>
    <t>Sno</t>
  </si>
  <si>
    <t>Cost</t>
  </si>
  <si>
    <t>Mileage</t>
  </si>
  <si>
    <t>Litres/Month</t>
  </si>
  <si>
    <t>Total</t>
  </si>
  <si>
    <t>Opening Balance</t>
  </si>
  <si>
    <t>ROI</t>
  </si>
  <si>
    <t>Date</t>
  </si>
  <si>
    <t>Tenure</t>
  </si>
  <si>
    <t>Comments</t>
  </si>
  <si>
    <t>ROI Change - 8.55</t>
  </si>
  <si>
    <t>ROI Change - 8.65</t>
  </si>
  <si>
    <t>ROI Change - 8.85</t>
  </si>
  <si>
    <t>Need to pay - 1L</t>
  </si>
  <si>
    <t>Kms/Month</t>
  </si>
  <si>
    <t>Amount</t>
  </si>
  <si>
    <t>Fuel price</t>
  </si>
  <si>
    <t>ROI Change - 8.95</t>
  </si>
  <si>
    <t>Year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</si>
  <si>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</si>
  <si>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</si>
  <si>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</si>
  <si>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</si>
  <si>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</si>
  <si>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</si>
  <si>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</si>
  <si>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</si>
  <si>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</si>
  <si>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2016-17</t>
  </si>
  <si>
    <t>EMI</t>
  </si>
  <si>
    <t>ROI Change - 9.05</t>
  </si>
  <si>
    <t>ROI Change - 8.7</t>
  </si>
  <si>
    <t>ROI Change - 8.6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</si>
</sst>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horizontal="center" vertical="center"/>
    </xf>
    <xf numFmtId="17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" fontId="3" fillId="0" borderId="5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vertical="center"/>
    </xf>
    <xf numFmtId="10" fontId="3" fillId="4" borderId="1" xfId="0" applyNumberFormat="1" applyFont="1" applyFill="1" applyBorder="1" applyAlignment="1">
      <alignment vertical="center"/>
    </xf>
    <xf numFmtId="0" fontId="0" fillId="0" borderId="0" xfId="0" applyFont="1"/>
    <xf numFmtId="0" fontId="0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vertical="center"/>
    </xf>
    <xf numFmtId="2" fontId="0" fillId="0" borderId="5" xfId="0" applyNumberFormat="1" applyFont="1" applyBorder="1" applyAlignment="1">
      <alignment vertical="center"/>
    </xf>
    <xf numFmtId="2" fontId="0" fillId="0" borderId="6" xfId="0" applyNumberFormat="1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abSelected="1" workbookViewId="0">
      <pane ySplit="4" topLeftCell="A5" activePane="bottomLeft" state="frozen"/>
      <selection pane="bottomLeft" activeCell="N8" sqref="N8"/>
    </sheetView>
  </sheetViews>
  <sheetFormatPr defaultRowHeight="15" x14ac:dyDescent="0.25"/>
  <cols>
    <col min="1" max="1" width="11.7109375" style="2" bestFit="1" customWidth="1"/>
    <col min="2" max="2" width="9.140625" style="3"/>
    <col min="3" max="3" width="16" style="11" bestFit="1" customWidth="1"/>
    <col min="4" max="4" width="11.140625" style="3" bestFit="1" customWidth="1"/>
    <col min="5" max="5" width="11.140625" style="3" customWidth="1"/>
    <col min="6" max="7" width="10.5703125" style="3" bestFit="1" customWidth="1"/>
    <col min="8" max="8" width="11.85546875" style="3" bestFit="1" customWidth="1"/>
    <col min="9" max="9" width="16.28515625" style="2" bestFit="1" customWidth="1"/>
    <col min="10" max="10" width="10.5703125" style="3" bestFit="1" customWidth="1"/>
    <col min="11" max="11" width="9.140625" style="3"/>
    <col min="12" max="12" width="11.85546875" style="3" bestFit="1" customWidth="1"/>
    <col min="13" max="16" width="10.5703125" style="3" bestFit="1" customWidth="1"/>
    <col min="17" max="16384" width="9.140625" style="3"/>
  </cols>
  <sheetData>
    <row r="1" spans="1:16" x14ac:dyDescent="0.25">
      <c r="A1" s="2" t="s">
        <v>2</v>
      </c>
      <c r="B1" s="3">
        <v>2975000</v>
      </c>
    </row>
    <row r="2" spans="1:16" x14ac:dyDescent="0.25">
      <c r="A2" s="12" t="s">
        <v>15</v>
      </c>
      <c r="B2" s="11">
        <v>96</v>
      </c>
      <c r="E2" s="4"/>
      <c r="G2" s="4"/>
      <c r="H2" s="4"/>
      <c r="I2" s="5"/>
    </row>
    <row r="3" spans="1:16" ht="15.75" thickBot="1" x14ac:dyDescent="0.3"/>
    <row r="4" spans="1:16" x14ac:dyDescent="0.25">
      <c r="A4" s="21" t="s">
        <v>0</v>
      </c>
      <c r="B4" s="13" t="s">
        <v>14</v>
      </c>
      <c r="C4" s="14" t="s">
        <v>12</v>
      </c>
      <c r="D4" s="15" t="s">
        <v>1</v>
      </c>
      <c r="E4" s="13" t="s">
        <v>13</v>
      </c>
      <c r="F4" s="15" t="s">
        <v>3</v>
      </c>
      <c r="G4" s="15" t="s">
        <v>4</v>
      </c>
      <c r="H4" s="19" t="s">
        <v>5</v>
      </c>
      <c r="I4" s="20" t="s">
        <v>16</v>
      </c>
      <c r="K4" s="38" t="s">
        <v>25</v>
      </c>
      <c r="L4" s="39" t="s">
        <v>5</v>
      </c>
      <c r="M4" s="39" t="s">
        <v>3</v>
      </c>
      <c r="N4" s="40" t="s">
        <v>4</v>
      </c>
      <c r="O4" s="41" t="s">
        <v>36</v>
      </c>
      <c r="P4" s="42"/>
    </row>
    <row r="5" spans="1:16" x14ac:dyDescent="0.25">
      <c r="A5" s="7">
        <v>1</v>
      </c>
      <c r="B5" s="6">
        <v>43009</v>
      </c>
      <c r="C5" s="16">
        <v>2975000</v>
      </c>
      <c r="D5" s="17">
        <v>42588</v>
      </c>
      <c r="E5" s="18">
        <v>8.3500000000000005E-2</v>
      </c>
      <c r="F5" s="8">
        <f>C5*(E5/12)</f>
        <v>20701.041666666668</v>
      </c>
      <c r="G5" s="8">
        <f>D5-F5</f>
        <v>21886.958333333332</v>
      </c>
      <c r="H5" s="8">
        <f>$C$5-$G$5</f>
        <v>2953113.0416666665</v>
      </c>
      <c r="I5" s="22"/>
      <c r="K5" s="35" t="s">
        <v>35</v>
      </c>
      <c r="L5" s="17">
        <v>2975000</v>
      </c>
      <c r="M5" s="8">
        <f>SUM(F5:F10)</f>
        <v>121900.49317497296</v>
      </c>
      <c r="N5" s="8">
        <f>SUM(G5:G10)</f>
        <v>133627.50682502706</v>
      </c>
      <c r="O5" s="46">
        <f t="shared" ref="O5:O13" si="0">M5+N5</f>
        <v>255528</v>
      </c>
    </row>
    <row r="6" spans="1:16" x14ac:dyDescent="0.25">
      <c r="A6" s="7">
        <v>2</v>
      </c>
      <c r="B6" s="6">
        <v>43040</v>
      </c>
      <c r="C6" s="8">
        <f>H5</f>
        <v>2953113.0416666665</v>
      </c>
      <c r="D6" s="17">
        <v>42588</v>
      </c>
      <c r="E6" s="18">
        <v>8.3500000000000005E-2</v>
      </c>
      <c r="F6" s="8">
        <f t="shared" ref="F6:F69" si="1">C6*(E6/12)</f>
        <v>20548.744914930554</v>
      </c>
      <c r="G6" s="8">
        <f>D6-F6</f>
        <v>22039.255085069446</v>
      </c>
      <c r="H6" s="8">
        <f>$B$1-SUM($G$5:G6)</f>
        <v>2931073.7865815973</v>
      </c>
      <c r="I6" s="22"/>
      <c r="J6" s="9"/>
      <c r="K6" s="35" t="s">
        <v>26</v>
      </c>
      <c r="L6" s="8">
        <f>L5-N5</f>
        <v>2841372.4931749729</v>
      </c>
      <c r="M6" s="8">
        <f>SUM(F11:F22)</f>
        <v>238952.70676112868</v>
      </c>
      <c r="N6" s="8">
        <f>SUM(G11:G22)</f>
        <v>272103.29323887132</v>
      </c>
      <c r="O6" s="46">
        <f t="shared" si="0"/>
        <v>511056</v>
      </c>
    </row>
    <row r="7" spans="1:16" x14ac:dyDescent="0.25">
      <c r="A7" s="7">
        <v>3</v>
      </c>
      <c r="B7" s="6">
        <v>43070</v>
      </c>
      <c r="C7" s="8">
        <f>H6</f>
        <v>2931073.7865815973</v>
      </c>
      <c r="D7" s="17">
        <v>42588</v>
      </c>
      <c r="E7" s="18">
        <v>8.3500000000000005E-2</v>
      </c>
      <c r="F7" s="8">
        <f t="shared" si="1"/>
        <v>20395.388431630283</v>
      </c>
      <c r="G7" s="8">
        <f>D7-F7</f>
        <v>22192.611568369717</v>
      </c>
      <c r="H7" s="8">
        <f>$B$1-SUM($G$5:G7)</f>
        <v>2908881.1750132274</v>
      </c>
      <c r="I7" s="22"/>
      <c r="K7" s="35" t="s">
        <v>27</v>
      </c>
      <c r="L7" s="8">
        <f t="shared" ref="L7:L14" si="2">L6-N6</f>
        <v>2569269.1999361017</v>
      </c>
      <c r="M7" s="8">
        <f>SUM(F23:F34)</f>
        <v>209967.41663177052</v>
      </c>
      <c r="N7" s="8">
        <f>SUM(G23:G34)</f>
        <v>301088.58336822945</v>
      </c>
      <c r="O7" s="46">
        <f t="shared" si="0"/>
        <v>511056</v>
      </c>
    </row>
    <row r="8" spans="1:16" x14ac:dyDescent="0.25">
      <c r="A8" s="7">
        <v>4</v>
      </c>
      <c r="B8" s="6">
        <v>43101</v>
      </c>
      <c r="C8" s="8">
        <f t="shared" ref="C8:C71" si="3">H7</f>
        <v>2908881.1750132274</v>
      </c>
      <c r="D8" s="17">
        <v>42588</v>
      </c>
      <c r="E8" s="18">
        <v>8.3500000000000005E-2</v>
      </c>
      <c r="F8" s="8">
        <f t="shared" si="1"/>
        <v>20240.964842800375</v>
      </c>
      <c r="G8" s="8">
        <f>D8-F8</f>
        <v>22347.035157199625</v>
      </c>
      <c r="H8" s="8">
        <f>$B$1-SUM($G$5:G8)</f>
        <v>2886534.1398560279</v>
      </c>
      <c r="I8" s="22"/>
      <c r="K8" s="35" t="s">
        <v>28</v>
      </c>
      <c r="L8" s="8">
        <f t="shared" si="2"/>
        <v>2268180.6165678725</v>
      </c>
      <c r="M8" s="8">
        <f>SUM(F35:F46)</f>
        <v>180098.97705164939</v>
      </c>
      <c r="N8" s="8">
        <f>SUM(G35:G46)</f>
        <v>330957.02294835058</v>
      </c>
      <c r="O8" s="46">
        <f t="shared" si="0"/>
        <v>511056</v>
      </c>
    </row>
    <row r="9" spans="1:16" x14ac:dyDescent="0.25">
      <c r="A9" s="7">
        <v>5</v>
      </c>
      <c r="B9" s="6">
        <v>43132</v>
      </c>
      <c r="C9" s="8">
        <f t="shared" si="3"/>
        <v>2886534.1398560279</v>
      </c>
      <c r="D9" s="17">
        <v>42588</v>
      </c>
      <c r="E9" s="18">
        <v>8.3500000000000005E-2</v>
      </c>
      <c r="F9" s="8">
        <f t="shared" si="1"/>
        <v>20085.466723164864</v>
      </c>
      <c r="G9" s="8">
        <f t="shared" ref="G9:G72" si="4">D9-F9</f>
        <v>22502.533276835136</v>
      </c>
      <c r="H9" s="8">
        <f>$B$1-SUM($G$5:G9)</f>
        <v>2864031.6065791929</v>
      </c>
      <c r="I9" s="23"/>
      <c r="K9" s="35" t="s">
        <v>29</v>
      </c>
      <c r="L9" s="8">
        <f t="shared" si="2"/>
        <v>1937223.5936195219</v>
      </c>
      <c r="M9" s="8">
        <f>SUM(F47:F58)</f>
        <v>150845.38598171502</v>
      </c>
      <c r="N9" s="8">
        <f>SUM(G47:G58)</f>
        <v>360210.61401828501</v>
      </c>
      <c r="O9" s="46">
        <f t="shared" si="0"/>
        <v>511056</v>
      </c>
    </row>
    <row r="10" spans="1:16" x14ac:dyDescent="0.25">
      <c r="A10" s="7">
        <v>6</v>
      </c>
      <c r="B10" s="6">
        <v>43160</v>
      </c>
      <c r="C10" s="8">
        <f t="shared" si="3"/>
        <v>2864031.6065791929</v>
      </c>
      <c r="D10" s="17">
        <v>42588</v>
      </c>
      <c r="E10" s="18">
        <v>8.3500000000000005E-2</v>
      </c>
      <c r="F10" s="8">
        <f t="shared" si="1"/>
        <v>19928.886595780219</v>
      </c>
      <c r="G10" s="8">
        <f t="shared" si="4"/>
        <v>22659.113404219781</v>
      </c>
      <c r="H10" s="8">
        <f>$B$1-SUM($G$5:G10)</f>
        <v>2841372.4931749729</v>
      </c>
      <c r="I10" s="23"/>
      <c r="K10" s="35" t="s">
        <v>30</v>
      </c>
      <c r="L10" s="8">
        <f t="shared" si="2"/>
        <v>1577012.979601237</v>
      </c>
      <c r="M10" s="8">
        <f>SUM(F59:F70)</f>
        <v>119006.04349649647</v>
      </c>
      <c r="N10" s="8">
        <f>SUM(G59:G70)</f>
        <v>392049.95650350349</v>
      </c>
      <c r="O10" s="46">
        <f t="shared" si="0"/>
        <v>511055.99999999994</v>
      </c>
    </row>
    <row r="11" spans="1:16" x14ac:dyDescent="0.25">
      <c r="A11" s="7">
        <v>7</v>
      </c>
      <c r="B11" s="6">
        <v>43191</v>
      </c>
      <c r="C11" s="8">
        <f t="shared" si="3"/>
        <v>2841372.4931749729</v>
      </c>
      <c r="D11" s="17">
        <v>42588</v>
      </c>
      <c r="E11" s="33">
        <v>8.5500000000000007E-2</v>
      </c>
      <c r="F11" s="8">
        <f t="shared" si="1"/>
        <v>20244.779013871685</v>
      </c>
      <c r="G11" s="8">
        <f t="shared" si="4"/>
        <v>22343.220986128315</v>
      </c>
      <c r="H11" s="8">
        <f>$B$1-SUM($G$5:G11)</f>
        <v>2819029.2721888446</v>
      </c>
      <c r="I11" s="31" t="s">
        <v>17</v>
      </c>
      <c r="K11" s="35" t="s">
        <v>31</v>
      </c>
      <c r="L11" s="8">
        <f t="shared" si="2"/>
        <v>1184963.0230977335</v>
      </c>
      <c r="M11" s="8">
        <f>SUM(F71:F82)</f>
        <v>84352.392685983592</v>
      </c>
      <c r="N11" s="8">
        <f>SUM(G71:G82)</f>
        <v>426703.60731401638</v>
      </c>
      <c r="O11" s="46">
        <f t="shared" si="0"/>
        <v>511056</v>
      </c>
    </row>
    <row r="12" spans="1:16" x14ac:dyDescent="0.25">
      <c r="A12" s="7">
        <v>8</v>
      </c>
      <c r="B12" s="6">
        <v>43221</v>
      </c>
      <c r="C12" s="8">
        <f t="shared" si="3"/>
        <v>2819029.2721888446</v>
      </c>
      <c r="D12" s="17">
        <v>42588</v>
      </c>
      <c r="E12" s="18">
        <v>8.5500000000000007E-2</v>
      </c>
      <c r="F12" s="8">
        <f t="shared" si="1"/>
        <v>20085.583564345518</v>
      </c>
      <c r="G12" s="8">
        <f t="shared" si="4"/>
        <v>22502.416435654482</v>
      </c>
      <c r="H12" s="8">
        <f>$B$1-SUM($G$5:G12)</f>
        <v>2796526.8557531903</v>
      </c>
      <c r="I12" s="23"/>
      <c r="K12" s="35" t="s">
        <v>32</v>
      </c>
      <c r="L12" s="8">
        <f t="shared" si="2"/>
        <v>758259.41578371706</v>
      </c>
      <c r="M12" s="8">
        <f>SUM(F83:F94)</f>
        <v>46635.674287842368</v>
      </c>
      <c r="N12" s="8">
        <f>SUM(G83:G94)</f>
        <v>464420.32571215759</v>
      </c>
      <c r="O12" s="46">
        <f t="shared" si="0"/>
        <v>511055.99999999994</v>
      </c>
    </row>
    <row r="13" spans="1:16" x14ac:dyDescent="0.25">
      <c r="A13" s="7">
        <v>9</v>
      </c>
      <c r="B13" s="6">
        <v>43252</v>
      </c>
      <c r="C13" s="8">
        <f t="shared" si="3"/>
        <v>2796526.8557531903</v>
      </c>
      <c r="D13" s="17">
        <v>42588</v>
      </c>
      <c r="E13" s="18">
        <v>8.5500000000000007E-2</v>
      </c>
      <c r="F13" s="8">
        <f t="shared" si="1"/>
        <v>19925.253847241482</v>
      </c>
      <c r="G13" s="8">
        <f t="shared" si="4"/>
        <v>22662.746152758518</v>
      </c>
      <c r="H13" s="8">
        <f>$B$1-SUM($G$5:G13)</f>
        <v>2773864.1096004318</v>
      </c>
      <c r="I13" s="23"/>
      <c r="K13" s="35" t="s">
        <v>33</v>
      </c>
      <c r="L13" s="8">
        <f t="shared" si="2"/>
        <v>293839.09007155948</v>
      </c>
      <c r="M13" s="8">
        <f>SUM(F95:F103)</f>
        <v>8502.2390306982743</v>
      </c>
      <c r="N13" s="8">
        <f>SUM(G95:G103)</f>
        <v>304905.76096930174</v>
      </c>
      <c r="O13" s="46">
        <f t="shared" si="0"/>
        <v>313408</v>
      </c>
    </row>
    <row r="14" spans="1:16" x14ac:dyDescent="0.25">
      <c r="A14" s="7">
        <v>10</v>
      </c>
      <c r="B14" s="6">
        <v>43282</v>
      </c>
      <c r="C14" s="8">
        <f t="shared" si="3"/>
        <v>2773864.1096004318</v>
      </c>
      <c r="D14" s="17">
        <v>42588</v>
      </c>
      <c r="E14" s="33">
        <v>8.6499999999999994E-2</v>
      </c>
      <c r="F14" s="8">
        <f t="shared" si="1"/>
        <v>19994.937123369778</v>
      </c>
      <c r="G14" s="8">
        <f t="shared" si="4"/>
        <v>22593.062876630222</v>
      </c>
      <c r="H14" s="8">
        <f>$B$1-SUM($G$5:G14)</f>
        <v>2751271.0467238016</v>
      </c>
      <c r="I14" s="31" t="s">
        <v>18</v>
      </c>
      <c r="K14" s="35" t="s">
        <v>34</v>
      </c>
      <c r="L14" s="8">
        <f t="shared" si="2"/>
        <v>-11066.670897742268</v>
      </c>
      <c r="M14" s="17"/>
      <c r="N14" s="17"/>
      <c r="O14" s="36"/>
    </row>
    <row r="15" spans="1:16" ht="15.75" thickBot="1" x14ac:dyDescent="0.3">
      <c r="A15" s="7">
        <v>11</v>
      </c>
      <c r="B15" s="6">
        <v>43313</v>
      </c>
      <c r="C15" s="8">
        <f t="shared" si="3"/>
        <v>2751271.0467238016</v>
      </c>
      <c r="D15" s="17">
        <v>42588</v>
      </c>
      <c r="E15" s="18">
        <v>8.6499999999999994E-2</v>
      </c>
      <c r="F15" s="8">
        <f t="shared" si="1"/>
        <v>19832.078795134068</v>
      </c>
      <c r="G15" s="8">
        <f t="shared" si="4"/>
        <v>22755.921204865932</v>
      </c>
      <c r="H15" s="8">
        <f>$B$1-SUM($G$5:G15)</f>
        <v>2728515.1255189353</v>
      </c>
      <c r="I15" s="23"/>
      <c r="K15" s="37" t="s">
        <v>11</v>
      </c>
      <c r="L15" s="43"/>
      <c r="M15" s="44">
        <f>SUM(M5:M14)</f>
        <v>1160261.3291022573</v>
      </c>
      <c r="N15" s="44">
        <f>SUM(N5:N14)</f>
        <v>2986066.6708977423</v>
      </c>
      <c r="O15" s="45">
        <f>SUM(M15:N15)</f>
        <v>4146327.9999999995</v>
      </c>
      <c r="P15" s="9"/>
    </row>
    <row r="16" spans="1:16" x14ac:dyDescent="0.25">
      <c r="A16" s="7">
        <v>12</v>
      </c>
      <c r="B16" s="6">
        <v>43344</v>
      </c>
      <c r="C16" s="8">
        <f t="shared" si="3"/>
        <v>2728515.1255189353</v>
      </c>
      <c r="D16" s="17">
        <v>42588</v>
      </c>
      <c r="E16" s="18">
        <v>8.6499999999999994E-2</v>
      </c>
      <c r="F16" s="8">
        <f t="shared" si="1"/>
        <v>19668.046529782325</v>
      </c>
      <c r="G16" s="8">
        <f t="shared" si="4"/>
        <v>22919.953470217675</v>
      </c>
      <c r="H16" s="8">
        <f>$B$1-SUM($G$5:G16)</f>
        <v>2705595.1720487177</v>
      </c>
      <c r="I16" s="23"/>
    </row>
    <row r="17" spans="1:9" x14ac:dyDescent="0.25">
      <c r="A17" s="7">
        <v>13</v>
      </c>
      <c r="B17" s="6">
        <v>43374</v>
      </c>
      <c r="C17" s="8">
        <f t="shared" si="3"/>
        <v>2705595.1720487177</v>
      </c>
      <c r="D17" s="17">
        <v>42588</v>
      </c>
      <c r="E17" s="33">
        <v>8.9499999999999996E-2</v>
      </c>
      <c r="F17" s="8">
        <f t="shared" si="1"/>
        <v>20179.230658196688</v>
      </c>
      <c r="G17" s="8">
        <f t="shared" si="4"/>
        <v>22408.769341803312</v>
      </c>
      <c r="H17" s="8">
        <f>$B$1-SUM($G$5:G17)</f>
        <v>2683186.4027069146</v>
      </c>
      <c r="I17" s="31" t="s">
        <v>24</v>
      </c>
    </row>
    <row r="18" spans="1:9" x14ac:dyDescent="0.25">
      <c r="A18" s="7">
        <v>14</v>
      </c>
      <c r="B18" s="6">
        <v>43405</v>
      </c>
      <c r="C18" s="8">
        <f t="shared" si="3"/>
        <v>2683186.4027069146</v>
      </c>
      <c r="D18" s="17">
        <v>42588</v>
      </c>
      <c r="E18" s="18">
        <v>8.9499999999999996E-2</v>
      </c>
      <c r="F18" s="8">
        <f t="shared" si="1"/>
        <v>20012.098586855736</v>
      </c>
      <c r="G18" s="8">
        <f t="shared" si="4"/>
        <v>22575.901413144264</v>
      </c>
      <c r="H18" s="8">
        <f>$B$1-SUM($G$5:G18)</f>
        <v>2660610.50129377</v>
      </c>
      <c r="I18" s="23"/>
    </row>
    <row r="19" spans="1:9" x14ac:dyDescent="0.25">
      <c r="A19" s="7">
        <v>15</v>
      </c>
      <c r="B19" s="6">
        <v>43435</v>
      </c>
      <c r="C19" s="8">
        <f t="shared" si="3"/>
        <v>2660610.50129377</v>
      </c>
      <c r="D19" s="17">
        <v>42588</v>
      </c>
      <c r="E19" s="18">
        <v>8.9499999999999996E-2</v>
      </c>
      <c r="F19" s="8">
        <f t="shared" si="1"/>
        <v>19843.719988816036</v>
      </c>
      <c r="G19" s="8">
        <f t="shared" si="4"/>
        <v>22744.280011183964</v>
      </c>
      <c r="H19" s="8">
        <f>$B$1-SUM($G$5:G19)</f>
        <v>2637866.2212825865</v>
      </c>
      <c r="I19" s="31"/>
    </row>
    <row r="20" spans="1:9" x14ac:dyDescent="0.25">
      <c r="A20" s="7">
        <v>16</v>
      </c>
      <c r="B20" s="6">
        <v>43466</v>
      </c>
      <c r="C20" s="8">
        <f t="shared" si="3"/>
        <v>2637866.2212825865</v>
      </c>
      <c r="D20" s="17">
        <v>42588</v>
      </c>
      <c r="E20" s="33">
        <v>9.0499999999999997E-2</v>
      </c>
      <c r="F20" s="8">
        <f t="shared" si="1"/>
        <v>19893.90775217284</v>
      </c>
      <c r="G20" s="8">
        <f t="shared" si="4"/>
        <v>22694.09224782716</v>
      </c>
      <c r="H20" s="8">
        <f>$B$1-SUM($G$5:G20)</f>
        <v>2615172.129034759</v>
      </c>
      <c r="I20" s="31" t="s">
        <v>37</v>
      </c>
    </row>
    <row r="21" spans="1:9" x14ac:dyDescent="0.25">
      <c r="A21" s="7">
        <v>17</v>
      </c>
      <c r="B21" s="6">
        <v>43497</v>
      </c>
      <c r="C21" s="8">
        <f t="shared" si="3"/>
        <v>2615172.129034759</v>
      </c>
      <c r="D21" s="17">
        <v>42588</v>
      </c>
      <c r="E21" s="18">
        <v>9.0499999999999997E-2</v>
      </c>
      <c r="F21" s="8">
        <f t="shared" si="1"/>
        <v>19722.756473137139</v>
      </c>
      <c r="G21" s="8">
        <f t="shared" si="4"/>
        <v>22865.243526862861</v>
      </c>
      <c r="H21" s="32">
        <f>$B$1-SUM($G$5:G21)</f>
        <v>2592306.8855078961</v>
      </c>
      <c r="I21" s="23"/>
    </row>
    <row r="22" spans="1:9" x14ac:dyDescent="0.25">
      <c r="A22" s="7">
        <v>18</v>
      </c>
      <c r="B22" s="6">
        <v>43525</v>
      </c>
      <c r="C22" s="8">
        <f t="shared" si="3"/>
        <v>2592306.8855078961</v>
      </c>
      <c r="D22" s="17">
        <v>42588</v>
      </c>
      <c r="E22" s="18">
        <v>9.0499999999999997E-2</v>
      </c>
      <c r="F22" s="8">
        <f t="shared" si="1"/>
        <v>19550.31442820538</v>
      </c>
      <c r="G22" s="8">
        <f t="shared" si="4"/>
        <v>23037.68557179462</v>
      </c>
      <c r="H22" s="32">
        <f>$B$1-SUM($G$5:G22)</f>
        <v>2569269.1999361017</v>
      </c>
      <c r="I22" s="23"/>
    </row>
    <row r="23" spans="1:9" x14ac:dyDescent="0.25">
      <c r="A23" s="7">
        <v>19</v>
      </c>
      <c r="B23" s="6">
        <v>43556</v>
      </c>
      <c r="C23" s="8">
        <f t="shared" si="3"/>
        <v>2569269.1999361017</v>
      </c>
      <c r="D23" s="17">
        <v>42588</v>
      </c>
      <c r="E23" s="18">
        <v>9.0499999999999997E-2</v>
      </c>
      <c r="F23" s="8">
        <f t="shared" si="1"/>
        <v>19376.571882851433</v>
      </c>
      <c r="G23" s="8">
        <f t="shared" si="4"/>
        <v>23211.428117148567</v>
      </c>
      <c r="H23" s="8">
        <f>$B$1-SUM($G$5:G23)</f>
        <v>2546057.7718189531</v>
      </c>
      <c r="I23" s="31"/>
    </row>
    <row r="24" spans="1:9" x14ac:dyDescent="0.25">
      <c r="A24" s="7">
        <v>20</v>
      </c>
      <c r="B24" s="6">
        <v>43586</v>
      </c>
      <c r="C24" s="8">
        <f t="shared" si="3"/>
        <v>2546057.7718189531</v>
      </c>
      <c r="D24" s="17">
        <v>42588</v>
      </c>
      <c r="E24" s="33">
        <v>8.6999999999999994E-2</v>
      </c>
      <c r="F24" s="8">
        <f t="shared" si="1"/>
        <v>18458.918845687407</v>
      </c>
      <c r="G24" s="8">
        <f t="shared" si="4"/>
        <v>24129.081154312593</v>
      </c>
      <c r="H24" s="8">
        <f>$B$1-SUM($G$5:G24)</f>
        <v>2521928.6906646406</v>
      </c>
      <c r="I24" s="31" t="s">
        <v>38</v>
      </c>
    </row>
    <row r="25" spans="1:9" x14ac:dyDescent="0.25">
      <c r="A25" s="7">
        <v>21</v>
      </c>
      <c r="B25" s="6">
        <v>43617</v>
      </c>
      <c r="C25" s="8">
        <f t="shared" si="3"/>
        <v>2521928.6906646406</v>
      </c>
      <c r="D25" s="17">
        <v>42588</v>
      </c>
      <c r="E25" s="18">
        <v>8.6999999999999994E-2</v>
      </c>
      <c r="F25" s="8">
        <f t="shared" si="1"/>
        <v>18283.983007318642</v>
      </c>
      <c r="G25" s="8">
        <f t="shared" si="4"/>
        <v>24304.016992681358</v>
      </c>
      <c r="H25" s="8">
        <f>$B$1-SUM($G$5:G25)</f>
        <v>2497624.673671959</v>
      </c>
      <c r="I25" s="23"/>
    </row>
    <row r="26" spans="1:9" x14ac:dyDescent="0.25">
      <c r="A26" s="7">
        <v>22</v>
      </c>
      <c r="B26" s="6">
        <v>43647</v>
      </c>
      <c r="C26" s="8">
        <f t="shared" si="3"/>
        <v>2497624.673671959</v>
      </c>
      <c r="D26" s="17">
        <v>42588</v>
      </c>
      <c r="E26" s="18">
        <v>8.6999999999999994E-2</v>
      </c>
      <c r="F26" s="8">
        <f t="shared" si="1"/>
        <v>18107.778884121701</v>
      </c>
      <c r="G26" s="8">
        <f t="shared" si="4"/>
        <v>24480.221115878299</v>
      </c>
      <c r="H26" s="8">
        <f>$B$1-SUM($G$5:G26)</f>
        <v>2473144.4525560807</v>
      </c>
      <c r="I26" s="23"/>
    </row>
    <row r="27" spans="1:9" x14ac:dyDescent="0.25">
      <c r="A27" s="7">
        <v>23</v>
      </c>
      <c r="B27" s="6">
        <v>43678</v>
      </c>
      <c r="C27" s="8">
        <f t="shared" si="3"/>
        <v>2473144.4525560807</v>
      </c>
      <c r="D27" s="17">
        <v>42588</v>
      </c>
      <c r="E27" s="33">
        <v>8.5999999999999993E-2</v>
      </c>
      <c r="F27" s="8">
        <f t="shared" si="1"/>
        <v>17724.201909985244</v>
      </c>
      <c r="G27" s="8">
        <f t="shared" si="4"/>
        <v>24863.798090014756</v>
      </c>
      <c r="H27" s="8">
        <f>$B$1-SUM($G$5:G27)</f>
        <v>2448280.654466066</v>
      </c>
      <c r="I27" s="31" t="s">
        <v>39</v>
      </c>
    </row>
    <row r="28" spans="1:9" x14ac:dyDescent="0.25">
      <c r="A28" s="7">
        <v>24</v>
      </c>
      <c r="B28" s="6">
        <v>43709</v>
      </c>
      <c r="C28" s="8">
        <f t="shared" si="3"/>
        <v>2448280.654466066</v>
      </c>
      <c r="D28" s="17">
        <v>42588</v>
      </c>
      <c r="E28" s="18">
        <v>8.5999999999999993E-2</v>
      </c>
      <c r="F28" s="8">
        <f t="shared" si="1"/>
        <v>17546.011357006806</v>
      </c>
      <c r="G28" s="8">
        <f t="shared" si="4"/>
        <v>25041.988642993194</v>
      </c>
      <c r="H28" s="8">
        <f>$B$1-SUM($G$5:G28)</f>
        <v>2423238.6658230727</v>
      </c>
      <c r="I28" s="23"/>
    </row>
    <row r="29" spans="1:9" x14ac:dyDescent="0.25">
      <c r="A29" s="7">
        <v>25</v>
      </c>
      <c r="B29" s="6">
        <v>43739</v>
      </c>
      <c r="C29" s="8">
        <f t="shared" si="3"/>
        <v>2423238.6658230727</v>
      </c>
      <c r="D29" s="17">
        <v>42588</v>
      </c>
      <c r="E29" s="18">
        <v>8.5999999999999993E-2</v>
      </c>
      <c r="F29" s="8">
        <f t="shared" si="1"/>
        <v>17366.54377173202</v>
      </c>
      <c r="G29" s="8">
        <f t="shared" si="4"/>
        <v>25221.45622826798</v>
      </c>
      <c r="H29" s="8">
        <f>$B$1-SUM($G$5:G29)</f>
        <v>2398017.2095948048</v>
      </c>
      <c r="I29" s="23"/>
    </row>
    <row r="30" spans="1:9" x14ac:dyDescent="0.25">
      <c r="A30" s="7">
        <v>26</v>
      </c>
      <c r="B30" s="6">
        <v>43770</v>
      </c>
      <c r="C30" s="8">
        <f t="shared" si="3"/>
        <v>2398017.2095948048</v>
      </c>
      <c r="D30" s="17">
        <v>42588</v>
      </c>
      <c r="E30" s="33">
        <v>8.5000000000000006E-2</v>
      </c>
      <c r="F30" s="8">
        <f t="shared" si="1"/>
        <v>16985.95523462987</v>
      </c>
      <c r="G30" s="8">
        <f t="shared" si="4"/>
        <v>25602.04476537013</v>
      </c>
      <c r="H30" s="8">
        <f>$B$1-SUM($G$5:G30)</f>
        <v>2372415.1648294348</v>
      </c>
      <c r="I30" s="31" t="s">
        <v>17</v>
      </c>
    </row>
    <row r="31" spans="1:9" x14ac:dyDescent="0.25">
      <c r="A31" s="7">
        <v>27</v>
      </c>
      <c r="B31" s="6">
        <v>43800</v>
      </c>
      <c r="C31" s="8">
        <f t="shared" si="3"/>
        <v>2372415.1648294348</v>
      </c>
      <c r="D31" s="17">
        <v>42588</v>
      </c>
      <c r="E31" s="18">
        <v>8.5000000000000006E-2</v>
      </c>
      <c r="F31" s="8">
        <f t="shared" si="1"/>
        <v>16804.607417541833</v>
      </c>
      <c r="G31" s="8">
        <f t="shared" si="4"/>
        <v>25783.392582458167</v>
      </c>
      <c r="H31" s="8">
        <f>$B$1-SUM($G$5:G31)</f>
        <v>2346631.7722469764</v>
      </c>
      <c r="I31" s="23"/>
    </row>
    <row r="32" spans="1:9" x14ac:dyDescent="0.25">
      <c r="A32" s="7">
        <v>28</v>
      </c>
      <c r="B32" s="6">
        <v>43831</v>
      </c>
      <c r="C32" s="8">
        <f t="shared" si="3"/>
        <v>2346631.7722469764</v>
      </c>
      <c r="D32" s="17">
        <v>42588</v>
      </c>
      <c r="E32" s="18">
        <v>8.5000000000000006E-2</v>
      </c>
      <c r="F32" s="8">
        <f t="shared" si="1"/>
        <v>16621.975053416085</v>
      </c>
      <c r="G32" s="8">
        <f t="shared" si="4"/>
        <v>25966.024946583915</v>
      </c>
      <c r="H32" s="8">
        <f>$B$1-SUM($G$5:G32)</f>
        <v>2320665.7473003925</v>
      </c>
      <c r="I32" s="23"/>
    </row>
    <row r="33" spans="1:9" x14ac:dyDescent="0.25">
      <c r="A33" s="7">
        <v>29</v>
      </c>
      <c r="B33" s="6">
        <v>43862</v>
      </c>
      <c r="C33" s="8">
        <f t="shared" si="3"/>
        <v>2320665.7473003925</v>
      </c>
      <c r="D33" s="17">
        <v>42588</v>
      </c>
      <c r="E33" s="18">
        <v>8.5000000000000006E-2</v>
      </c>
      <c r="F33" s="8">
        <f t="shared" si="1"/>
        <v>16438.049043377781</v>
      </c>
      <c r="G33" s="8">
        <f t="shared" si="4"/>
        <v>26149.950956622219</v>
      </c>
      <c r="H33" s="8">
        <f>$B$1-SUM($G$5:G33)</f>
        <v>2294515.7963437703</v>
      </c>
      <c r="I33" s="23"/>
    </row>
    <row r="34" spans="1:9" x14ac:dyDescent="0.25">
      <c r="A34" s="7">
        <v>30</v>
      </c>
      <c r="B34" s="6">
        <v>43891</v>
      </c>
      <c r="C34" s="8">
        <f t="shared" si="3"/>
        <v>2294515.7963437703</v>
      </c>
      <c r="D34" s="17">
        <v>42588</v>
      </c>
      <c r="E34" s="18">
        <v>8.5000000000000006E-2</v>
      </c>
      <c r="F34" s="8">
        <f t="shared" si="1"/>
        <v>16252.820224101708</v>
      </c>
      <c r="G34" s="8">
        <f t="shared" si="4"/>
        <v>26335.179775898294</v>
      </c>
      <c r="H34" s="8">
        <f>$B$1-SUM($G$5:G34)</f>
        <v>2268180.616567872</v>
      </c>
      <c r="I34" s="23"/>
    </row>
    <row r="35" spans="1:9" x14ac:dyDescent="0.25">
      <c r="A35" s="7">
        <v>31</v>
      </c>
      <c r="B35" s="6">
        <v>43922</v>
      </c>
      <c r="C35" s="8">
        <f t="shared" si="3"/>
        <v>2268180.616567872</v>
      </c>
      <c r="D35" s="17">
        <v>42588</v>
      </c>
      <c r="E35" s="18">
        <v>8.5000000000000006E-2</v>
      </c>
      <c r="F35" s="8">
        <f t="shared" si="1"/>
        <v>16066.279367355761</v>
      </c>
      <c r="G35" s="8">
        <f t="shared" si="4"/>
        <v>26521.720632644239</v>
      </c>
      <c r="H35" s="8">
        <f>$B$1-SUM($G$5:G35)</f>
        <v>2241658.8959352276</v>
      </c>
      <c r="I35" s="23"/>
    </row>
    <row r="36" spans="1:9" x14ac:dyDescent="0.25">
      <c r="A36" s="7">
        <v>32</v>
      </c>
      <c r="B36" s="6">
        <v>43952</v>
      </c>
      <c r="C36" s="8">
        <f t="shared" si="3"/>
        <v>2241658.8959352276</v>
      </c>
      <c r="D36" s="17">
        <v>42588</v>
      </c>
      <c r="E36" s="18">
        <v>8.5000000000000006E-2</v>
      </c>
      <c r="F36" s="8">
        <f t="shared" si="1"/>
        <v>15878.417179541197</v>
      </c>
      <c r="G36" s="8">
        <f t="shared" si="4"/>
        <v>26709.582820458803</v>
      </c>
      <c r="H36" s="8">
        <f>$B$1-SUM($G$5:G36)</f>
        <v>2214949.3131147688</v>
      </c>
      <c r="I36" s="23"/>
    </row>
    <row r="37" spans="1:9" x14ac:dyDescent="0.25">
      <c r="A37" s="7">
        <v>33</v>
      </c>
      <c r="B37" s="6">
        <v>43983</v>
      </c>
      <c r="C37" s="8">
        <f t="shared" si="3"/>
        <v>2214949.3131147688</v>
      </c>
      <c r="D37" s="17">
        <v>42588</v>
      </c>
      <c r="E37" s="18">
        <v>8.5000000000000006E-2</v>
      </c>
      <c r="F37" s="8">
        <f t="shared" si="1"/>
        <v>15689.224301229613</v>
      </c>
      <c r="G37" s="8">
        <f t="shared" si="4"/>
        <v>26898.775698770387</v>
      </c>
      <c r="H37" s="8">
        <f>$B$1-SUM($G$5:G37)</f>
        <v>2188050.5374159985</v>
      </c>
      <c r="I37" s="23"/>
    </row>
    <row r="38" spans="1:9" x14ac:dyDescent="0.25">
      <c r="A38" s="7">
        <v>34</v>
      </c>
      <c r="B38" s="6">
        <v>44013</v>
      </c>
      <c r="C38" s="8">
        <f t="shared" si="3"/>
        <v>2188050.5374159985</v>
      </c>
      <c r="D38" s="17">
        <v>42588</v>
      </c>
      <c r="E38" s="18">
        <v>8.5000000000000006E-2</v>
      </c>
      <c r="F38" s="8">
        <f t="shared" si="1"/>
        <v>15498.691306696657</v>
      </c>
      <c r="G38" s="8">
        <f t="shared" si="4"/>
        <v>27089.308693303341</v>
      </c>
      <c r="H38" s="8">
        <f>$B$1-SUM($G$5:G38)</f>
        <v>2160961.2287226953</v>
      </c>
      <c r="I38" s="23"/>
    </row>
    <row r="39" spans="1:9" x14ac:dyDescent="0.25">
      <c r="A39" s="7">
        <v>35</v>
      </c>
      <c r="B39" s="6">
        <v>44044</v>
      </c>
      <c r="C39" s="8">
        <f t="shared" si="3"/>
        <v>2160961.2287226953</v>
      </c>
      <c r="D39" s="17">
        <v>42588</v>
      </c>
      <c r="E39" s="18">
        <v>8.5000000000000006E-2</v>
      </c>
      <c r="F39" s="8">
        <f t="shared" si="1"/>
        <v>15306.808703452425</v>
      </c>
      <c r="G39" s="8">
        <f t="shared" si="4"/>
        <v>27281.191296547575</v>
      </c>
      <c r="H39" s="8">
        <f>$B$1-SUM($G$5:G39)</f>
        <v>2133680.0374261476</v>
      </c>
      <c r="I39" s="23"/>
    </row>
    <row r="40" spans="1:9" x14ac:dyDescent="0.25">
      <c r="A40" s="7">
        <v>36</v>
      </c>
      <c r="B40" s="6">
        <v>44075</v>
      </c>
      <c r="C40" s="8">
        <f t="shared" si="3"/>
        <v>2133680.0374261476</v>
      </c>
      <c r="D40" s="17">
        <v>42588</v>
      </c>
      <c r="E40" s="18">
        <v>8.5000000000000006E-2</v>
      </c>
      <c r="F40" s="8">
        <f t="shared" si="1"/>
        <v>15113.566931768546</v>
      </c>
      <c r="G40" s="8">
        <f t="shared" si="4"/>
        <v>27474.433068231454</v>
      </c>
      <c r="H40" s="8">
        <f>$B$1-SUM($G$5:G40)</f>
        <v>2106205.6043579159</v>
      </c>
      <c r="I40" s="23"/>
    </row>
    <row r="41" spans="1:9" x14ac:dyDescent="0.25">
      <c r="A41" s="7">
        <v>37</v>
      </c>
      <c r="B41" s="6">
        <v>44105</v>
      </c>
      <c r="C41" s="8">
        <f t="shared" si="3"/>
        <v>2106205.6043579159</v>
      </c>
      <c r="D41" s="17">
        <v>42588</v>
      </c>
      <c r="E41" s="18">
        <v>8.5000000000000006E-2</v>
      </c>
      <c r="F41" s="8">
        <f t="shared" si="1"/>
        <v>14918.956364201906</v>
      </c>
      <c r="G41" s="8">
        <f t="shared" si="4"/>
        <v>27669.043635798094</v>
      </c>
      <c r="H41" s="8">
        <f>$B$1-SUM($G$5:G41)</f>
        <v>2078536.560722118</v>
      </c>
      <c r="I41" s="23"/>
    </row>
    <row r="42" spans="1:9" x14ac:dyDescent="0.25">
      <c r="A42" s="7">
        <v>38</v>
      </c>
      <c r="B42" s="6">
        <v>44136</v>
      </c>
      <c r="C42" s="8">
        <f t="shared" si="3"/>
        <v>2078536.560722118</v>
      </c>
      <c r="D42" s="17">
        <v>42588</v>
      </c>
      <c r="E42" s="18">
        <v>8.5000000000000006E-2</v>
      </c>
      <c r="F42" s="8">
        <f t="shared" si="1"/>
        <v>14722.967305115004</v>
      </c>
      <c r="G42" s="8">
        <f t="shared" si="4"/>
        <v>27865.032694884998</v>
      </c>
      <c r="H42" s="8">
        <f>$B$1-SUM($G$5:G42)</f>
        <v>2050671.528027233</v>
      </c>
      <c r="I42" s="23"/>
    </row>
    <row r="43" spans="1:9" x14ac:dyDescent="0.25">
      <c r="A43" s="7">
        <v>39</v>
      </c>
      <c r="B43" s="6">
        <v>44166</v>
      </c>
      <c r="C43" s="8">
        <f t="shared" si="3"/>
        <v>2050671.528027233</v>
      </c>
      <c r="D43" s="17">
        <v>42588</v>
      </c>
      <c r="E43" s="18">
        <v>8.5000000000000006E-2</v>
      </c>
      <c r="F43" s="8">
        <f t="shared" si="1"/>
        <v>14525.589990192901</v>
      </c>
      <c r="G43" s="8">
        <f t="shared" si="4"/>
        <v>28062.410009807099</v>
      </c>
      <c r="H43" s="8">
        <f>$B$1-SUM($G$5:G43)</f>
        <v>2022609.1180174258</v>
      </c>
      <c r="I43" s="23"/>
    </row>
    <row r="44" spans="1:9" x14ac:dyDescent="0.25">
      <c r="A44" s="7">
        <v>40</v>
      </c>
      <c r="B44" s="6">
        <v>44197</v>
      </c>
      <c r="C44" s="8">
        <f t="shared" si="3"/>
        <v>2022609.1180174258</v>
      </c>
      <c r="D44" s="17">
        <v>42588</v>
      </c>
      <c r="E44" s="18">
        <v>8.5000000000000006E-2</v>
      </c>
      <c r="F44" s="8">
        <f t="shared" si="1"/>
        <v>14326.814585956767</v>
      </c>
      <c r="G44" s="8">
        <f t="shared" si="4"/>
        <v>28261.185414043233</v>
      </c>
      <c r="H44" s="8">
        <f>$B$1-SUM($G$5:G44)</f>
        <v>1994347.9326033825</v>
      </c>
      <c r="I44" s="23"/>
    </row>
    <row r="45" spans="1:9" x14ac:dyDescent="0.25">
      <c r="A45" s="7">
        <v>41</v>
      </c>
      <c r="B45" s="6">
        <v>44228</v>
      </c>
      <c r="C45" s="8">
        <f t="shared" si="3"/>
        <v>1994347.9326033825</v>
      </c>
      <c r="D45" s="17">
        <v>42588</v>
      </c>
      <c r="E45" s="18">
        <v>8.5000000000000006E-2</v>
      </c>
      <c r="F45" s="8">
        <f t="shared" si="1"/>
        <v>14126.63118927396</v>
      </c>
      <c r="G45" s="8">
        <f t="shared" si="4"/>
        <v>28461.368810726039</v>
      </c>
      <c r="H45" s="8">
        <f>$B$1-SUM($G$5:G45)</f>
        <v>1965886.5637926566</v>
      </c>
      <c r="I45" s="23"/>
    </row>
    <row r="46" spans="1:9" x14ac:dyDescent="0.25">
      <c r="A46" s="7">
        <v>42</v>
      </c>
      <c r="B46" s="6">
        <v>44256</v>
      </c>
      <c r="C46" s="8">
        <f t="shared" si="3"/>
        <v>1965886.5637926566</v>
      </c>
      <c r="D46" s="17">
        <v>42588</v>
      </c>
      <c r="E46" s="18">
        <v>8.5000000000000006E-2</v>
      </c>
      <c r="F46" s="8">
        <f t="shared" si="1"/>
        <v>13925.029826864653</v>
      </c>
      <c r="G46" s="8">
        <f t="shared" si="4"/>
        <v>28662.970173135349</v>
      </c>
      <c r="H46" s="8">
        <f>$B$1-SUM($G$5:G46)</f>
        <v>1937223.5936195212</v>
      </c>
      <c r="I46" s="23"/>
    </row>
    <row r="47" spans="1:9" x14ac:dyDescent="0.25">
      <c r="A47" s="7">
        <v>43</v>
      </c>
      <c r="B47" s="6">
        <v>44287</v>
      </c>
      <c r="C47" s="8">
        <f t="shared" si="3"/>
        <v>1937223.5936195212</v>
      </c>
      <c r="D47" s="17">
        <v>42588</v>
      </c>
      <c r="E47" s="18">
        <v>8.5000000000000006E-2</v>
      </c>
      <c r="F47" s="8">
        <f t="shared" si="1"/>
        <v>13722.000454804944</v>
      </c>
      <c r="G47" s="8">
        <f t="shared" si="4"/>
        <v>28865.999545195056</v>
      </c>
      <c r="H47" s="8">
        <f>$B$1-SUM($G$5:G47)</f>
        <v>1908357.5940743261</v>
      </c>
      <c r="I47" s="23"/>
    </row>
    <row r="48" spans="1:9" x14ac:dyDescent="0.25">
      <c r="A48" s="7">
        <v>44</v>
      </c>
      <c r="B48" s="6">
        <v>44317</v>
      </c>
      <c r="C48" s="8">
        <f t="shared" si="3"/>
        <v>1908357.5940743261</v>
      </c>
      <c r="D48" s="17">
        <v>42588</v>
      </c>
      <c r="E48" s="18">
        <v>8.5000000000000006E-2</v>
      </c>
      <c r="F48" s="8">
        <f t="shared" si="1"/>
        <v>13517.532958026477</v>
      </c>
      <c r="G48" s="8">
        <f t="shared" si="4"/>
        <v>29070.467041973523</v>
      </c>
      <c r="H48" s="8">
        <f>$B$1-SUM($G$5:G48)</f>
        <v>1879287.1270323526</v>
      </c>
      <c r="I48" s="23"/>
    </row>
    <row r="49" spans="1:9" x14ac:dyDescent="0.25">
      <c r="A49" s="7">
        <v>45</v>
      </c>
      <c r="B49" s="6">
        <v>44348</v>
      </c>
      <c r="C49" s="8">
        <f t="shared" si="3"/>
        <v>1879287.1270323526</v>
      </c>
      <c r="D49" s="17">
        <v>42588</v>
      </c>
      <c r="E49" s="18">
        <v>8.5000000000000006E-2</v>
      </c>
      <c r="F49" s="8">
        <f t="shared" si="1"/>
        <v>13311.617149812499</v>
      </c>
      <c r="G49" s="8">
        <f t="shared" si="4"/>
        <v>29276.382850187503</v>
      </c>
      <c r="H49" s="8">
        <f>$B$1-SUM($G$5:G49)</f>
        <v>1850010.744182165</v>
      </c>
      <c r="I49" s="23"/>
    </row>
    <row r="50" spans="1:9" x14ac:dyDescent="0.25">
      <c r="A50" s="7">
        <v>46</v>
      </c>
      <c r="B50" s="6">
        <v>44378</v>
      </c>
      <c r="C50" s="8">
        <f t="shared" si="3"/>
        <v>1850010.744182165</v>
      </c>
      <c r="D50" s="17">
        <v>42588</v>
      </c>
      <c r="E50" s="18">
        <v>8.5000000000000006E-2</v>
      </c>
      <c r="F50" s="8">
        <f t="shared" si="1"/>
        <v>13104.242771290337</v>
      </c>
      <c r="G50" s="8">
        <f t="shared" si="4"/>
        <v>29483.757228709663</v>
      </c>
      <c r="H50" s="8">
        <f>$B$1-SUM($G$5:G50)</f>
        <v>1820526.9869534553</v>
      </c>
      <c r="I50" s="23"/>
    </row>
    <row r="51" spans="1:9" x14ac:dyDescent="0.25">
      <c r="A51" s="7">
        <v>47</v>
      </c>
      <c r="B51" s="6">
        <v>44409</v>
      </c>
      <c r="C51" s="8">
        <f t="shared" si="3"/>
        <v>1820526.9869534553</v>
      </c>
      <c r="D51" s="17">
        <v>42588</v>
      </c>
      <c r="E51" s="18">
        <v>8.5000000000000006E-2</v>
      </c>
      <c r="F51" s="8">
        <f t="shared" si="1"/>
        <v>12895.399490920308</v>
      </c>
      <c r="G51" s="8">
        <f t="shared" si="4"/>
        <v>29692.60050907969</v>
      </c>
      <c r="H51" s="8">
        <f>$B$1-SUM($G$5:G51)</f>
        <v>1790834.3864443756</v>
      </c>
      <c r="I51" s="23"/>
    </row>
    <row r="52" spans="1:9" x14ac:dyDescent="0.25">
      <c r="A52" s="7">
        <v>48</v>
      </c>
      <c r="B52" s="6">
        <v>44440</v>
      </c>
      <c r="C52" s="8">
        <f t="shared" si="3"/>
        <v>1790834.3864443756</v>
      </c>
      <c r="D52" s="17">
        <v>42588</v>
      </c>
      <c r="E52" s="18">
        <v>8.5000000000000006E-2</v>
      </c>
      <c r="F52" s="8">
        <f t="shared" si="1"/>
        <v>12685.076903980995</v>
      </c>
      <c r="G52" s="8">
        <f t="shared" si="4"/>
        <v>29902.923096019003</v>
      </c>
      <c r="H52" s="8">
        <f>$B$1-SUM($G$5:G52)</f>
        <v>1760931.4633483565</v>
      </c>
      <c r="I52" s="23"/>
    </row>
    <row r="53" spans="1:9" x14ac:dyDescent="0.25">
      <c r="A53" s="7">
        <v>49</v>
      </c>
      <c r="B53" s="6">
        <v>44470</v>
      </c>
      <c r="C53" s="8">
        <f t="shared" si="3"/>
        <v>1760931.4633483565</v>
      </c>
      <c r="D53" s="17">
        <v>42588</v>
      </c>
      <c r="E53" s="18">
        <v>8.5000000000000006E-2</v>
      </c>
      <c r="F53" s="8">
        <f t="shared" si="1"/>
        <v>12473.26453205086</v>
      </c>
      <c r="G53" s="8">
        <f t="shared" si="4"/>
        <v>30114.73546794914</v>
      </c>
      <c r="H53" s="8">
        <f>$B$1-SUM($G$5:G53)</f>
        <v>1730816.7278804074</v>
      </c>
      <c r="I53" s="23"/>
    </row>
    <row r="54" spans="1:9" x14ac:dyDescent="0.25">
      <c r="A54" s="7">
        <v>50</v>
      </c>
      <c r="B54" s="6">
        <v>44501</v>
      </c>
      <c r="C54" s="8">
        <f t="shared" si="3"/>
        <v>1730816.7278804074</v>
      </c>
      <c r="D54" s="17">
        <v>42588</v>
      </c>
      <c r="E54" s="18">
        <v>8.5000000000000006E-2</v>
      </c>
      <c r="F54" s="8">
        <f t="shared" si="1"/>
        <v>12259.95182248622</v>
      </c>
      <c r="G54" s="8">
        <f t="shared" si="4"/>
        <v>30328.048177513781</v>
      </c>
      <c r="H54" s="8">
        <f>$B$1-SUM($G$5:G54)</f>
        <v>1700488.6797028936</v>
      </c>
      <c r="I54" s="23"/>
    </row>
    <row r="55" spans="1:9" x14ac:dyDescent="0.25">
      <c r="A55" s="7">
        <v>51</v>
      </c>
      <c r="B55" s="6">
        <v>44531</v>
      </c>
      <c r="C55" s="8">
        <f t="shared" si="3"/>
        <v>1700488.6797028936</v>
      </c>
      <c r="D55" s="17">
        <v>42588</v>
      </c>
      <c r="E55" s="18">
        <v>8.5000000000000006E-2</v>
      </c>
      <c r="F55" s="8">
        <f t="shared" si="1"/>
        <v>12045.128147895497</v>
      </c>
      <c r="G55" s="8">
        <f t="shared" si="4"/>
        <v>30542.871852104501</v>
      </c>
      <c r="H55" s="8">
        <f>$B$1-SUM($G$5:G55)</f>
        <v>1669945.807850789</v>
      </c>
      <c r="I55" s="23"/>
    </row>
    <row r="56" spans="1:9" x14ac:dyDescent="0.25">
      <c r="A56" s="7">
        <v>52</v>
      </c>
      <c r="B56" s="6">
        <v>44562</v>
      </c>
      <c r="C56" s="8">
        <f t="shared" si="3"/>
        <v>1669945.807850789</v>
      </c>
      <c r="D56" s="17">
        <v>42588</v>
      </c>
      <c r="E56" s="18">
        <v>8.5000000000000006E-2</v>
      </c>
      <c r="F56" s="8">
        <f t="shared" si="1"/>
        <v>11828.782805609757</v>
      </c>
      <c r="G56" s="8">
        <f t="shared" si="4"/>
        <v>30759.217194390243</v>
      </c>
      <c r="H56" s="8">
        <f>$B$1-SUM($G$5:G56)</f>
        <v>1639186.5906563988</v>
      </c>
      <c r="I56" s="23"/>
    </row>
    <row r="57" spans="1:9" x14ac:dyDescent="0.25">
      <c r="A57" s="7">
        <v>53</v>
      </c>
      <c r="B57" s="6">
        <v>44593</v>
      </c>
      <c r="C57" s="8">
        <f t="shared" si="3"/>
        <v>1639186.5906563988</v>
      </c>
      <c r="D57" s="17">
        <v>42588</v>
      </c>
      <c r="E57" s="18">
        <v>8.5000000000000006E-2</v>
      </c>
      <c r="F57" s="8">
        <f t="shared" si="1"/>
        <v>11610.905017149493</v>
      </c>
      <c r="G57" s="8">
        <f t="shared" si="4"/>
        <v>30977.094982850507</v>
      </c>
      <c r="H57" s="8">
        <f>$B$1-SUM($G$5:G57)</f>
        <v>1608209.4956735482</v>
      </c>
      <c r="I57" s="23"/>
    </row>
    <row r="58" spans="1:9" x14ac:dyDescent="0.25">
      <c r="A58" s="7">
        <v>54</v>
      </c>
      <c r="B58" s="6">
        <v>44621</v>
      </c>
      <c r="C58" s="8">
        <f t="shared" si="3"/>
        <v>1608209.4956735482</v>
      </c>
      <c r="D58" s="17">
        <v>42588</v>
      </c>
      <c r="E58" s="18">
        <v>8.5000000000000006E-2</v>
      </c>
      <c r="F58" s="8">
        <f t="shared" si="1"/>
        <v>11391.483927687634</v>
      </c>
      <c r="G58" s="8">
        <f t="shared" si="4"/>
        <v>31196.516072312366</v>
      </c>
      <c r="H58" s="8">
        <f>$B$1-SUM($G$5:G58)</f>
        <v>1577012.9796012358</v>
      </c>
      <c r="I58" s="23"/>
    </row>
    <row r="59" spans="1:9" x14ac:dyDescent="0.25">
      <c r="A59" s="7">
        <v>55</v>
      </c>
      <c r="B59" s="6">
        <v>44652</v>
      </c>
      <c r="C59" s="8">
        <f t="shared" si="3"/>
        <v>1577012.9796012358</v>
      </c>
      <c r="D59" s="17">
        <v>42588</v>
      </c>
      <c r="E59" s="18">
        <v>8.5000000000000006E-2</v>
      </c>
      <c r="F59" s="8">
        <f t="shared" si="1"/>
        <v>11170.508605508754</v>
      </c>
      <c r="G59" s="8">
        <f t="shared" si="4"/>
        <v>31417.491394491248</v>
      </c>
      <c r="H59" s="8">
        <f>$B$1-SUM($G$5:G59)</f>
        <v>1545595.4882067447</v>
      </c>
      <c r="I59" s="23"/>
    </row>
    <row r="60" spans="1:9" x14ac:dyDescent="0.25">
      <c r="A60" s="7">
        <v>56</v>
      </c>
      <c r="B60" s="6">
        <v>44682</v>
      </c>
      <c r="C60" s="8">
        <f t="shared" si="3"/>
        <v>1545595.4882067447</v>
      </c>
      <c r="D60" s="17">
        <v>42588</v>
      </c>
      <c r="E60" s="18">
        <v>8.5000000000000006E-2</v>
      </c>
      <c r="F60" s="8">
        <f t="shared" si="1"/>
        <v>10947.968041464443</v>
      </c>
      <c r="G60" s="8">
        <f t="shared" si="4"/>
        <v>31640.031958535557</v>
      </c>
      <c r="H60" s="8">
        <f>$B$1-SUM($G$5:G60)</f>
        <v>1513955.4562482091</v>
      </c>
      <c r="I60" s="23"/>
    </row>
    <row r="61" spans="1:9" x14ac:dyDescent="0.25">
      <c r="A61" s="7">
        <v>57</v>
      </c>
      <c r="B61" s="6">
        <v>44713</v>
      </c>
      <c r="C61" s="8">
        <f t="shared" si="3"/>
        <v>1513955.4562482091</v>
      </c>
      <c r="D61" s="17">
        <v>42588</v>
      </c>
      <c r="E61" s="18">
        <v>8.5000000000000006E-2</v>
      </c>
      <c r="F61" s="8">
        <f t="shared" si="1"/>
        <v>10723.851148424816</v>
      </c>
      <c r="G61" s="8">
        <f t="shared" si="4"/>
        <v>31864.148851575184</v>
      </c>
      <c r="H61" s="8">
        <f>$B$1-SUM($G$5:G61)</f>
        <v>1482091.307396634</v>
      </c>
      <c r="I61" s="23"/>
    </row>
    <row r="62" spans="1:9" x14ac:dyDescent="0.25">
      <c r="A62" s="7">
        <v>58</v>
      </c>
      <c r="B62" s="6">
        <v>44743</v>
      </c>
      <c r="C62" s="8">
        <f t="shared" si="3"/>
        <v>1482091.307396634</v>
      </c>
      <c r="D62" s="17">
        <v>42588</v>
      </c>
      <c r="E62" s="18">
        <v>8.5000000000000006E-2</v>
      </c>
      <c r="F62" s="8">
        <f t="shared" si="1"/>
        <v>10498.146760726158</v>
      </c>
      <c r="G62" s="8">
        <f t="shared" si="4"/>
        <v>32089.853239273842</v>
      </c>
      <c r="H62" s="8">
        <f>$B$1-SUM($G$5:G62)</f>
        <v>1450001.4541573601</v>
      </c>
      <c r="I62" s="23"/>
    </row>
    <row r="63" spans="1:9" x14ac:dyDescent="0.25">
      <c r="A63" s="7">
        <v>59</v>
      </c>
      <c r="B63" s="6">
        <v>44774</v>
      </c>
      <c r="C63" s="8">
        <f t="shared" si="3"/>
        <v>1450001.4541573601</v>
      </c>
      <c r="D63" s="17">
        <v>42588</v>
      </c>
      <c r="E63" s="18">
        <v>8.5000000000000006E-2</v>
      </c>
      <c r="F63" s="8">
        <f t="shared" si="1"/>
        <v>10270.843633614635</v>
      </c>
      <c r="G63" s="8">
        <f t="shared" si="4"/>
        <v>32317.156366385367</v>
      </c>
      <c r="H63" s="8">
        <f>$B$1-SUM($G$5:G63)</f>
        <v>1417684.2977909748</v>
      </c>
      <c r="I63" s="23"/>
    </row>
    <row r="64" spans="1:9" x14ac:dyDescent="0.25">
      <c r="A64" s="7">
        <v>60</v>
      </c>
      <c r="B64" s="6">
        <v>44805</v>
      </c>
      <c r="C64" s="8">
        <f t="shared" si="3"/>
        <v>1417684.2977909748</v>
      </c>
      <c r="D64" s="17">
        <v>42588</v>
      </c>
      <c r="E64" s="18">
        <v>8.5000000000000006E-2</v>
      </c>
      <c r="F64" s="8">
        <f t="shared" si="1"/>
        <v>10041.930442686073</v>
      </c>
      <c r="G64" s="8">
        <f t="shared" si="4"/>
        <v>32546.069557313927</v>
      </c>
      <c r="H64" s="8">
        <f>$B$1-SUM($G$5:G64)</f>
        <v>1385138.2282336608</v>
      </c>
      <c r="I64" s="23"/>
    </row>
    <row r="65" spans="1:9" x14ac:dyDescent="0.25">
      <c r="A65" s="7">
        <v>61</v>
      </c>
      <c r="B65" s="6">
        <v>44835</v>
      </c>
      <c r="C65" s="8">
        <f t="shared" si="3"/>
        <v>1385138.2282336608</v>
      </c>
      <c r="D65" s="17">
        <v>42588</v>
      </c>
      <c r="E65" s="18">
        <v>8.5000000000000006E-2</v>
      </c>
      <c r="F65" s="8">
        <f t="shared" si="1"/>
        <v>9811.3957833217646</v>
      </c>
      <c r="G65" s="8">
        <f t="shared" si="4"/>
        <v>32776.604216678235</v>
      </c>
      <c r="H65" s="8">
        <f>$B$1-SUM($G$5:G65)</f>
        <v>1352361.6240169825</v>
      </c>
      <c r="I65" s="23"/>
    </row>
    <row r="66" spans="1:9" x14ac:dyDescent="0.25">
      <c r="A66" s="7">
        <v>62</v>
      </c>
      <c r="B66" s="6">
        <v>44866</v>
      </c>
      <c r="C66" s="8">
        <f t="shared" si="3"/>
        <v>1352361.6240169825</v>
      </c>
      <c r="D66" s="17">
        <v>42588</v>
      </c>
      <c r="E66" s="18">
        <v>8.5000000000000006E-2</v>
      </c>
      <c r="F66" s="8">
        <f t="shared" si="1"/>
        <v>9579.2281701202937</v>
      </c>
      <c r="G66" s="8">
        <f t="shared" si="4"/>
        <v>33008.771829879704</v>
      </c>
      <c r="H66" s="8">
        <f>$B$1-SUM($G$5:G66)</f>
        <v>1319352.8521871029</v>
      </c>
      <c r="I66" s="23"/>
    </row>
    <row r="67" spans="1:9" x14ac:dyDescent="0.25">
      <c r="A67" s="7">
        <v>63</v>
      </c>
      <c r="B67" s="6">
        <v>44896</v>
      </c>
      <c r="C67" s="8">
        <f t="shared" si="3"/>
        <v>1319352.8521871029</v>
      </c>
      <c r="D67" s="17">
        <v>42588</v>
      </c>
      <c r="E67" s="18">
        <v>8.5000000000000006E-2</v>
      </c>
      <c r="F67" s="8">
        <f t="shared" si="1"/>
        <v>9345.4160363253122</v>
      </c>
      <c r="G67" s="8">
        <f t="shared" si="4"/>
        <v>33242.58396367469</v>
      </c>
      <c r="H67" s="8">
        <f>$B$1-SUM($G$5:G67)</f>
        <v>1286110.2682234282</v>
      </c>
      <c r="I67" s="23"/>
    </row>
    <row r="68" spans="1:9" x14ac:dyDescent="0.25">
      <c r="A68" s="7">
        <v>64</v>
      </c>
      <c r="B68" s="6">
        <v>44927</v>
      </c>
      <c r="C68" s="8">
        <f t="shared" si="3"/>
        <v>1286110.2682234282</v>
      </c>
      <c r="D68" s="17">
        <v>42588</v>
      </c>
      <c r="E68" s="18">
        <v>8.5000000000000006E-2</v>
      </c>
      <c r="F68" s="8">
        <f t="shared" si="1"/>
        <v>9109.9477332492843</v>
      </c>
      <c r="G68" s="8">
        <f t="shared" si="4"/>
        <v>33478.052266750718</v>
      </c>
      <c r="H68" s="8">
        <f>$B$1-SUM($G$5:G68)</f>
        <v>1252632.2159566774</v>
      </c>
      <c r="I68" s="23"/>
    </row>
    <row r="69" spans="1:9" x14ac:dyDescent="0.25">
      <c r="A69" s="7">
        <v>65</v>
      </c>
      <c r="B69" s="6">
        <v>44958</v>
      </c>
      <c r="C69" s="8">
        <f t="shared" si="3"/>
        <v>1252632.2159566774</v>
      </c>
      <c r="D69" s="17">
        <v>42588</v>
      </c>
      <c r="E69" s="18">
        <v>8.5000000000000006E-2</v>
      </c>
      <c r="F69" s="8">
        <f t="shared" si="1"/>
        <v>8872.8115296931319</v>
      </c>
      <c r="G69" s="8">
        <f t="shared" si="4"/>
        <v>33715.188470306864</v>
      </c>
      <c r="H69" s="8">
        <f>$B$1-SUM($G$5:G69)</f>
        <v>1218917.0274863706</v>
      </c>
      <c r="I69" s="23"/>
    </row>
    <row r="70" spans="1:9" x14ac:dyDescent="0.25">
      <c r="A70" s="7">
        <v>66</v>
      </c>
      <c r="B70" s="6">
        <v>44986</v>
      </c>
      <c r="C70" s="8">
        <f t="shared" si="3"/>
        <v>1218917.0274863706</v>
      </c>
      <c r="D70" s="17">
        <v>42588</v>
      </c>
      <c r="E70" s="18">
        <v>8.5000000000000006E-2</v>
      </c>
      <c r="F70" s="8">
        <f t="shared" ref="F70:F102" si="5">C70*(E70/12)</f>
        <v>8633.9956113617918</v>
      </c>
      <c r="G70" s="8">
        <f t="shared" si="4"/>
        <v>33954.004388638205</v>
      </c>
      <c r="H70" s="8">
        <f>$B$1-SUM($G$5:G70)</f>
        <v>1184963.0230977323</v>
      </c>
      <c r="I70" s="23"/>
    </row>
    <row r="71" spans="1:9" x14ac:dyDescent="0.25">
      <c r="A71" s="7">
        <v>67</v>
      </c>
      <c r="B71" s="6">
        <v>45017</v>
      </c>
      <c r="C71" s="8">
        <f t="shared" si="3"/>
        <v>1184963.0230977323</v>
      </c>
      <c r="D71" s="17">
        <v>42588</v>
      </c>
      <c r="E71" s="18">
        <v>8.5000000000000006E-2</v>
      </c>
      <c r="F71" s="8">
        <f t="shared" si="5"/>
        <v>8393.4880802756052</v>
      </c>
      <c r="G71" s="8">
        <f t="shared" si="4"/>
        <v>34194.511919724391</v>
      </c>
      <c r="H71" s="8">
        <f>$B$1-SUM($G$5:G71)</f>
        <v>1150768.511178008</v>
      </c>
      <c r="I71" s="23"/>
    </row>
    <row r="72" spans="1:9" x14ac:dyDescent="0.25">
      <c r="A72" s="7">
        <v>68</v>
      </c>
      <c r="B72" s="6">
        <v>45047</v>
      </c>
      <c r="C72" s="8">
        <f t="shared" ref="C72:C102" si="6">H71</f>
        <v>1150768.511178008</v>
      </c>
      <c r="D72" s="17">
        <v>42588</v>
      </c>
      <c r="E72" s="18">
        <v>8.5000000000000006E-2</v>
      </c>
      <c r="F72" s="8">
        <f t="shared" si="5"/>
        <v>8151.2769541775579</v>
      </c>
      <c r="G72" s="8">
        <f t="shared" si="4"/>
        <v>34436.723045822444</v>
      </c>
      <c r="H72" s="8">
        <f>$B$1-SUM($G$5:G72)</f>
        <v>1116331.7881321856</v>
      </c>
      <c r="I72" s="23"/>
    </row>
    <row r="73" spans="1:9" x14ac:dyDescent="0.25">
      <c r="A73" s="7">
        <v>69</v>
      </c>
      <c r="B73" s="6">
        <v>45078</v>
      </c>
      <c r="C73" s="8">
        <f t="shared" si="6"/>
        <v>1116331.7881321856</v>
      </c>
      <c r="D73" s="17">
        <v>42588</v>
      </c>
      <c r="E73" s="18">
        <v>8.5000000000000006E-2</v>
      </c>
      <c r="F73" s="8">
        <f t="shared" si="5"/>
        <v>7907.3501659363155</v>
      </c>
      <c r="G73" s="8">
        <f t="shared" ref="G73:G103" si="7">D73-F73</f>
        <v>34680.649834063683</v>
      </c>
      <c r="H73" s="8">
        <f>$B$1-SUM($G$5:G73)</f>
        <v>1081651.138298122</v>
      </c>
      <c r="I73" s="23"/>
    </row>
    <row r="74" spans="1:9" x14ac:dyDescent="0.25">
      <c r="A74" s="7">
        <v>70</v>
      </c>
      <c r="B74" s="6">
        <v>45108</v>
      </c>
      <c r="C74" s="8">
        <f t="shared" si="6"/>
        <v>1081651.138298122</v>
      </c>
      <c r="D74" s="17">
        <v>42588</v>
      </c>
      <c r="E74" s="18">
        <v>8.5000000000000006E-2</v>
      </c>
      <c r="F74" s="8">
        <f t="shared" si="5"/>
        <v>7661.6955629450313</v>
      </c>
      <c r="G74" s="8">
        <f t="shared" si="7"/>
        <v>34926.304437054969</v>
      </c>
      <c r="H74" s="8">
        <f>$B$1-SUM($G$5:G74)</f>
        <v>1046724.833861067</v>
      </c>
      <c r="I74" s="23"/>
    </row>
    <row r="75" spans="1:9" x14ac:dyDescent="0.25">
      <c r="A75" s="7">
        <v>71</v>
      </c>
      <c r="B75" s="6">
        <v>45139</v>
      </c>
      <c r="C75" s="8">
        <f t="shared" si="6"/>
        <v>1046724.833861067</v>
      </c>
      <c r="D75" s="17">
        <v>42588</v>
      </c>
      <c r="E75" s="18">
        <v>8.5000000000000006E-2</v>
      </c>
      <c r="F75" s="8">
        <f t="shared" si="5"/>
        <v>7414.3009065158913</v>
      </c>
      <c r="G75" s="8">
        <f t="shared" si="7"/>
        <v>35173.699093484109</v>
      </c>
      <c r="H75" s="8">
        <f>$B$1-SUM($G$5:G75)</f>
        <v>1011551.1347675829</v>
      </c>
      <c r="I75" s="23"/>
    </row>
    <row r="76" spans="1:9" x14ac:dyDescent="0.25">
      <c r="A76" s="7">
        <v>72</v>
      </c>
      <c r="B76" s="6">
        <v>45170</v>
      </c>
      <c r="C76" s="8">
        <f t="shared" si="6"/>
        <v>1011551.1347675829</v>
      </c>
      <c r="D76" s="17">
        <v>42588</v>
      </c>
      <c r="E76" s="18">
        <v>8.5000000000000006E-2</v>
      </c>
      <c r="F76" s="8">
        <f t="shared" si="5"/>
        <v>7165.1538712703796</v>
      </c>
      <c r="G76" s="8">
        <f t="shared" si="7"/>
        <v>35422.846128729623</v>
      </c>
      <c r="H76" s="8">
        <f>$B$1-SUM($G$5:G76)</f>
        <v>976128.28863885324</v>
      </c>
      <c r="I76" s="23"/>
    </row>
    <row r="77" spans="1:9" x14ac:dyDescent="0.25">
      <c r="A77" s="7">
        <v>73</v>
      </c>
      <c r="B77" s="6">
        <v>45200</v>
      </c>
      <c r="C77" s="8">
        <f t="shared" si="6"/>
        <v>976128.28863885324</v>
      </c>
      <c r="D77" s="17">
        <v>42588</v>
      </c>
      <c r="E77" s="18">
        <v>8.5000000000000006E-2</v>
      </c>
      <c r="F77" s="8">
        <f t="shared" si="5"/>
        <v>6914.242044525211</v>
      </c>
      <c r="G77" s="8">
        <f t="shared" si="7"/>
        <v>35673.757955474786</v>
      </c>
      <c r="H77" s="8">
        <f>$B$1-SUM($G$5:G77)</f>
        <v>940454.53068337846</v>
      </c>
      <c r="I77" s="23"/>
    </row>
    <row r="78" spans="1:9" x14ac:dyDescent="0.25">
      <c r="A78" s="7">
        <v>74</v>
      </c>
      <c r="B78" s="6">
        <v>45231</v>
      </c>
      <c r="C78" s="8">
        <f t="shared" si="6"/>
        <v>940454.53068337846</v>
      </c>
      <c r="D78" s="17">
        <v>42588</v>
      </c>
      <c r="E78" s="18">
        <v>8.5000000000000006E-2</v>
      </c>
      <c r="F78" s="8">
        <f t="shared" si="5"/>
        <v>6661.552925673931</v>
      </c>
      <c r="G78" s="8">
        <f t="shared" si="7"/>
        <v>35926.447074326068</v>
      </c>
      <c r="H78" s="8">
        <f>$B$1-SUM($G$5:G78)</f>
        <v>904528.08360905247</v>
      </c>
      <c r="I78" s="23"/>
    </row>
    <row r="79" spans="1:9" x14ac:dyDescent="0.25">
      <c r="A79" s="7">
        <v>75</v>
      </c>
      <c r="B79" s="6">
        <v>45261</v>
      </c>
      <c r="C79" s="8">
        <f t="shared" si="6"/>
        <v>904528.08360905247</v>
      </c>
      <c r="D79" s="17">
        <v>42588</v>
      </c>
      <c r="E79" s="18">
        <v>8.5000000000000006E-2</v>
      </c>
      <c r="F79" s="8">
        <f t="shared" si="5"/>
        <v>6407.073925564122</v>
      </c>
      <c r="G79" s="8">
        <f t="shared" si="7"/>
        <v>36180.926074435876</v>
      </c>
      <c r="H79" s="8">
        <f>$B$1-SUM($G$5:G79)</f>
        <v>868347.15753461653</v>
      </c>
      <c r="I79" s="23"/>
    </row>
    <row r="80" spans="1:9" x14ac:dyDescent="0.25">
      <c r="A80" s="7">
        <v>76</v>
      </c>
      <c r="B80" s="6">
        <v>45292</v>
      </c>
      <c r="C80" s="8">
        <f t="shared" si="6"/>
        <v>868347.15753461653</v>
      </c>
      <c r="D80" s="17">
        <v>42588</v>
      </c>
      <c r="E80" s="18">
        <v>8.5000000000000006E-2</v>
      </c>
      <c r="F80" s="8">
        <f t="shared" si="5"/>
        <v>6150.7923658702011</v>
      </c>
      <c r="G80" s="8">
        <f t="shared" si="7"/>
        <v>36437.207634129802</v>
      </c>
      <c r="H80" s="8">
        <f>$B$1-SUM($G$5:G80)</f>
        <v>831909.94990048651</v>
      </c>
      <c r="I80" s="23"/>
    </row>
    <row r="81" spans="1:9" x14ac:dyDescent="0.25">
      <c r="A81" s="7">
        <v>77</v>
      </c>
      <c r="B81" s="6">
        <v>45323</v>
      </c>
      <c r="C81" s="8">
        <f t="shared" si="6"/>
        <v>831909.94990048651</v>
      </c>
      <c r="D81" s="17">
        <v>42588</v>
      </c>
      <c r="E81" s="18">
        <v>8.5000000000000006E-2</v>
      </c>
      <c r="F81" s="8">
        <f t="shared" si="5"/>
        <v>5892.6954784617801</v>
      </c>
      <c r="G81" s="8">
        <f t="shared" si="7"/>
        <v>36695.304521538223</v>
      </c>
      <c r="H81" s="8">
        <f>$B$1-SUM($G$5:G81)</f>
        <v>795214.64537894819</v>
      </c>
      <c r="I81" s="23"/>
    </row>
    <row r="82" spans="1:9" x14ac:dyDescent="0.25">
      <c r="A82" s="7">
        <v>78</v>
      </c>
      <c r="B82" s="6">
        <v>45352</v>
      </c>
      <c r="C82" s="8">
        <f t="shared" si="6"/>
        <v>795214.64537894819</v>
      </c>
      <c r="D82" s="17">
        <v>42588</v>
      </c>
      <c r="E82" s="18">
        <v>8.5000000000000006E-2</v>
      </c>
      <c r="F82" s="8">
        <f t="shared" si="5"/>
        <v>5632.7704047675497</v>
      </c>
      <c r="G82" s="8">
        <f t="shared" si="7"/>
        <v>36955.229595232449</v>
      </c>
      <c r="H82" s="8">
        <f>$B$1-SUM($G$5:G82)</f>
        <v>758259.4157837159</v>
      </c>
      <c r="I82" s="23"/>
    </row>
    <row r="83" spans="1:9" x14ac:dyDescent="0.25">
      <c r="A83" s="7">
        <v>79</v>
      </c>
      <c r="B83" s="6">
        <v>45383</v>
      </c>
      <c r="C83" s="8">
        <f t="shared" si="6"/>
        <v>758259.4157837159</v>
      </c>
      <c r="D83" s="17">
        <v>42588</v>
      </c>
      <c r="E83" s="18">
        <v>8.5000000000000006E-2</v>
      </c>
      <c r="F83" s="8">
        <f t="shared" si="5"/>
        <v>5371.0041951346548</v>
      </c>
      <c r="G83" s="8">
        <f t="shared" si="7"/>
        <v>37216.995804865343</v>
      </c>
      <c r="H83" s="8">
        <f>$B$1-SUM($G$5:G83)</f>
        <v>721042.41997885052</v>
      </c>
      <c r="I83" s="23"/>
    </row>
    <row r="84" spans="1:9" x14ac:dyDescent="0.25">
      <c r="A84" s="7">
        <v>80</v>
      </c>
      <c r="B84" s="6">
        <v>45413</v>
      </c>
      <c r="C84" s="8">
        <f t="shared" si="6"/>
        <v>721042.41997885052</v>
      </c>
      <c r="D84" s="17">
        <v>42588</v>
      </c>
      <c r="E84" s="18">
        <v>8.5000000000000006E-2</v>
      </c>
      <c r="F84" s="8">
        <f t="shared" si="5"/>
        <v>5107.3838081835247</v>
      </c>
      <c r="G84" s="8">
        <f t="shared" si="7"/>
        <v>37480.616191816473</v>
      </c>
      <c r="H84" s="8">
        <f>$B$1-SUM($G$5:G84)</f>
        <v>683561.803787034</v>
      </c>
      <c r="I84" s="24"/>
    </row>
    <row r="85" spans="1:9" x14ac:dyDescent="0.25">
      <c r="A85" s="7">
        <v>81</v>
      </c>
      <c r="B85" s="6">
        <v>45444</v>
      </c>
      <c r="C85" s="8">
        <f t="shared" si="6"/>
        <v>683561.803787034</v>
      </c>
      <c r="D85" s="17">
        <v>42588</v>
      </c>
      <c r="E85" s="18">
        <v>8.5000000000000006E-2</v>
      </c>
      <c r="F85" s="8">
        <f t="shared" si="5"/>
        <v>4841.8961101581581</v>
      </c>
      <c r="G85" s="8">
        <f t="shared" si="7"/>
        <v>37746.103889841841</v>
      </c>
      <c r="H85" s="8">
        <f>$B$1-SUM($G$5:G85)</f>
        <v>645815.69989719195</v>
      </c>
      <c r="I85" s="24"/>
    </row>
    <row r="86" spans="1:9" x14ac:dyDescent="0.25">
      <c r="A86" s="7">
        <v>82</v>
      </c>
      <c r="B86" s="6">
        <v>45474</v>
      </c>
      <c r="C86" s="8">
        <f t="shared" si="6"/>
        <v>645815.69989719195</v>
      </c>
      <c r="D86" s="17">
        <v>42588</v>
      </c>
      <c r="E86" s="18">
        <v>8.5000000000000006E-2</v>
      </c>
      <c r="F86" s="8">
        <f t="shared" si="5"/>
        <v>4574.5278742717765</v>
      </c>
      <c r="G86" s="8">
        <f t="shared" si="7"/>
        <v>38013.472125728222</v>
      </c>
      <c r="H86" s="8">
        <f>$B$1-SUM($G$5:G86)</f>
        <v>607802.2277714638</v>
      </c>
      <c r="I86" s="25"/>
    </row>
    <row r="87" spans="1:9" x14ac:dyDescent="0.25">
      <c r="A87" s="7">
        <v>83</v>
      </c>
      <c r="B87" s="6">
        <v>45505</v>
      </c>
      <c r="C87" s="8">
        <f t="shared" si="6"/>
        <v>607802.2277714638</v>
      </c>
      <c r="D87" s="17">
        <v>42588</v>
      </c>
      <c r="E87" s="18">
        <v>8.5000000000000006E-2</v>
      </c>
      <c r="F87" s="8">
        <f t="shared" si="5"/>
        <v>4305.2657800478692</v>
      </c>
      <c r="G87" s="8">
        <f t="shared" si="7"/>
        <v>38282.73421995213</v>
      </c>
      <c r="H87" s="8">
        <f>$B$1-SUM($G$5:G87)</f>
        <v>569519.49355151178</v>
      </c>
      <c r="I87" s="24"/>
    </row>
    <row r="88" spans="1:9" x14ac:dyDescent="0.25">
      <c r="A88" s="7">
        <v>84</v>
      </c>
      <c r="B88" s="6">
        <v>45536</v>
      </c>
      <c r="C88" s="8">
        <f t="shared" si="6"/>
        <v>569519.49355151178</v>
      </c>
      <c r="D88" s="17">
        <v>42588</v>
      </c>
      <c r="E88" s="18">
        <v>8.5000000000000006E-2</v>
      </c>
      <c r="F88" s="8">
        <f t="shared" si="5"/>
        <v>4034.0964126565423</v>
      </c>
      <c r="G88" s="8">
        <f t="shared" si="7"/>
        <v>38553.903587343455</v>
      </c>
      <c r="H88" s="8">
        <f>$B$1-SUM($G$5:G88)</f>
        <v>530965.58996416815</v>
      </c>
      <c r="I88" s="24"/>
    </row>
    <row r="89" spans="1:9" x14ac:dyDescent="0.25">
      <c r="A89" s="7">
        <v>85</v>
      </c>
      <c r="B89" s="6">
        <v>45566</v>
      </c>
      <c r="C89" s="8">
        <f t="shared" si="6"/>
        <v>530965.58996416815</v>
      </c>
      <c r="D89" s="17">
        <v>42588</v>
      </c>
      <c r="E89" s="18">
        <v>8.5000000000000006E-2</v>
      </c>
      <c r="F89" s="8">
        <f t="shared" si="5"/>
        <v>3761.0062622461915</v>
      </c>
      <c r="G89" s="8">
        <f t="shared" si="7"/>
        <v>38826.993737753808</v>
      </c>
      <c r="H89" s="8">
        <f>$B$1-SUM($G$5:G89)</f>
        <v>492138.5962264142</v>
      </c>
      <c r="I89" s="25"/>
    </row>
    <row r="90" spans="1:9" x14ac:dyDescent="0.25">
      <c r="A90" s="7">
        <v>86</v>
      </c>
      <c r="B90" s="6">
        <v>45597</v>
      </c>
      <c r="C90" s="8">
        <f t="shared" si="6"/>
        <v>492138.5962264142</v>
      </c>
      <c r="D90" s="17">
        <v>42588</v>
      </c>
      <c r="E90" s="18">
        <v>8.5000000000000006E-2</v>
      </c>
      <c r="F90" s="8">
        <f t="shared" si="5"/>
        <v>3485.981723270434</v>
      </c>
      <c r="G90" s="8">
        <f t="shared" si="7"/>
        <v>39102.018276729563</v>
      </c>
      <c r="H90" s="8">
        <f>$B$1-SUM($G$5:G90)</f>
        <v>453036.57794968458</v>
      </c>
      <c r="I90" s="25"/>
    </row>
    <row r="91" spans="1:9" x14ac:dyDescent="0.25">
      <c r="A91" s="7">
        <v>87</v>
      </c>
      <c r="B91" s="6">
        <v>45627</v>
      </c>
      <c r="C91" s="8">
        <f t="shared" si="6"/>
        <v>453036.57794968458</v>
      </c>
      <c r="D91" s="17">
        <v>42588</v>
      </c>
      <c r="E91" s="18">
        <v>8.5000000000000006E-2</v>
      </c>
      <c r="F91" s="8">
        <f t="shared" si="5"/>
        <v>3209.0090938102662</v>
      </c>
      <c r="G91" s="8">
        <f t="shared" si="7"/>
        <v>39378.990906189734</v>
      </c>
      <c r="H91" s="8">
        <f>$B$1-SUM($G$5:G91)</f>
        <v>413657.58704349492</v>
      </c>
      <c r="I91" s="24"/>
    </row>
    <row r="92" spans="1:9" x14ac:dyDescent="0.25">
      <c r="A92" s="7">
        <v>88</v>
      </c>
      <c r="B92" s="6">
        <v>45658</v>
      </c>
      <c r="C92" s="8">
        <f t="shared" si="6"/>
        <v>413657.58704349492</v>
      </c>
      <c r="D92" s="17">
        <v>42588</v>
      </c>
      <c r="E92" s="18">
        <v>8.5000000000000006E-2</v>
      </c>
      <c r="F92" s="8">
        <f t="shared" si="5"/>
        <v>2930.0745748914223</v>
      </c>
      <c r="G92" s="8">
        <f t="shared" si="7"/>
        <v>39657.92542510858</v>
      </c>
      <c r="H92" s="8">
        <f>$B$1-SUM($G$5:G92)</f>
        <v>373999.6616183864</v>
      </c>
      <c r="I92" s="24"/>
    </row>
    <row r="93" spans="1:9" x14ac:dyDescent="0.25">
      <c r="A93" s="7">
        <v>89</v>
      </c>
      <c r="B93" s="6">
        <v>45689</v>
      </c>
      <c r="C93" s="8">
        <f t="shared" si="6"/>
        <v>373999.6616183864</v>
      </c>
      <c r="D93" s="17">
        <v>42588</v>
      </c>
      <c r="E93" s="18">
        <v>8.5000000000000006E-2</v>
      </c>
      <c r="F93" s="8">
        <f t="shared" si="5"/>
        <v>2649.1642697969037</v>
      </c>
      <c r="G93" s="8">
        <f t="shared" si="7"/>
        <v>39938.835730203093</v>
      </c>
      <c r="H93" s="8">
        <f>$B$1-SUM($G$5:G93)</f>
        <v>334060.82588818343</v>
      </c>
      <c r="I93" s="23"/>
    </row>
    <row r="94" spans="1:9" x14ac:dyDescent="0.25">
      <c r="A94" s="7">
        <v>90</v>
      </c>
      <c r="B94" s="6">
        <v>45717</v>
      </c>
      <c r="C94" s="8">
        <f t="shared" si="6"/>
        <v>334060.82588818343</v>
      </c>
      <c r="D94" s="17">
        <v>42588</v>
      </c>
      <c r="E94" s="18">
        <v>8.5000000000000006E-2</v>
      </c>
      <c r="F94" s="8">
        <f t="shared" si="5"/>
        <v>2366.2641833746329</v>
      </c>
      <c r="G94" s="8">
        <f t="shared" si="7"/>
        <v>40221.735816625369</v>
      </c>
      <c r="H94" s="8">
        <f>$B$1-SUM($G$5:G94)</f>
        <v>293839.09007155802</v>
      </c>
      <c r="I94" s="23"/>
    </row>
    <row r="95" spans="1:9" x14ac:dyDescent="0.25">
      <c r="A95" s="7">
        <v>91</v>
      </c>
      <c r="B95" s="6">
        <v>45748</v>
      </c>
      <c r="C95" s="8">
        <f t="shared" si="6"/>
        <v>293839.09007155802</v>
      </c>
      <c r="D95" s="17">
        <v>42588</v>
      </c>
      <c r="E95" s="18">
        <v>8.5000000000000006E-2</v>
      </c>
      <c r="F95" s="8">
        <f t="shared" si="5"/>
        <v>2081.3602213402028</v>
      </c>
      <c r="G95" s="8">
        <f t="shared" si="7"/>
        <v>40506.639778659795</v>
      </c>
      <c r="H95" s="8">
        <f>$B$1-SUM($G$5:G95)</f>
        <v>253332.45029289834</v>
      </c>
      <c r="I95" s="23"/>
    </row>
    <row r="96" spans="1:9" x14ac:dyDescent="0.25">
      <c r="A96" s="7">
        <v>92</v>
      </c>
      <c r="B96" s="6">
        <v>45778</v>
      </c>
      <c r="C96" s="8">
        <f t="shared" si="6"/>
        <v>253332.45029289834</v>
      </c>
      <c r="D96" s="17">
        <v>42588</v>
      </c>
      <c r="E96" s="18">
        <v>8.5000000000000006E-2</v>
      </c>
      <c r="F96" s="8">
        <f t="shared" si="5"/>
        <v>1794.4381895746967</v>
      </c>
      <c r="G96" s="8">
        <f t="shared" si="7"/>
        <v>40793.561810425301</v>
      </c>
      <c r="H96" s="8">
        <f>$B$1-SUM($G$5:G96)</f>
        <v>212538.88848247286</v>
      </c>
      <c r="I96" s="23"/>
    </row>
    <row r="97" spans="1:9" x14ac:dyDescent="0.25">
      <c r="A97" s="7">
        <v>93</v>
      </c>
      <c r="B97" s="6">
        <v>45809</v>
      </c>
      <c r="C97" s="8">
        <f t="shared" si="6"/>
        <v>212538.88848247286</v>
      </c>
      <c r="D97" s="17">
        <v>42588</v>
      </c>
      <c r="E97" s="18">
        <v>8.5000000000000006E-2</v>
      </c>
      <c r="F97" s="8">
        <f t="shared" si="5"/>
        <v>1505.4837934175162</v>
      </c>
      <c r="G97" s="8">
        <f t="shared" si="7"/>
        <v>41082.516206582484</v>
      </c>
      <c r="H97" s="8">
        <f>$B$1-SUM($G$5:G97)</f>
        <v>171456.37227589032</v>
      </c>
      <c r="I97" s="25"/>
    </row>
    <row r="98" spans="1:9" x14ac:dyDescent="0.25">
      <c r="A98" s="7">
        <v>94</v>
      </c>
      <c r="B98" s="6">
        <v>45839</v>
      </c>
      <c r="C98" s="8">
        <f t="shared" si="6"/>
        <v>171456.37227589032</v>
      </c>
      <c r="D98" s="17">
        <v>42588</v>
      </c>
      <c r="E98" s="18">
        <v>8.5000000000000006E-2</v>
      </c>
      <c r="F98" s="8">
        <f t="shared" si="5"/>
        <v>1214.4826369542232</v>
      </c>
      <c r="G98" s="8">
        <f t="shared" si="7"/>
        <v>41373.517363045779</v>
      </c>
      <c r="H98" s="8">
        <f>$B$1-SUM($G$5:G98)</f>
        <v>130082.85491284449</v>
      </c>
      <c r="I98" s="23"/>
    </row>
    <row r="99" spans="1:9" x14ac:dyDescent="0.25">
      <c r="A99" s="7">
        <v>95</v>
      </c>
      <c r="B99" s="6">
        <v>45870</v>
      </c>
      <c r="C99" s="8">
        <f t="shared" si="6"/>
        <v>130082.85491284449</v>
      </c>
      <c r="D99" s="17">
        <v>42588</v>
      </c>
      <c r="E99" s="18">
        <v>8.5000000000000006E-2</v>
      </c>
      <c r="F99" s="8">
        <f t="shared" si="5"/>
        <v>921.42022229931513</v>
      </c>
      <c r="G99" s="8">
        <f t="shared" si="7"/>
        <v>41666.579777700688</v>
      </c>
      <c r="H99" s="8">
        <f>$B$1-SUM($G$5:G99)</f>
        <v>88416.27513514366</v>
      </c>
      <c r="I99" s="23"/>
    </row>
    <row r="100" spans="1:9" x14ac:dyDescent="0.25">
      <c r="A100" s="10">
        <v>96</v>
      </c>
      <c r="B100" s="6">
        <v>45901</v>
      </c>
      <c r="C100" s="8">
        <f t="shared" si="6"/>
        <v>88416.27513514366</v>
      </c>
      <c r="D100" s="17">
        <v>42588</v>
      </c>
      <c r="E100" s="18">
        <v>8.5000000000000006E-2</v>
      </c>
      <c r="F100" s="8">
        <f t="shared" si="5"/>
        <v>626.28194887393431</v>
      </c>
      <c r="G100" s="8">
        <f t="shared" si="7"/>
        <v>41961.718051126067</v>
      </c>
      <c r="H100" s="8">
        <f>$B$1-SUM($G$5:G100)</f>
        <v>46454.557084017433</v>
      </c>
      <c r="I100" s="23"/>
    </row>
    <row r="101" spans="1:9" x14ac:dyDescent="0.25">
      <c r="A101" s="7">
        <v>97</v>
      </c>
      <c r="B101" s="6">
        <v>45931</v>
      </c>
      <c r="C101" s="8">
        <f t="shared" si="6"/>
        <v>46454.557084017433</v>
      </c>
      <c r="D101" s="17">
        <v>42588</v>
      </c>
      <c r="E101" s="18">
        <v>8.5000000000000006E-2</v>
      </c>
      <c r="F101" s="8">
        <f t="shared" si="5"/>
        <v>329.05311267845684</v>
      </c>
      <c r="G101" s="8">
        <f t="shared" si="7"/>
        <v>42258.946887321545</v>
      </c>
      <c r="H101" s="8">
        <f>$B$1-SUM($G$5:G101)</f>
        <v>4195.610196695663</v>
      </c>
      <c r="I101" s="23"/>
    </row>
    <row r="102" spans="1:9" x14ac:dyDescent="0.25">
      <c r="A102" s="7">
        <v>98</v>
      </c>
      <c r="B102" s="6">
        <v>45962</v>
      </c>
      <c r="C102" s="8">
        <f t="shared" si="6"/>
        <v>4195.610196695663</v>
      </c>
      <c r="D102" s="17">
        <v>15292</v>
      </c>
      <c r="E102" s="18">
        <v>8.5000000000000006E-2</v>
      </c>
      <c r="F102" s="8">
        <f t="shared" si="5"/>
        <v>29.718905559927617</v>
      </c>
      <c r="G102" s="8">
        <f t="shared" si="7"/>
        <v>15262.281094440072</v>
      </c>
      <c r="H102" s="8">
        <f>$B$1-SUM($G$5:G102)</f>
        <v>-11066.670897744596</v>
      </c>
      <c r="I102" s="23"/>
    </row>
    <row r="103" spans="1:9" x14ac:dyDescent="0.25">
      <c r="A103" s="7">
        <v>99</v>
      </c>
      <c r="B103" s="6">
        <v>45992</v>
      </c>
      <c r="C103" s="8">
        <v>0</v>
      </c>
      <c r="D103" s="17">
        <v>0</v>
      </c>
      <c r="E103" s="18">
        <v>8.5000000000000006E-2</v>
      </c>
      <c r="F103" s="8">
        <f t="shared" ref="F103:F108" si="8">C103*(E103/12)</f>
        <v>0</v>
      </c>
      <c r="G103" s="8">
        <f t="shared" si="7"/>
        <v>0</v>
      </c>
      <c r="H103" s="8">
        <v>0</v>
      </c>
      <c r="I103" s="23"/>
    </row>
    <row r="104" spans="1:9" x14ac:dyDescent="0.25">
      <c r="A104" s="7">
        <v>100</v>
      </c>
      <c r="B104" s="6">
        <v>46023</v>
      </c>
      <c r="C104" s="8">
        <v>0</v>
      </c>
      <c r="D104" s="17">
        <v>0</v>
      </c>
      <c r="E104" s="18">
        <v>8.5000000000000006E-2</v>
      </c>
      <c r="F104" s="8">
        <f t="shared" ref="F104" si="9">C104*(E104/12)</f>
        <v>0</v>
      </c>
      <c r="G104" s="8">
        <f t="shared" ref="G104" si="10">D104-F104</f>
        <v>0</v>
      </c>
      <c r="H104" s="8">
        <v>0</v>
      </c>
      <c r="I104" s="23"/>
    </row>
    <row r="105" spans="1:9" x14ac:dyDescent="0.25">
      <c r="A105" s="7">
        <v>101</v>
      </c>
      <c r="B105" s="6">
        <v>46054</v>
      </c>
      <c r="C105" s="8">
        <v>0</v>
      </c>
      <c r="D105" s="17">
        <v>0</v>
      </c>
      <c r="E105" s="18">
        <v>8.5000000000000006E-2</v>
      </c>
      <c r="F105" s="8">
        <f t="shared" si="8"/>
        <v>0</v>
      </c>
      <c r="G105" s="8">
        <f t="shared" ref="G105:G108" si="11">D105-F105</f>
        <v>0</v>
      </c>
      <c r="H105" s="8">
        <v>0</v>
      </c>
      <c r="I105" s="23"/>
    </row>
    <row r="106" spans="1:9" x14ac:dyDescent="0.25">
      <c r="A106" s="7">
        <v>102</v>
      </c>
      <c r="B106" s="6">
        <v>46082</v>
      </c>
      <c r="C106" s="8">
        <v>0</v>
      </c>
      <c r="D106" s="17">
        <v>0</v>
      </c>
      <c r="E106" s="18">
        <v>8.5000000000000006E-2</v>
      </c>
      <c r="F106" s="8">
        <f t="shared" si="8"/>
        <v>0</v>
      </c>
      <c r="G106" s="8">
        <f t="shared" si="11"/>
        <v>0</v>
      </c>
      <c r="H106" s="8">
        <v>0</v>
      </c>
      <c r="I106" s="23"/>
    </row>
    <row r="107" spans="1:9" x14ac:dyDescent="0.25">
      <c r="A107" s="7">
        <v>103</v>
      </c>
      <c r="B107" s="6">
        <v>46113</v>
      </c>
      <c r="C107" s="8">
        <v>0</v>
      </c>
      <c r="D107" s="17">
        <v>0</v>
      </c>
      <c r="E107" s="18">
        <v>8.5000000000000006E-2</v>
      </c>
      <c r="F107" s="8">
        <f t="shared" si="8"/>
        <v>0</v>
      </c>
      <c r="G107" s="8">
        <f t="shared" si="11"/>
        <v>0</v>
      </c>
      <c r="H107" s="8">
        <v>0</v>
      </c>
      <c r="I107" s="23"/>
    </row>
    <row r="108" spans="1:9" x14ac:dyDescent="0.25">
      <c r="A108" s="7">
        <v>104</v>
      </c>
      <c r="B108" s="6">
        <v>46143</v>
      </c>
      <c r="C108" s="8">
        <v>0</v>
      </c>
      <c r="D108" s="17">
        <v>0</v>
      </c>
      <c r="E108" s="18">
        <v>8.5000000000000006E-2</v>
      </c>
      <c r="F108" s="8">
        <f t="shared" si="8"/>
        <v>0</v>
      </c>
      <c r="G108" s="8">
        <f t="shared" si="11"/>
        <v>0</v>
      </c>
      <c r="H108" s="8">
        <v>0</v>
      </c>
      <c r="I108" s="23"/>
    </row>
    <row r="109" spans="1:9" x14ac:dyDescent="0.25">
      <c r="A109" s="7">
        <v>105</v>
      </c>
      <c r="B109" s="6">
        <v>46174</v>
      </c>
      <c r="C109" s="8"/>
      <c r="D109" s="17"/>
      <c r="E109" s="18"/>
      <c r="F109" s="8"/>
      <c r="G109" s="8"/>
      <c r="H109" s="8"/>
      <c r="I109" s="23"/>
    </row>
    <row r="110" spans="1:9" x14ac:dyDescent="0.25">
      <c r="A110" s="7">
        <v>106</v>
      </c>
      <c r="B110" s="6">
        <v>46204</v>
      </c>
      <c r="C110" s="8"/>
      <c r="D110" s="17"/>
      <c r="E110" s="18"/>
      <c r="F110" s="8"/>
      <c r="G110" s="8"/>
      <c r="H110" s="8"/>
      <c r="I110" s="23"/>
    </row>
    <row r="111" spans="1:9" x14ac:dyDescent="0.25">
      <c r="A111" s="7">
        <v>107</v>
      </c>
      <c r="B111" s="6">
        <v>46235</v>
      </c>
      <c r="C111" s="8"/>
      <c r="D111" s="17"/>
      <c r="E111" s="18"/>
      <c r="F111" s="8"/>
      <c r="G111" s="8"/>
      <c r="H111" s="8"/>
      <c r="I111" s="23"/>
    </row>
    <row r="112" spans="1:9" x14ac:dyDescent="0.25">
      <c r="A112" s="7">
        <v>108</v>
      </c>
      <c r="B112" s="6">
        <v>46266</v>
      </c>
      <c r="C112" s="8"/>
      <c r="D112" s="17"/>
      <c r="E112" s="18"/>
      <c r="F112" s="8"/>
      <c r="G112" s="8"/>
      <c r="H112" s="8"/>
      <c r="I112" s="23"/>
    </row>
    <row r="113" spans="1:9" x14ac:dyDescent="0.25">
      <c r="A113" s="7">
        <v>109</v>
      </c>
      <c r="B113" s="6">
        <v>46296</v>
      </c>
      <c r="C113" s="8"/>
      <c r="D113" s="17"/>
      <c r="E113" s="18"/>
      <c r="F113" s="8"/>
      <c r="G113" s="8"/>
      <c r="H113" s="8"/>
      <c r="I113" s="23"/>
    </row>
    <row r="114" spans="1:9" x14ac:dyDescent="0.25">
      <c r="A114" s="7">
        <v>110</v>
      </c>
      <c r="B114" s="6">
        <v>46327</v>
      </c>
      <c r="C114" s="8"/>
      <c r="D114" s="17"/>
      <c r="E114" s="18"/>
      <c r="F114" s="8"/>
      <c r="G114" s="8"/>
      <c r="H114" s="8"/>
      <c r="I114" s="23"/>
    </row>
    <row r="115" spans="1:9" x14ac:dyDescent="0.25">
      <c r="A115" s="7">
        <v>111</v>
      </c>
      <c r="B115" s="6">
        <v>46357</v>
      </c>
      <c r="C115" s="8"/>
      <c r="D115" s="17"/>
      <c r="E115" s="18"/>
      <c r="F115" s="8"/>
      <c r="G115" s="8"/>
      <c r="H115" s="8"/>
      <c r="I115" s="23"/>
    </row>
    <row r="116" spans="1:9" x14ac:dyDescent="0.25">
      <c r="A116" s="7">
        <v>112</v>
      </c>
      <c r="B116" s="6">
        <v>46388</v>
      </c>
      <c r="C116" s="8"/>
      <c r="D116" s="17"/>
      <c r="E116" s="18"/>
      <c r="F116" s="8"/>
      <c r="G116" s="8"/>
      <c r="H116" s="8"/>
      <c r="I116" s="23"/>
    </row>
    <row r="117" spans="1:9" x14ac:dyDescent="0.25">
      <c r="A117" s="7">
        <v>113</v>
      </c>
      <c r="B117" s="6">
        <v>46419</v>
      </c>
      <c r="C117" s="8"/>
      <c r="D117" s="17"/>
      <c r="E117" s="18"/>
      <c r="F117" s="8"/>
      <c r="G117" s="8"/>
      <c r="H117" s="8"/>
      <c r="I117" s="23"/>
    </row>
    <row r="118" spans="1:9" x14ac:dyDescent="0.25">
      <c r="A118" s="7">
        <v>114</v>
      </c>
      <c r="B118" s="6">
        <v>46447</v>
      </c>
      <c r="C118" s="8"/>
      <c r="D118" s="17"/>
      <c r="E118" s="18"/>
      <c r="F118" s="8"/>
      <c r="G118" s="8"/>
      <c r="H118" s="8"/>
      <c r="I118" s="23"/>
    </row>
    <row r="119" spans="1:9" x14ac:dyDescent="0.25">
      <c r="A119" s="7">
        <v>115</v>
      </c>
      <c r="B119" s="6">
        <v>46478</v>
      </c>
      <c r="C119" s="8"/>
      <c r="D119" s="17"/>
      <c r="E119" s="18"/>
      <c r="F119" s="8"/>
      <c r="G119" s="8"/>
      <c r="H119" s="8"/>
      <c r="I119" s="23"/>
    </row>
    <row r="120" spans="1:9" x14ac:dyDescent="0.25">
      <c r="A120" s="7">
        <v>116</v>
      </c>
      <c r="B120" s="6">
        <v>46508</v>
      </c>
      <c r="C120" s="8"/>
      <c r="D120" s="17"/>
      <c r="E120" s="18"/>
      <c r="F120" s="8"/>
      <c r="G120" s="8"/>
      <c r="H120" s="8"/>
      <c r="I120" s="23"/>
    </row>
    <row r="121" spans="1:9" x14ac:dyDescent="0.25">
      <c r="A121" s="7">
        <v>117</v>
      </c>
      <c r="B121" s="6">
        <v>46539</v>
      </c>
      <c r="C121" s="8"/>
      <c r="D121" s="17"/>
      <c r="E121" s="18"/>
      <c r="F121" s="8"/>
      <c r="G121" s="8"/>
      <c r="H121" s="8"/>
      <c r="I121" s="23"/>
    </row>
    <row r="122" spans="1:9" x14ac:dyDescent="0.25">
      <c r="A122" s="7">
        <v>118</v>
      </c>
      <c r="B122" s="6">
        <v>46569</v>
      </c>
      <c r="C122" s="8"/>
      <c r="D122" s="17"/>
      <c r="E122" s="18"/>
      <c r="F122" s="8"/>
      <c r="G122" s="8"/>
      <c r="H122" s="8"/>
      <c r="I122" s="23"/>
    </row>
    <row r="123" spans="1:9" x14ac:dyDescent="0.25">
      <c r="A123" s="7">
        <v>119</v>
      </c>
      <c r="B123" s="6">
        <v>46600</v>
      </c>
      <c r="C123" s="8"/>
      <c r="D123" s="17"/>
      <c r="E123" s="18"/>
      <c r="F123" s="8"/>
      <c r="G123" s="8"/>
      <c r="H123" s="8"/>
      <c r="I123" s="23"/>
    </row>
    <row r="124" spans="1:9" x14ac:dyDescent="0.25">
      <c r="A124" s="7">
        <v>120</v>
      </c>
      <c r="B124" s="6">
        <v>46631</v>
      </c>
      <c r="C124" s="8"/>
      <c r="D124" s="17"/>
      <c r="E124" s="18"/>
      <c r="F124" s="8"/>
      <c r="G124" s="8"/>
      <c r="H124" s="8"/>
      <c r="I124" s="23"/>
    </row>
    <row r="125" spans="1:9" x14ac:dyDescent="0.25">
      <c r="A125" s="7">
        <v>121</v>
      </c>
      <c r="B125" s="6">
        <v>46661</v>
      </c>
      <c r="C125" s="8"/>
      <c r="D125" s="17"/>
      <c r="E125" s="18"/>
      <c r="F125" s="8"/>
      <c r="G125" s="8"/>
      <c r="H125" s="8"/>
      <c r="I125" s="23"/>
    </row>
    <row r="126" spans="1:9" x14ac:dyDescent="0.25">
      <c r="A126" s="7">
        <v>122</v>
      </c>
      <c r="B126" s="6">
        <v>46692</v>
      </c>
      <c r="C126" s="8"/>
      <c r="D126" s="17"/>
      <c r="E126" s="18"/>
      <c r="F126" s="8"/>
      <c r="G126" s="8"/>
      <c r="H126" s="8"/>
      <c r="I126" s="23"/>
    </row>
    <row r="127" spans="1:9" x14ac:dyDescent="0.25">
      <c r="A127" s="7"/>
      <c r="B127" s="6"/>
      <c r="C127" s="8"/>
      <c r="D127" s="17"/>
      <c r="E127" s="18"/>
      <c r="F127" s="8"/>
      <c r="G127" s="8"/>
      <c r="H127" s="8"/>
      <c r="I127" s="23"/>
    </row>
    <row r="128" spans="1:9" ht="15.75" thickBot="1" x14ac:dyDescent="0.3">
      <c r="A128" s="26">
        <v>100</v>
      </c>
      <c r="B128" s="27" t="s">
        <v>11</v>
      </c>
      <c r="C128" s="28"/>
      <c r="D128" s="29">
        <f>SUM(D5:D103)</f>
        <v>4146328</v>
      </c>
      <c r="E128" s="29"/>
      <c r="F128" s="29">
        <f>SUM(F5:F103)</f>
        <v>1160261.3291022568</v>
      </c>
      <c r="G128" s="29">
        <f>SUM(G5:G103)</f>
        <v>2986066.6708977446</v>
      </c>
      <c r="H128" s="29"/>
      <c r="I128" s="30"/>
    </row>
  </sheetData>
  <pageMargins left="0.7" right="0.7" top="0.75" bottom="0.75" header="0.3" footer="0.5"/>
  <pageSetup orientation="portrait" r:id="rId1"/>
  <headerFooter>
    <oddFooter>&amp;CCapgemini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workbookViewId="0">
      <pane ySplit="4" topLeftCell="A8" activePane="bottomLeft" state="frozen"/>
      <selection pane="bottomLeft" activeCell="M9" sqref="M9"/>
    </sheetView>
  </sheetViews>
  <sheetFormatPr defaultRowHeight="15" x14ac:dyDescent="0.25"/>
  <cols>
    <col min="1" max="1" width="11.7109375" style="2" bestFit="1" customWidth="1"/>
    <col min="2" max="2" width="9.140625" style="3"/>
    <col min="3" max="3" width="16" style="11" bestFit="1" customWidth="1"/>
    <col min="4" max="4" width="11.140625" style="3" bestFit="1" customWidth="1"/>
    <col min="5" max="5" width="11.140625" style="3" customWidth="1"/>
    <col min="6" max="7" width="10.5703125" style="3" bestFit="1" customWidth="1"/>
    <col min="8" max="8" width="11.85546875" style="3" bestFit="1" customWidth="1"/>
    <col min="9" max="9" width="16.28515625" style="2" bestFit="1" customWidth="1"/>
    <col min="10" max="10" width="10.5703125" style="3" bestFit="1" customWidth="1"/>
    <col min="11" max="16384" width="9.140625" style="3"/>
  </cols>
  <sheetData>
    <row r="1" spans="1:10" x14ac:dyDescent="0.25">
      <c r="A1" s="2" t="s">
        <v>2</v>
      </c>
      <c r="B1" s="3">
        <v>750000</v>
      </c>
    </row>
    <row r="2" spans="1:10" x14ac:dyDescent="0.25">
      <c r="A2" s="12" t="s">
        <v>15</v>
      </c>
      <c r="B2" s="11">
        <v>84</v>
      </c>
      <c r="E2" s="4"/>
      <c r="G2" s="4"/>
      <c r="H2" s="4"/>
      <c r="I2" s="5"/>
    </row>
    <row r="3" spans="1:10" ht="15.75" thickBot="1" x14ac:dyDescent="0.3"/>
    <row r="4" spans="1:10" x14ac:dyDescent="0.25">
      <c r="A4" s="21" t="s">
        <v>0</v>
      </c>
      <c r="B4" s="13" t="s">
        <v>14</v>
      </c>
      <c r="C4" s="14" t="s">
        <v>12</v>
      </c>
      <c r="D4" s="15" t="s">
        <v>1</v>
      </c>
      <c r="E4" s="13" t="s">
        <v>13</v>
      </c>
      <c r="F4" s="15" t="s">
        <v>3</v>
      </c>
      <c r="G4" s="15" t="s">
        <v>4</v>
      </c>
      <c r="H4" s="19" t="s">
        <v>5</v>
      </c>
      <c r="I4" s="20" t="s">
        <v>16</v>
      </c>
    </row>
    <row r="5" spans="1:10" x14ac:dyDescent="0.25">
      <c r="A5" s="7">
        <v>1</v>
      </c>
      <c r="B5" s="6">
        <v>43525</v>
      </c>
      <c r="C5" s="16">
        <v>750000</v>
      </c>
      <c r="D5" s="17">
        <v>11802</v>
      </c>
      <c r="E5" s="18">
        <v>9.5000000000000001E-2</v>
      </c>
      <c r="F5" s="8">
        <f>C5*(E5/12)</f>
        <v>5937.5000000000009</v>
      </c>
      <c r="G5" s="8">
        <f>D5-F5</f>
        <v>5864.4999999999991</v>
      </c>
      <c r="H5" s="8">
        <f>$C$5-$G$5</f>
        <v>744135.5</v>
      </c>
      <c r="I5" s="22"/>
    </row>
    <row r="6" spans="1:10" x14ac:dyDescent="0.25">
      <c r="A6" s="7">
        <v>2</v>
      </c>
      <c r="B6" s="6">
        <v>43556</v>
      </c>
      <c r="C6" s="8">
        <f>H5</f>
        <v>744135.5</v>
      </c>
      <c r="D6" s="17">
        <v>11802</v>
      </c>
      <c r="E6" s="18">
        <v>9.5000000000000001E-2</v>
      </c>
      <c r="F6" s="8">
        <f t="shared" ref="F6:F69" si="0">C6*(E6/12)</f>
        <v>5891.072708333334</v>
      </c>
      <c r="G6" s="8">
        <f>D6-F6</f>
        <v>5910.927291666666</v>
      </c>
      <c r="H6" s="8">
        <f>$B$1-SUM($G$5:G6)</f>
        <v>738224.57270833338</v>
      </c>
      <c r="I6" s="22"/>
      <c r="J6" s="9"/>
    </row>
    <row r="7" spans="1:10" x14ac:dyDescent="0.25">
      <c r="A7" s="7">
        <v>3</v>
      </c>
      <c r="B7" s="6">
        <v>43586</v>
      </c>
      <c r="C7" s="8">
        <f>H6</f>
        <v>738224.57270833338</v>
      </c>
      <c r="D7" s="17">
        <v>11802</v>
      </c>
      <c r="E7" s="18">
        <v>9.5000000000000001E-2</v>
      </c>
      <c r="F7" s="8">
        <f t="shared" si="0"/>
        <v>5844.2778672743061</v>
      </c>
      <c r="G7" s="8">
        <f>D7-F7</f>
        <v>5957.7221327256939</v>
      </c>
      <c r="H7" s="8">
        <f>$B$1-SUM($G$5:G7)</f>
        <v>732266.85057560762</v>
      </c>
      <c r="I7" s="22"/>
    </row>
    <row r="8" spans="1:10" x14ac:dyDescent="0.25">
      <c r="A8" s="7">
        <v>4</v>
      </c>
      <c r="B8" s="6">
        <v>43617</v>
      </c>
      <c r="C8" s="8">
        <f t="shared" ref="C8:C71" si="1">H7</f>
        <v>732266.85057560762</v>
      </c>
      <c r="D8" s="17">
        <v>11802</v>
      </c>
      <c r="E8" s="18">
        <v>9.5000000000000001E-2</v>
      </c>
      <c r="F8" s="8">
        <f t="shared" si="0"/>
        <v>5797.1125670568945</v>
      </c>
      <c r="G8" s="8">
        <f>D8-F8</f>
        <v>6004.8874329431055</v>
      </c>
      <c r="H8" s="8">
        <f>$B$1-SUM($G$5:G8)</f>
        <v>726261.96314266452</v>
      </c>
      <c r="I8" s="22"/>
    </row>
    <row r="9" spans="1:10" x14ac:dyDescent="0.25">
      <c r="A9" s="7">
        <v>5</v>
      </c>
      <c r="B9" s="6">
        <v>43647</v>
      </c>
      <c r="C9" s="8">
        <f t="shared" si="1"/>
        <v>726261.96314266452</v>
      </c>
      <c r="D9" s="17">
        <v>11802</v>
      </c>
      <c r="E9" s="18">
        <v>9.5000000000000001E-2</v>
      </c>
      <c r="F9" s="8">
        <f t="shared" si="0"/>
        <v>5749.5738748794283</v>
      </c>
      <c r="G9" s="8">
        <f t="shared" ref="G9:G72" si="2">D9-F9</f>
        <v>6052.4261251205717</v>
      </c>
      <c r="H9" s="8">
        <f>$B$1-SUM($G$5:G9)</f>
        <v>720209.53701754392</v>
      </c>
      <c r="I9" s="23"/>
    </row>
    <row r="10" spans="1:10" x14ac:dyDescent="0.25">
      <c r="A10" s="7">
        <v>6</v>
      </c>
      <c r="B10" s="6">
        <v>43678</v>
      </c>
      <c r="C10" s="8">
        <f t="shared" si="1"/>
        <v>720209.53701754392</v>
      </c>
      <c r="D10" s="17">
        <v>11802</v>
      </c>
      <c r="E10" s="18">
        <v>9.5000000000000001E-2</v>
      </c>
      <c r="F10" s="8">
        <f t="shared" si="0"/>
        <v>5701.6588347222232</v>
      </c>
      <c r="G10" s="8">
        <f t="shared" si="2"/>
        <v>6100.3411652777768</v>
      </c>
      <c r="H10" s="8">
        <f>$B$1-SUM($G$5:G10)</f>
        <v>714109.19585226616</v>
      </c>
      <c r="I10" s="23"/>
    </row>
    <row r="11" spans="1:10" x14ac:dyDescent="0.25">
      <c r="A11" s="7">
        <v>7</v>
      </c>
      <c r="B11" s="6">
        <v>43709</v>
      </c>
      <c r="C11" s="8">
        <f t="shared" si="1"/>
        <v>714109.19585226616</v>
      </c>
      <c r="D11" s="17">
        <v>11802</v>
      </c>
      <c r="E11" s="18">
        <v>9.5000000000000001E-2</v>
      </c>
      <c r="F11" s="8">
        <f t="shared" si="0"/>
        <v>5653.364467163774</v>
      </c>
      <c r="G11" s="8">
        <f t="shared" si="2"/>
        <v>6148.635532836226</v>
      </c>
      <c r="H11" s="8">
        <f>$B$1-SUM($G$5:G11)</f>
        <v>707960.56031942996</v>
      </c>
      <c r="I11" s="31" t="s">
        <v>17</v>
      </c>
    </row>
    <row r="12" spans="1:10" x14ac:dyDescent="0.25">
      <c r="A12" s="7">
        <v>8</v>
      </c>
      <c r="B12" s="6">
        <v>43739</v>
      </c>
      <c r="C12" s="8">
        <f t="shared" si="1"/>
        <v>707960.56031942996</v>
      </c>
      <c r="D12" s="17">
        <v>11802</v>
      </c>
      <c r="E12" s="18">
        <v>9.5000000000000001E-2</v>
      </c>
      <c r="F12" s="8">
        <f t="shared" si="0"/>
        <v>5604.6877691954878</v>
      </c>
      <c r="G12" s="8">
        <f t="shared" si="2"/>
        <v>6197.3122308045122</v>
      </c>
      <c r="H12" s="8">
        <f>$B$1-SUM($G$5:G12)</f>
        <v>701763.24808862549</v>
      </c>
      <c r="I12" s="23"/>
    </row>
    <row r="13" spans="1:10" x14ac:dyDescent="0.25">
      <c r="A13" s="7">
        <v>9</v>
      </c>
      <c r="B13" s="6">
        <v>43770</v>
      </c>
      <c r="C13" s="8">
        <f t="shared" si="1"/>
        <v>701763.24808862549</v>
      </c>
      <c r="D13" s="17">
        <v>11802</v>
      </c>
      <c r="E13" s="18">
        <v>9.5000000000000001E-2</v>
      </c>
      <c r="F13" s="8">
        <f t="shared" si="0"/>
        <v>5555.6257140349526</v>
      </c>
      <c r="G13" s="8">
        <f t="shared" si="2"/>
        <v>6246.3742859650474</v>
      </c>
      <c r="H13" s="8">
        <f>$B$1-SUM($G$5:G13)</f>
        <v>695516.87380266038</v>
      </c>
      <c r="I13" s="23"/>
    </row>
    <row r="14" spans="1:10" x14ac:dyDescent="0.25">
      <c r="A14" s="7">
        <v>10</v>
      </c>
      <c r="B14" s="6">
        <v>43800</v>
      </c>
      <c r="C14" s="8">
        <f t="shared" si="1"/>
        <v>695516.87380266038</v>
      </c>
      <c r="D14" s="17">
        <v>11802</v>
      </c>
      <c r="E14" s="18">
        <v>9.5000000000000001E-2</v>
      </c>
      <c r="F14" s="8">
        <f t="shared" si="0"/>
        <v>5506.1752509377284</v>
      </c>
      <c r="G14" s="8">
        <f t="shared" si="2"/>
        <v>6295.8247490622716</v>
      </c>
      <c r="H14" s="8">
        <f>$B$1-SUM($G$5:G14)</f>
        <v>689221.04905359808</v>
      </c>
      <c r="I14" s="31" t="s">
        <v>18</v>
      </c>
    </row>
    <row r="15" spans="1:10" x14ac:dyDescent="0.25">
      <c r="A15" s="7">
        <v>11</v>
      </c>
      <c r="B15" s="6">
        <v>43831</v>
      </c>
      <c r="C15" s="8">
        <f t="shared" si="1"/>
        <v>689221.04905359808</v>
      </c>
      <c r="D15" s="17">
        <v>11802</v>
      </c>
      <c r="E15" s="18">
        <v>9.5000000000000001E-2</v>
      </c>
      <c r="F15" s="8">
        <f t="shared" si="0"/>
        <v>5456.3333050076517</v>
      </c>
      <c r="G15" s="8">
        <f t="shared" si="2"/>
        <v>6345.6666949923483</v>
      </c>
      <c r="H15" s="8">
        <f>$B$1-SUM($G$5:G15)</f>
        <v>682875.38235860574</v>
      </c>
      <c r="I15" s="23"/>
    </row>
    <row r="16" spans="1:10" x14ac:dyDescent="0.25">
      <c r="A16" s="7">
        <v>12</v>
      </c>
      <c r="B16" s="6">
        <v>43862</v>
      </c>
      <c r="C16" s="8">
        <f t="shared" si="1"/>
        <v>682875.38235860574</v>
      </c>
      <c r="D16" s="17">
        <v>11802</v>
      </c>
      <c r="E16" s="18">
        <v>9.5000000000000001E-2</v>
      </c>
      <c r="F16" s="8">
        <f t="shared" si="0"/>
        <v>5406.0967770056295</v>
      </c>
      <c r="G16" s="8">
        <f t="shared" si="2"/>
        <v>6395.9032229943705</v>
      </c>
      <c r="H16" s="8">
        <f>$B$1-SUM($G$5:G16)</f>
        <v>676479.47913561144</v>
      </c>
      <c r="I16" s="23"/>
    </row>
    <row r="17" spans="1:9" x14ac:dyDescent="0.25">
      <c r="A17" s="7">
        <v>13</v>
      </c>
      <c r="B17" s="6">
        <v>43891</v>
      </c>
      <c r="C17" s="8">
        <f t="shared" si="1"/>
        <v>676479.47913561144</v>
      </c>
      <c r="D17" s="17">
        <v>11802</v>
      </c>
      <c r="E17" s="18">
        <v>9.5000000000000001E-2</v>
      </c>
      <c r="F17" s="8">
        <f t="shared" si="0"/>
        <v>5355.4625431569248</v>
      </c>
      <c r="G17" s="8">
        <f t="shared" si="2"/>
        <v>6446.5374568430752</v>
      </c>
      <c r="H17" s="8">
        <f>$B$1-SUM($G$5:G17)</f>
        <v>670032.94167876837</v>
      </c>
      <c r="I17" s="31" t="s">
        <v>19</v>
      </c>
    </row>
    <row r="18" spans="1:9" x14ac:dyDescent="0.25">
      <c r="A18" s="7">
        <v>14</v>
      </c>
      <c r="B18" s="6">
        <v>43922</v>
      </c>
      <c r="C18" s="8">
        <f t="shared" si="1"/>
        <v>670032.94167876837</v>
      </c>
      <c r="D18" s="17">
        <v>11802</v>
      </c>
      <c r="E18" s="18">
        <v>9.5000000000000001E-2</v>
      </c>
      <c r="F18" s="8">
        <f t="shared" si="0"/>
        <v>5304.4274549569163</v>
      </c>
      <c r="G18" s="8">
        <f t="shared" si="2"/>
        <v>6497.5725450430837</v>
      </c>
      <c r="H18" s="8">
        <f>$B$1-SUM($G$5:G18)</f>
        <v>663535.3691337253</v>
      </c>
      <c r="I18" s="23"/>
    </row>
    <row r="19" spans="1:9" x14ac:dyDescent="0.25">
      <c r="A19" s="7">
        <v>15</v>
      </c>
      <c r="B19" s="6">
        <v>43952</v>
      </c>
      <c r="C19" s="8">
        <f t="shared" si="1"/>
        <v>663535.3691337253</v>
      </c>
      <c r="D19" s="17">
        <v>11802</v>
      </c>
      <c r="E19" s="18">
        <v>9.5000000000000001E-2</v>
      </c>
      <c r="F19" s="8">
        <f t="shared" si="0"/>
        <v>5252.9883389753259</v>
      </c>
      <c r="G19" s="8">
        <f t="shared" si="2"/>
        <v>6549.0116610246741</v>
      </c>
      <c r="H19" s="8">
        <f>$B$1-SUM($G$5:G19)</f>
        <v>656986.35747270053</v>
      </c>
      <c r="I19" s="31" t="s">
        <v>20</v>
      </c>
    </row>
    <row r="20" spans="1:9" x14ac:dyDescent="0.25">
      <c r="A20" s="7">
        <v>16</v>
      </c>
      <c r="B20" s="6">
        <v>43983</v>
      </c>
      <c r="C20" s="8">
        <f t="shared" si="1"/>
        <v>656986.35747270053</v>
      </c>
      <c r="D20" s="17">
        <v>11802</v>
      </c>
      <c r="E20" s="18">
        <v>9.5000000000000001E-2</v>
      </c>
      <c r="F20" s="8">
        <f t="shared" si="0"/>
        <v>5201.1419966588801</v>
      </c>
      <c r="G20" s="8">
        <f t="shared" si="2"/>
        <v>6600.8580033411199</v>
      </c>
      <c r="H20" s="8">
        <f>$B$1-SUM($G$5:G20)</f>
        <v>650385.49946935941</v>
      </c>
      <c r="I20" s="23"/>
    </row>
    <row r="21" spans="1:9" x14ac:dyDescent="0.25">
      <c r="A21" s="7">
        <v>17</v>
      </c>
      <c r="B21" s="6">
        <v>44013</v>
      </c>
      <c r="C21" s="8">
        <f t="shared" si="1"/>
        <v>650385.49946935941</v>
      </c>
      <c r="D21" s="17">
        <v>11802</v>
      </c>
      <c r="E21" s="18">
        <v>9.5000000000000001E-2</v>
      </c>
      <c r="F21" s="8">
        <f t="shared" si="0"/>
        <v>5148.885204132429</v>
      </c>
      <c r="G21" s="8">
        <f t="shared" si="2"/>
        <v>6653.114795867571</v>
      </c>
      <c r="H21" s="32">
        <f>$B$1-SUM($G$5:G21)</f>
        <v>643732.38467349194</v>
      </c>
      <c r="I21" s="23"/>
    </row>
    <row r="22" spans="1:9" x14ac:dyDescent="0.25">
      <c r="A22" s="7">
        <v>18</v>
      </c>
      <c r="B22" s="6">
        <v>44044</v>
      </c>
      <c r="C22" s="8">
        <f t="shared" si="1"/>
        <v>643732.38467349194</v>
      </c>
      <c r="D22" s="17">
        <v>11802</v>
      </c>
      <c r="E22" s="18">
        <v>9.5000000000000001E-2</v>
      </c>
      <c r="F22" s="8">
        <f t="shared" si="0"/>
        <v>5096.2147119984784</v>
      </c>
      <c r="G22" s="8">
        <f t="shared" si="2"/>
        <v>6705.7852880015216</v>
      </c>
      <c r="H22" s="32">
        <f>$B$1-SUM($G$5:G22)</f>
        <v>637026.59938549041</v>
      </c>
      <c r="I22" s="23"/>
    </row>
    <row r="23" spans="1:9" x14ac:dyDescent="0.25">
      <c r="A23" s="7">
        <v>19</v>
      </c>
      <c r="B23" s="6">
        <v>44075</v>
      </c>
      <c r="C23" s="8">
        <f t="shared" si="1"/>
        <v>637026.59938549041</v>
      </c>
      <c r="D23" s="17">
        <v>11802</v>
      </c>
      <c r="E23" s="18">
        <v>9.5000000000000001E-2</v>
      </c>
      <c r="F23" s="8">
        <f t="shared" si="0"/>
        <v>5043.1272451351324</v>
      </c>
      <c r="G23" s="8">
        <f t="shared" si="2"/>
        <v>6758.8727548648676</v>
      </c>
      <c r="H23" s="8">
        <f>$B$1-SUM($G$5:G23)</f>
        <v>630267.72663062555</v>
      </c>
      <c r="I23" s="31" t="s">
        <v>20</v>
      </c>
    </row>
    <row r="24" spans="1:9" x14ac:dyDescent="0.25">
      <c r="A24" s="7">
        <v>20</v>
      </c>
      <c r="B24" s="6">
        <v>44105</v>
      </c>
      <c r="C24" s="8">
        <f t="shared" si="1"/>
        <v>630267.72663062555</v>
      </c>
      <c r="D24" s="17">
        <v>11802</v>
      </c>
      <c r="E24" s="18">
        <v>9.5000000000000001E-2</v>
      </c>
      <c r="F24" s="8">
        <f t="shared" si="0"/>
        <v>4989.6195024924527</v>
      </c>
      <c r="G24" s="8">
        <f t="shared" si="2"/>
        <v>6812.3804975075473</v>
      </c>
      <c r="H24" s="8">
        <f>$B$1-SUM($G$5:G24)</f>
        <v>623455.34613311791</v>
      </c>
      <c r="I24" s="31"/>
    </row>
    <row r="25" spans="1:9" x14ac:dyDescent="0.25">
      <c r="A25" s="7">
        <v>21</v>
      </c>
      <c r="B25" s="6">
        <v>44136</v>
      </c>
      <c r="C25" s="8">
        <f t="shared" si="1"/>
        <v>623455.34613311791</v>
      </c>
      <c r="D25" s="17">
        <v>11802</v>
      </c>
      <c r="E25" s="18">
        <v>9.5000000000000001E-2</v>
      </c>
      <c r="F25" s="8">
        <f t="shared" si="0"/>
        <v>4935.688156887184</v>
      </c>
      <c r="G25" s="8">
        <f t="shared" si="2"/>
        <v>6866.311843112816</v>
      </c>
      <c r="H25" s="8">
        <f>$B$1-SUM($G$5:G25)</f>
        <v>616589.0342900051</v>
      </c>
      <c r="I25" s="23"/>
    </row>
    <row r="26" spans="1:9" x14ac:dyDescent="0.25">
      <c r="A26" s="7">
        <v>22</v>
      </c>
      <c r="B26" s="6">
        <v>44166</v>
      </c>
      <c r="C26" s="8">
        <f t="shared" si="1"/>
        <v>616589.0342900051</v>
      </c>
      <c r="D26" s="17">
        <v>11802</v>
      </c>
      <c r="E26" s="18">
        <v>9.5000000000000001E-2</v>
      </c>
      <c r="F26" s="8">
        <f t="shared" si="0"/>
        <v>4881.3298547958739</v>
      </c>
      <c r="G26" s="8">
        <f t="shared" si="2"/>
        <v>6920.6701452041261</v>
      </c>
      <c r="H26" s="8">
        <f>$B$1-SUM($G$5:G26)</f>
        <v>609668.36414480105</v>
      </c>
      <c r="I26" s="23"/>
    </row>
    <row r="27" spans="1:9" x14ac:dyDescent="0.25">
      <c r="A27" s="7">
        <v>23</v>
      </c>
      <c r="B27" s="6">
        <v>44197</v>
      </c>
      <c r="C27" s="8">
        <f t="shared" si="1"/>
        <v>609668.36414480105</v>
      </c>
      <c r="D27" s="17">
        <v>11802</v>
      </c>
      <c r="E27" s="18">
        <v>9.5000000000000001E-2</v>
      </c>
      <c r="F27" s="8">
        <f t="shared" si="0"/>
        <v>4826.5412161463419</v>
      </c>
      <c r="G27" s="8">
        <f t="shared" si="2"/>
        <v>6975.4587838536581</v>
      </c>
      <c r="H27" s="8">
        <f>$B$1-SUM($G$5:G27)</f>
        <v>602692.90536094736</v>
      </c>
      <c r="I27" s="23"/>
    </row>
    <row r="28" spans="1:9" x14ac:dyDescent="0.25">
      <c r="A28" s="7">
        <v>24</v>
      </c>
      <c r="B28" s="6">
        <v>44228</v>
      </c>
      <c r="C28" s="8">
        <f t="shared" si="1"/>
        <v>602692.90536094736</v>
      </c>
      <c r="D28" s="17">
        <v>11802</v>
      </c>
      <c r="E28" s="18">
        <v>9.5000000000000001E-2</v>
      </c>
      <c r="F28" s="8">
        <f t="shared" si="0"/>
        <v>4771.3188341075002</v>
      </c>
      <c r="G28" s="8">
        <f t="shared" si="2"/>
        <v>7030.6811658924998</v>
      </c>
      <c r="H28" s="8">
        <f>$B$1-SUM($G$5:G28)</f>
        <v>595662.22419505485</v>
      </c>
      <c r="I28" s="23"/>
    </row>
    <row r="29" spans="1:9" x14ac:dyDescent="0.25">
      <c r="A29" s="7">
        <v>25</v>
      </c>
      <c r="B29" s="6">
        <v>44256</v>
      </c>
      <c r="C29" s="8">
        <f t="shared" si="1"/>
        <v>595662.22419505485</v>
      </c>
      <c r="D29" s="17">
        <v>11802</v>
      </c>
      <c r="E29" s="18">
        <v>9.5000000000000001E-2</v>
      </c>
      <c r="F29" s="8">
        <f t="shared" si="0"/>
        <v>4715.6592748775183</v>
      </c>
      <c r="G29" s="8">
        <f t="shared" si="2"/>
        <v>7086.3407251224817</v>
      </c>
      <c r="H29" s="8">
        <f>$B$1-SUM($G$5:G29)</f>
        <v>588575.88346993236</v>
      </c>
      <c r="I29" s="23"/>
    </row>
    <row r="30" spans="1:9" x14ac:dyDescent="0.25">
      <c r="A30" s="7">
        <v>26</v>
      </c>
      <c r="B30" s="6">
        <v>44287</v>
      </c>
      <c r="C30" s="8">
        <f t="shared" si="1"/>
        <v>588575.88346993236</v>
      </c>
      <c r="D30" s="17">
        <v>11802</v>
      </c>
      <c r="E30" s="18">
        <v>9.5000000000000001E-2</v>
      </c>
      <c r="F30" s="8">
        <f t="shared" si="0"/>
        <v>4659.5590774702987</v>
      </c>
      <c r="G30" s="8">
        <f t="shared" si="2"/>
        <v>7142.4409225297013</v>
      </c>
      <c r="H30" s="8">
        <f>$B$1-SUM($G$5:G30)</f>
        <v>581433.44254740269</v>
      </c>
      <c r="I30" s="23"/>
    </row>
    <row r="31" spans="1:9" x14ac:dyDescent="0.25">
      <c r="A31" s="7">
        <v>27</v>
      </c>
      <c r="B31" s="6">
        <v>44317</v>
      </c>
      <c r="C31" s="8">
        <f t="shared" si="1"/>
        <v>581433.44254740269</v>
      </c>
      <c r="D31" s="17">
        <v>11802</v>
      </c>
      <c r="E31" s="18">
        <v>9.5000000000000001E-2</v>
      </c>
      <c r="F31" s="8">
        <f t="shared" si="0"/>
        <v>4603.0147535002716</v>
      </c>
      <c r="G31" s="8">
        <f t="shared" si="2"/>
        <v>7198.9852464997284</v>
      </c>
      <c r="H31" s="8">
        <f>$B$1-SUM($G$5:G31)</f>
        <v>574234.45730090293</v>
      </c>
      <c r="I31" s="23"/>
    </row>
    <row r="32" spans="1:9" x14ac:dyDescent="0.25">
      <c r="A32" s="7">
        <v>28</v>
      </c>
      <c r="B32" s="6">
        <v>44348</v>
      </c>
      <c r="C32" s="8">
        <f t="shared" si="1"/>
        <v>574234.45730090293</v>
      </c>
      <c r="D32" s="17">
        <v>11802</v>
      </c>
      <c r="E32" s="18">
        <v>9.5000000000000001E-2</v>
      </c>
      <c r="F32" s="8">
        <f t="shared" si="0"/>
        <v>4546.0227869654818</v>
      </c>
      <c r="G32" s="8">
        <f t="shared" si="2"/>
        <v>7255.9772130345182</v>
      </c>
      <c r="H32" s="8">
        <f>$B$1-SUM($G$5:G32)</f>
        <v>566978.4800878684</v>
      </c>
      <c r="I32" s="23"/>
    </row>
    <row r="33" spans="1:9" x14ac:dyDescent="0.25">
      <c r="A33" s="7">
        <v>29</v>
      </c>
      <c r="B33" s="6">
        <v>44378</v>
      </c>
      <c r="C33" s="8">
        <f t="shared" si="1"/>
        <v>566978.4800878684</v>
      </c>
      <c r="D33" s="17">
        <v>11802</v>
      </c>
      <c r="E33" s="18">
        <v>9.5000000000000001E-2</v>
      </c>
      <c r="F33" s="8">
        <f t="shared" si="0"/>
        <v>4488.5796340289589</v>
      </c>
      <c r="G33" s="8">
        <f t="shared" si="2"/>
        <v>7313.4203659710411</v>
      </c>
      <c r="H33" s="8">
        <f>$B$1-SUM($G$5:G33)</f>
        <v>559665.05972189736</v>
      </c>
      <c r="I33" s="23"/>
    </row>
    <row r="34" spans="1:9" x14ac:dyDescent="0.25">
      <c r="A34" s="7">
        <v>30</v>
      </c>
      <c r="B34" s="6">
        <v>44409</v>
      </c>
      <c r="C34" s="8">
        <f t="shared" si="1"/>
        <v>559665.05972189736</v>
      </c>
      <c r="D34" s="17">
        <v>11802</v>
      </c>
      <c r="E34" s="18">
        <v>9.5000000000000001E-2</v>
      </c>
      <c r="F34" s="8">
        <f t="shared" si="0"/>
        <v>4430.6817227983547</v>
      </c>
      <c r="G34" s="8">
        <f t="shared" si="2"/>
        <v>7371.3182772016453</v>
      </c>
      <c r="H34" s="8">
        <f>$B$1-SUM($G$5:G34)</f>
        <v>552293.74144469574</v>
      </c>
      <c r="I34" s="23"/>
    </row>
    <row r="35" spans="1:9" x14ac:dyDescent="0.25">
      <c r="A35" s="7">
        <v>31</v>
      </c>
      <c r="B35" s="6">
        <v>44440</v>
      </c>
      <c r="C35" s="8">
        <f t="shared" si="1"/>
        <v>552293.74144469574</v>
      </c>
      <c r="D35" s="17">
        <v>11802</v>
      </c>
      <c r="E35" s="18">
        <v>9.5000000000000001E-2</v>
      </c>
      <c r="F35" s="8">
        <f t="shared" si="0"/>
        <v>4372.3254531038419</v>
      </c>
      <c r="G35" s="8">
        <f t="shared" si="2"/>
        <v>7429.6745468961581</v>
      </c>
      <c r="H35" s="8">
        <f>$B$1-SUM($G$5:G35)</f>
        <v>544864.06689779949</v>
      </c>
      <c r="I35" s="23"/>
    </row>
    <row r="36" spans="1:9" x14ac:dyDescent="0.25">
      <c r="A36" s="7">
        <v>32</v>
      </c>
      <c r="B36" s="6">
        <v>44470</v>
      </c>
      <c r="C36" s="8">
        <f t="shared" si="1"/>
        <v>544864.06689779949</v>
      </c>
      <c r="D36" s="17">
        <v>11802</v>
      </c>
      <c r="E36" s="18">
        <v>9.5000000000000001E-2</v>
      </c>
      <c r="F36" s="8">
        <f t="shared" si="0"/>
        <v>4313.5071962742468</v>
      </c>
      <c r="G36" s="8">
        <f t="shared" si="2"/>
        <v>7488.4928037257532</v>
      </c>
      <c r="H36" s="8">
        <f>$B$1-SUM($G$5:G36)</f>
        <v>537375.57409407385</v>
      </c>
      <c r="I36" s="23"/>
    </row>
    <row r="37" spans="1:9" x14ac:dyDescent="0.25">
      <c r="A37" s="7">
        <v>33</v>
      </c>
      <c r="B37" s="6">
        <v>44501</v>
      </c>
      <c r="C37" s="8">
        <f t="shared" si="1"/>
        <v>537375.57409407385</v>
      </c>
      <c r="D37" s="17">
        <v>11802</v>
      </c>
      <c r="E37" s="18">
        <v>9.5000000000000001E-2</v>
      </c>
      <c r="F37" s="8">
        <f t="shared" si="0"/>
        <v>4254.2232949114186</v>
      </c>
      <c r="G37" s="8">
        <f t="shared" si="2"/>
        <v>7547.7767050885814</v>
      </c>
      <c r="H37" s="8">
        <f>$B$1-SUM($G$5:G37)</f>
        <v>529827.79738898517</v>
      </c>
      <c r="I37" s="23"/>
    </row>
    <row r="38" spans="1:9" x14ac:dyDescent="0.25">
      <c r="A38" s="7">
        <v>34</v>
      </c>
      <c r="B38" s="6">
        <v>44531</v>
      </c>
      <c r="C38" s="8">
        <f t="shared" si="1"/>
        <v>529827.79738898517</v>
      </c>
      <c r="D38" s="17">
        <v>11802</v>
      </c>
      <c r="E38" s="18">
        <v>9.5000000000000001E-2</v>
      </c>
      <c r="F38" s="8">
        <f t="shared" si="0"/>
        <v>4194.4700626628</v>
      </c>
      <c r="G38" s="8">
        <f t="shared" si="2"/>
        <v>7607.5299373372</v>
      </c>
      <c r="H38" s="8">
        <f>$B$1-SUM($G$5:G38)</f>
        <v>522220.26745164802</v>
      </c>
      <c r="I38" s="23"/>
    </row>
    <row r="39" spans="1:9" x14ac:dyDescent="0.25">
      <c r="A39" s="7">
        <v>35</v>
      </c>
      <c r="B39" s="6">
        <v>44562</v>
      </c>
      <c r="C39" s="8">
        <f t="shared" si="1"/>
        <v>522220.26745164802</v>
      </c>
      <c r="D39" s="17">
        <v>11802</v>
      </c>
      <c r="E39" s="18">
        <v>9.5000000000000001E-2</v>
      </c>
      <c r="F39" s="8">
        <f t="shared" si="0"/>
        <v>4134.243783992214</v>
      </c>
      <c r="G39" s="8">
        <f t="shared" si="2"/>
        <v>7667.756216007786</v>
      </c>
      <c r="H39" s="8">
        <f>$B$1-SUM($G$5:G39)</f>
        <v>514552.51123564021</v>
      </c>
      <c r="I39" s="23"/>
    </row>
    <row r="40" spans="1:9" x14ac:dyDescent="0.25">
      <c r="A40" s="7">
        <v>36</v>
      </c>
      <c r="B40" s="6">
        <v>44593</v>
      </c>
      <c r="C40" s="8">
        <f t="shared" si="1"/>
        <v>514552.51123564021</v>
      </c>
      <c r="D40" s="17">
        <v>11802</v>
      </c>
      <c r="E40" s="18">
        <v>9.5000000000000001E-2</v>
      </c>
      <c r="F40" s="8">
        <f t="shared" si="0"/>
        <v>4073.5407139488188</v>
      </c>
      <c r="G40" s="8">
        <f t="shared" si="2"/>
        <v>7728.4592860511812</v>
      </c>
      <c r="H40" s="8">
        <f>$B$1-SUM($G$5:G40)</f>
        <v>506824.05194958905</v>
      </c>
      <c r="I40" s="23"/>
    </row>
    <row r="41" spans="1:9" x14ac:dyDescent="0.25">
      <c r="A41" s="7">
        <v>37</v>
      </c>
      <c r="B41" s="6">
        <v>44621</v>
      </c>
      <c r="C41" s="8">
        <f t="shared" si="1"/>
        <v>506824.05194958905</v>
      </c>
      <c r="D41" s="17">
        <v>11802</v>
      </c>
      <c r="E41" s="18">
        <v>9.5000000000000001E-2</v>
      </c>
      <c r="F41" s="8">
        <f t="shared" si="0"/>
        <v>4012.3570779342472</v>
      </c>
      <c r="G41" s="8">
        <f t="shared" si="2"/>
        <v>7789.6429220657528</v>
      </c>
      <c r="H41" s="8">
        <f>$B$1-SUM($G$5:G41)</f>
        <v>499034.40902752324</v>
      </c>
      <c r="I41" s="23"/>
    </row>
    <row r="42" spans="1:9" x14ac:dyDescent="0.25">
      <c r="A42" s="7">
        <v>38</v>
      </c>
      <c r="B42" s="6">
        <v>44652</v>
      </c>
      <c r="C42" s="8">
        <f t="shared" si="1"/>
        <v>499034.40902752324</v>
      </c>
      <c r="D42" s="17">
        <v>11802</v>
      </c>
      <c r="E42" s="18">
        <v>9.5000000000000001E-2</v>
      </c>
      <c r="F42" s="8">
        <f t="shared" si="0"/>
        <v>3950.6890714678925</v>
      </c>
      <c r="G42" s="8">
        <f t="shared" si="2"/>
        <v>7851.3109285321079</v>
      </c>
      <c r="H42" s="8">
        <f>$B$1-SUM($G$5:G42)</f>
        <v>491183.09809899121</v>
      </c>
      <c r="I42" s="23"/>
    </row>
    <row r="43" spans="1:9" x14ac:dyDescent="0.25">
      <c r="A43" s="7">
        <v>39</v>
      </c>
      <c r="B43" s="6">
        <v>44682</v>
      </c>
      <c r="C43" s="8">
        <f t="shared" si="1"/>
        <v>491183.09809899121</v>
      </c>
      <c r="D43" s="17">
        <v>11802</v>
      </c>
      <c r="E43" s="18">
        <v>9.5000000000000001E-2</v>
      </c>
      <c r="F43" s="8">
        <f t="shared" si="0"/>
        <v>3888.5328599503473</v>
      </c>
      <c r="G43" s="8">
        <f t="shared" si="2"/>
        <v>7913.4671400496527</v>
      </c>
      <c r="H43" s="8">
        <f>$B$1-SUM($G$5:G43)</f>
        <v>483269.63095894153</v>
      </c>
      <c r="I43" s="23"/>
    </row>
    <row r="44" spans="1:9" x14ac:dyDescent="0.25">
      <c r="A44" s="7">
        <v>40</v>
      </c>
      <c r="B44" s="6">
        <v>44713</v>
      </c>
      <c r="C44" s="8">
        <f t="shared" si="1"/>
        <v>483269.63095894153</v>
      </c>
      <c r="D44" s="17">
        <v>11802</v>
      </c>
      <c r="E44" s="18">
        <v>9.5000000000000001E-2</v>
      </c>
      <c r="F44" s="8">
        <f t="shared" si="0"/>
        <v>3825.8845784249543</v>
      </c>
      <c r="G44" s="8">
        <f t="shared" si="2"/>
        <v>7976.1154215750457</v>
      </c>
      <c r="H44" s="8">
        <f>$B$1-SUM($G$5:G44)</f>
        <v>475293.5155373665</v>
      </c>
      <c r="I44" s="23"/>
    </row>
    <row r="45" spans="1:9" x14ac:dyDescent="0.25">
      <c r="A45" s="7">
        <v>41</v>
      </c>
      <c r="B45" s="6">
        <v>44743</v>
      </c>
      <c r="C45" s="8">
        <f t="shared" si="1"/>
        <v>475293.5155373665</v>
      </c>
      <c r="D45" s="17">
        <v>11802</v>
      </c>
      <c r="E45" s="18">
        <v>9.5000000000000001E-2</v>
      </c>
      <c r="F45" s="8">
        <f t="shared" si="0"/>
        <v>3762.7403313374853</v>
      </c>
      <c r="G45" s="8">
        <f t="shared" si="2"/>
        <v>8039.2596686625147</v>
      </c>
      <c r="H45" s="8">
        <f>$B$1-SUM($G$5:G45)</f>
        <v>467254.255868704</v>
      </c>
      <c r="I45" s="23"/>
    </row>
    <row r="46" spans="1:9" x14ac:dyDescent="0.25">
      <c r="A46" s="7">
        <v>42</v>
      </c>
      <c r="B46" s="6">
        <v>44774</v>
      </c>
      <c r="C46" s="8">
        <f t="shared" si="1"/>
        <v>467254.255868704</v>
      </c>
      <c r="D46" s="17">
        <v>11802</v>
      </c>
      <c r="E46" s="18">
        <v>9.5000000000000001E-2</v>
      </c>
      <c r="F46" s="8">
        <f t="shared" si="0"/>
        <v>3699.0961922939068</v>
      </c>
      <c r="G46" s="8">
        <f t="shared" si="2"/>
        <v>8102.9038077060932</v>
      </c>
      <c r="H46" s="8">
        <f>$B$1-SUM($G$5:G46)</f>
        <v>459151.35206099792</v>
      </c>
      <c r="I46" s="23"/>
    </row>
    <row r="47" spans="1:9" x14ac:dyDescent="0.25">
      <c r="A47" s="7">
        <v>43</v>
      </c>
      <c r="B47" s="6">
        <v>44805</v>
      </c>
      <c r="C47" s="8">
        <f t="shared" si="1"/>
        <v>459151.35206099792</v>
      </c>
      <c r="D47" s="17">
        <v>11802</v>
      </c>
      <c r="E47" s="18">
        <v>9.5000000000000001E-2</v>
      </c>
      <c r="F47" s="8">
        <f t="shared" si="0"/>
        <v>3634.9482038162337</v>
      </c>
      <c r="G47" s="8">
        <f t="shared" si="2"/>
        <v>8167.0517961837668</v>
      </c>
      <c r="H47" s="8">
        <f>$B$1-SUM($G$5:G47)</f>
        <v>450984.30026481417</v>
      </c>
      <c r="I47" s="23"/>
    </row>
    <row r="48" spans="1:9" x14ac:dyDescent="0.25">
      <c r="A48" s="7">
        <v>44</v>
      </c>
      <c r="B48" s="6">
        <v>44835</v>
      </c>
      <c r="C48" s="8">
        <f t="shared" si="1"/>
        <v>450984.30026481417</v>
      </c>
      <c r="D48" s="17">
        <v>11802</v>
      </c>
      <c r="E48" s="18">
        <v>9.5000000000000001E-2</v>
      </c>
      <c r="F48" s="8">
        <f t="shared" si="0"/>
        <v>3570.2923770964458</v>
      </c>
      <c r="G48" s="8">
        <f t="shared" si="2"/>
        <v>8231.7076229035538</v>
      </c>
      <c r="H48" s="8">
        <f>$B$1-SUM($G$5:G48)</f>
        <v>442752.5926419106</v>
      </c>
      <c r="I48" s="23"/>
    </row>
    <row r="49" spans="1:9" x14ac:dyDescent="0.25">
      <c r="A49" s="7">
        <v>45</v>
      </c>
      <c r="B49" s="6">
        <v>44866</v>
      </c>
      <c r="C49" s="8">
        <f t="shared" si="1"/>
        <v>442752.5926419106</v>
      </c>
      <c r="D49" s="17">
        <v>11802</v>
      </c>
      <c r="E49" s="18">
        <v>9.5000000000000001E-2</v>
      </c>
      <c r="F49" s="8">
        <f t="shared" si="0"/>
        <v>3505.1246917484591</v>
      </c>
      <c r="G49" s="8">
        <f t="shared" si="2"/>
        <v>8296.8753082515414</v>
      </c>
      <c r="H49" s="8">
        <f>$B$1-SUM($G$5:G49)</f>
        <v>434455.71733365906</v>
      </c>
      <c r="I49" s="23"/>
    </row>
    <row r="50" spans="1:9" x14ac:dyDescent="0.25">
      <c r="A50" s="7">
        <v>46</v>
      </c>
      <c r="B50" s="6">
        <v>44896</v>
      </c>
      <c r="C50" s="8">
        <f t="shared" si="1"/>
        <v>434455.71733365906</v>
      </c>
      <c r="D50" s="17">
        <v>11802</v>
      </c>
      <c r="E50" s="18">
        <v>9.5000000000000001E-2</v>
      </c>
      <c r="F50" s="8">
        <f t="shared" si="0"/>
        <v>3439.4410955581347</v>
      </c>
      <c r="G50" s="8">
        <f t="shared" si="2"/>
        <v>8362.5589044418648</v>
      </c>
      <c r="H50" s="8">
        <f>$B$1-SUM($G$5:G50)</f>
        <v>426093.15842921718</v>
      </c>
      <c r="I50" s="23"/>
    </row>
    <row r="51" spans="1:9" x14ac:dyDescent="0.25">
      <c r="A51" s="7">
        <v>47</v>
      </c>
      <c r="B51" s="6">
        <v>44927</v>
      </c>
      <c r="C51" s="8">
        <f t="shared" si="1"/>
        <v>426093.15842921718</v>
      </c>
      <c r="D51" s="17">
        <v>11802</v>
      </c>
      <c r="E51" s="18">
        <v>9.5000000000000001E-2</v>
      </c>
      <c r="F51" s="8">
        <f t="shared" si="0"/>
        <v>3373.2375042313029</v>
      </c>
      <c r="G51" s="8">
        <f t="shared" si="2"/>
        <v>8428.7624957686967</v>
      </c>
      <c r="H51" s="8">
        <f>$B$1-SUM($G$5:G51)</f>
        <v>417664.39593344845</v>
      </c>
      <c r="I51" s="23"/>
    </row>
    <row r="52" spans="1:9" x14ac:dyDescent="0.25">
      <c r="A52" s="7">
        <v>48</v>
      </c>
      <c r="B52" s="6">
        <v>44958</v>
      </c>
      <c r="C52" s="8">
        <f t="shared" si="1"/>
        <v>417664.39593344845</v>
      </c>
      <c r="D52" s="17">
        <v>11802</v>
      </c>
      <c r="E52" s="18">
        <v>9.5000000000000001E-2</v>
      </c>
      <c r="F52" s="8">
        <f t="shared" si="0"/>
        <v>3306.5098011398004</v>
      </c>
      <c r="G52" s="8">
        <f t="shared" si="2"/>
        <v>8495.4901988601996</v>
      </c>
      <c r="H52" s="8">
        <f>$B$1-SUM($G$5:G52)</f>
        <v>409168.90573458828</v>
      </c>
      <c r="I52" s="23"/>
    </row>
    <row r="53" spans="1:9" x14ac:dyDescent="0.25">
      <c r="A53" s="7">
        <v>49</v>
      </c>
      <c r="B53" s="6">
        <v>44986</v>
      </c>
      <c r="C53" s="8">
        <f t="shared" si="1"/>
        <v>409168.90573458828</v>
      </c>
      <c r="D53" s="17">
        <v>11802</v>
      </c>
      <c r="E53" s="18">
        <v>9.5000000000000001E-2</v>
      </c>
      <c r="F53" s="8">
        <f t="shared" si="0"/>
        <v>3239.2538370654906</v>
      </c>
      <c r="G53" s="8">
        <f t="shared" si="2"/>
        <v>8562.7461629345089</v>
      </c>
      <c r="H53" s="8">
        <f>$B$1-SUM($G$5:G53)</f>
        <v>400606.15957165376</v>
      </c>
      <c r="I53" s="23"/>
    </row>
    <row r="54" spans="1:9" x14ac:dyDescent="0.25">
      <c r="A54" s="7">
        <v>50</v>
      </c>
      <c r="B54" s="6">
        <v>45017</v>
      </c>
      <c r="C54" s="8">
        <f t="shared" si="1"/>
        <v>400606.15957165376</v>
      </c>
      <c r="D54" s="17">
        <v>11802</v>
      </c>
      <c r="E54" s="18">
        <v>9.5000000000000001E-2</v>
      </c>
      <c r="F54" s="8">
        <f t="shared" si="0"/>
        <v>3171.4654299422591</v>
      </c>
      <c r="G54" s="8">
        <f t="shared" si="2"/>
        <v>8630.5345700577418</v>
      </c>
      <c r="H54" s="8">
        <f>$B$1-SUM($G$5:G54)</f>
        <v>391975.625001596</v>
      </c>
      <c r="I54" s="23"/>
    </row>
    <row r="55" spans="1:9" x14ac:dyDescent="0.25">
      <c r="A55" s="7">
        <v>51</v>
      </c>
      <c r="B55" s="6">
        <v>45047</v>
      </c>
      <c r="C55" s="8">
        <f t="shared" si="1"/>
        <v>391975.625001596</v>
      </c>
      <c r="D55" s="17">
        <v>11802</v>
      </c>
      <c r="E55" s="18">
        <v>9.5000000000000001E-2</v>
      </c>
      <c r="F55" s="8">
        <f t="shared" si="0"/>
        <v>3103.1403645959685</v>
      </c>
      <c r="G55" s="8">
        <f t="shared" si="2"/>
        <v>8698.859635404031</v>
      </c>
      <c r="H55" s="8">
        <f>$B$1-SUM($G$5:G55)</f>
        <v>383276.76536619198</v>
      </c>
      <c r="I55" s="23"/>
    </row>
    <row r="56" spans="1:9" x14ac:dyDescent="0.25">
      <c r="A56" s="7">
        <v>52</v>
      </c>
      <c r="B56" s="6">
        <v>45078</v>
      </c>
      <c r="C56" s="8">
        <f t="shared" si="1"/>
        <v>383276.76536619198</v>
      </c>
      <c r="D56" s="17">
        <v>11802</v>
      </c>
      <c r="E56" s="18">
        <v>9.5000000000000001E-2</v>
      </c>
      <c r="F56" s="8">
        <f t="shared" si="0"/>
        <v>3034.2743924823535</v>
      </c>
      <c r="G56" s="8">
        <f t="shared" si="2"/>
        <v>8767.7256075176465</v>
      </c>
      <c r="H56" s="8">
        <f>$B$1-SUM($G$5:G56)</f>
        <v>374509.03975867433</v>
      </c>
      <c r="I56" s="23"/>
    </row>
    <row r="57" spans="1:9" x14ac:dyDescent="0.25">
      <c r="A57" s="7">
        <v>53</v>
      </c>
      <c r="B57" s="6">
        <v>45108</v>
      </c>
      <c r="C57" s="8">
        <f t="shared" si="1"/>
        <v>374509.03975867433</v>
      </c>
      <c r="D57" s="17">
        <v>11802</v>
      </c>
      <c r="E57" s="18">
        <v>9.5000000000000001E-2</v>
      </c>
      <c r="F57" s="8">
        <f t="shared" si="0"/>
        <v>2964.8632314228389</v>
      </c>
      <c r="G57" s="8">
        <f t="shared" si="2"/>
        <v>8837.136768577162</v>
      </c>
      <c r="H57" s="8">
        <f>$B$1-SUM($G$5:G57)</f>
        <v>365671.90299009718</v>
      </c>
      <c r="I57" s="23"/>
    </row>
    <row r="58" spans="1:9" x14ac:dyDescent="0.25">
      <c r="A58" s="7">
        <v>54</v>
      </c>
      <c r="B58" s="6">
        <v>45139</v>
      </c>
      <c r="C58" s="8">
        <f t="shared" si="1"/>
        <v>365671.90299009718</v>
      </c>
      <c r="D58" s="17">
        <v>11802</v>
      </c>
      <c r="E58" s="18">
        <v>9.5000000000000001E-2</v>
      </c>
      <c r="F58" s="8">
        <f t="shared" si="0"/>
        <v>2894.9025653382696</v>
      </c>
      <c r="G58" s="8">
        <f t="shared" si="2"/>
        <v>8907.0974346617295</v>
      </c>
      <c r="H58" s="8">
        <f>$B$1-SUM($G$5:G58)</f>
        <v>356764.80555543548</v>
      </c>
      <c r="I58" s="23"/>
    </row>
    <row r="59" spans="1:9" x14ac:dyDescent="0.25">
      <c r="A59" s="7">
        <v>55</v>
      </c>
      <c r="B59" s="6">
        <v>45170</v>
      </c>
      <c r="C59" s="8">
        <f t="shared" si="1"/>
        <v>356764.80555543548</v>
      </c>
      <c r="D59" s="17">
        <v>11802</v>
      </c>
      <c r="E59" s="18">
        <v>9.5000000000000001E-2</v>
      </c>
      <c r="F59" s="8">
        <f t="shared" si="0"/>
        <v>2824.3880439805312</v>
      </c>
      <c r="G59" s="8">
        <f t="shared" si="2"/>
        <v>8977.6119560194693</v>
      </c>
      <c r="H59" s="8">
        <f>$B$1-SUM($G$5:G59)</f>
        <v>347787.193599416</v>
      </c>
      <c r="I59" s="23"/>
    </row>
    <row r="60" spans="1:9" x14ac:dyDescent="0.25">
      <c r="A60" s="7">
        <v>56</v>
      </c>
      <c r="B60" s="6">
        <v>45200</v>
      </c>
      <c r="C60" s="8">
        <f t="shared" si="1"/>
        <v>347787.193599416</v>
      </c>
      <c r="D60" s="17">
        <v>11802</v>
      </c>
      <c r="E60" s="18">
        <v>9.5000000000000001E-2</v>
      </c>
      <c r="F60" s="8">
        <f t="shared" si="0"/>
        <v>2753.3152826620435</v>
      </c>
      <c r="G60" s="8">
        <f t="shared" si="2"/>
        <v>9048.6847173379574</v>
      </c>
      <c r="H60" s="8">
        <f>$B$1-SUM($G$5:G60)</f>
        <v>338738.50888207805</v>
      </c>
      <c r="I60" s="23"/>
    </row>
    <row r="61" spans="1:9" x14ac:dyDescent="0.25">
      <c r="A61" s="7">
        <v>57</v>
      </c>
      <c r="B61" s="6">
        <v>45231</v>
      </c>
      <c r="C61" s="8">
        <f t="shared" si="1"/>
        <v>338738.50888207805</v>
      </c>
      <c r="D61" s="17">
        <v>11802</v>
      </c>
      <c r="E61" s="18">
        <v>9.5000000000000001E-2</v>
      </c>
      <c r="F61" s="8">
        <f t="shared" si="0"/>
        <v>2681.6798619831179</v>
      </c>
      <c r="G61" s="8">
        <f t="shared" si="2"/>
        <v>9120.320138016883</v>
      </c>
      <c r="H61" s="8">
        <f>$B$1-SUM($G$5:G61)</f>
        <v>329618.18874406116</v>
      </c>
      <c r="I61" s="23"/>
    </row>
    <row r="62" spans="1:9" x14ac:dyDescent="0.25">
      <c r="A62" s="7">
        <v>58</v>
      </c>
      <c r="B62" s="6">
        <v>45261</v>
      </c>
      <c r="C62" s="8">
        <f t="shared" si="1"/>
        <v>329618.18874406116</v>
      </c>
      <c r="D62" s="17">
        <v>11802</v>
      </c>
      <c r="E62" s="18">
        <v>9.5000000000000001E-2</v>
      </c>
      <c r="F62" s="8">
        <f t="shared" si="0"/>
        <v>2609.4773275571511</v>
      </c>
      <c r="G62" s="8">
        <f t="shared" si="2"/>
        <v>9192.5226724428485</v>
      </c>
      <c r="H62" s="8">
        <f>$B$1-SUM($G$5:G62)</f>
        <v>320425.66607161833</v>
      </c>
      <c r="I62" s="23"/>
    </row>
    <row r="63" spans="1:9" x14ac:dyDescent="0.25">
      <c r="A63" s="7">
        <v>59</v>
      </c>
      <c r="B63" s="6">
        <v>45292</v>
      </c>
      <c r="C63" s="8">
        <f t="shared" si="1"/>
        <v>320425.66607161833</v>
      </c>
      <c r="D63" s="17">
        <v>11802</v>
      </c>
      <c r="E63" s="18">
        <v>9.5000000000000001E-2</v>
      </c>
      <c r="F63" s="8">
        <f t="shared" si="0"/>
        <v>2536.7031897336451</v>
      </c>
      <c r="G63" s="8">
        <f t="shared" si="2"/>
        <v>9265.2968102663544</v>
      </c>
      <c r="H63" s="8">
        <f>$B$1-SUM($G$5:G63)</f>
        <v>311160.369261352</v>
      </c>
      <c r="I63" s="23"/>
    </row>
    <row r="64" spans="1:9" x14ac:dyDescent="0.25">
      <c r="A64" s="7">
        <v>60</v>
      </c>
      <c r="B64" s="6">
        <v>45323</v>
      </c>
      <c r="C64" s="8">
        <f t="shared" si="1"/>
        <v>311160.369261352</v>
      </c>
      <c r="D64" s="17">
        <v>11802</v>
      </c>
      <c r="E64" s="18">
        <v>9.5000000000000001E-2</v>
      </c>
      <c r="F64" s="8">
        <f t="shared" si="0"/>
        <v>2463.352923319037</v>
      </c>
      <c r="G64" s="8">
        <f t="shared" si="2"/>
        <v>9338.6470766809634</v>
      </c>
      <c r="H64" s="8">
        <f>$B$1-SUM($G$5:G64)</f>
        <v>301821.72218467103</v>
      </c>
      <c r="I64" s="23"/>
    </row>
    <row r="65" spans="1:9" x14ac:dyDescent="0.25">
      <c r="A65" s="7">
        <v>61</v>
      </c>
      <c r="B65" s="6">
        <v>45352</v>
      </c>
      <c r="C65" s="8">
        <f t="shared" si="1"/>
        <v>301821.72218467103</v>
      </c>
      <c r="D65" s="17">
        <v>11802</v>
      </c>
      <c r="E65" s="18">
        <v>9.5000000000000001E-2</v>
      </c>
      <c r="F65" s="8">
        <f t="shared" si="0"/>
        <v>2389.4219672953127</v>
      </c>
      <c r="G65" s="8">
        <f t="shared" si="2"/>
        <v>9412.5780327046868</v>
      </c>
      <c r="H65" s="8">
        <f>$B$1-SUM($G$5:G65)</f>
        <v>292409.14415196632</v>
      </c>
      <c r="I65" s="23"/>
    </row>
    <row r="66" spans="1:9" x14ac:dyDescent="0.25">
      <c r="A66" s="7">
        <v>62</v>
      </c>
      <c r="B66" s="6">
        <v>45383</v>
      </c>
      <c r="C66" s="8">
        <f t="shared" si="1"/>
        <v>292409.14415196632</v>
      </c>
      <c r="D66" s="17">
        <v>11802</v>
      </c>
      <c r="E66" s="18">
        <v>9.5000000000000001E-2</v>
      </c>
      <c r="F66" s="8">
        <f t="shared" si="0"/>
        <v>2314.9057245364002</v>
      </c>
      <c r="G66" s="8">
        <f t="shared" si="2"/>
        <v>9487.0942754635998</v>
      </c>
      <c r="H66" s="8">
        <f>$B$1-SUM($G$5:G66)</f>
        <v>282922.04987650272</v>
      </c>
      <c r="I66" s="23"/>
    </row>
    <row r="67" spans="1:9" x14ac:dyDescent="0.25">
      <c r="A67" s="7">
        <v>63</v>
      </c>
      <c r="B67" s="6">
        <v>45413</v>
      </c>
      <c r="C67" s="8">
        <f t="shared" si="1"/>
        <v>282922.04987650272</v>
      </c>
      <c r="D67" s="17">
        <v>11802</v>
      </c>
      <c r="E67" s="18">
        <v>9.5000000000000001E-2</v>
      </c>
      <c r="F67" s="8">
        <f t="shared" si="0"/>
        <v>2239.7995615223135</v>
      </c>
      <c r="G67" s="8">
        <f t="shared" si="2"/>
        <v>9562.2004384776865</v>
      </c>
      <c r="H67" s="8">
        <f>$B$1-SUM($G$5:G67)</f>
        <v>273359.84943802503</v>
      </c>
      <c r="I67" s="23"/>
    </row>
    <row r="68" spans="1:9" x14ac:dyDescent="0.25">
      <c r="A68" s="7">
        <v>64</v>
      </c>
      <c r="B68" s="6">
        <v>45444</v>
      </c>
      <c r="C68" s="8">
        <f t="shared" si="1"/>
        <v>273359.84943802503</v>
      </c>
      <c r="D68" s="17">
        <v>11802</v>
      </c>
      <c r="E68" s="18">
        <v>9.5000000000000001E-2</v>
      </c>
      <c r="F68" s="8">
        <f t="shared" si="0"/>
        <v>2164.0988080510315</v>
      </c>
      <c r="G68" s="8">
        <f t="shared" si="2"/>
        <v>9637.9011919489676</v>
      </c>
      <c r="H68" s="8">
        <f>$B$1-SUM($G$5:G68)</f>
        <v>263721.94824607606</v>
      </c>
      <c r="I68" s="23"/>
    </row>
    <row r="69" spans="1:9" x14ac:dyDescent="0.25">
      <c r="A69" s="7">
        <v>65</v>
      </c>
      <c r="B69" s="6">
        <v>45474</v>
      </c>
      <c r="C69" s="8">
        <f t="shared" si="1"/>
        <v>263721.94824607606</v>
      </c>
      <c r="D69" s="17">
        <v>11802</v>
      </c>
      <c r="E69" s="18">
        <v>9.5000000000000001E-2</v>
      </c>
      <c r="F69" s="8">
        <f t="shared" si="0"/>
        <v>2087.7987569481024</v>
      </c>
      <c r="G69" s="8">
        <f t="shared" si="2"/>
        <v>9714.2012430518971</v>
      </c>
      <c r="H69" s="8">
        <f>$B$1-SUM($G$5:G69)</f>
        <v>254007.74700302415</v>
      </c>
      <c r="I69" s="23"/>
    </row>
    <row r="70" spans="1:9" x14ac:dyDescent="0.25">
      <c r="A70" s="7">
        <v>66</v>
      </c>
      <c r="B70" s="6">
        <v>45505</v>
      </c>
      <c r="C70" s="8">
        <f t="shared" si="1"/>
        <v>254007.74700302415</v>
      </c>
      <c r="D70" s="17">
        <v>11802</v>
      </c>
      <c r="E70" s="18">
        <v>9.5000000000000001E-2</v>
      </c>
      <c r="F70" s="8">
        <f t="shared" ref="F70:F108" si="3">C70*(E70/12)</f>
        <v>2010.8946637739414</v>
      </c>
      <c r="G70" s="8">
        <f t="shared" si="2"/>
        <v>9791.1053362260591</v>
      </c>
      <c r="H70" s="8">
        <f>$B$1-SUM($G$5:G70)</f>
        <v>244216.6416667981</v>
      </c>
      <c r="I70" s="23"/>
    </row>
    <row r="71" spans="1:9" x14ac:dyDescent="0.25">
      <c r="A71" s="7">
        <v>67</v>
      </c>
      <c r="B71" s="6">
        <v>45536</v>
      </c>
      <c r="C71" s="8">
        <f t="shared" si="1"/>
        <v>244216.6416667981</v>
      </c>
      <c r="D71" s="17">
        <v>11802</v>
      </c>
      <c r="E71" s="18">
        <v>9.5000000000000001E-2</v>
      </c>
      <c r="F71" s="8">
        <f t="shared" si="3"/>
        <v>1933.3817465288184</v>
      </c>
      <c r="G71" s="8">
        <f t="shared" si="2"/>
        <v>9868.6182534711807</v>
      </c>
      <c r="H71" s="8">
        <f>$B$1-SUM($G$5:G71)</f>
        <v>234348.02341332694</v>
      </c>
      <c r="I71" s="23"/>
    </row>
    <row r="72" spans="1:9" x14ac:dyDescent="0.25">
      <c r="A72" s="7">
        <v>68</v>
      </c>
      <c r="B72" s="6">
        <v>45566</v>
      </c>
      <c r="C72" s="8">
        <f t="shared" ref="C72:C103" si="4">H71</f>
        <v>234348.02341332694</v>
      </c>
      <c r="D72" s="17">
        <v>11802</v>
      </c>
      <c r="E72" s="18">
        <v>9.5000000000000001E-2</v>
      </c>
      <c r="F72" s="8">
        <f t="shared" si="3"/>
        <v>1855.2551853555051</v>
      </c>
      <c r="G72" s="8">
        <f t="shared" si="2"/>
        <v>9946.7448146444949</v>
      </c>
      <c r="H72" s="8">
        <f>$B$1-SUM($G$5:G72)</f>
        <v>224401.27859868249</v>
      </c>
      <c r="I72" s="23"/>
    </row>
    <row r="73" spans="1:9" x14ac:dyDescent="0.25">
      <c r="A73" s="7">
        <v>69</v>
      </c>
      <c r="B73" s="6">
        <v>45597</v>
      </c>
      <c r="C73" s="8">
        <f t="shared" si="4"/>
        <v>224401.27859868249</v>
      </c>
      <c r="D73" s="17">
        <v>11802</v>
      </c>
      <c r="E73" s="18">
        <v>9.5000000000000001E-2</v>
      </c>
      <c r="F73" s="8">
        <f t="shared" si="3"/>
        <v>1776.5101222395699</v>
      </c>
      <c r="G73" s="8">
        <f t="shared" ref="G73:G108" si="5">D73-F73</f>
        <v>10025.48987776043</v>
      </c>
      <c r="H73" s="8">
        <f>$B$1-SUM($G$5:G73)</f>
        <v>214375.78872092208</v>
      </c>
      <c r="I73" s="23"/>
    </row>
    <row r="74" spans="1:9" x14ac:dyDescent="0.25">
      <c r="A74" s="7">
        <v>70</v>
      </c>
      <c r="B74" s="6">
        <v>45627</v>
      </c>
      <c r="C74" s="8">
        <f t="shared" si="4"/>
        <v>214375.78872092208</v>
      </c>
      <c r="D74" s="17">
        <v>11802</v>
      </c>
      <c r="E74" s="18">
        <v>9.5000000000000001E-2</v>
      </c>
      <c r="F74" s="8">
        <f t="shared" si="3"/>
        <v>1697.1416607072999</v>
      </c>
      <c r="G74" s="8">
        <f t="shared" si="5"/>
        <v>10104.858339292699</v>
      </c>
      <c r="H74" s="8">
        <f>$B$1-SUM($G$5:G74)</f>
        <v>204270.93038162938</v>
      </c>
      <c r="I74" s="23"/>
    </row>
    <row r="75" spans="1:9" x14ac:dyDescent="0.25">
      <c r="A75" s="7">
        <v>71</v>
      </c>
      <c r="B75" s="6">
        <v>45658</v>
      </c>
      <c r="C75" s="8">
        <f t="shared" si="4"/>
        <v>204270.93038162938</v>
      </c>
      <c r="D75" s="17">
        <v>11802</v>
      </c>
      <c r="E75" s="18">
        <v>9.5000000000000001E-2</v>
      </c>
      <c r="F75" s="8">
        <f t="shared" si="3"/>
        <v>1617.1448655212328</v>
      </c>
      <c r="G75" s="8">
        <f t="shared" si="5"/>
        <v>10184.855134478767</v>
      </c>
      <c r="H75" s="8">
        <f>$B$1-SUM($G$5:G75)</f>
        <v>194086.07524715061</v>
      </c>
      <c r="I75" s="23"/>
    </row>
    <row r="76" spans="1:9" x14ac:dyDescent="0.25">
      <c r="A76" s="7">
        <v>72</v>
      </c>
      <c r="B76" s="6">
        <v>45689</v>
      </c>
      <c r="C76" s="8">
        <f t="shared" si="4"/>
        <v>194086.07524715061</v>
      </c>
      <c r="D76" s="17">
        <v>11802</v>
      </c>
      <c r="E76" s="18">
        <v>9.5000000000000001E-2</v>
      </c>
      <c r="F76" s="8">
        <f t="shared" si="3"/>
        <v>1536.5147623732757</v>
      </c>
      <c r="G76" s="8">
        <f t="shared" si="5"/>
        <v>10265.485237626724</v>
      </c>
      <c r="H76" s="8">
        <f>$B$1-SUM($G$5:G76)</f>
        <v>183820.5900095239</v>
      </c>
      <c r="I76" s="23"/>
    </row>
    <row r="77" spans="1:9" x14ac:dyDescent="0.25">
      <c r="A77" s="7">
        <v>73</v>
      </c>
      <c r="B77" s="6">
        <v>45717</v>
      </c>
      <c r="C77" s="8">
        <f t="shared" si="4"/>
        <v>183820.5900095239</v>
      </c>
      <c r="D77" s="17">
        <v>11802</v>
      </c>
      <c r="E77" s="18">
        <v>9.5000000000000001E-2</v>
      </c>
      <c r="F77" s="8">
        <f t="shared" si="3"/>
        <v>1455.2463375753978</v>
      </c>
      <c r="G77" s="8">
        <f t="shared" si="5"/>
        <v>10346.753662424602</v>
      </c>
      <c r="H77" s="8">
        <f>$B$1-SUM($G$5:G77)</f>
        <v>173473.83634709928</v>
      </c>
      <c r="I77" s="23"/>
    </row>
    <row r="78" spans="1:9" x14ac:dyDescent="0.25">
      <c r="A78" s="7">
        <v>74</v>
      </c>
      <c r="B78" s="6">
        <v>45748</v>
      </c>
      <c r="C78" s="8">
        <f t="shared" si="4"/>
        <v>173473.83634709928</v>
      </c>
      <c r="D78" s="17">
        <v>11802</v>
      </c>
      <c r="E78" s="18">
        <v>9.5000000000000001E-2</v>
      </c>
      <c r="F78" s="8">
        <f t="shared" si="3"/>
        <v>1373.3345377478695</v>
      </c>
      <c r="G78" s="8">
        <f t="shared" si="5"/>
        <v>10428.665462252131</v>
      </c>
      <c r="H78" s="8">
        <f>$B$1-SUM($G$5:G78)</f>
        <v>163045.17088484718</v>
      </c>
      <c r="I78" s="23"/>
    </row>
    <row r="79" spans="1:9" x14ac:dyDescent="0.25">
      <c r="A79" s="7">
        <v>75</v>
      </c>
      <c r="B79" s="6">
        <v>45778</v>
      </c>
      <c r="C79" s="8">
        <f t="shared" si="4"/>
        <v>163045.17088484718</v>
      </c>
      <c r="D79" s="17">
        <v>11802</v>
      </c>
      <c r="E79" s="18">
        <v>9.5000000000000001E-2</v>
      </c>
      <c r="F79" s="8">
        <f t="shared" si="3"/>
        <v>1290.7742695050401</v>
      </c>
      <c r="G79" s="8">
        <f t="shared" si="5"/>
        <v>10511.22573049496</v>
      </c>
      <c r="H79" s="8">
        <f>$B$1-SUM($G$5:G79)</f>
        <v>152533.94515435223</v>
      </c>
      <c r="I79" s="23"/>
    </row>
    <row r="80" spans="1:9" x14ac:dyDescent="0.25">
      <c r="A80" s="7">
        <v>76</v>
      </c>
      <c r="B80" s="6">
        <v>45809</v>
      </c>
      <c r="C80" s="8">
        <f t="shared" si="4"/>
        <v>152533.94515435223</v>
      </c>
      <c r="D80" s="17">
        <v>11802</v>
      </c>
      <c r="E80" s="18">
        <v>9.5000000000000001E-2</v>
      </c>
      <c r="F80" s="8">
        <f t="shared" si="3"/>
        <v>1207.560399138622</v>
      </c>
      <c r="G80" s="8">
        <f t="shared" si="5"/>
        <v>10594.439600861378</v>
      </c>
      <c r="H80" s="8">
        <f>$B$1-SUM($G$5:G80)</f>
        <v>141939.50555349083</v>
      </c>
      <c r="I80" s="23"/>
    </row>
    <row r="81" spans="1:9" x14ac:dyDescent="0.25">
      <c r="A81" s="7">
        <v>77</v>
      </c>
      <c r="B81" s="6">
        <v>45839</v>
      </c>
      <c r="C81" s="8">
        <f t="shared" si="4"/>
        <v>141939.50555349083</v>
      </c>
      <c r="D81" s="17">
        <v>11802</v>
      </c>
      <c r="E81" s="18">
        <v>9.5000000000000001E-2</v>
      </c>
      <c r="F81" s="8">
        <f t="shared" si="3"/>
        <v>1123.6877522984691</v>
      </c>
      <c r="G81" s="8">
        <f t="shared" si="5"/>
        <v>10678.312247701531</v>
      </c>
      <c r="H81" s="8">
        <f>$B$1-SUM($G$5:G81)</f>
        <v>131261.19330578926</v>
      </c>
      <c r="I81" s="23"/>
    </row>
    <row r="82" spans="1:9" x14ac:dyDescent="0.25">
      <c r="A82" s="7">
        <v>78</v>
      </c>
      <c r="B82" s="6">
        <v>45870</v>
      </c>
      <c r="C82" s="8">
        <f t="shared" si="4"/>
        <v>131261.19330578926</v>
      </c>
      <c r="D82" s="17">
        <v>11802</v>
      </c>
      <c r="E82" s="18">
        <v>9.5000000000000001E-2</v>
      </c>
      <c r="F82" s="8">
        <f t="shared" si="3"/>
        <v>1039.1511136708318</v>
      </c>
      <c r="G82" s="8">
        <f t="shared" si="5"/>
        <v>10762.848886329168</v>
      </c>
      <c r="H82" s="8">
        <f>$B$1-SUM($G$5:G82)</f>
        <v>120498.34441946005</v>
      </c>
      <c r="I82" s="23"/>
    </row>
    <row r="83" spans="1:9" x14ac:dyDescent="0.25">
      <c r="A83" s="7">
        <v>79</v>
      </c>
      <c r="B83" s="6">
        <v>45901</v>
      </c>
      <c r="C83" s="8">
        <f t="shared" si="4"/>
        <v>120498.34441946005</v>
      </c>
      <c r="D83" s="17">
        <v>11802</v>
      </c>
      <c r="E83" s="18">
        <v>9.5000000000000001E-2</v>
      </c>
      <c r="F83" s="8">
        <f t="shared" si="3"/>
        <v>953.94522665405873</v>
      </c>
      <c r="G83" s="8">
        <f t="shared" si="5"/>
        <v>10848.054773345941</v>
      </c>
      <c r="H83" s="8">
        <f>$B$1-SUM($G$5:G83)</f>
        <v>109650.28964611411</v>
      </c>
      <c r="I83" s="23"/>
    </row>
    <row r="84" spans="1:9" x14ac:dyDescent="0.25">
      <c r="A84" s="7">
        <v>80</v>
      </c>
      <c r="B84" s="6">
        <v>45931</v>
      </c>
      <c r="C84" s="8">
        <f t="shared" si="4"/>
        <v>109650.28964611411</v>
      </c>
      <c r="D84" s="17">
        <v>11802</v>
      </c>
      <c r="E84" s="18">
        <v>9.5000000000000001E-2</v>
      </c>
      <c r="F84" s="8">
        <f t="shared" si="3"/>
        <v>868.06479303173671</v>
      </c>
      <c r="G84" s="8">
        <f t="shared" si="5"/>
        <v>10933.935206968263</v>
      </c>
      <c r="H84" s="8">
        <f>$B$1-SUM($G$5:G84)</f>
        <v>98716.354439145885</v>
      </c>
      <c r="I84" s="24"/>
    </row>
    <row r="85" spans="1:9" x14ac:dyDescent="0.25">
      <c r="A85" s="7">
        <v>81</v>
      </c>
      <c r="B85" s="6">
        <v>45962</v>
      </c>
      <c r="C85" s="8">
        <f t="shared" si="4"/>
        <v>98716.354439145885</v>
      </c>
      <c r="D85" s="17">
        <v>11802</v>
      </c>
      <c r="E85" s="18">
        <v>9.5000000000000001E-2</v>
      </c>
      <c r="F85" s="8">
        <f t="shared" si="3"/>
        <v>781.50447264323827</v>
      </c>
      <c r="G85" s="8">
        <f t="shared" si="5"/>
        <v>11020.495527356761</v>
      </c>
      <c r="H85" s="8">
        <f>$B$1-SUM($G$5:G85)</f>
        <v>87695.858911789139</v>
      </c>
      <c r="I85" s="24"/>
    </row>
    <row r="86" spans="1:9" x14ac:dyDescent="0.25">
      <c r="A86" s="7">
        <v>82</v>
      </c>
      <c r="B86" s="6">
        <v>45992</v>
      </c>
      <c r="C86" s="8">
        <f t="shared" si="4"/>
        <v>87695.858911789139</v>
      </c>
      <c r="D86" s="17">
        <v>11802</v>
      </c>
      <c r="E86" s="18">
        <v>9.5000000000000001E-2</v>
      </c>
      <c r="F86" s="8">
        <f t="shared" si="3"/>
        <v>694.25888305166404</v>
      </c>
      <c r="G86" s="8">
        <f t="shared" si="5"/>
        <v>11107.741116948337</v>
      </c>
      <c r="H86" s="8">
        <f>$B$1-SUM($G$5:G86)</f>
        <v>76588.117794840829</v>
      </c>
      <c r="I86" s="25"/>
    </row>
    <row r="87" spans="1:9" x14ac:dyDescent="0.25">
      <c r="A87" s="7">
        <v>83</v>
      </c>
      <c r="B87" s="6">
        <v>46023</v>
      </c>
      <c r="C87" s="8">
        <f t="shared" si="4"/>
        <v>76588.117794840829</v>
      </c>
      <c r="D87" s="17">
        <v>11802</v>
      </c>
      <c r="E87" s="18">
        <v>9.5000000000000001E-2</v>
      </c>
      <c r="F87" s="8">
        <f t="shared" si="3"/>
        <v>606.32259920915658</v>
      </c>
      <c r="G87" s="8">
        <f t="shared" si="5"/>
        <v>11195.677400790843</v>
      </c>
      <c r="H87" s="8">
        <f>$B$1-SUM($G$5:G87)</f>
        <v>65392.440394049976</v>
      </c>
      <c r="I87" s="24"/>
    </row>
    <row r="88" spans="1:9" x14ac:dyDescent="0.25">
      <c r="A88" s="7">
        <v>84</v>
      </c>
      <c r="B88" s="6">
        <v>46054</v>
      </c>
      <c r="C88" s="8">
        <f t="shared" si="4"/>
        <v>65392.440394049976</v>
      </c>
      <c r="D88" s="17">
        <v>11802</v>
      </c>
      <c r="E88" s="18">
        <v>9.5000000000000001E-2</v>
      </c>
      <c r="F88" s="8">
        <f t="shared" si="3"/>
        <v>517.69015311956241</v>
      </c>
      <c r="G88" s="8">
        <f t="shared" si="5"/>
        <v>11284.309846880438</v>
      </c>
      <c r="H88" s="8">
        <f>$B$1-SUM($G$5:G88)</f>
        <v>54108.130547169596</v>
      </c>
      <c r="I88" s="24"/>
    </row>
    <row r="89" spans="1:9" x14ac:dyDescent="0.25">
      <c r="A89" s="7">
        <v>85</v>
      </c>
      <c r="B89" s="6">
        <v>46082</v>
      </c>
      <c r="C89" s="8">
        <f t="shared" si="4"/>
        <v>54108.130547169596</v>
      </c>
      <c r="D89" s="17">
        <v>11802</v>
      </c>
      <c r="E89" s="18">
        <v>9.5000000000000001E-2</v>
      </c>
      <c r="F89" s="8">
        <f t="shared" si="3"/>
        <v>428.35603349842603</v>
      </c>
      <c r="G89" s="8">
        <f t="shared" si="5"/>
        <v>11373.643966501573</v>
      </c>
      <c r="H89" s="8">
        <f>$B$1-SUM($G$5:G89)</f>
        <v>42734.486580668017</v>
      </c>
      <c r="I89" s="25"/>
    </row>
    <row r="90" spans="1:9" x14ac:dyDescent="0.25">
      <c r="A90" s="7">
        <v>86</v>
      </c>
      <c r="B90" s="6">
        <v>46113</v>
      </c>
      <c r="C90" s="8">
        <f t="shared" si="4"/>
        <v>42734.486580668017</v>
      </c>
      <c r="D90" s="17">
        <v>11802</v>
      </c>
      <c r="E90" s="18">
        <v>9.5000000000000001E-2</v>
      </c>
      <c r="F90" s="8">
        <f t="shared" si="3"/>
        <v>338.31468543028848</v>
      </c>
      <c r="G90" s="8">
        <f t="shared" si="5"/>
        <v>11463.685314569711</v>
      </c>
      <c r="H90" s="8">
        <f>$B$1-SUM($G$5:G90)</f>
        <v>31270.801266098279</v>
      </c>
      <c r="I90" s="25"/>
    </row>
    <row r="91" spans="1:9" x14ac:dyDescent="0.25">
      <c r="A91" s="7">
        <v>87</v>
      </c>
      <c r="B91" s="6">
        <v>46143</v>
      </c>
      <c r="C91" s="8">
        <f t="shared" si="4"/>
        <v>31270.801266098279</v>
      </c>
      <c r="D91" s="17">
        <v>11802</v>
      </c>
      <c r="E91" s="18">
        <v>9.5000000000000001E-2</v>
      </c>
      <c r="F91" s="8">
        <f t="shared" si="3"/>
        <v>247.56051002327806</v>
      </c>
      <c r="G91" s="8">
        <f t="shared" si="5"/>
        <v>11554.439489976721</v>
      </c>
      <c r="H91" s="8">
        <f>$B$1-SUM($G$5:G91)</f>
        <v>19716.361776121543</v>
      </c>
      <c r="I91" s="24"/>
    </row>
    <row r="92" spans="1:9" x14ac:dyDescent="0.25">
      <c r="A92" s="7">
        <v>88</v>
      </c>
      <c r="B92" s="6">
        <v>46174</v>
      </c>
      <c r="C92" s="8">
        <f t="shared" si="4"/>
        <v>19716.361776121543</v>
      </c>
      <c r="D92" s="17">
        <v>11802</v>
      </c>
      <c r="E92" s="18">
        <v>9.5000000000000001E-2</v>
      </c>
      <c r="F92" s="8">
        <f t="shared" si="3"/>
        <v>156.08786406096223</v>
      </c>
      <c r="G92" s="8">
        <f t="shared" si="5"/>
        <v>11645.912135939037</v>
      </c>
      <c r="H92" s="8">
        <f>$B$1-SUM($G$5:G92)</f>
        <v>8070.4496401825454</v>
      </c>
      <c r="I92" s="24"/>
    </row>
    <row r="93" spans="1:9" x14ac:dyDescent="0.25">
      <c r="A93" s="7">
        <v>89</v>
      </c>
      <c r="B93" s="6">
        <v>46204</v>
      </c>
      <c r="C93" s="8">
        <f t="shared" si="4"/>
        <v>8070.4496401825454</v>
      </c>
      <c r="D93" s="17">
        <v>11802</v>
      </c>
      <c r="E93" s="18">
        <v>9.5000000000000001E-2</v>
      </c>
      <c r="F93" s="8">
        <f t="shared" si="3"/>
        <v>63.891059651445154</v>
      </c>
      <c r="G93" s="8">
        <f t="shared" si="5"/>
        <v>11738.108940348555</v>
      </c>
      <c r="H93" s="8">
        <f>$B$1-SUM($G$5:G93)</f>
        <v>-3667.6593001660658</v>
      </c>
      <c r="I93" s="23"/>
    </row>
    <row r="94" spans="1:9" x14ac:dyDescent="0.25">
      <c r="A94" s="7">
        <v>90</v>
      </c>
      <c r="B94" s="6">
        <v>46235</v>
      </c>
      <c r="C94" s="8">
        <f t="shared" si="4"/>
        <v>-3667.6593001660658</v>
      </c>
      <c r="D94" s="17">
        <v>11802</v>
      </c>
      <c r="E94" s="18">
        <v>9.5000000000000001E-2</v>
      </c>
      <c r="F94" s="8">
        <f t="shared" si="3"/>
        <v>-29.035636126314689</v>
      </c>
      <c r="G94" s="8">
        <f t="shared" si="5"/>
        <v>11831.035636126315</v>
      </c>
      <c r="H94" s="8">
        <f>$B$1-SUM($G$5:G94)</f>
        <v>-15498.694936292362</v>
      </c>
      <c r="I94" s="23"/>
    </row>
    <row r="95" spans="1:9" x14ac:dyDescent="0.25">
      <c r="A95" s="7">
        <v>91</v>
      </c>
      <c r="B95" s="6">
        <v>46266</v>
      </c>
      <c r="C95" s="8">
        <f t="shared" si="4"/>
        <v>-15498.694936292362</v>
      </c>
      <c r="D95" s="17">
        <v>11802</v>
      </c>
      <c r="E95" s="18">
        <v>9.5000000000000001E-2</v>
      </c>
      <c r="F95" s="8">
        <f t="shared" si="3"/>
        <v>-122.69800157898121</v>
      </c>
      <c r="G95" s="8">
        <f t="shared" si="5"/>
        <v>11924.698001578981</v>
      </c>
      <c r="H95" s="8">
        <f>$B$1-SUM($G$5:G95)</f>
        <v>-27423.392937871395</v>
      </c>
      <c r="I95" s="23"/>
    </row>
    <row r="96" spans="1:9" x14ac:dyDescent="0.25">
      <c r="A96" s="7">
        <v>92</v>
      </c>
      <c r="B96" s="6">
        <v>46296</v>
      </c>
      <c r="C96" s="8">
        <f t="shared" si="4"/>
        <v>-27423.392937871395</v>
      </c>
      <c r="D96" s="17">
        <v>11802</v>
      </c>
      <c r="E96" s="18">
        <v>9.5000000000000001E-2</v>
      </c>
      <c r="F96" s="8">
        <f t="shared" si="3"/>
        <v>-217.10186075814855</v>
      </c>
      <c r="G96" s="8">
        <f t="shared" si="5"/>
        <v>12019.101860758148</v>
      </c>
      <c r="H96" s="8">
        <f>$B$1-SUM($G$5:G96)</f>
        <v>-39442.494798629545</v>
      </c>
      <c r="I96" s="23"/>
    </row>
    <row r="97" spans="1:9" x14ac:dyDescent="0.25">
      <c r="A97" s="7">
        <v>93</v>
      </c>
      <c r="B97" s="6">
        <v>46327</v>
      </c>
      <c r="C97" s="8">
        <f t="shared" si="4"/>
        <v>-39442.494798629545</v>
      </c>
      <c r="D97" s="17">
        <v>11802</v>
      </c>
      <c r="E97" s="18">
        <v>9.5000000000000001E-2</v>
      </c>
      <c r="F97" s="8">
        <f t="shared" si="3"/>
        <v>-312.25308382248392</v>
      </c>
      <c r="G97" s="8">
        <f t="shared" si="5"/>
        <v>12114.253083822485</v>
      </c>
      <c r="H97" s="8">
        <f>$B$1-SUM($G$5:G97)</f>
        <v>-51556.747882451979</v>
      </c>
      <c r="I97" s="25"/>
    </row>
    <row r="98" spans="1:9" x14ac:dyDescent="0.25">
      <c r="A98" s="7">
        <v>94</v>
      </c>
      <c r="B98" s="6">
        <v>46357</v>
      </c>
      <c r="C98" s="8">
        <f t="shared" si="4"/>
        <v>-51556.747882451979</v>
      </c>
      <c r="D98" s="17">
        <v>11802</v>
      </c>
      <c r="E98" s="18">
        <v>9.5000000000000001E-2</v>
      </c>
      <c r="F98" s="8">
        <f t="shared" si="3"/>
        <v>-408.15758740274487</v>
      </c>
      <c r="G98" s="8">
        <f t="shared" si="5"/>
        <v>12210.157587402744</v>
      </c>
      <c r="H98" s="8">
        <f>$B$1-SUM($G$5:G98)</f>
        <v>-63766.905469854712</v>
      </c>
      <c r="I98" s="23"/>
    </row>
    <row r="99" spans="1:9" x14ac:dyDescent="0.25">
      <c r="A99" s="7">
        <v>95</v>
      </c>
      <c r="B99" s="6">
        <v>46388</v>
      </c>
      <c r="C99" s="8">
        <f t="shared" si="4"/>
        <v>-63766.905469854712</v>
      </c>
      <c r="D99" s="17">
        <v>11802</v>
      </c>
      <c r="E99" s="18">
        <v>9.5000000000000001E-2</v>
      </c>
      <c r="F99" s="8">
        <f t="shared" si="3"/>
        <v>-504.82133496968316</v>
      </c>
      <c r="G99" s="8">
        <f t="shared" si="5"/>
        <v>12306.821334969683</v>
      </c>
      <c r="H99" s="8">
        <f>$B$1-SUM($G$5:G99)</f>
        <v>-76073.72680482443</v>
      </c>
      <c r="I99" s="23"/>
    </row>
    <row r="100" spans="1:9" x14ac:dyDescent="0.25">
      <c r="A100" s="10">
        <v>96</v>
      </c>
      <c r="B100" s="6">
        <v>46419</v>
      </c>
      <c r="C100" s="8">
        <f t="shared" si="4"/>
        <v>-76073.72680482443</v>
      </c>
      <c r="D100" s="17">
        <v>11802</v>
      </c>
      <c r="E100" s="18">
        <v>9.5000000000000001E-2</v>
      </c>
      <c r="F100" s="8">
        <f t="shared" si="3"/>
        <v>-602.2503372048601</v>
      </c>
      <c r="G100" s="8">
        <f t="shared" si="5"/>
        <v>12404.25033720486</v>
      </c>
      <c r="H100" s="8">
        <f>$B$1-SUM($G$5:G100)</f>
        <v>-88477.977142029325</v>
      </c>
      <c r="I100" s="23"/>
    </row>
    <row r="101" spans="1:9" x14ac:dyDescent="0.25">
      <c r="A101" s="7">
        <v>97</v>
      </c>
      <c r="B101" s="6">
        <v>46447</v>
      </c>
      <c r="C101" s="8">
        <f t="shared" si="4"/>
        <v>-88477.977142029325</v>
      </c>
      <c r="D101" s="17">
        <v>11802</v>
      </c>
      <c r="E101" s="18">
        <v>9.5000000000000001E-2</v>
      </c>
      <c r="F101" s="8">
        <f t="shared" si="3"/>
        <v>-700.45065237439894</v>
      </c>
      <c r="G101" s="8">
        <f t="shared" si="5"/>
        <v>12502.450652374398</v>
      </c>
      <c r="H101" s="8">
        <f>$B$1-SUM($G$5:G101)</f>
        <v>-100980.42779440375</v>
      </c>
      <c r="I101" s="23"/>
    </row>
    <row r="102" spans="1:9" x14ac:dyDescent="0.25">
      <c r="A102" s="7">
        <v>98</v>
      </c>
      <c r="B102" s="6">
        <v>46478</v>
      </c>
      <c r="C102" s="8">
        <f t="shared" si="4"/>
        <v>-100980.42779440375</v>
      </c>
      <c r="D102" s="17">
        <v>11802</v>
      </c>
      <c r="E102" s="18">
        <v>9.5000000000000001E-2</v>
      </c>
      <c r="F102" s="8">
        <f t="shared" si="3"/>
        <v>-799.42838670569643</v>
      </c>
      <c r="G102" s="8">
        <f t="shared" si="5"/>
        <v>12601.428386705697</v>
      </c>
      <c r="H102" s="8">
        <f>$B$1-SUM($G$5:G102)</f>
        <v>-113581.85618110944</v>
      </c>
      <c r="I102" s="23"/>
    </row>
    <row r="103" spans="1:9" x14ac:dyDescent="0.25">
      <c r="A103" s="7">
        <v>99</v>
      </c>
      <c r="B103" s="6">
        <v>46508</v>
      </c>
      <c r="C103" s="8">
        <f t="shared" si="4"/>
        <v>-113581.85618110944</v>
      </c>
      <c r="D103" s="17">
        <v>11802</v>
      </c>
      <c r="E103" s="18">
        <v>9.5000000000000001E-2</v>
      </c>
      <c r="F103" s="8">
        <f t="shared" si="3"/>
        <v>-899.18969476711652</v>
      </c>
      <c r="G103" s="8">
        <f t="shared" si="5"/>
        <v>12701.189694767116</v>
      </c>
      <c r="H103" s="8">
        <f>$B$1-SUM($G$5:G103)</f>
        <v>-126283.04587587656</v>
      </c>
      <c r="I103" s="23"/>
    </row>
    <row r="104" spans="1:9" x14ac:dyDescent="0.25">
      <c r="A104" s="7">
        <v>100</v>
      </c>
      <c r="B104" s="6">
        <v>46539</v>
      </c>
      <c r="C104" s="8">
        <v>0</v>
      </c>
      <c r="D104" s="17">
        <v>11802</v>
      </c>
      <c r="E104" s="18">
        <v>9.5000000000000001E-2</v>
      </c>
      <c r="F104" s="8">
        <f t="shared" si="3"/>
        <v>0</v>
      </c>
      <c r="G104" s="8">
        <f t="shared" si="5"/>
        <v>11802</v>
      </c>
      <c r="H104" s="8">
        <v>0</v>
      </c>
      <c r="I104" s="23"/>
    </row>
    <row r="105" spans="1:9" x14ac:dyDescent="0.25">
      <c r="A105" s="7">
        <v>101</v>
      </c>
      <c r="B105" s="6">
        <v>46569</v>
      </c>
      <c r="C105" s="8">
        <v>0</v>
      </c>
      <c r="D105" s="17">
        <v>11802</v>
      </c>
      <c r="E105" s="18">
        <v>9.5000000000000001E-2</v>
      </c>
      <c r="F105" s="8">
        <f t="shared" si="3"/>
        <v>0</v>
      </c>
      <c r="G105" s="8">
        <f t="shared" si="5"/>
        <v>11802</v>
      </c>
      <c r="H105" s="8">
        <v>0</v>
      </c>
      <c r="I105" s="23"/>
    </row>
    <row r="106" spans="1:9" x14ac:dyDescent="0.25">
      <c r="A106" s="7">
        <v>102</v>
      </c>
      <c r="B106" s="6">
        <v>46600</v>
      </c>
      <c r="C106" s="8">
        <v>0</v>
      </c>
      <c r="D106" s="17">
        <v>11802</v>
      </c>
      <c r="E106" s="18">
        <v>9.5000000000000001E-2</v>
      </c>
      <c r="F106" s="8">
        <f t="shared" si="3"/>
        <v>0</v>
      </c>
      <c r="G106" s="8">
        <f t="shared" si="5"/>
        <v>11802</v>
      </c>
      <c r="H106" s="8">
        <v>0</v>
      </c>
      <c r="I106" s="23"/>
    </row>
    <row r="107" spans="1:9" x14ac:dyDescent="0.25">
      <c r="A107" s="7">
        <v>103</v>
      </c>
      <c r="B107" s="6">
        <v>46631</v>
      </c>
      <c r="C107" s="8">
        <v>0</v>
      </c>
      <c r="D107" s="17">
        <v>11802</v>
      </c>
      <c r="E107" s="18">
        <v>9.5000000000000001E-2</v>
      </c>
      <c r="F107" s="8">
        <f t="shared" si="3"/>
        <v>0</v>
      </c>
      <c r="G107" s="8">
        <f t="shared" si="5"/>
        <v>11802</v>
      </c>
      <c r="H107" s="8">
        <v>0</v>
      </c>
      <c r="I107" s="23"/>
    </row>
    <row r="108" spans="1:9" x14ac:dyDescent="0.25">
      <c r="A108" s="7">
        <v>104</v>
      </c>
      <c r="B108" s="6">
        <v>46661</v>
      </c>
      <c r="C108" s="8">
        <v>0</v>
      </c>
      <c r="D108" s="17">
        <v>11802</v>
      </c>
      <c r="E108" s="18">
        <v>9.5000000000000001E-2</v>
      </c>
      <c r="F108" s="8">
        <f t="shared" si="3"/>
        <v>0</v>
      </c>
      <c r="G108" s="8">
        <f t="shared" si="5"/>
        <v>11802</v>
      </c>
      <c r="H108" s="8">
        <v>0</v>
      </c>
      <c r="I108" s="23"/>
    </row>
    <row r="109" spans="1:9" x14ac:dyDescent="0.25">
      <c r="A109" s="7">
        <v>105</v>
      </c>
      <c r="B109" s="6">
        <v>46692</v>
      </c>
      <c r="C109" s="8"/>
      <c r="D109" s="17"/>
      <c r="E109" s="18"/>
      <c r="F109" s="8"/>
      <c r="G109" s="8"/>
      <c r="H109" s="8"/>
      <c r="I109" s="23"/>
    </row>
    <row r="110" spans="1:9" x14ac:dyDescent="0.25">
      <c r="A110" s="7">
        <v>106</v>
      </c>
      <c r="B110" s="6">
        <v>46722</v>
      </c>
      <c r="C110" s="8"/>
      <c r="D110" s="17"/>
      <c r="E110" s="18"/>
      <c r="F110" s="8"/>
      <c r="G110" s="8"/>
      <c r="H110" s="8"/>
      <c r="I110" s="23"/>
    </row>
    <row r="111" spans="1:9" x14ac:dyDescent="0.25">
      <c r="A111" s="7">
        <v>107</v>
      </c>
      <c r="B111" s="6">
        <v>46753</v>
      </c>
      <c r="C111" s="8"/>
      <c r="D111" s="17"/>
      <c r="E111" s="18"/>
      <c r="F111" s="8"/>
      <c r="G111" s="8"/>
      <c r="H111" s="8"/>
      <c r="I111" s="23"/>
    </row>
    <row r="112" spans="1:9" x14ac:dyDescent="0.25">
      <c r="A112" s="7">
        <v>108</v>
      </c>
      <c r="B112" s="6">
        <v>46784</v>
      </c>
      <c r="C112" s="8"/>
      <c r="D112" s="17"/>
      <c r="E112" s="18"/>
      <c r="F112" s="8"/>
      <c r="G112" s="8"/>
      <c r="H112" s="8"/>
      <c r="I112" s="23"/>
    </row>
    <row r="113" spans="1:9" x14ac:dyDescent="0.25">
      <c r="A113" s="7">
        <v>109</v>
      </c>
      <c r="B113" s="6">
        <v>46813</v>
      </c>
      <c r="C113" s="8"/>
      <c r="D113" s="17"/>
      <c r="E113" s="18"/>
      <c r="F113" s="8"/>
      <c r="G113" s="8"/>
      <c r="H113" s="8"/>
      <c r="I113" s="23"/>
    </row>
    <row r="114" spans="1:9" x14ac:dyDescent="0.25">
      <c r="A114" s="7">
        <v>110</v>
      </c>
      <c r="B114" s="6">
        <v>46844</v>
      </c>
      <c r="C114" s="8"/>
      <c r="D114" s="17"/>
      <c r="E114" s="18"/>
      <c r="F114" s="8"/>
      <c r="G114" s="8"/>
      <c r="H114" s="8"/>
      <c r="I114" s="23"/>
    </row>
    <row r="115" spans="1:9" x14ac:dyDescent="0.25">
      <c r="A115" s="7">
        <v>111</v>
      </c>
      <c r="B115" s="6">
        <v>46874</v>
      </c>
      <c r="C115" s="8"/>
      <c r="D115" s="17"/>
      <c r="E115" s="18"/>
      <c r="F115" s="8"/>
      <c r="G115" s="8"/>
      <c r="H115" s="8"/>
      <c r="I115" s="23"/>
    </row>
    <row r="116" spans="1:9" x14ac:dyDescent="0.25">
      <c r="A116" s="7">
        <v>112</v>
      </c>
      <c r="B116" s="6">
        <v>46905</v>
      </c>
      <c r="C116" s="8"/>
      <c r="D116" s="17"/>
      <c r="E116" s="18"/>
      <c r="F116" s="8"/>
      <c r="G116" s="8"/>
      <c r="H116" s="8"/>
      <c r="I116" s="23"/>
    </row>
    <row r="117" spans="1:9" x14ac:dyDescent="0.25">
      <c r="A117" s="7">
        <v>113</v>
      </c>
      <c r="B117" s="6">
        <v>46935</v>
      </c>
      <c r="C117" s="8"/>
      <c r="D117" s="17"/>
      <c r="E117" s="18"/>
      <c r="F117" s="8"/>
      <c r="G117" s="8"/>
      <c r="H117" s="8"/>
      <c r="I117" s="23"/>
    </row>
    <row r="118" spans="1:9" x14ac:dyDescent="0.25">
      <c r="A118" s="7">
        <v>114</v>
      </c>
      <c r="B118" s="6">
        <v>46966</v>
      </c>
      <c r="C118" s="8"/>
      <c r="D118" s="17"/>
      <c r="E118" s="18"/>
      <c r="F118" s="8"/>
      <c r="G118" s="8"/>
      <c r="H118" s="8"/>
      <c r="I118" s="23"/>
    </row>
    <row r="119" spans="1:9" x14ac:dyDescent="0.25">
      <c r="A119" s="7">
        <v>115</v>
      </c>
      <c r="B119" s="6">
        <v>46997</v>
      </c>
      <c r="C119" s="8"/>
      <c r="D119" s="17"/>
      <c r="E119" s="18"/>
      <c r="F119" s="8"/>
      <c r="G119" s="8"/>
      <c r="H119" s="8"/>
      <c r="I119" s="23"/>
    </row>
    <row r="120" spans="1:9" x14ac:dyDescent="0.25">
      <c r="A120" s="7">
        <v>116</v>
      </c>
      <c r="B120" s="6">
        <v>47027</v>
      </c>
      <c r="C120" s="8"/>
      <c r="D120" s="17"/>
      <c r="E120" s="18"/>
      <c r="F120" s="8"/>
      <c r="G120" s="8"/>
      <c r="H120" s="8"/>
      <c r="I120" s="23"/>
    </row>
    <row r="121" spans="1:9" x14ac:dyDescent="0.25">
      <c r="A121" s="7">
        <v>117</v>
      </c>
      <c r="B121" s="6">
        <v>47058</v>
      </c>
      <c r="C121" s="8"/>
      <c r="D121" s="17"/>
      <c r="E121" s="18"/>
      <c r="F121" s="8"/>
      <c r="G121" s="8"/>
      <c r="H121" s="8"/>
      <c r="I121" s="23"/>
    </row>
    <row r="122" spans="1:9" x14ac:dyDescent="0.25">
      <c r="A122" s="7">
        <v>118</v>
      </c>
      <c r="B122" s="6">
        <v>47088</v>
      </c>
      <c r="C122" s="8"/>
      <c r="D122" s="17"/>
      <c r="E122" s="18"/>
      <c r="F122" s="8"/>
      <c r="G122" s="8"/>
      <c r="H122" s="8"/>
      <c r="I122" s="23"/>
    </row>
    <row r="123" spans="1:9" x14ac:dyDescent="0.25">
      <c r="A123" s="7">
        <v>119</v>
      </c>
      <c r="B123" s="6">
        <v>47119</v>
      </c>
      <c r="C123" s="8"/>
      <c r="D123" s="17"/>
      <c r="E123" s="18"/>
      <c r="F123" s="8"/>
      <c r="G123" s="8"/>
      <c r="H123" s="8"/>
      <c r="I123" s="23"/>
    </row>
    <row r="124" spans="1:9" x14ac:dyDescent="0.25">
      <c r="A124" s="7">
        <v>120</v>
      </c>
      <c r="B124" s="6">
        <v>47150</v>
      </c>
      <c r="C124" s="8"/>
      <c r="D124" s="17"/>
      <c r="E124" s="18"/>
      <c r="F124" s="8"/>
      <c r="G124" s="8"/>
      <c r="H124" s="8"/>
      <c r="I124" s="23"/>
    </row>
    <row r="125" spans="1:9" x14ac:dyDescent="0.25">
      <c r="A125" s="7">
        <v>121</v>
      </c>
      <c r="B125" s="6">
        <v>47178</v>
      </c>
      <c r="C125" s="8"/>
      <c r="D125" s="17"/>
      <c r="E125" s="18"/>
      <c r="F125" s="8"/>
      <c r="G125" s="8"/>
      <c r="H125" s="8"/>
      <c r="I125" s="23"/>
    </row>
    <row r="126" spans="1:9" x14ac:dyDescent="0.25">
      <c r="A126" s="7">
        <v>122</v>
      </c>
      <c r="B126" s="6">
        <v>47209</v>
      </c>
      <c r="C126" s="8"/>
      <c r="D126" s="17"/>
      <c r="E126" s="18"/>
      <c r="F126" s="8"/>
      <c r="G126" s="8"/>
      <c r="H126" s="8"/>
      <c r="I126" s="23"/>
    </row>
    <row r="127" spans="1:9" x14ac:dyDescent="0.25">
      <c r="A127" s="7"/>
      <c r="B127" s="6"/>
      <c r="C127" s="8"/>
      <c r="D127" s="17"/>
      <c r="E127" s="18"/>
      <c r="F127" s="8"/>
      <c r="G127" s="8"/>
      <c r="H127" s="8"/>
      <c r="I127" s="23"/>
    </row>
    <row r="128" spans="1:9" ht="15.75" thickBot="1" x14ac:dyDescent="0.3">
      <c r="A128" s="26">
        <v>100</v>
      </c>
      <c r="B128" s="27" t="s">
        <v>11</v>
      </c>
      <c r="C128" s="28"/>
      <c r="D128" s="29">
        <f>SUM(D5:D103)</f>
        <v>1168398</v>
      </c>
      <c r="E128" s="29"/>
      <c r="F128" s="29">
        <f>SUM(F5:F103)</f>
        <v>292114.9541241235</v>
      </c>
      <c r="G128" s="29">
        <f>SUM(G5:G103)</f>
        <v>876283.04587587656</v>
      </c>
      <c r="H128" s="29"/>
      <c r="I128" s="30"/>
    </row>
  </sheetData>
  <pageMargins left="0.7" right="0.7" top="0.75" bottom="0.75" header="0.3" footer="0.5"/>
  <pageSetup orientation="portrait" r:id="rId1"/>
  <headerFooter>
    <oddFooter>&amp;CCapgemini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O4" sqref="O4"/>
    </sheetView>
  </sheetViews>
  <sheetFormatPr defaultRowHeight="15" x14ac:dyDescent="0.25"/>
  <cols>
    <col min="1" max="8" width="9.140625" style="1"/>
    <col min="9" max="10" width="12" style="1" bestFit="1" customWidth="1"/>
    <col min="11" max="11" width="9.140625" style="1"/>
    <col min="12" max="12" width="12.5703125" style="1" bestFit="1" customWidth="1"/>
    <col min="13" max="16384" width="9.140625" style="1"/>
  </cols>
  <sheetData>
    <row r="1" spans="1:13" x14ac:dyDescent="0.25">
      <c r="L1" s="34" t="s">
        <v>23</v>
      </c>
      <c r="M1" s="1">
        <v>100</v>
      </c>
    </row>
    <row r="2" spans="1:13" x14ac:dyDescent="0.25">
      <c r="L2" s="34" t="s">
        <v>21</v>
      </c>
      <c r="M2" s="1">
        <v>1000</v>
      </c>
    </row>
    <row r="3" spans="1:13" x14ac:dyDescent="0.25">
      <c r="L3" s="1" t="s">
        <v>9</v>
      </c>
      <c r="M3" s="1">
        <v>16</v>
      </c>
    </row>
    <row r="4" spans="1:13" x14ac:dyDescent="0.25">
      <c r="L4" s="34" t="s">
        <v>22</v>
      </c>
      <c r="M4" s="1">
        <f>(M2/M3)*M1</f>
        <v>6250</v>
      </c>
    </row>
    <row r="5" spans="1:13" x14ac:dyDescent="0.25">
      <c r="L5" s="1" t="s">
        <v>10</v>
      </c>
      <c r="M5" s="1">
        <f>M4/12</f>
        <v>520.83333333333337</v>
      </c>
    </row>
    <row r="7" spans="1:13" x14ac:dyDescent="0.25">
      <c r="A7" s="1" t="s">
        <v>7</v>
      </c>
      <c r="B7" s="1" t="s">
        <v>6</v>
      </c>
      <c r="C7" s="1" t="s">
        <v>8</v>
      </c>
    </row>
  </sheetData>
  <pageMargins left="0.7" right="0.7" top="0.75" bottom="0.75" header="0.3" footer="0.3"/>
  <pageSetup orientation="portrait" r:id="rId1"/>
  <headerFooter>
    <oddFooter>&amp;CCapgemini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HDFC HL-42588 </vt:lpstr>
      <vt:lpstr>CAR Loan-D</vt:lpstr>
      <vt:lpstr>CAR loan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Mallikondla</dc:creator>
  <cp:lastModifiedBy>Mallikondla, Harish</cp:lastModifiedBy>
  <dcterms:created xsi:type="dcterms:W3CDTF">2017-05-08T09:52:55Z</dcterms:created>
  <dcterms:modified xsi:type="dcterms:W3CDTF">2019-11-04T12:13:18Z</dcterms:modified>
</cp:coreProperties>
</file>