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ga\Desktop\DATA SCIENCE COURSE\SECOND WEEK PROJECT\Assignments\"/>
    </mc:Choice>
  </mc:AlternateContent>
  <xr:revisionPtr revIDLastSave="0" documentId="13_ncr:1_{3ADC9A74-9CF9-4FFD-80EB-259283300560}" xr6:coauthVersionLast="47" xr6:coauthVersionMax="47" xr10:uidLastSave="{00000000-0000-0000-0000-000000000000}"/>
  <bookViews>
    <workbookView xWindow="-120" yWindow="-120" windowWidth="21840" windowHeight="13020" activeTab="3" xr2:uid="{00000000-000D-0000-FFFF-FFFF00000000}"/>
  </bookViews>
  <sheets>
    <sheet name="Descriptive Analysis" sheetId="7" r:id="rId1"/>
    <sheet name="Regression Analysis" sheetId="6" r:id="rId2"/>
    <sheet name="Predictive Model" sheetId="13" r:id="rId3"/>
    <sheet name="Data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H3" i="1" s="1"/>
  <c r="F4" i="1"/>
  <c r="G4" i="1" s="1"/>
  <c r="H4" i="1" s="1"/>
  <c r="F5" i="1"/>
  <c r="G5" i="1" s="1"/>
  <c r="H5" i="1" s="1"/>
  <c r="F6" i="1"/>
  <c r="G6" i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/>
  <c r="H38" i="1" s="1"/>
  <c r="F39" i="1"/>
  <c r="G39" i="1" s="1"/>
  <c r="H39" i="1" s="1"/>
  <c r="F40" i="1"/>
  <c r="G40" i="1" s="1"/>
  <c r="H40" i="1" s="1"/>
  <c r="F41" i="1"/>
  <c r="G41" i="1" s="1"/>
  <c r="H41" i="1" s="1"/>
  <c r="F42" i="1"/>
  <c r="G42" i="1"/>
  <c r="H42" i="1" s="1"/>
  <c r="F43" i="1"/>
  <c r="G43" i="1" s="1"/>
  <c r="H43" i="1" s="1"/>
  <c r="F44" i="1"/>
  <c r="G44" i="1" s="1"/>
  <c r="H44" i="1" s="1"/>
  <c r="F45" i="1"/>
  <c r="G45" i="1" s="1"/>
  <c r="H45" i="1" s="1"/>
  <c r="F46" i="1"/>
  <c r="G46" i="1"/>
  <c r="H46" i="1" s="1"/>
  <c r="F47" i="1"/>
  <c r="G47" i="1" s="1"/>
  <c r="H47" i="1" s="1"/>
  <c r="F48" i="1"/>
  <c r="G48" i="1" s="1"/>
  <c r="H48" i="1" s="1"/>
  <c r="F49" i="1"/>
  <c r="G49" i="1" s="1"/>
  <c r="H49" i="1" s="1"/>
  <c r="F50" i="1"/>
  <c r="G50" i="1"/>
  <c r="H50" i="1" s="1"/>
  <c r="F51" i="1"/>
  <c r="G51" i="1" s="1"/>
  <c r="H51" i="1" s="1"/>
  <c r="F52" i="1"/>
  <c r="G52" i="1" s="1"/>
  <c r="H52" i="1" s="1"/>
  <c r="F53" i="1"/>
  <c r="G53" i="1" s="1"/>
  <c r="H53" i="1" s="1"/>
  <c r="F54" i="1"/>
  <c r="G54" i="1"/>
  <c r="H54" i="1" s="1"/>
  <c r="F55" i="1"/>
  <c r="G55" i="1" s="1"/>
  <c r="H55" i="1" s="1"/>
  <c r="F56" i="1"/>
  <c r="G56" i="1" s="1"/>
  <c r="H56" i="1" s="1"/>
  <c r="F57" i="1"/>
  <c r="G57" i="1" s="1"/>
  <c r="H57" i="1"/>
  <c r="F58" i="1"/>
  <c r="G58" i="1"/>
  <c r="H58" i="1" s="1"/>
  <c r="F59" i="1"/>
  <c r="G59" i="1" s="1"/>
  <c r="H59" i="1" s="1"/>
  <c r="F60" i="1"/>
  <c r="G60" i="1" s="1"/>
  <c r="H60" i="1" s="1"/>
  <c r="F61" i="1"/>
  <c r="G61" i="1" s="1"/>
  <c r="H61" i="1" s="1"/>
  <c r="F62" i="1"/>
  <c r="G62" i="1"/>
  <c r="H62" i="1" s="1"/>
  <c r="F63" i="1"/>
  <c r="G63" i="1" s="1"/>
  <c r="H63" i="1" s="1"/>
  <c r="F64" i="1"/>
  <c r="G64" i="1" s="1"/>
  <c r="H64" i="1" s="1"/>
  <c r="F65" i="1"/>
  <c r="G65" i="1" s="1"/>
  <c r="H65" i="1"/>
  <c r="F66" i="1"/>
  <c r="G66" i="1"/>
  <c r="H66" i="1" s="1"/>
  <c r="F67" i="1"/>
  <c r="G67" i="1" s="1"/>
  <c r="H67" i="1" s="1"/>
  <c r="F68" i="1"/>
  <c r="G68" i="1" s="1"/>
  <c r="H68" i="1" s="1"/>
  <c r="F69" i="1"/>
  <c r="G69" i="1" s="1"/>
  <c r="H69" i="1" s="1"/>
  <c r="F70" i="1"/>
  <c r="G70" i="1"/>
  <c r="H70" i="1" s="1"/>
  <c r="F71" i="1"/>
  <c r="G71" i="1" s="1"/>
  <c r="H71" i="1" s="1"/>
  <c r="F72" i="1"/>
  <c r="G72" i="1" s="1"/>
  <c r="H72" i="1" s="1"/>
  <c r="F73" i="1"/>
  <c r="G73" i="1" s="1"/>
  <c r="H73" i="1"/>
  <c r="F74" i="1"/>
  <c r="G74" i="1"/>
  <c r="H74" i="1" s="1"/>
  <c r="F75" i="1"/>
  <c r="G75" i="1" s="1"/>
  <c r="H75" i="1" s="1"/>
  <c r="F76" i="1"/>
  <c r="G76" i="1" s="1"/>
  <c r="H76" i="1" s="1"/>
  <c r="F77" i="1"/>
  <c r="G77" i="1" s="1"/>
  <c r="H77" i="1" s="1"/>
  <c r="F78" i="1"/>
  <c r="G78" i="1"/>
  <c r="H78" i="1" s="1"/>
  <c r="F79" i="1"/>
  <c r="G79" i="1" s="1"/>
  <c r="H79" i="1" s="1"/>
  <c r="F80" i="1"/>
  <c r="G80" i="1" s="1"/>
  <c r="H80" i="1" s="1"/>
  <c r="F81" i="1"/>
  <c r="G81" i="1" s="1"/>
  <c r="H81" i="1"/>
  <c r="F82" i="1"/>
  <c r="G82" i="1"/>
  <c r="H82" i="1" s="1"/>
  <c r="F83" i="1"/>
  <c r="G83" i="1" s="1"/>
  <c r="H83" i="1" s="1"/>
  <c r="F84" i="1"/>
  <c r="G84" i="1" s="1"/>
  <c r="H84" i="1" s="1"/>
  <c r="F85" i="1"/>
  <c r="G85" i="1" s="1"/>
  <c r="H85" i="1" s="1"/>
  <c r="F86" i="1"/>
  <c r="G86" i="1"/>
  <c r="H86" i="1" s="1"/>
  <c r="F87" i="1"/>
  <c r="G87" i="1" s="1"/>
  <c r="H87" i="1" s="1"/>
  <c r="F88" i="1"/>
  <c r="G88" i="1" s="1"/>
  <c r="H88" i="1" s="1"/>
  <c r="F89" i="1"/>
  <c r="G89" i="1" s="1"/>
  <c r="H89" i="1"/>
  <c r="F90" i="1"/>
  <c r="G90" i="1"/>
  <c r="H90" i="1" s="1"/>
  <c r="F91" i="1"/>
  <c r="G91" i="1" s="1"/>
  <c r="H91" i="1" s="1"/>
  <c r="F92" i="1"/>
  <c r="G92" i="1" s="1"/>
  <c r="H92" i="1" s="1"/>
  <c r="F93" i="1"/>
  <c r="G93" i="1" s="1"/>
  <c r="H93" i="1" s="1"/>
  <c r="F94" i="1"/>
  <c r="G94" i="1"/>
  <c r="H94" i="1" s="1"/>
  <c r="F95" i="1"/>
  <c r="G95" i="1" s="1"/>
  <c r="H95" i="1" s="1"/>
  <c r="F96" i="1"/>
  <c r="G96" i="1" s="1"/>
  <c r="H96" i="1" s="1"/>
  <c r="F97" i="1"/>
  <c r="G97" i="1" s="1"/>
  <c r="H97" i="1"/>
  <c r="F98" i="1"/>
  <c r="G98" i="1"/>
  <c r="H98" i="1" s="1"/>
  <c r="F99" i="1"/>
  <c r="G99" i="1" s="1"/>
  <c r="H99" i="1" s="1"/>
  <c r="F100" i="1"/>
  <c r="G100" i="1" s="1"/>
  <c r="H100" i="1" s="1"/>
  <c r="F101" i="1"/>
  <c r="G101" i="1" s="1"/>
  <c r="H101" i="1" s="1"/>
  <c r="F102" i="1"/>
  <c r="G102" i="1"/>
  <c r="H102" i="1" s="1"/>
  <c r="F103" i="1"/>
  <c r="G103" i="1" s="1"/>
  <c r="H103" i="1" s="1"/>
  <c r="F104" i="1"/>
  <c r="G104" i="1" s="1"/>
  <c r="H104" i="1" s="1"/>
  <c r="F105" i="1"/>
  <c r="G105" i="1" s="1"/>
  <c r="H105" i="1"/>
  <c r="F106" i="1"/>
  <c r="G106" i="1"/>
  <c r="H106" i="1" s="1"/>
  <c r="F107" i="1"/>
  <c r="G107" i="1" s="1"/>
  <c r="H107" i="1" s="1"/>
  <c r="F108" i="1"/>
  <c r="G108" i="1" s="1"/>
  <c r="H108" i="1" s="1"/>
  <c r="F109" i="1"/>
  <c r="G109" i="1" s="1"/>
  <c r="H109" i="1" s="1"/>
  <c r="F110" i="1"/>
  <c r="G110" i="1"/>
  <c r="H110" i="1" s="1"/>
  <c r="F111" i="1"/>
  <c r="G111" i="1" s="1"/>
  <c r="H111" i="1" s="1"/>
  <c r="F112" i="1"/>
  <c r="G112" i="1" s="1"/>
  <c r="H112" i="1" s="1"/>
  <c r="F113" i="1"/>
  <c r="G113" i="1" s="1"/>
  <c r="H113" i="1"/>
  <c r="F114" i="1"/>
  <c r="G114" i="1"/>
  <c r="H114" i="1" s="1"/>
  <c r="F115" i="1"/>
  <c r="G115" i="1" s="1"/>
  <c r="H115" i="1" s="1"/>
  <c r="F116" i="1"/>
  <c r="G116" i="1" s="1"/>
  <c r="H116" i="1" s="1"/>
  <c r="F117" i="1"/>
  <c r="G117" i="1" s="1"/>
  <c r="H117" i="1" s="1"/>
  <c r="F118" i="1"/>
  <c r="G118" i="1"/>
  <c r="H118" i="1" s="1"/>
  <c r="F119" i="1"/>
  <c r="G119" i="1" s="1"/>
  <c r="H119" i="1" s="1"/>
  <c r="F120" i="1"/>
  <c r="G120" i="1" s="1"/>
  <c r="H120" i="1" s="1"/>
  <c r="F121" i="1"/>
  <c r="G121" i="1" s="1"/>
  <c r="H121" i="1"/>
  <c r="F122" i="1"/>
  <c r="G122" i="1"/>
  <c r="H122" i="1" s="1"/>
  <c r="F123" i="1"/>
  <c r="G123" i="1" s="1"/>
  <c r="H123" i="1" s="1"/>
  <c r="F124" i="1"/>
  <c r="G124" i="1" s="1"/>
  <c r="H124" i="1" s="1"/>
  <c r="F125" i="1"/>
  <c r="G125" i="1" s="1"/>
  <c r="H125" i="1" s="1"/>
  <c r="F126" i="1"/>
  <c r="G126" i="1"/>
  <c r="H126" i="1" s="1"/>
  <c r="F127" i="1"/>
  <c r="G127" i="1" s="1"/>
  <c r="H127" i="1" s="1"/>
  <c r="F128" i="1"/>
  <c r="G128" i="1" s="1"/>
  <c r="H128" i="1" s="1"/>
  <c r="F129" i="1"/>
  <c r="G129" i="1" s="1"/>
  <c r="H129" i="1"/>
  <c r="F130" i="1"/>
  <c r="G130" i="1"/>
  <c r="H130" i="1" s="1"/>
  <c r="F131" i="1"/>
  <c r="G131" i="1" s="1"/>
  <c r="H131" i="1" s="1"/>
  <c r="F132" i="1"/>
  <c r="G132" i="1" s="1"/>
  <c r="H132" i="1" s="1"/>
  <c r="F133" i="1"/>
  <c r="G133" i="1" s="1"/>
  <c r="H133" i="1" s="1"/>
  <c r="F134" i="1"/>
  <c r="G134" i="1"/>
  <c r="H134" i="1" s="1"/>
  <c r="F135" i="1"/>
  <c r="G135" i="1" s="1"/>
  <c r="H135" i="1" s="1"/>
  <c r="F136" i="1"/>
  <c r="G136" i="1" s="1"/>
  <c r="H136" i="1" s="1"/>
  <c r="F137" i="1"/>
  <c r="G137" i="1" s="1"/>
  <c r="H137" i="1"/>
  <c r="F138" i="1"/>
  <c r="G138" i="1"/>
  <c r="H138" i="1" s="1"/>
  <c r="F139" i="1"/>
  <c r="G139" i="1" s="1"/>
  <c r="H139" i="1" s="1"/>
  <c r="F140" i="1"/>
  <c r="G140" i="1" s="1"/>
  <c r="H140" i="1" s="1"/>
  <c r="F141" i="1"/>
  <c r="G141" i="1" s="1"/>
  <c r="H141" i="1" s="1"/>
  <c r="F142" i="1"/>
  <c r="G142" i="1"/>
  <c r="H142" i="1" s="1"/>
  <c r="F143" i="1"/>
  <c r="G143" i="1" s="1"/>
  <c r="H143" i="1" s="1"/>
  <c r="F144" i="1"/>
  <c r="G144" i="1" s="1"/>
  <c r="H144" i="1" s="1"/>
  <c r="F145" i="1"/>
  <c r="G145" i="1" s="1"/>
  <c r="H145" i="1"/>
  <c r="F146" i="1"/>
  <c r="G146" i="1"/>
  <c r="H146" i="1" s="1"/>
  <c r="F147" i="1"/>
  <c r="G147" i="1" s="1"/>
  <c r="H147" i="1" s="1"/>
  <c r="F148" i="1"/>
  <c r="G148" i="1" s="1"/>
  <c r="H148" i="1" s="1"/>
  <c r="F149" i="1"/>
  <c r="G149" i="1" s="1"/>
  <c r="H149" i="1" s="1"/>
  <c r="F150" i="1"/>
  <c r="G150" i="1"/>
  <c r="H150" i="1" s="1"/>
  <c r="F151" i="1"/>
  <c r="G151" i="1" s="1"/>
  <c r="H151" i="1" s="1"/>
  <c r="F152" i="1"/>
  <c r="G152" i="1" s="1"/>
  <c r="H152" i="1" s="1"/>
  <c r="F153" i="1"/>
  <c r="G153" i="1" s="1"/>
  <c r="H153" i="1"/>
  <c r="F154" i="1"/>
  <c r="G154" i="1"/>
  <c r="H154" i="1" s="1"/>
  <c r="F155" i="1"/>
  <c r="G155" i="1" s="1"/>
  <c r="H155" i="1" s="1"/>
  <c r="F156" i="1"/>
  <c r="G156" i="1" s="1"/>
  <c r="H156" i="1" s="1"/>
  <c r="F157" i="1"/>
  <c r="G157" i="1" s="1"/>
  <c r="H157" i="1" s="1"/>
  <c r="F158" i="1"/>
  <c r="G158" i="1"/>
  <c r="H158" i="1" s="1"/>
  <c r="F159" i="1"/>
  <c r="G159" i="1" s="1"/>
  <c r="H159" i="1" s="1"/>
  <c r="F160" i="1"/>
  <c r="G160" i="1" s="1"/>
  <c r="H160" i="1" s="1"/>
  <c r="F161" i="1"/>
  <c r="G161" i="1" s="1"/>
  <c r="H161" i="1"/>
  <c r="F162" i="1"/>
  <c r="G162" i="1"/>
  <c r="H162" i="1" s="1"/>
  <c r="F163" i="1"/>
  <c r="G163" i="1" s="1"/>
  <c r="H163" i="1" s="1"/>
  <c r="F164" i="1"/>
  <c r="G164" i="1" s="1"/>
  <c r="H164" i="1" s="1"/>
  <c r="F165" i="1"/>
  <c r="G165" i="1" s="1"/>
  <c r="H165" i="1" s="1"/>
  <c r="F166" i="1"/>
  <c r="G166" i="1"/>
  <c r="H166" i="1" s="1"/>
  <c r="F167" i="1"/>
  <c r="G167" i="1" s="1"/>
  <c r="H167" i="1" s="1"/>
  <c r="F168" i="1"/>
  <c r="G168" i="1" s="1"/>
  <c r="H168" i="1" s="1"/>
  <c r="F169" i="1"/>
  <c r="G169" i="1" s="1"/>
  <c r="H169" i="1"/>
  <c r="F170" i="1"/>
  <c r="G170" i="1"/>
  <c r="H170" i="1" s="1"/>
  <c r="F171" i="1"/>
  <c r="G171" i="1" s="1"/>
  <c r="H171" i="1" s="1"/>
  <c r="F172" i="1"/>
  <c r="G172" i="1" s="1"/>
  <c r="H172" i="1"/>
  <c r="F173" i="1"/>
  <c r="G173" i="1"/>
  <c r="H173" i="1" s="1"/>
  <c r="F174" i="1"/>
  <c r="G174" i="1" s="1"/>
  <c r="H174" i="1" s="1"/>
  <c r="F175" i="1"/>
  <c r="G175" i="1"/>
  <c r="H175" i="1" s="1"/>
  <c r="F176" i="1"/>
  <c r="G176" i="1" s="1"/>
  <c r="H176" i="1" s="1"/>
  <c r="F177" i="1"/>
  <c r="G177" i="1" s="1"/>
  <c r="H177" i="1" s="1"/>
  <c r="F178" i="1"/>
  <c r="G178" i="1" s="1"/>
  <c r="H178" i="1" s="1"/>
  <c r="F179" i="1"/>
  <c r="G179" i="1"/>
  <c r="H179" i="1" s="1"/>
  <c r="F180" i="1"/>
  <c r="G180" i="1" s="1"/>
  <c r="H180" i="1" s="1"/>
  <c r="F181" i="1"/>
  <c r="G181" i="1" s="1"/>
  <c r="H181" i="1" s="1"/>
  <c r="F182" i="1"/>
  <c r="G182" i="1" s="1"/>
  <c r="H182" i="1" s="1"/>
  <c r="F183" i="1"/>
  <c r="G183" i="1"/>
  <c r="H183" i="1" s="1"/>
  <c r="F184" i="1"/>
  <c r="G184" i="1" s="1"/>
  <c r="H184" i="1" s="1"/>
  <c r="F185" i="1"/>
  <c r="G185" i="1" s="1"/>
  <c r="H185" i="1" s="1"/>
  <c r="F186" i="1"/>
  <c r="G186" i="1" s="1"/>
  <c r="H186" i="1" s="1"/>
  <c r="F187" i="1"/>
  <c r="G187" i="1"/>
  <c r="H187" i="1" s="1"/>
  <c r="F188" i="1"/>
  <c r="G188" i="1" s="1"/>
  <c r="H188" i="1" s="1"/>
  <c r="F189" i="1"/>
  <c r="G189" i="1" s="1"/>
  <c r="H189" i="1" s="1"/>
  <c r="F190" i="1"/>
  <c r="G190" i="1" s="1"/>
  <c r="H190" i="1" s="1"/>
  <c r="F191" i="1"/>
  <c r="G191" i="1"/>
  <c r="H191" i="1" s="1"/>
  <c r="F192" i="1"/>
  <c r="G192" i="1" s="1"/>
  <c r="H192" i="1" s="1"/>
  <c r="F193" i="1"/>
  <c r="G193" i="1" s="1"/>
  <c r="H193" i="1" s="1"/>
  <c r="F194" i="1"/>
  <c r="G194" i="1" s="1"/>
  <c r="H194" i="1" s="1"/>
  <c r="F195" i="1"/>
  <c r="G195" i="1"/>
  <c r="H195" i="1" s="1"/>
  <c r="F196" i="1"/>
  <c r="G196" i="1"/>
  <c r="H196" i="1"/>
  <c r="F197" i="1"/>
  <c r="G197" i="1" s="1"/>
  <c r="H197" i="1" s="1"/>
  <c r="F198" i="1"/>
  <c r="G198" i="1" s="1"/>
  <c r="H198" i="1" s="1"/>
  <c r="F199" i="1"/>
  <c r="G199" i="1"/>
  <c r="H199" i="1" s="1"/>
  <c r="F200" i="1"/>
  <c r="G200" i="1"/>
  <c r="H200" i="1"/>
  <c r="F201" i="1"/>
  <c r="G201" i="1" s="1"/>
  <c r="H201" i="1" s="1"/>
  <c r="F202" i="1"/>
  <c r="G202" i="1" s="1"/>
  <c r="H202" i="1" s="1"/>
  <c r="F203" i="1"/>
  <c r="G203" i="1"/>
  <c r="H203" i="1" s="1"/>
  <c r="F204" i="1"/>
  <c r="G204" i="1"/>
  <c r="H204" i="1"/>
  <c r="F205" i="1"/>
  <c r="G205" i="1" s="1"/>
  <c r="H205" i="1" s="1"/>
  <c r="F206" i="1"/>
  <c r="G206" i="1" s="1"/>
  <c r="H206" i="1" s="1"/>
  <c r="F207" i="1"/>
  <c r="G207" i="1"/>
  <c r="H207" i="1" s="1"/>
  <c r="F208" i="1"/>
  <c r="G208" i="1"/>
  <c r="H208" i="1"/>
  <c r="F209" i="1"/>
  <c r="G209" i="1" s="1"/>
  <c r="H209" i="1" s="1"/>
  <c r="F210" i="1"/>
  <c r="G210" i="1" s="1"/>
  <c r="H210" i="1" s="1"/>
  <c r="F211" i="1"/>
  <c r="G211" i="1"/>
  <c r="H211" i="1" s="1"/>
  <c r="F212" i="1"/>
  <c r="G212" i="1"/>
  <c r="H212" i="1"/>
  <c r="F213" i="1"/>
  <c r="G213" i="1" s="1"/>
  <c r="H213" i="1" s="1"/>
  <c r="F214" i="1"/>
  <c r="G214" i="1" s="1"/>
  <c r="H214" i="1" s="1"/>
  <c r="F215" i="1"/>
  <c r="G215" i="1"/>
  <c r="H215" i="1" s="1"/>
  <c r="F216" i="1"/>
  <c r="G216" i="1"/>
  <c r="H216" i="1"/>
  <c r="F217" i="1"/>
  <c r="G217" i="1" s="1"/>
  <c r="H217" i="1" s="1"/>
  <c r="F218" i="1"/>
  <c r="G218" i="1" s="1"/>
  <c r="H218" i="1" s="1"/>
  <c r="F219" i="1"/>
  <c r="G219" i="1"/>
  <c r="H219" i="1" s="1"/>
  <c r="F220" i="1"/>
  <c r="G220" i="1"/>
  <c r="H220" i="1"/>
  <c r="F221" i="1"/>
  <c r="G221" i="1" s="1"/>
  <c r="H221" i="1" s="1"/>
  <c r="F222" i="1"/>
  <c r="G222" i="1" s="1"/>
  <c r="H222" i="1" s="1"/>
  <c r="F223" i="1"/>
  <c r="G223" i="1"/>
  <c r="H223" i="1" s="1"/>
  <c r="F224" i="1"/>
  <c r="G224" i="1"/>
  <c r="H224" i="1"/>
  <c r="F225" i="1"/>
  <c r="G225" i="1" s="1"/>
  <c r="H225" i="1" s="1"/>
  <c r="F226" i="1"/>
  <c r="G226" i="1" s="1"/>
  <c r="H226" i="1" s="1"/>
  <c r="F227" i="1"/>
  <c r="G227" i="1"/>
  <c r="H227" i="1" s="1"/>
  <c r="F228" i="1"/>
  <c r="G228" i="1"/>
  <c r="H228" i="1"/>
  <c r="F229" i="1"/>
  <c r="G229" i="1" s="1"/>
  <c r="H229" i="1" s="1"/>
  <c r="F230" i="1"/>
  <c r="G230" i="1" s="1"/>
  <c r="H230" i="1" s="1"/>
  <c r="F231" i="1"/>
  <c r="G231" i="1"/>
  <c r="H231" i="1" s="1"/>
  <c r="F232" i="1"/>
  <c r="G232" i="1"/>
  <c r="H232" i="1"/>
  <c r="F233" i="1"/>
  <c r="G233" i="1" s="1"/>
  <c r="H233" i="1" s="1"/>
  <c r="F234" i="1"/>
  <c r="G234" i="1" s="1"/>
  <c r="H234" i="1" s="1"/>
  <c r="F235" i="1"/>
  <c r="G235" i="1"/>
  <c r="H235" i="1" s="1"/>
  <c r="F236" i="1"/>
  <c r="G236" i="1"/>
  <c r="H236" i="1"/>
  <c r="F237" i="1"/>
  <c r="G237" i="1" s="1"/>
  <c r="H237" i="1" s="1"/>
  <c r="F238" i="1"/>
  <c r="G238" i="1" s="1"/>
  <c r="H238" i="1" s="1"/>
  <c r="F239" i="1"/>
  <c r="G239" i="1"/>
  <c r="H239" i="1" s="1"/>
  <c r="F240" i="1"/>
  <c r="G240" i="1"/>
  <c r="H240" i="1"/>
  <c r="F241" i="1"/>
  <c r="G241" i="1" s="1"/>
  <c r="H241" i="1" s="1"/>
  <c r="F242" i="1"/>
  <c r="G242" i="1" s="1"/>
  <c r="H242" i="1" s="1"/>
  <c r="F243" i="1"/>
  <c r="G243" i="1"/>
  <c r="H243" i="1" s="1"/>
  <c r="F244" i="1"/>
  <c r="G244" i="1"/>
  <c r="H244" i="1"/>
  <c r="F245" i="1"/>
  <c r="G245" i="1" s="1"/>
  <c r="H245" i="1" s="1"/>
  <c r="F246" i="1"/>
  <c r="G246" i="1" s="1"/>
  <c r="H246" i="1" s="1"/>
  <c r="F247" i="1"/>
  <c r="G247" i="1"/>
  <c r="H247" i="1" s="1"/>
  <c r="F248" i="1"/>
  <c r="G248" i="1"/>
  <c r="H248" i="1"/>
  <c r="F249" i="1"/>
  <c r="G249" i="1" s="1"/>
  <c r="H249" i="1" s="1"/>
  <c r="F250" i="1"/>
  <c r="G250" i="1" s="1"/>
  <c r="H250" i="1" s="1"/>
  <c r="F251" i="1"/>
  <c r="G251" i="1"/>
  <c r="H251" i="1" s="1"/>
  <c r="F252" i="1"/>
  <c r="G252" i="1"/>
  <c r="H252" i="1"/>
  <c r="F253" i="1"/>
  <c r="G253" i="1" s="1"/>
  <c r="H253" i="1" s="1"/>
  <c r="F254" i="1"/>
  <c r="G254" i="1" s="1"/>
  <c r="H254" i="1" s="1"/>
  <c r="F255" i="1"/>
  <c r="G255" i="1"/>
  <c r="H255" i="1" s="1"/>
  <c r="F256" i="1"/>
  <c r="G256" i="1"/>
  <c r="H256" i="1"/>
  <c r="F257" i="1"/>
  <c r="G257" i="1" s="1"/>
  <c r="H257" i="1" s="1"/>
  <c r="F258" i="1"/>
  <c r="G258" i="1" s="1"/>
  <c r="H258" i="1" s="1"/>
  <c r="F259" i="1"/>
  <c r="G259" i="1"/>
  <c r="H259" i="1" s="1"/>
  <c r="F260" i="1"/>
  <c r="G260" i="1"/>
  <c r="H260" i="1"/>
  <c r="F261" i="1"/>
  <c r="G261" i="1" s="1"/>
  <c r="H261" i="1" s="1"/>
  <c r="F262" i="1"/>
  <c r="G262" i="1" s="1"/>
  <c r="H262" i="1" s="1"/>
  <c r="F263" i="1"/>
  <c r="G263" i="1"/>
  <c r="H263" i="1" s="1"/>
  <c r="F264" i="1"/>
  <c r="G264" i="1"/>
  <c r="H264" i="1"/>
  <c r="F265" i="1"/>
  <c r="G265" i="1" s="1"/>
  <c r="H265" i="1" s="1"/>
  <c r="F266" i="1"/>
  <c r="G266" i="1" s="1"/>
  <c r="H266" i="1" s="1"/>
  <c r="F267" i="1"/>
  <c r="G267" i="1"/>
  <c r="H267" i="1" s="1"/>
  <c r="F268" i="1"/>
  <c r="G268" i="1"/>
  <c r="H268" i="1"/>
  <c r="F269" i="1"/>
  <c r="G269" i="1" s="1"/>
  <c r="H269" i="1" s="1"/>
  <c r="F270" i="1"/>
  <c r="G270" i="1" s="1"/>
  <c r="H270" i="1" s="1"/>
  <c r="F271" i="1"/>
  <c r="G271" i="1"/>
  <c r="H271" i="1" s="1"/>
  <c r="F272" i="1"/>
  <c r="G272" i="1"/>
  <c r="H272" i="1"/>
  <c r="F273" i="1"/>
  <c r="G273" i="1" s="1"/>
  <c r="H273" i="1" s="1"/>
  <c r="F274" i="1"/>
  <c r="G274" i="1" s="1"/>
  <c r="H274" i="1" s="1"/>
  <c r="F275" i="1"/>
  <c r="G275" i="1"/>
  <c r="H275" i="1" s="1"/>
  <c r="F276" i="1"/>
  <c r="G276" i="1"/>
  <c r="H276" i="1"/>
  <c r="F277" i="1"/>
  <c r="G277" i="1" s="1"/>
  <c r="H277" i="1" s="1"/>
  <c r="F278" i="1"/>
  <c r="G278" i="1" s="1"/>
  <c r="H278" i="1" s="1"/>
  <c r="F279" i="1"/>
  <c r="G279" i="1"/>
  <c r="H279" i="1" s="1"/>
  <c r="F280" i="1"/>
  <c r="G280" i="1"/>
  <c r="H280" i="1"/>
  <c r="F281" i="1"/>
  <c r="G281" i="1" s="1"/>
  <c r="H281" i="1" s="1"/>
  <c r="F282" i="1"/>
  <c r="G282" i="1" s="1"/>
  <c r="H282" i="1" s="1"/>
  <c r="F283" i="1"/>
  <c r="G283" i="1"/>
  <c r="H283" i="1" s="1"/>
  <c r="F284" i="1"/>
  <c r="G284" i="1"/>
  <c r="H284" i="1"/>
  <c r="F285" i="1"/>
  <c r="G285" i="1" s="1"/>
  <c r="H285" i="1" s="1"/>
  <c r="F286" i="1"/>
  <c r="G286" i="1" s="1"/>
  <c r="H286" i="1" s="1"/>
  <c r="F287" i="1"/>
  <c r="G287" i="1"/>
  <c r="H287" i="1" s="1"/>
  <c r="F288" i="1"/>
  <c r="G288" i="1"/>
  <c r="H288" i="1"/>
  <c r="F289" i="1"/>
  <c r="G289" i="1" s="1"/>
  <c r="H289" i="1" s="1"/>
  <c r="F290" i="1"/>
  <c r="G290" i="1" s="1"/>
  <c r="H290" i="1" s="1"/>
  <c r="F291" i="1"/>
  <c r="G291" i="1"/>
  <c r="H291" i="1" s="1"/>
  <c r="F292" i="1"/>
  <c r="G292" i="1"/>
  <c r="H292" i="1"/>
  <c r="F293" i="1"/>
  <c r="G293" i="1" s="1"/>
  <c r="H293" i="1" s="1"/>
  <c r="F294" i="1"/>
  <c r="G294" i="1"/>
  <c r="H294" i="1" s="1"/>
  <c r="F295" i="1"/>
  <c r="G295" i="1"/>
  <c r="H295" i="1"/>
  <c r="F296" i="1"/>
  <c r="G296" i="1"/>
  <c r="H296" i="1"/>
  <c r="F297" i="1"/>
  <c r="G297" i="1" s="1"/>
  <c r="H297" i="1" s="1"/>
  <c r="F298" i="1"/>
  <c r="G298" i="1"/>
  <c r="H298" i="1" s="1"/>
  <c r="F299" i="1"/>
  <c r="G299" i="1"/>
  <c r="H299" i="1"/>
  <c r="F300" i="1"/>
  <c r="G300" i="1"/>
  <c r="H300" i="1"/>
  <c r="F301" i="1"/>
  <c r="G301" i="1" s="1"/>
  <c r="H301" i="1" s="1"/>
  <c r="F302" i="1"/>
  <c r="G302" i="1"/>
  <c r="H302" i="1" s="1"/>
  <c r="F303" i="1"/>
  <c r="G303" i="1"/>
  <c r="H303" i="1"/>
  <c r="F304" i="1"/>
  <c r="G304" i="1"/>
  <c r="H304" i="1"/>
  <c r="F305" i="1"/>
  <c r="G305" i="1" s="1"/>
  <c r="H305" i="1" s="1"/>
  <c r="F306" i="1"/>
  <c r="G306" i="1"/>
  <c r="H306" i="1" s="1"/>
  <c r="F307" i="1"/>
  <c r="G307" i="1"/>
  <c r="H307" i="1"/>
  <c r="F308" i="1"/>
  <c r="G308" i="1"/>
  <c r="H308" i="1"/>
  <c r="F309" i="1"/>
  <c r="G309" i="1" s="1"/>
  <c r="H309" i="1" s="1"/>
  <c r="F310" i="1"/>
  <c r="G310" i="1"/>
  <c r="H310" i="1" s="1"/>
  <c r="F311" i="1"/>
  <c r="G311" i="1"/>
  <c r="H311" i="1"/>
  <c r="F312" i="1"/>
  <c r="G312" i="1"/>
  <c r="H312" i="1"/>
  <c r="F313" i="1"/>
  <c r="G313" i="1" s="1"/>
  <c r="H313" i="1" s="1"/>
  <c r="F314" i="1"/>
  <c r="G314" i="1"/>
  <c r="H314" i="1" s="1"/>
  <c r="F315" i="1"/>
  <c r="G315" i="1"/>
  <c r="H315" i="1"/>
  <c r="F316" i="1"/>
  <c r="G316" i="1"/>
  <c r="H316" i="1"/>
  <c r="F317" i="1"/>
  <c r="G317" i="1" s="1"/>
  <c r="H317" i="1" s="1"/>
  <c r="F318" i="1"/>
  <c r="G318" i="1"/>
  <c r="H318" i="1" s="1"/>
  <c r="F319" i="1"/>
  <c r="G319" i="1"/>
  <c r="H319" i="1" s="1"/>
  <c r="F320" i="1"/>
  <c r="G320" i="1"/>
  <c r="H320" i="1"/>
  <c r="F321" i="1"/>
  <c r="G321" i="1" s="1"/>
  <c r="H321" i="1" s="1"/>
  <c r="F2" i="1"/>
  <c r="N9" i="1"/>
  <c r="G2" i="1"/>
  <c r="H2" i="1" s="1"/>
  <c r="K9" i="1" l="1"/>
  <c r="K10" i="1" s="1"/>
  <c r="K11" i="1" s="1"/>
  <c r="J14" i="13"/>
  <c r="J20" i="13" s="1"/>
  <c r="C7" i="7" l="1"/>
  <c r="D7" i="7"/>
  <c r="E7" i="7"/>
  <c r="C8" i="7"/>
  <c r="D8" i="7"/>
  <c r="E8" i="7"/>
  <c r="C9" i="7"/>
  <c r="D9" i="7"/>
  <c r="E9" i="7"/>
  <c r="C13" i="7"/>
  <c r="D13" i="7"/>
  <c r="E13" i="7"/>
  <c r="C14" i="7"/>
  <c r="D14" i="7"/>
  <c r="E14" i="7"/>
  <c r="C16" i="7"/>
  <c r="D16" i="7"/>
  <c r="E16" i="7"/>
  <c r="C17" i="7"/>
  <c r="D17" i="7"/>
  <c r="E17" i="7"/>
  <c r="C19" i="7"/>
  <c r="D19" i="7"/>
  <c r="E19" i="7"/>
  <c r="C20" i="7"/>
  <c r="D20" i="7"/>
  <c r="E20" i="7"/>
  <c r="C22" i="7"/>
  <c r="D22" i="7"/>
  <c r="E22" i="7"/>
  <c r="C23" i="7"/>
  <c r="D23" i="7"/>
  <c r="E23" i="7"/>
  <c r="B23" i="7"/>
  <c r="B22" i="7"/>
  <c r="B20" i="7"/>
  <c r="B19" i="7"/>
  <c r="B17" i="7"/>
  <c r="B16" i="7"/>
  <c r="B14" i="7"/>
  <c r="B13" i="7"/>
  <c r="B9" i="7"/>
  <c r="B8" i="7"/>
  <c r="B7" i="7"/>
  <c r="E11" i="7" l="1"/>
  <c r="D11" i="7"/>
  <c r="C11" i="7"/>
  <c r="B11" i="7"/>
</calcChain>
</file>

<file path=xl/sharedStrings.xml><?xml version="1.0" encoding="utf-8"?>
<sst xmlns="http://schemas.openxmlformats.org/spreadsheetml/2006/main" count="380" uniqueCount="358">
  <si>
    <t>Employee ID</t>
  </si>
  <si>
    <t>Performance</t>
  </si>
  <si>
    <t>IQ Level</t>
  </si>
  <si>
    <t>Motivation</t>
  </si>
  <si>
    <t>Annual Salary</t>
  </si>
  <si>
    <t>AMZBLR1</t>
  </si>
  <si>
    <t>AMZBLR2</t>
  </si>
  <si>
    <t>AMZBLR3</t>
  </si>
  <si>
    <t>AMZBLR4</t>
  </si>
  <si>
    <t>AMZBLR5</t>
  </si>
  <si>
    <t>AMZBLR6</t>
  </si>
  <si>
    <t>AMZBLR7</t>
  </si>
  <si>
    <t>AMZBLR8</t>
  </si>
  <si>
    <t>AMZBLR9</t>
  </si>
  <si>
    <t>AMZBLR10</t>
  </si>
  <si>
    <t>AMZBLR11</t>
  </si>
  <si>
    <t>AMZBLR12</t>
  </si>
  <si>
    <t>AMZBLR13</t>
  </si>
  <si>
    <t>AMZBLR14</t>
  </si>
  <si>
    <t>AMZBLR15</t>
  </si>
  <si>
    <t>AMZBLR16</t>
  </si>
  <si>
    <t>AMZBLR17</t>
  </si>
  <si>
    <t>AMZBLR18</t>
  </si>
  <si>
    <t>AMZBLR19</t>
  </si>
  <si>
    <t>AMZBLR20</t>
  </si>
  <si>
    <t>AMZBLR21</t>
  </si>
  <si>
    <t>AMZBLR22</t>
  </si>
  <si>
    <t>AMZBLR23</t>
  </si>
  <si>
    <t>AMZBLR24</t>
  </si>
  <si>
    <t>AMZBLR25</t>
  </si>
  <si>
    <t>AMZBLR26</t>
  </si>
  <si>
    <t>AMZBLR27</t>
  </si>
  <si>
    <t>AMZBLR28</t>
  </si>
  <si>
    <t>AMZBLR29</t>
  </si>
  <si>
    <t>AMZBLR30</t>
  </si>
  <si>
    <t>AMZBLR31</t>
  </si>
  <si>
    <t>AMZBLR32</t>
  </si>
  <si>
    <t>AMZBLR33</t>
  </si>
  <si>
    <t>AMZBLR34</t>
  </si>
  <si>
    <t>AMZBLR35</t>
  </si>
  <si>
    <t>AMZBLR36</t>
  </si>
  <si>
    <t>AMZBLR37</t>
  </si>
  <si>
    <t>AMZBLR38</t>
  </si>
  <si>
    <t>AMZBLR39</t>
  </si>
  <si>
    <t>AMZBLR40</t>
  </si>
  <si>
    <t>AMZBLR41</t>
  </si>
  <si>
    <t>AMZBLR42</t>
  </si>
  <si>
    <t>AMZBLR43</t>
  </si>
  <si>
    <t>AMZBLR44</t>
  </si>
  <si>
    <t>AMZBLR45</t>
  </si>
  <si>
    <t>AMZBLR46</t>
  </si>
  <si>
    <t>AMZBLR47</t>
  </si>
  <si>
    <t>AMZBLR48</t>
  </si>
  <si>
    <t>AMZBLR49</t>
  </si>
  <si>
    <t>AMZBLR50</t>
  </si>
  <si>
    <t>AMZBLR51</t>
  </si>
  <si>
    <t>AMZBLR52</t>
  </si>
  <si>
    <t>AMZBLR53</t>
  </si>
  <si>
    <t>AMZBLR54</t>
  </si>
  <si>
    <t>AMZBLR55</t>
  </si>
  <si>
    <t>AMZBLR56</t>
  </si>
  <si>
    <t>AMZBLR57</t>
  </si>
  <si>
    <t>AMZBLR58</t>
  </si>
  <si>
    <t>AMZBLR59</t>
  </si>
  <si>
    <t>AMZBLR60</t>
  </si>
  <si>
    <t>AMZBLR61</t>
  </si>
  <si>
    <t>AMZBLR62</t>
  </si>
  <si>
    <t>AMZBLR63</t>
  </si>
  <si>
    <t>AMZBLR64</t>
  </si>
  <si>
    <t>AMZBLR65</t>
  </si>
  <si>
    <t>AMZBLR66</t>
  </si>
  <si>
    <t>AMZBLR67</t>
  </si>
  <si>
    <t>AMZBLR68</t>
  </si>
  <si>
    <t>AMZBLR69</t>
  </si>
  <si>
    <t>AMZBLR70</t>
  </si>
  <si>
    <t>AMZBLR71</t>
  </si>
  <si>
    <t>AMZBLR72</t>
  </si>
  <si>
    <t>AMZBLR73</t>
  </si>
  <si>
    <t>AMZBLR74</t>
  </si>
  <si>
    <t>AMZBLR75</t>
  </si>
  <si>
    <t>AMZBLR76</t>
  </si>
  <si>
    <t>AMZBLR77</t>
  </si>
  <si>
    <t>AMZBLR78</t>
  </si>
  <si>
    <t>AMZBLR79</t>
  </si>
  <si>
    <t>AMZBLR80</t>
  </si>
  <si>
    <t>AMZBLR81</t>
  </si>
  <si>
    <t>AMZBLR82</t>
  </si>
  <si>
    <t>AMZBLR83</t>
  </si>
  <si>
    <t>AMZBLR84</t>
  </si>
  <si>
    <t>AMZBLR85</t>
  </si>
  <si>
    <t>AMZBLR86</t>
  </si>
  <si>
    <t>AMZBLR87</t>
  </si>
  <si>
    <t>AMZBLR88</t>
  </si>
  <si>
    <t>AMZBLR89</t>
  </si>
  <si>
    <t>AMZBLR90</t>
  </si>
  <si>
    <t>AMZBLR91</t>
  </si>
  <si>
    <t>AMZBLR92</t>
  </si>
  <si>
    <t>AMZBLR93</t>
  </si>
  <si>
    <t>AMZBLR94</t>
  </si>
  <si>
    <t>AMZBLR95</t>
  </si>
  <si>
    <t>AMZBLR96</t>
  </si>
  <si>
    <t>AMZBLR97</t>
  </si>
  <si>
    <t>AMZBLR98</t>
  </si>
  <si>
    <t>AMZBLR99</t>
  </si>
  <si>
    <t>AMZBLR100</t>
  </si>
  <si>
    <t>AMZBLR101</t>
  </si>
  <si>
    <t>AMZBLR102</t>
  </si>
  <si>
    <t>AMZBLR103</t>
  </si>
  <si>
    <t>AMZBLR104</t>
  </si>
  <si>
    <t>AMZBLR105</t>
  </si>
  <si>
    <t>AMZBLR106</t>
  </si>
  <si>
    <t>AMZBLR107</t>
  </si>
  <si>
    <t>AMZBLR108</t>
  </si>
  <si>
    <t>AMZBLR109</t>
  </si>
  <si>
    <t>AMZBLR110</t>
  </si>
  <si>
    <t>AMZBLR111</t>
  </si>
  <si>
    <t>AMZBLR112</t>
  </si>
  <si>
    <t>AMZBLR113</t>
  </si>
  <si>
    <t>AMZBLR114</t>
  </si>
  <si>
    <t>AMZBLR115</t>
  </si>
  <si>
    <t>AMZBLR116</t>
  </si>
  <si>
    <t>AMZBLR117</t>
  </si>
  <si>
    <t>AMZBLR118</t>
  </si>
  <si>
    <t>AMZBLR119</t>
  </si>
  <si>
    <t>AMZBLR120</t>
  </si>
  <si>
    <t>AMZBLR121</t>
  </si>
  <si>
    <t>AMZBLR122</t>
  </si>
  <si>
    <t>AMZBLR123</t>
  </si>
  <si>
    <t>AMZBLR124</t>
  </si>
  <si>
    <t>AMZBLR125</t>
  </si>
  <si>
    <t>AMZBLR126</t>
  </si>
  <si>
    <t>AMZBLR127</t>
  </si>
  <si>
    <t>AMZBLR128</t>
  </si>
  <si>
    <t>AMZBLR129</t>
  </si>
  <si>
    <t>AMZBLR130</t>
  </si>
  <si>
    <t>AMZBLR131</t>
  </si>
  <si>
    <t>AMZBLR132</t>
  </si>
  <si>
    <t>AMZBLR133</t>
  </si>
  <si>
    <t>AMZBLR134</t>
  </si>
  <si>
    <t>AMZBLR135</t>
  </si>
  <si>
    <t>AMZBLR136</t>
  </si>
  <si>
    <t>AMZBLR137</t>
  </si>
  <si>
    <t>AMZBLR138</t>
  </si>
  <si>
    <t>AMZBLR139</t>
  </si>
  <si>
    <t>AMZBLR140</t>
  </si>
  <si>
    <t>AMZBLR141</t>
  </si>
  <si>
    <t>AMZBLR142</t>
  </si>
  <si>
    <t>AMZBLR143</t>
  </si>
  <si>
    <t>AMZBLR144</t>
  </si>
  <si>
    <t>AMZBLR145</t>
  </si>
  <si>
    <t>AMZBLR146</t>
  </si>
  <si>
    <t>AMZBLR147</t>
  </si>
  <si>
    <t>AMZBLR148</t>
  </si>
  <si>
    <t>AMZBLR149</t>
  </si>
  <si>
    <t>AMZBLR150</t>
  </si>
  <si>
    <t>AMZBLR151</t>
  </si>
  <si>
    <t>AMZBLR152</t>
  </si>
  <si>
    <t>AMZBLR153</t>
  </si>
  <si>
    <t>AMZBLR154</t>
  </si>
  <si>
    <t>AMZBLR155</t>
  </si>
  <si>
    <t>AMZBLR156</t>
  </si>
  <si>
    <t>AMZBLR157</t>
  </si>
  <si>
    <t>AMZBLR158</t>
  </si>
  <si>
    <t>AMZBLR159</t>
  </si>
  <si>
    <t>AMZBLR160</t>
  </si>
  <si>
    <t>AMZBLR161</t>
  </si>
  <si>
    <t>AMZBLR162</t>
  </si>
  <si>
    <t>AMZBLR163</t>
  </si>
  <si>
    <t>AMZBLR164</t>
  </si>
  <si>
    <t>AMZBLR165</t>
  </si>
  <si>
    <t>AMZBLR166</t>
  </si>
  <si>
    <t>AMZBLR167</t>
  </si>
  <si>
    <t>AMZBLR168</t>
  </si>
  <si>
    <t>AMZBLR169</t>
  </si>
  <si>
    <t>AMZBLR170</t>
  </si>
  <si>
    <t>AMZBLR171</t>
  </si>
  <si>
    <t>AMZBLR172</t>
  </si>
  <si>
    <t>AMZBLR173</t>
  </si>
  <si>
    <t>AMZBLR174</t>
  </si>
  <si>
    <t>AMZBLR175</t>
  </si>
  <si>
    <t>AMZBLR176</t>
  </si>
  <si>
    <t>AMZBLR177</t>
  </si>
  <si>
    <t>AMZBLR178</t>
  </si>
  <si>
    <t>AMZBLR179</t>
  </si>
  <si>
    <t>AMZBLR180</t>
  </si>
  <si>
    <t>AMZBLR181</t>
  </si>
  <si>
    <t>AMZBLR182</t>
  </si>
  <si>
    <t>AMZBLR183</t>
  </si>
  <si>
    <t>AMZBLR184</t>
  </si>
  <si>
    <t>AMZBLR185</t>
  </si>
  <si>
    <t>AMZBLR186</t>
  </si>
  <si>
    <t>AMZBLR187</t>
  </si>
  <si>
    <t>AMZBLR188</t>
  </si>
  <si>
    <t>AMZBLR189</t>
  </si>
  <si>
    <t>AMZBLR190</t>
  </si>
  <si>
    <t>AMZBLR191</t>
  </si>
  <si>
    <t>AMZBLR192</t>
  </si>
  <si>
    <t>AMZBLR193</t>
  </si>
  <si>
    <t>AMZBLR194</t>
  </si>
  <si>
    <t>AMZBLR195</t>
  </si>
  <si>
    <t>AMZBLR196</t>
  </si>
  <si>
    <t>AMZBLR197</t>
  </si>
  <si>
    <t>AMZBLR198</t>
  </si>
  <si>
    <t>AMZBLR199</t>
  </si>
  <si>
    <t>AMZBLR200</t>
  </si>
  <si>
    <t>AMZBLR201</t>
  </si>
  <si>
    <t>AMZBLR202</t>
  </si>
  <si>
    <t>AMZBLR203</t>
  </si>
  <si>
    <t>AMZBLR204</t>
  </si>
  <si>
    <t>AMZBLR205</t>
  </si>
  <si>
    <t>AMZBLR206</t>
  </si>
  <si>
    <t>AMZBLR207</t>
  </si>
  <si>
    <t>AMZBLR208</t>
  </si>
  <si>
    <t>AMZBLR209</t>
  </si>
  <si>
    <t>AMZBLR210</t>
  </si>
  <si>
    <t>AMZBLR211</t>
  </si>
  <si>
    <t>AMZBLR212</t>
  </si>
  <si>
    <t>AMZBLR213</t>
  </si>
  <si>
    <t>AMZBLR214</t>
  </si>
  <si>
    <t>AMZBLR215</t>
  </si>
  <si>
    <t>AMZBLR216</t>
  </si>
  <si>
    <t>AMZBLR217</t>
  </si>
  <si>
    <t>AMZBLR218</t>
  </si>
  <si>
    <t>AMZBLR219</t>
  </si>
  <si>
    <t>AMZBLR220</t>
  </si>
  <si>
    <t>AMZBLR221</t>
  </si>
  <si>
    <t>AMZBLR222</t>
  </si>
  <si>
    <t>AMZBLR223</t>
  </si>
  <si>
    <t>AMZBLR224</t>
  </si>
  <si>
    <t>AMZBLR225</t>
  </si>
  <si>
    <t>AMZBLR226</t>
  </si>
  <si>
    <t>AMZBLR227</t>
  </si>
  <si>
    <t>AMZBLR228</t>
  </si>
  <si>
    <t>AMZBLR229</t>
  </si>
  <si>
    <t>AMZBLR230</t>
  </si>
  <si>
    <t>AMZBLR231</t>
  </si>
  <si>
    <t>AMZBLR232</t>
  </si>
  <si>
    <t>AMZBLR233</t>
  </si>
  <si>
    <t>AMZBLR234</t>
  </si>
  <si>
    <t>AMZBLR235</t>
  </si>
  <si>
    <t>AMZBLR236</t>
  </si>
  <si>
    <t>AMZBLR237</t>
  </si>
  <si>
    <t>AMZBLR238</t>
  </si>
  <si>
    <t>AMZBLR239</t>
  </si>
  <si>
    <t>AMZBLR240</t>
  </si>
  <si>
    <t>AMZBLR241</t>
  </si>
  <si>
    <t>AMZBLR242</t>
  </si>
  <si>
    <t>AMZBLR243</t>
  </si>
  <si>
    <t>AMZBLR244</t>
  </si>
  <si>
    <t>AMZBLR245</t>
  </si>
  <si>
    <t>AMZBLR246</t>
  </si>
  <si>
    <t>AMZBLR247</t>
  </si>
  <si>
    <t>AMZBLR248</t>
  </si>
  <si>
    <t>AMZBLR249</t>
  </si>
  <si>
    <t>AMZBLR250</t>
  </si>
  <si>
    <t>AMZBLR251</t>
  </si>
  <si>
    <t>AMZBLR252</t>
  </si>
  <si>
    <t>AMZBLR253</t>
  </si>
  <si>
    <t>AMZBLR254</t>
  </si>
  <si>
    <t>AMZBLR255</t>
  </si>
  <si>
    <t>AMZBLR256</t>
  </si>
  <si>
    <t>AMZBLR257</t>
  </si>
  <si>
    <t>AMZBLR258</t>
  </si>
  <si>
    <t>AMZBLR259</t>
  </si>
  <si>
    <t>AMZBLR260</t>
  </si>
  <si>
    <t>AMZBLR261</t>
  </si>
  <si>
    <t>AMZBLR262</t>
  </si>
  <si>
    <t>AMZBLR263</t>
  </si>
  <si>
    <t>AMZBLR264</t>
  </si>
  <si>
    <t>AMZBLR265</t>
  </si>
  <si>
    <t>AMZBLR266</t>
  </si>
  <si>
    <t>AMZBLR267</t>
  </si>
  <si>
    <t>AMZBLR268</t>
  </si>
  <si>
    <t>AMZBLR269</t>
  </si>
  <si>
    <t>AMZBLR270</t>
  </si>
  <si>
    <t>AMZBLR271</t>
  </si>
  <si>
    <t>AMZBLR272</t>
  </si>
  <si>
    <t>AMZBLR273</t>
  </si>
  <si>
    <t>AMZBLR274</t>
  </si>
  <si>
    <t>AMZBLR275</t>
  </si>
  <si>
    <t>AMZBLR276</t>
  </si>
  <si>
    <t>AMZBLR277</t>
  </si>
  <si>
    <t>AMZBLR278</t>
  </si>
  <si>
    <t>AMZBLR279</t>
  </si>
  <si>
    <t>AMZBLR280</t>
  </si>
  <si>
    <t>AMZBLR281</t>
  </si>
  <si>
    <t>AMZBLR282</t>
  </si>
  <si>
    <t>AMZBLR283</t>
  </si>
  <si>
    <t>AMZBLR284</t>
  </si>
  <si>
    <t>AMZBLR285</t>
  </si>
  <si>
    <t>AMZBLR286</t>
  </si>
  <si>
    <t>AMZBLR287</t>
  </si>
  <si>
    <t>AMZBLR288</t>
  </si>
  <si>
    <t>AMZBLR289</t>
  </si>
  <si>
    <t>AMZBLR290</t>
  </si>
  <si>
    <t>AMZBLR291</t>
  </si>
  <si>
    <t>AMZBLR292</t>
  </si>
  <si>
    <t>AMZBLR293</t>
  </si>
  <si>
    <t>AMZBLR294</t>
  </si>
  <si>
    <t>AMZBLR295</t>
  </si>
  <si>
    <t>AMZBLR296</t>
  </si>
  <si>
    <t>AMZBLR297</t>
  </si>
  <si>
    <t>AMZBLR298</t>
  </si>
  <si>
    <t>AMZBLR299</t>
  </si>
  <si>
    <t>AMZBLR300</t>
  </si>
  <si>
    <t>AMZBLR301</t>
  </si>
  <si>
    <t>AMZBLR302</t>
  </si>
  <si>
    <t>AMZBLR303</t>
  </si>
  <si>
    <t>AMZBLR304</t>
  </si>
  <si>
    <t>AMZBLR305</t>
  </si>
  <si>
    <t>AMZBLR306</t>
  </si>
  <si>
    <t>AMZBLR307</t>
  </si>
  <si>
    <t>AMZBLR308</t>
  </si>
  <si>
    <t>AMZBLR309</t>
  </si>
  <si>
    <t>AMZBLR310</t>
  </si>
  <si>
    <t>AMZBLR311</t>
  </si>
  <si>
    <t>AMZBLR312</t>
  </si>
  <si>
    <t>AMZBLR313</t>
  </si>
  <si>
    <t>AMZBLR314</t>
  </si>
  <si>
    <t>AMZBLR315</t>
  </si>
  <si>
    <t>AMZBLR316</t>
  </si>
  <si>
    <t>AMZBLR317</t>
  </si>
  <si>
    <t>AMZBLR318</t>
  </si>
  <si>
    <t>AMZBLR319</t>
  </si>
  <si>
    <t>AMZBLR320</t>
  </si>
  <si>
    <t>Descriptive Analysis</t>
  </si>
  <si>
    <t>Range</t>
  </si>
  <si>
    <t>Mean</t>
  </si>
  <si>
    <t>Median</t>
  </si>
  <si>
    <t>Mode</t>
  </si>
  <si>
    <t>Minimum</t>
  </si>
  <si>
    <t>Maximum</t>
  </si>
  <si>
    <t xml:space="preserve">Variance </t>
  </si>
  <si>
    <t>Standard Deviation</t>
  </si>
  <si>
    <t xml:space="preserve">Kurtosis </t>
  </si>
  <si>
    <t>Skewness</t>
  </si>
  <si>
    <t>Quartile 3 (75%)</t>
  </si>
  <si>
    <t>Quartile 1 (25%)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</si>
  <si>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</si>
  <si>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</si>
  <si>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</si>
  <si>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</si>
  <si>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</si>
  <si>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</si>
  <si>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</si>
  <si>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Intercept</t>
  </si>
  <si>
    <t>Coefficients</t>
  </si>
  <si>
    <t>Predictive Performance</t>
  </si>
  <si>
    <t>Annual salary</t>
  </si>
  <si>
    <t>Decison</t>
  </si>
  <si>
    <t>BenchMark Level Of Performance</t>
  </si>
  <si>
    <t>Residual</t>
  </si>
  <si>
    <t>Squarred Residual</t>
  </si>
  <si>
    <t>Mean Sqrd Error</t>
  </si>
  <si>
    <t>RMSE</t>
  </si>
  <si>
    <t>Relative RMSE</t>
  </si>
  <si>
    <t>Expected Performance</t>
  </si>
  <si>
    <t>Mean of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</si>
</sst>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rial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0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/>
    <xf numFmtId="0" fontId="3" fillId="0" borderId="0" xfId="0" applyFont="1" applyAlignment="1"/>
    <xf numFmtId="2" fontId="0" fillId="0" borderId="0" xfId="0" applyNumberFormat="1" applyFont="1" applyAlignment="1"/>
    <xf numFmtId="164" fontId="0" fillId="0" borderId="0" xfId="0" applyNumberFormat="1" applyFont="1" applyAlignment="1"/>
    <xf numFmtId="0" fontId="4" fillId="0" borderId="0" xfId="0" applyFont="1" applyAlignment="1"/>
    <xf numFmtId="0" fontId="0" fillId="0" borderId="2" xfId="0" applyFont="1" applyBorder="1" applyAlignment="1"/>
    <xf numFmtId="0" fontId="5" fillId="0" borderId="2" xfId="0" applyFont="1" applyBorder="1" applyAlignment="1"/>
    <xf numFmtId="0" fontId="1" fillId="2" borderId="2" xfId="0" applyFont="1" applyFill="1" applyBorder="1"/>
    <xf numFmtId="0" fontId="4" fillId="0" borderId="2" xfId="0" applyFont="1" applyBorder="1" applyAlignment="1"/>
    <xf numFmtId="164" fontId="4" fillId="0" borderId="2" xfId="0" applyNumberFormat="1" applyFont="1" applyBorder="1" applyAlignment="1"/>
    <xf numFmtId="0" fontId="0" fillId="3" borderId="2" xfId="0" applyFont="1" applyFill="1" applyBorder="1" applyAlignment="1"/>
    <xf numFmtId="0" fontId="4" fillId="3" borderId="2" xfId="0" applyFont="1" applyFill="1" applyBorder="1" applyAlignment="1"/>
    <xf numFmtId="10" fontId="6" fillId="0" borderId="2" xfId="0" applyNumberFormat="1" applyFont="1" applyFill="1" applyBorder="1" applyAlignment="1">
      <alignment horizontal="center"/>
    </xf>
    <xf numFmtId="10" fontId="7" fillId="0" borderId="2" xfId="0" applyNumberFormat="1" applyFont="1" applyFill="1" applyBorder="1" applyAlignment="1">
      <alignment horizontal="center"/>
    </xf>
    <xf numFmtId="10" fontId="4" fillId="0" borderId="2" xfId="0" applyNumberFormat="1" applyFont="1" applyFill="1" applyBorder="1" applyAlignment="1"/>
    <xf numFmtId="9" fontId="4" fillId="0" borderId="2" xfId="0" applyNumberFormat="1" applyFont="1" applyFill="1" applyBorder="1" applyAlignment="1"/>
    <xf numFmtId="0" fontId="7" fillId="0" borderId="2" xfId="0" applyFont="1" applyFill="1" applyBorder="1" applyAlignment="1">
      <alignment horizontal="center"/>
    </xf>
    <xf numFmtId="0" fontId="4" fillId="0" borderId="2" xfId="0" applyFont="1" applyFill="1" applyBorder="1" applyAlignment="1"/>
    <xf numFmtId="2" fontId="4" fillId="0" borderId="2" xfId="0" applyNumberFormat="1" applyFont="1" applyFill="1" applyBorder="1" applyAlignment="1"/>
    <xf numFmtId="0" fontId="4" fillId="4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0" fillId="0" borderId="2" xfId="0" applyNumberFormat="1" applyFill="1" applyBorder="1" applyAlignment="1"/>
    <xf numFmtId="0" fontId="7" fillId="0" borderId="2" xfId="0" applyFont="1" applyFill="1" applyBorder="1" applyAlignment="1">
      <alignment horizontal="centerContinuous"/>
    </xf>
    <xf numFmtId="0" fontId="6" fillId="0" borderId="2" xfId="0" applyFont="1" applyFill="1" applyBorder="1" applyAlignment="1">
      <alignment horizontal="centerContinuous"/>
    </xf>
    <xf numFmtId="0" fontId="0" fillId="0" borderId="2" xfId="0" applyFill="1" applyBorder="1" applyAlignment="1"/>
    <xf numFmtId="0" fontId="9" fillId="0" borderId="0" xfId="0" applyFont="1" applyAlignment="1">
      <alignment horizontal="center"/>
    </xf>
    <xf numFmtId="9" fontId="0" fillId="0" borderId="0" xfId="1" applyFont="1" applyAlignment="1"/>
    <xf numFmtId="0" fontId="1" fillId="2" borderId="3" xfId="0" applyFont="1" applyFill="1" applyBorder="1"/>
    <xf numFmtId="0" fontId="2" fillId="0" borderId="3" xfId="0" applyFont="1" applyBorder="1"/>
    <xf numFmtId="0" fontId="1" fillId="2" borderId="2" xfId="0" applyFont="1" applyFill="1" applyBorder="1" applyAlignment="1"/>
    <xf numFmtId="1" fontId="0" fillId="0" borderId="2" xfId="0" applyNumberFormat="1" applyFont="1" applyBorder="1" applyAlignment="1"/>
    <xf numFmtId="164" fontId="0" fillId="0" borderId="2" xfId="0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9FE-4BFA-8A6E-D182B5214347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9FE-4BFA-8A6E-D182B521434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FE-4BFA-8A6E-D182B52143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62-66</c:v>
              </c:pt>
              <c:pt idx="1">
                <c:v>67-71</c:v>
              </c:pt>
              <c:pt idx="2">
                <c:v>72-76</c:v>
              </c:pt>
              <c:pt idx="3">
                <c:v>77-81</c:v>
              </c:pt>
              <c:pt idx="4">
                <c:v>82-86</c:v>
              </c:pt>
              <c:pt idx="5">
                <c:v>87-91</c:v>
              </c:pt>
              <c:pt idx="6">
                <c:v>92-96</c:v>
              </c:pt>
              <c:pt idx="7">
                <c:v>97-101</c:v>
              </c:pt>
            </c:strLit>
          </c:cat>
          <c:val>
            <c:numLit>
              <c:formatCode>General</c:formatCode>
              <c:ptCount val="8"/>
              <c:pt idx="0">
                <c:v>28</c:v>
              </c:pt>
              <c:pt idx="1">
                <c:v>48</c:v>
              </c:pt>
              <c:pt idx="2">
                <c:v>58</c:v>
              </c:pt>
              <c:pt idx="3">
                <c:v>80</c:v>
              </c:pt>
              <c:pt idx="4">
                <c:v>54</c:v>
              </c:pt>
              <c:pt idx="5">
                <c:v>36</c:v>
              </c:pt>
              <c:pt idx="6">
                <c:v>10</c:v>
              </c:pt>
              <c:pt idx="7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09FE-4BFA-8A6E-D182B5214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185648"/>
        <c:axId val="1328186896"/>
      </c:barChart>
      <c:catAx>
        <c:axId val="13281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86896"/>
        <c:crosses val="autoZero"/>
        <c:auto val="1"/>
        <c:lblAlgn val="ctr"/>
        <c:lblOffset val="100"/>
        <c:noMultiLvlLbl val="0"/>
      </c:catAx>
      <c:valAx>
        <c:axId val="1328186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Moderately</a:t>
            </a:r>
            <a:r>
              <a:rPr lang="en-US" b="1" baseline="0"/>
              <a:t> Positively Skewed</a:t>
            </a:r>
            <a:r>
              <a:rPr lang="en-US" baseline="0"/>
              <a:t>,</a:t>
            </a:r>
          </a:p>
          <a:p>
            <a:pPr>
              <a:defRPr/>
            </a:pPr>
            <a:r>
              <a:rPr lang="en-US" baseline="0"/>
              <a:t>Recruitment done by HR is </a:t>
            </a:r>
            <a:r>
              <a:rPr lang="en-US" b="1" baseline="0"/>
              <a:t>BAD.</a:t>
            </a:r>
            <a:endParaRPr lang="en-US" b="1"/>
          </a:p>
        </c:rich>
      </c:tx>
      <c:layout>
        <c:manualLayout>
          <c:xMode val="edge"/>
          <c:yMode val="edge"/>
          <c:x val="0.45973600174978119"/>
          <c:y val="3.0332869980831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89E-4E8C-A041-80159F6828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73-82</c:v>
              </c:pt>
              <c:pt idx="1">
                <c:v>83-92</c:v>
              </c:pt>
              <c:pt idx="2">
                <c:v>93-102</c:v>
              </c:pt>
              <c:pt idx="3">
                <c:v>103-112</c:v>
              </c:pt>
              <c:pt idx="4">
                <c:v>113-122</c:v>
              </c:pt>
              <c:pt idx="5">
                <c:v>123-132</c:v>
              </c:pt>
              <c:pt idx="6">
                <c:v>133-142</c:v>
              </c:pt>
              <c:pt idx="7">
                <c:v>143-152</c:v>
              </c:pt>
            </c:strLit>
          </c:cat>
          <c:val>
            <c:numLit>
              <c:formatCode>General</c:formatCode>
              <c:ptCount val="8"/>
              <c:pt idx="0">
                <c:v>4</c:v>
              </c:pt>
              <c:pt idx="1">
                <c:v>34</c:v>
              </c:pt>
              <c:pt idx="2">
                <c:v>82</c:v>
              </c:pt>
              <c:pt idx="3">
                <c:v>118</c:v>
              </c:pt>
              <c:pt idx="4">
                <c:v>36</c:v>
              </c:pt>
              <c:pt idx="5">
                <c:v>22</c:v>
              </c:pt>
              <c:pt idx="6">
                <c:v>12</c:v>
              </c:pt>
              <c:pt idx="7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0-889E-4E8C-A041-80159F682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118832"/>
        <c:axId val="935120912"/>
      </c:barChart>
      <c:catAx>
        <c:axId val="93511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20912"/>
        <c:crosses val="autoZero"/>
        <c:auto val="1"/>
        <c:lblAlgn val="ctr"/>
        <c:lblOffset val="100"/>
        <c:noMultiLvlLbl val="0"/>
      </c:catAx>
      <c:valAx>
        <c:axId val="93512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1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Symmertic</a:t>
            </a:r>
            <a:r>
              <a:rPr lang="en-US" baseline="0"/>
              <a:t> Skew of </a:t>
            </a:r>
            <a:r>
              <a:rPr lang="en-US" b="1" baseline="0"/>
              <a:t>0.1,</a:t>
            </a:r>
          </a:p>
          <a:p>
            <a:pPr>
              <a:defRPr/>
            </a:pPr>
            <a:r>
              <a:rPr lang="en-US" b="0" baseline="0"/>
              <a:t>Motivation should be </a:t>
            </a:r>
            <a:r>
              <a:rPr lang="en-US" b="1" baseline="0"/>
              <a:t>inc. </a:t>
            </a:r>
            <a:r>
              <a:rPr lang="en-US" b="0" baseline="0"/>
              <a:t>in </a:t>
            </a:r>
            <a:r>
              <a:rPr lang="en-US" b="1" baseline="0"/>
              <a:t>3rd Quartile.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32-41</c:v>
              </c:pt>
              <c:pt idx="1">
                <c:v>42-51</c:v>
              </c:pt>
              <c:pt idx="2">
                <c:v>52-61</c:v>
              </c:pt>
              <c:pt idx="3">
                <c:v>62-71</c:v>
              </c:pt>
              <c:pt idx="4">
                <c:v>72-81</c:v>
              </c:pt>
              <c:pt idx="5">
                <c:v>82-91</c:v>
              </c:pt>
              <c:pt idx="6">
                <c:v>92-101</c:v>
              </c:pt>
            </c:strLit>
          </c:cat>
          <c:val>
            <c:numLit>
              <c:formatCode>General</c:formatCode>
              <c:ptCount val="7"/>
              <c:pt idx="0">
                <c:v>10</c:v>
              </c:pt>
              <c:pt idx="1">
                <c:v>20</c:v>
              </c:pt>
              <c:pt idx="2">
                <c:v>86</c:v>
              </c:pt>
              <c:pt idx="3">
                <c:v>88</c:v>
              </c:pt>
              <c:pt idx="4">
                <c:v>60</c:v>
              </c:pt>
              <c:pt idx="5">
                <c:v>38</c:v>
              </c:pt>
              <c:pt idx="6">
                <c:v>18</c:v>
              </c:pt>
            </c:numLit>
          </c:val>
          <c:extLst>
            <c:ext xmlns:c16="http://schemas.microsoft.com/office/drawing/2014/chart" uri="{C3380CC4-5D6E-409C-BE32-E72D297353CC}">
              <c16:uniqueId val="{00000000-7DC5-4FC7-A2EF-BD224C7EA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499264"/>
        <c:axId val="1015501344"/>
      </c:barChart>
      <c:catAx>
        <c:axId val="101549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01344"/>
        <c:crosses val="autoZero"/>
        <c:auto val="1"/>
        <c:lblAlgn val="ctr"/>
        <c:lblOffset val="100"/>
        <c:noMultiLvlLbl val="0"/>
      </c:catAx>
      <c:valAx>
        <c:axId val="101550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4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Platykurtic</a:t>
            </a:r>
            <a:r>
              <a:rPr lang="en-US" baseline="0"/>
              <a:t> with Symmetric skew of </a:t>
            </a:r>
            <a:r>
              <a:rPr lang="en-US" b="1" baseline="0"/>
              <a:t>0.1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44-49</c:v>
              </c:pt>
              <c:pt idx="1">
                <c:v>50-55</c:v>
              </c:pt>
              <c:pt idx="2">
                <c:v>56-61</c:v>
              </c:pt>
              <c:pt idx="3">
                <c:v>62-67</c:v>
              </c:pt>
              <c:pt idx="4">
                <c:v>68-73</c:v>
              </c:pt>
              <c:pt idx="5">
                <c:v>74-79</c:v>
              </c:pt>
              <c:pt idx="6">
                <c:v>80-85</c:v>
              </c:pt>
              <c:pt idx="7">
                <c:v>86-91</c:v>
              </c:pt>
              <c:pt idx="8">
                <c:v>92-97</c:v>
              </c:pt>
            </c:strLit>
          </c:cat>
          <c:val>
            <c:numLit>
              <c:formatCode>General</c:formatCode>
              <c:ptCount val="9"/>
              <c:pt idx="0">
                <c:v>16</c:v>
              </c:pt>
              <c:pt idx="1">
                <c:v>50</c:v>
              </c:pt>
              <c:pt idx="2">
                <c:v>52</c:v>
              </c:pt>
              <c:pt idx="3">
                <c:v>42</c:v>
              </c:pt>
              <c:pt idx="4">
                <c:v>40</c:v>
              </c:pt>
              <c:pt idx="5">
                <c:v>54</c:v>
              </c:pt>
              <c:pt idx="6">
                <c:v>44</c:v>
              </c:pt>
              <c:pt idx="7">
                <c:v>12</c:v>
              </c:pt>
              <c:pt idx="8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417C-45F8-903E-6DDEF1EA3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118000"/>
        <c:axId val="935120080"/>
      </c:barChart>
      <c:catAx>
        <c:axId val="9351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20080"/>
        <c:crosses val="autoZero"/>
        <c:auto val="1"/>
        <c:lblAlgn val="ctr"/>
        <c:lblOffset val="100"/>
        <c:noMultiLvlLbl val="0"/>
      </c:catAx>
      <c:valAx>
        <c:axId val="93512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G$12" inc="5" max="200" min="50" page="10" val="100"/>
</file>

<file path=xl/ctrlProps/ctrlProp2.xml><?xml version="1.0" encoding="utf-8"?>
<formControlPr xmlns="http://schemas.microsoft.com/office/spreadsheetml/2009/9/main" objectType="Spin" dx="22" fmlaLink="$G$16" inc="5" max="200" min="30" page="10" val="100"/>
</file>

<file path=xl/ctrlProps/ctrlProp3.xml><?xml version="1.0" encoding="utf-8"?>
<formControlPr xmlns="http://schemas.microsoft.com/office/spreadsheetml/2009/9/main" objectType="Spin" dx="22" fmlaLink="$G$20" inc="5" max="200" min="10" page="10" val="5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304860</xdr:colOff>
      <xdr:row>4</xdr:row>
      <xdr:rowOff>87065</xdr:rowOff>
    </xdr:from>
    <xdr:to>
      <xdr:col>11</xdr:col>
      <xdr:colOff>142936</xdr:colOff>
      <xdr:row>18</xdr:row>
      <xdr:rowOff>160583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730539</xdr:colOff>
      <xdr:row>4</xdr:row>
      <xdr:rowOff>70427</xdr:rowOff>
    </xdr:from>
    <xdr:to>
      <xdr:col>17</xdr:col>
      <xdr:colOff>730539</xdr:colOff>
      <xdr:row>18</xdr:row>
      <xdr:rowOff>143741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285172</xdr:colOff>
      <xdr:row>22</xdr:row>
      <xdr:rowOff>3752</xdr:rowOff>
    </xdr:from>
    <xdr:to>
      <xdr:col>11</xdr:col>
      <xdr:colOff>285173</xdr:colOff>
      <xdr:row>36</xdr:row>
      <xdr:rowOff>79952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764598</xdr:colOff>
      <xdr:row>22</xdr:row>
      <xdr:rowOff>5814</xdr:rowOff>
    </xdr:from>
    <xdr:to>
      <xdr:col>17</xdr:col>
      <xdr:colOff>764598</xdr:colOff>
      <xdr:row>36</xdr:row>
      <xdr:rowOff>77634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57923</xdr:colOff>
      <xdr:row>25</xdr:row>
      <xdr:rowOff>96536</xdr:rowOff>
    </xdr:from>
    <xdr:to>
      <xdr:col>7</xdr:col>
      <xdr:colOff>431199</xdr:colOff>
      <xdr:row>34</xdr:row>
      <xdr:rowOff>160895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C60C004-AEE1-451E-B448-2A14F28C31B8}"/>
            </a:ext>
          </a:extLst>
        </xdr:cNvPr>
        <xdr:cNvSpPr/>
      </xdr:nvSpPr>
      <xdr:spPr>
        <a:xfrm>
          <a:off x="6139764" y="5103597"/>
          <a:ext cx="1132702" cy="182777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444071</xdr:colOff>
      <xdr:row>25</xdr:row>
      <xdr:rowOff>96536</xdr:rowOff>
    </xdr:from>
    <xdr:to>
      <xdr:col>8</xdr:col>
      <xdr:colOff>643581</xdr:colOff>
      <xdr:row>34</xdr:row>
      <xdr:rowOff>160895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55CD91E-26D2-4AC1-B7DF-B3C2670A87DB}"/>
            </a:ext>
          </a:extLst>
        </xdr:cNvPr>
        <xdr:cNvSpPr/>
      </xdr:nvSpPr>
      <xdr:spPr>
        <a:xfrm>
          <a:off x="7285338" y="5103597"/>
          <a:ext cx="958936" cy="182777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662888</xdr:colOff>
      <xdr:row>25</xdr:row>
      <xdr:rowOff>96537</xdr:rowOff>
    </xdr:from>
    <xdr:to>
      <xdr:col>10</xdr:col>
      <xdr:colOff>218817</xdr:colOff>
      <xdr:row>34</xdr:row>
      <xdr:rowOff>160896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6150F1E1-84D9-4C8C-A9DC-D5AF1E6B6551}"/>
            </a:ext>
          </a:extLst>
        </xdr:cNvPr>
        <xdr:cNvSpPr/>
      </xdr:nvSpPr>
      <xdr:spPr>
        <a:xfrm>
          <a:off x="8263581" y="5103598"/>
          <a:ext cx="1074780" cy="182777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0.45956</cdr:x>
      <cdr:y>0.01259</cdr:y>
    </cdr:from>
    <cdr:to>
      <cdr:x>0.98066</cdr:x>
      <cdr:y>0.17709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7E67BFF-A8F5-47EB-98C1-EF900CA19F49}"/>
            </a:ext>
          </a:extLst>
        </cdr:cNvPr>
        <cdr:cNvSpPr txBox="1"/>
      </cdr:nvSpPr>
      <cdr:spPr>
        <a:xfrm xmlns:a="http://schemas.openxmlformats.org/drawingml/2006/main">
          <a:off x="2019616" y="36826"/>
          <a:ext cx="2290000" cy="481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Symetric</a:t>
          </a:r>
          <a:r>
            <a:rPr lang="en-IN" sz="1100" baseline="0"/>
            <a:t> Skew of </a:t>
          </a:r>
          <a:r>
            <a:rPr lang="en-IN" sz="1100" b="1" baseline="0"/>
            <a:t>0.2</a:t>
          </a:r>
          <a:r>
            <a:rPr lang="en-IN" sz="1100" baseline="0"/>
            <a:t>, </a:t>
          </a:r>
          <a:r>
            <a:rPr lang="en-IN" sz="1100" b="1" baseline="0"/>
            <a:t>MODERATE</a:t>
          </a:r>
          <a:r>
            <a:rPr lang="en-IN" sz="1100" baseline="0"/>
            <a:t> </a:t>
          </a:r>
        </a:p>
        <a:p xmlns:a="http://schemas.openxmlformats.org/drawingml/2006/main">
          <a:r>
            <a:rPr lang="en-IN" sz="1100" baseline="0"/>
            <a:t>Performance. Employees playing </a:t>
          </a:r>
          <a:r>
            <a:rPr lang="en-IN" sz="1100" b="1" baseline="0"/>
            <a:t>safe</a:t>
          </a:r>
          <a:r>
            <a:rPr lang="en-IN" sz="1100" baseline="0"/>
            <a:t>.   </a:t>
          </a:r>
          <a:endParaRPr lang="en-IN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28575</xdr:colOff>
          <xdr:row>9</xdr:row>
          <xdr:rowOff>161925</xdr:rowOff>
        </xdr:from>
        <xdr:to>
          <xdr:col>7</xdr:col>
          <xdr:colOff>752475</xdr:colOff>
          <xdr:row>13</xdr:row>
          <xdr:rowOff>19050</xdr:rowOff>
        </xdr:to>
        <xdr:sp macro="" textlink="">
          <xdr:nvSpPr>
            <xdr:cNvPr id="5122" name="Spinner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</xdr:colOff>
          <xdr:row>14</xdr:row>
          <xdr:rowOff>19050</xdr:rowOff>
        </xdr:from>
        <xdr:to>
          <xdr:col>7</xdr:col>
          <xdr:colOff>752475</xdr:colOff>
          <xdr:row>17</xdr:row>
          <xdr:rowOff>66675</xdr:rowOff>
        </xdr:to>
        <xdr:sp macro="" textlink="">
          <xdr:nvSpPr>
            <xdr:cNvPr id="5123" name="Spinner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2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</xdr:colOff>
          <xdr:row>18</xdr:row>
          <xdr:rowOff>19050</xdr:rowOff>
        </xdr:from>
        <xdr:to>
          <xdr:col>7</xdr:col>
          <xdr:colOff>752475</xdr:colOff>
          <xdr:row>21</xdr:row>
          <xdr:rowOff>180975</xdr:rowOff>
        </xdr:to>
        <xdr:sp macro="" textlink="">
          <xdr:nvSpPr>
            <xdr:cNvPr id="5124" name="Spinner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2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29E3-4079-4401-9012-616DC5ED59FF}">
  <dimension ref="A5:E31"/>
  <sheetViews>
    <sheetView showGridLines="0" topLeftCell="A6" zoomScale="86" zoomScaleNormal="86" workbookViewId="0">
      <selection activeCell="D35" sqref="D35"/>
    </sheetView>
  </sheetViews>
  <sheetFormatPr defaultRowHeight="15" x14ac:dyDescent="0.2"/>
  <cols>
    <col min="1" max="1" width="17.44140625" bestFit="1" customWidth="1"/>
    <col min="2" max="2" width="11.77734375" customWidth="1"/>
    <col min="3" max="3" width="8.6640625" customWidth="1"/>
    <col min="4" max="4" width="11.33203125" customWidth="1"/>
    <col min="5" max="5" width="12.88671875" customWidth="1"/>
  </cols>
  <sheetData>
    <row r="5" spans="1:5" ht="20.25" x14ac:dyDescent="0.3">
      <c r="A5" s="7"/>
      <c r="B5" s="8" t="s">
        <v>325</v>
      </c>
      <c r="C5" s="7"/>
      <c r="D5" s="7"/>
      <c r="E5" s="7"/>
    </row>
    <row r="6" spans="1:5" ht="15.75" x14ac:dyDescent="0.25">
      <c r="A6" s="12"/>
      <c r="B6" s="9" t="s">
        <v>1</v>
      </c>
      <c r="C6" s="9" t="s">
        <v>2</v>
      </c>
      <c r="D6" s="9" t="s">
        <v>3</v>
      </c>
      <c r="E6" s="9" t="s">
        <v>4</v>
      </c>
    </row>
    <row r="7" spans="1:5" ht="15.75" x14ac:dyDescent="0.25">
      <c r="A7" s="13" t="s">
        <v>327</v>
      </c>
      <c r="B7" s="11">
        <f>AVERAGE(Data!B2:B321)</f>
        <v>78.193749999999994</v>
      </c>
      <c r="C7" s="11">
        <f>AVERAGE(Data!C2:C321)</f>
        <v>106.99375000000001</v>
      </c>
      <c r="D7" s="11">
        <f>AVERAGE(Data!D2:D321)</f>
        <v>67.168750000000003</v>
      </c>
      <c r="E7" s="11">
        <f>AVERAGE(Data!E2:E321)</f>
        <v>67.743750000000006</v>
      </c>
    </row>
    <row r="8" spans="1:5" ht="15.75" x14ac:dyDescent="0.25">
      <c r="A8" s="13" t="s">
        <v>328</v>
      </c>
      <c r="B8" s="11">
        <f>MEDIAN(Data!B2:B321)</f>
        <v>78.5</v>
      </c>
      <c r="C8" s="11">
        <f>MEDIAN(Data!C2:C321)</f>
        <v>106</v>
      </c>
      <c r="D8" s="11">
        <f>MEDIAN(Data!D2:D321)</f>
        <v>65</v>
      </c>
      <c r="E8" s="11">
        <f>MEDIAN(Data!E2:E321)</f>
        <v>67.5</v>
      </c>
    </row>
    <row r="9" spans="1:5" ht="15.75" x14ac:dyDescent="0.25">
      <c r="A9" s="13" t="s">
        <v>329</v>
      </c>
      <c r="B9" s="10">
        <f>MODE(Data!B2:B321)</f>
        <v>81</v>
      </c>
      <c r="C9" s="10">
        <f>MODE(Data!C2:C321)</f>
        <v>104</v>
      </c>
      <c r="D9" s="10">
        <f>MODE(Data!D2:D321)</f>
        <v>60</v>
      </c>
      <c r="E9" s="10">
        <f>MODE(Data!E2:E321)</f>
        <v>81</v>
      </c>
    </row>
    <row r="10" spans="1:5" ht="15.75" x14ac:dyDescent="0.25">
      <c r="A10" s="13"/>
      <c r="B10" s="10"/>
      <c r="C10" s="10"/>
      <c r="D10" s="10"/>
      <c r="E10" s="10"/>
    </row>
    <row r="11" spans="1:5" ht="15.75" x14ac:dyDescent="0.25">
      <c r="A11" s="13" t="s">
        <v>326</v>
      </c>
      <c r="B11" s="10">
        <f>B14-B13</f>
        <v>37</v>
      </c>
      <c r="C11" s="10">
        <f t="shared" ref="C11:E11" si="0">C14-C13</f>
        <v>72</v>
      </c>
      <c r="D11" s="10">
        <f t="shared" si="0"/>
        <v>65</v>
      </c>
      <c r="E11" s="10">
        <f t="shared" si="0"/>
        <v>49</v>
      </c>
    </row>
    <row r="12" spans="1:5" ht="15.75" x14ac:dyDescent="0.25">
      <c r="A12" s="13"/>
      <c r="B12" s="10"/>
      <c r="C12" s="10"/>
      <c r="D12" s="10"/>
      <c r="E12" s="10"/>
    </row>
    <row r="13" spans="1:5" ht="15.75" x14ac:dyDescent="0.25">
      <c r="A13" s="13" t="s">
        <v>330</v>
      </c>
      <c r="B13" s="10">
        <f>MIN(Data!B2:B321)</f>
        <v>62</v>
      </c>
      <c r="C13" s="10">
        <f>MIN(Data!C2:C321)</f>
        <v>73</v>
      </c>
      <c r="D13" s="10">
        <f>MIN(Data!D2:D321)</f>
        <v>32</v>
      </c>
      <c r="E13" s="10">
        <f>MIN(Data!E2:E321)</f>
        <v>44</v>
      </c>
    </row>
    <row r="14" spans="1:5" ht="15.75" x14ac:dyDescent="0.25">
      <c r="A14" s="13" t="s">
        <v>331</v>
      </c>
      <c r="B14" s="10">
        <f>MAX(Data!B2:B321)</f>
        <v>99</v>
      </c>
      <c r="C14" s="10">
        <f>MAX(Data!C2:C321)</f>
        <v>145</v>
      </c>
      <c r="D14" s="10">
        <f>MAX(Data!D2:D321)</f>
        <v>97</v>
      </c>
      <c r="E14" s="10">
        <f>MAX(Data!E2:E321)</f>
        <v>93</v>
      </c>
    </row>
    <row r="15" spans="1:5" ht="15.75" x14ac:dyDescent="0.25">
      <c r="A15" s="13"/>
      <c r="B15" s="10"/>
      <c r="C15" s="10"/>
      <c r="D15" s="10"/>
      <c r="E15" s="10"/>
    </row>
    <row r="16" spans="1:5" ht="15.75" x14ac:dyDescent="0.25">
      <c r="A16" s="13" t="s">
        <v>337</v>
      </c>
      <c r="B16" s="10">
        <f>QUARTILE(Data!B2:B321,1)</f>
        <v>72</v>
      </c>
      <c r="C16" s="10">
        <f>QUARTILE(Data!C2:C321,1)</f>
        <v>97.75</v>
      </c>
      <c r="D16" s="10">
        <f>QUARTILE(Data!D2:D321,1)</f>
        <v>58</v>
      </c>
      <c r="E16" s="10">
        <f>QUARTILE(Data!E2:E321,1)</f>
        <v>58</v>
      </c>
    </row>
    <row r="17" spans="1:5" ht="15.75" x14ac:dyDescent="0.25">
      <c r="A17" s="13" t="s">
        <v>336</v>
      </c>
      <c r="B17" s="10">
        <f>QUARTILE(Data!B2:B321,3)</f>
        <v>84</v>
      </c>
      <c r="C17" s="10">
        <f>QUARTILE(Data!C2:C321,3)</f>
        <v>113</v>
      </c>
      <c r="D17" s="10">
        <f>QUARTILE(Data!D2:D321,3)</f>
        <v>76</v>
      </c>
      <c r="E17" s="10">
        <f>QUARTILE(Data!E2:E321,3)</f>
        <v>78</v>
      </c>
    </row>
    <row r="18" spans="1:5" ht="15.75" x14ac:dyDescent="0.25">
      <c r="A18" s="13"/>
      <c r="B18" s="10"/>
      <c r="C18" s="10"/>
      <c r="D18" s="10"/>
      <c r="E18" s="10"/>
    </row>
    <row r="19" spans="1:5" ht="15.75" x14ac:dyDescent="0.25">
      <c r="A19" s="13" t="s">
        <v>332</v>
      </c>
      <c r="B19" s="11">
        <f>VAR(Data!B2:B321)</f>
        <v>65.510932601881024</v>
      </c>
      <c r="C19" s="11">
        <f>VAR(Data!C2:C321)</f>
        <v>207.73036833855741</v>
      </c>
      <c r="D19" s="11">
        <f>VAR(Data!D2:D321)</f>
        <v>181.53256269592461</v>
      </c>
      <c r="E19" s="11">
        <f>VAR(Data!E2:E321)</f>
        <v>150.61124608150485</v>
      </c>
    </row>
    <row r="20" spans="1:5" ht="15.75" x14ac:dyDescent="0.25">
      <c r="A20" s="13" t="s">
        <v>333</v>
      </c>
      <c r="B20" s="11">
        <f>STDEV(Data!B2:B321)</f>
        <v>8.0938824183380014</v>
      </c>
      <c r="C20" s="11">
        <f>STDEV(Data!C2:C321)</f>
        <v>14.412854274520276</v>
      </c>
      <c r="D20" s="11">
        <f>STDEV(Data!D2:D321)</f>
        <v>13.473402046102708</v>
      </c>
      <c r="E20" s="11">
        <f>STDEV(Data!E2:E321)</f>
        <v>12.272377360621896</v>
      </c>
    </row>
    <row r="21" spans="1:5" ht="15.75" x14ac:dyDescent="0.25">
      <c r="A21" s="13"/>
      <c r="B21" s="11"/>
      <c r="C21" s="11"/>
      <c r="D21" s="11"/>
      <c r="E21" s="11"/>
    </row>
    <row r="22" spans="1:5" ht="15.75" x14ac:dyDescent="0.25">
      <c r="A22" s="13" t="s">
        <v>334</v>
      </c>
      <c r="B22" s="11">
        <f>KURT(Data!B2:B321)</f>
        <v>-0.30079031233807996</v>
      </c>
      <c r="C22" s="11">
        <f>KURT(Data!C2:C321)</f>
        <v>0.404160014883439</v>
      </c>
      <c r="D22" s="11">
        <f>KURT(Data!D2:D321)</f>
        <v>-0.1753094775769708</v>
      </c>
      <c r="E22" s="11">
        <f>KURT(Data!E2:E321)</f>
        <v>-0.91323332387591538</v>
      </c>
    </row>
    <row r="23" spans="1:5" ht="15.75" x14ac:dyDescent="0.25">
      <c r="A23" s="13" t="s">
        <v>335</v>
      </c>
      <c r="B23" s="11">
        <f>SKEW(Data!B2:B321)</f>
        <v>0.17860045778809552</v>
      </c>
      <c r="C23" s="11">
        <f>SKEW(Data!C2:C321)</f>
        <v>0.55568159060752498</v>
      </c>
      <c r="D23" s="11">
        <f>SKEW(Data!D2:D321)</f>
        <v>0.13700604572549283</v>
      </c>
      <c r="E23" s="11">
        <f>SKEW(Data!E2:E321)</f>
        <v>7.6011005481478627E-2</v>
      </c>
    </row>
    <row r="24" spans="1:5" x14ac:dyDescent="0.2">
      <c r="B24" s="5"/>
    </row>
    <row r="27" spans="1:5" x14ac:dyDescent="0.2">
      <c r="A27" s="14"/>
      <c r="B27" s="15" t="s">
        <v>1</v>
      </c>
      <c r="C27" s="15" t="s">
        <v>2</v>
      </c>
      <c r="D27" s="15" t="s">
        <v>3</v>
      </c>
      <c r="E27" s="15" t="s">
        <v>4</v>
      </c>
    </row>
    <row r="28" spans="1:5" ht="15.75" x14ac:dyDescent="0.25">
      <c r="A28" s="16" t="s">
        <v>1</v>
      </c>
      <c r="B28" s="17">
        <v>1</v>
      </c>
      <c r="C28" s="17"/>
      <c r="D28" s="17"/>
      <c r="E28" s="17"/>
    </row>
    <row r="29" spans="1:5" ht="15.75" x14ac:dyDescent="0.25">
      <c r="A29" s="16" t="s">
        <v>2</v>
      </c>
      <c r="B29" s="17">
        <v>0.47156291774824538</v>
      </c>
      <c r="C29" s="17">
        <v>1</v>
      </c>
      <c r="D29" s="17"/>
      <c r="E29" s="17"/>
    </row>
    <row r="30" spans="1:5" ht="15.75" x14ac:dyDescent="0.25">
      <c r="A30" s="16" t="s">
        <v>3</v>
      </c>
      <c r="B30" s="17">
        <v>0.65964647324908332</v>
      </c>
      <c r="C30" s="17">
        <v>6.7515133070431069E-2</v>
      </c>
      <c r="D30" s="17">
        <v>1</v>
      </c>
      <c r="E30" s="17"/>
    </row>
    <row r="31" spans="1:5" ht="15.75" x14ac:dyDescent="0.25">
      <c r="A31" s="16" t="s">
        <v>4</v>
      </c>
      <c r="B31" s="17">
        <v>0.41689131160495685</v>
      </c>
      <c r="C31" s="17">
        <v>-8.8658178220298769E-2</v>
      </c>
      <c r="D31" s="17">
        <v>0.38193430961873676</v>
      </c>
      <c r="E31" s="17">
        <v>1</v>
      </c>
    </row>
  </sheetData>
  <conditionalFormatting sqref="A27:E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DA2CF-AB21-4291-B1B3-E104F2CF8773}">
  <dimension ref="C8:E22"/>
  <sheetViews>
    <sheetView showGridLines="0" zoomScale="98" zoomScaleNormal="98" workbookViewId="0">
      <selection activeCell="B6" sqref="B6"/>
    </sheetView>
  </sheetViews>
  <sheetFormatPr defaultRowHeight="15" x14ac:dyDescent="0.2"/>
  <cols>
    <col min="1" max="1" width="17.44140625" bestFit="1" customWidth="1"/>
    <col min="2" max="2" width="12" bestFit="1" customWidth="1"/>
    <col min="3" max="3" width="17.21875" bestFit="1" customWidth="1"/>
    <col min="4" max="4" width="11.6640625" bestFit="1" customWidth="1"/>
    <col min="5" max="5" width="20.6640625" bestFit="1" customWidth="1"/>
    <col min="6" max="6" width="18.21875" bestFit="1" customWidth="1"/>
    <col min="7" max="7" width="11.6640625" bestFit="1" customWidth="1"/>
  </cols>
  <sheetData>
    <row r="8" spans="3:5" ht="15.75" x14ac:dyDescent="0.25">
      <c r="C8" s="33" t="s">
        <v>338</v>
      </c>
      <c r="D8" s="33"/>
    </row>
    <row r="10" spans="3:5" x14ac:dyDescent="0.2">
      <c r="C10" s="30" t="s">
        <v>339</v>
      </c>
      <c r="D10" s="31"/>
    </row>
    <row r="11" spans="3:5" ht="15.75" x14ac:dyDescent="0.25">
      <c r="C11" s="19" t="s">
        <v>340</v>
      </c>
      <c r="D11" s="29">
        <v>0.82024338098197702</v>
      </c>
      <c r="E11" s="6"/>
    </row>
    <row r="12" spans="3:5" ht="15.75" x14ac:dyDescent="0.25">
      <c r="C12" s="19" t="s">
        <v>341</v>
      </c>
      <c r="D12" s="29">
        <v>0.67279920404474458</v>
      </c>
      <c r="E12" s="6"/>
    </row>
    <row r="13" spans="3:5" ht="15.75" x14ac:dyDescent="0.25">
      <c r="C13" s="19" t="s">
        <v>342</v>
      </c>
      <c r="D13" s="29">
        <v>0.66969286737428335</v>
      </c>
      <c r="E13" s="6"/>
    </row>
    <row r="14" spans="3:5" ht="15.75" x14ac:dyDescent="0.25">
      <c r="C14" s="19" t="s">
        <v>343</v>
      </c>
      <c r="D14" s="29">
        <v>4.6517446515650258</v>
      </c>
      <c r="E14" s="6"/>
    </row>
    <row r="15" spans="3:5" ht="15.75" x14ac:dyDescent="0.25">
      <c r="C15" s="19" t="s">
        <v>344</v>
      </c>
      <c r="D15" s="32">
        <v>320</v>
      </c>
      <c r="E15" s="6"/>
    </row>
    <row r="16" spans="3:5" ht="15.75" x14ac:dyDescent="0.25">
      <c r="C16" s="6"/>
    </row>
    <row r="17" spans="3:4" ht="15.75" x14ac:dyDescent="0.25">
      <c r="C17" s="6"/>
    </row>
    <row r="18" spans="3:4" x14ac:dyDescent="0.2">
      <c r="C18" s="18"/>
      <c r="D18" s="18" t="s">
        <v>346</v>
      </c>
    </row>
    <row r="19" spans="3:4" ht="15.75" x14ac:dyDescent="0.25">
      <c r="C19" s="19" t="s">
        <v>345</v>
      </c>
      <c r="D19" s="29">
        <v>17.842505452124659</v>
      </c>
    </row>
    <row r="20" spans="3:4" ht="15.75" x14ac:dyDescent="0.25">
      <c r="C20" s="19" t="s">
        <v>2</v>
      </c>
      <c r="D20" s="29">
        <v>0.25733795288854666</v>
      </c>
    </row>
    <row r="21" spans="3:4" ht="15.75" x14ac:dyDescent="0.25">
      <c r="C21" s="19" t="s">
        <v>3</v>
      </c>
      <c r="D21" s="29">
        <v>0.3192868200112155</v>
      </c>
    </row>
    <row r="22" spans="3:4" ht="15.75" x14ac:dyDescent="0.25">
      <c r="C22" s="19" t="s">
        <v>4</v>
      </c>
      <c r="D22" s="29">
        <v>0.16786191138485923</v>
      </c>
    </row>
  </sheetData>
  <mergeCells count="1">
    <mergeCell ref="C8:D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24E8-AF39-408A-B02E-FB27F004222E}">
  <dimension ref="A12:L24"/>
  <sheetViews>
    <sheetView showGridLines="0" workbookViewId="0">
      <selection activeCell="F5" sqref="F5"/>
    </sheetView>
  </sheetViews>
  <sheetFormatPr defaultRowHeight="15" x14ac:dyDescent="0.2"/>
  <cols>
    <col min="1" max="1" width="11.5546875" bestFit="1" customWidth="1"/>
    <col min="2" max="2" width="11" bestFit="1" customWidth="1"/>
    <col min="6" max="6" width="12.5546875" bestFit="1" customWidth="1"/>
    <col min="9" max="9" width="7.77734375" customWidth="1"/>
    <col min="10" max="10" width="16.33203125" customWidth="1"/>
    <col min="11" max="11" width="19" customWidth="1"/>
  </cols>
  <sheetData>
    <row r="12" spans="1:11" ht="15.75" x14ac:dyDescent="0.25">
      <c r="A12" s="18"/>
      <c r="B12" s="18" t="s">
        <v>346</v>
      </c>
      <c r="F12" s="6" t="s">
        <v>2</v>
      </c>
      <c r="G12">
        <v>100</v>
      </c>
      <c r="J12" s="21" t="s">
        <v>347</v>
      </c>
      <c r="K12" s="22"/>
    </row>
    <row r="13" spans="1:11" ht="15.75" x14ac:dyDescent="0.25">
      <c r="A13" s="19" t="s">
        <v>345</v>
      </c>
      <c r="B13" s="20">
        <v>17.842505452124659</v>
      </c>
      <c r="J13" s="22"/>
      <c r="K13" s="22"/>
    </row>
    <row r="14" spans="1:11" ht="15.75" x14ac:dyDescent="0.25">
      <c r="A14" s="19" t="s">
        <v>2</v>
      </c>
      <c r="B14" s="20">
        <v>0.25733795288854666</v>
      </c>
      <c r="F14" s="3"/>
      <c r="J14" s="23">
        <f>G12*B14+G16*B15+G20*B16+B13</f>
        <v>83.898078311343838</v>
      </c>
      <c r="K14" s="23"/>
    </row>
    <row r="15" spans="1:11" ht="15.75" x14ac:dyDescent="0.25">
      <c r="A15" s="19" t="s">
        <v>3</v>
      </c>
      <c r="B15" s="20">
        <v>0.3192868200112155</v>
      </c>
      <c r="J15" s="23"/>
      <c r="K15" s="23"/>
    </row>
    <row r="16" spans="1:11" ht="15.75" x14ac:dyDescent="0.25">
      <c r="A16" s="19" t="s">
        <v>4</v>
      </c>
      <c r="B16" s="20">
        <v>0.16786191138485923</v>
      </c>
      <c r="F16" s="6" t="s">
        <v>3</v>
      </c>
      <c r="G16">
        <v>100</v>
      </c>
      <c r="J16" s="23"/>
      <c r="K16" s="23"/>
    </row>
    <row r="17" spans="6:12" x14ac:dyDescent="0.2">
      <c r="J17" s="4"/>
    </row>
    <row r="18" spans="6:12" x14ac:dyDescent="0.2">
      <c r="J18" s="24" t="s">
        <v>349</v>
      </c>
      <c r="K18" s="25"/>
    </row>
    <row r="19" spans="6:12" x14ac:dyDescent="0.2">
      <c r="F19" s="3"/>
      <c r="J19" s="25"/>
      <c r="K19" s="25"/>
    </row>
    <row r="20" spans="6:12" ht="15.75" x14ac:dyDescent="0.25">
      <c r="F20" s="6" t="s">
        <v>348</v>
      </c>
      <c r="G20">
        <v>50</v>
      </c>
      <c r="J20" s="26" t="str">
        <f>IF(J14&gt;=L24,"HIRED","NOT HIRED")</f>
        <v>NOT HIRED</v>
      </c>
      <c r="K20" s="27"/>
    </row>
    <row r="21" spans="6:12" x14ac:dyDescent="0.2">
      <c r="J21" s="27"/>
      <c r="K21" s="27"/>
    </row>
    <row r="22" spans="6:12" x14ac:dyDescent="0.2">
      <c r="J22" s="27"/>
      <c r="K22" s="27"/>
    </row>
    <row r="24" spans="6:12" ht="15.75" x14ac:dyDescent="0.2">
      <c r="J24" s="28" t="s">
        <v>350</v>
      </c>
      <c r="K24" s="27"/>
      <c r="L24" s="3">
        <v>84</v>
      </c>
    </row>
  </sheetData>
  <mergeCells count="5">
    <mergeCell ref="J12:K13"/>
    <mergeCell ref="J14:K16"/>
    <mergeCell ref="J18:K19"/>
    <mergeCell ref="J20:K22"/>
    <mergeCell ref="J24:K24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3" name="Spinner 2">
              <controlPr defaultSize="0" autoPict="0">
                <anchor moveWithCells="1" sizeWithCells="1">
                  <from>
                    <xdr:col>7</xdr:col>
                    <xdr:colOff>28575</xdr:colOff>
                    <xdr:row>9</xdr:row>
                    <xdr:rowOff>161925</xdr:rowOff>
                  </from>
                  <to>
                    <xdr:col>7</xdr:col>
                    <xdr:colOff>752475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4" name="Spinner 3">
              <controlPr defaultSize="0" autoPict="0">
                <anchor moveWithCells="1" sizeWithCells="1">
                  <from>
                    <xdr:col>7</xdr:col>
                    <xdr:colOff>9525</xdr:colOff>
                    <xdr:row>14</xdr:row>
                    <xdr:rowOff>19050</xdr:rowOff>
                  </from>
                  <to>
                    <xdr:col>7</xdr:col>
                    <xdr:colOff>752475</xdr:colOff>
                    <xdr:row>17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5" name="Spinner 4">
              <controlPr defaultSize="0" autoPict="0">
                <anchor moveWithCells="1" sizeWithCells="1">
                  <from>
                    <xdr:col>7</xdr:col>
                    <xdr:colOff>9525</xdr:colOff>
                    <xdr:row>18</xdr:row>
                    <xdr:rowOff>19050</xdr:rowOff>
                  </from>
                  <to>
                    <xdr:col>7</xdr:col>
                    <xdr:colOff>752475</xdr:colOff>
                    <xdr:row>21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showGridLines="0" tabSelected="1" workbookViewId="0">
      <selection activeCell="J14" sqref="J14"/>
    </sheetView>
  </sheetViews>
  <sheetFormatPr defaultColWidth="11.109375" defaultRowHeight="15" customHeight="1" x14ac:dyDescent="0.2"/>
  <cols>
    <col min="1" max="1" width="11.44140625" customWidth="1"/>
    <col min="2" max="2" width="11.88671875" customWidth="1"/>
    <col min="3" max="3" width="7.5546875" customWidth="1"/>
    <col min="4" max="4" width="10.44140625" customWidth="1"/>
    <col min="5" max="5" width="12.5546875" customWidth="1"/>
    <col min="6" max="6" width="17.6640625" bestFit="1" customWidth="1"/>
    <col min="7" max="7" width="7.109375" bestFit="1" customWidth="1"/>
    <col min="8" max="8" width="17.44140625" bestFit="1" customWidth="1"/>
    <col min="9" max="9" width="3" customWidth="1"/>
    <col min="10" max="10" width="15" bestFit="1" customWidth="1"/>
    <col min="11" max="11" width="6.44140625" customWidth="1"/>
    <col min="12" max="12" width="2" customWidth="1"/>
    <col min="13" max="13" width="17.88671875" bestFit="1" customWidth="1"/>
    <col min="14" max="14" width="6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35" t="s">
        <v>4</v>
      </c>
      <c r="F1" s="37" t="s">
        <v>356</v>
      </c>
      <c r="G1" s="37" t="s">
        <v>351</v>
      </c>
      <c r="H1" s="37" t="s">
        <v>352</v>
      </c>
    </row>
    <row r="2" spans="1:14" ht="15.75" customHeight="1" x14ac:dyDescent="0.25">
      <c r="A2" s="2" t="s">
        <v>5</v>
      </c>
      <c r="B2" s="2">
        <v>85</v>
      </c>
      <c r="C2" s="2">
        <v>109</v>
      </c>
      <c r="D2" s="2">
        <v>89</v>
      </c>
      <c r="E2" s="36">
        <v>73</v>
      </c>
      <c r="F2" s="38">
        <f>0.26*C2+0.32*D2+0.17*E2+17.84</f>
        <v>87.070000000000007</v>
      </c>
      <c r="G2" s="38">
        <f>B2-F2</f>
        <v>-2.0700000000000074</v>
      </c>
      <c r="H2" s="39">
        <f>G2*G2</f>
        <v>4.2849000000000306</v>
      </c>
    </row>
    <row r="3" spans="1:14" ht="15.75" customHeight="1" x14ac:dyDescent="0.25">
      <c r="A3" s="2" t="s">
        <v>6</v>
      </c>
      <c r="B3" s="2">
        <v>84</v>
      </c>
      <c r="C3" s="2">
        <v>106</v>
      </c>
      <c r="D3" s="2">
        <v>84</v>
      </c>
      <c r="E3" s="36">
        <v>80</v>
      </c>
      <c r="F3" s="38">
        <f t="shared" ref="F3:F66" si="0">0.26*C3+0.32*D3+0.17*E3+17.84</f>
        <v>85.88</v>
      </c>
      <c r="G3" s="38">
        <f t="shared" ref="G3:G66" si="1">B3-F3</f>
        <v>-1.8799999999999955</v>
      </c>
      <c r="H3" s="39">
        <f t="shared" ref="H3:H66" si="2">G3*G3</f>
        <v>3.5343999999999829</v>
      </c>
    </row>
    <row r="4" spans="1:14" ht="15.75" customHeight="1" x14ac:dyDescent="0.25">
      <c r="A4" s="2" t="s">
        <v>7</v>
      </c>
      <c r="B4" s="2">
        <v>87</v>
      </c>
      <c r="C4" s="2">
        <v>125</v>
      </c>
      <c r="D4" s="2">
        <v>59</v>
      </c>
      <c r="E4" s="36">
        <v>67</v>
      </c>
      <c r="F4" s="38">
        <f t="shared" si="0"/>
        <v>80.61</v>
      </c>
      <c r="G4" s="38">
        <f t="shared" si="1"/>
        <v>6.3900000000000006</v>
      </c>
      <c r="H4" s="39">
        <f t="shared" si="2"/>
        <v>40.832100000000004</v>
      </c>
    </row>
    <row r="5" spans="1:14" ht="15.75" customHeight="1" x14ac:dyDescent="0.25">
      <c r="A5" s="2" t="s">
        <v>8</v>
      </c>
      <c r="B5" s="2">
        <v>69</v>
      </c>
      <c r="C5" s="2">
        <v>84</v>
      </c>
      <c r="D5" s="2">
        <v>60</v>
      </c>
      <c r="E5" s="36">
        <v>58</v>
      </c>
      <c r="F5" s="38">
        <f t="shared" si="0"/>
        <v>68.739999999999995</v>
      </c>
      <c r="G5" s="38">
        <f t="shared" si="1"/>
        <v>0.26000000000000512</v>
      </c>
      <c r="H5" s="39">
        <f t="shared" si="2"/>
        <v>6.7600000000002658E-2</v>
      </c>
    </row>
    <row r="6" spans="1:14" ht="15.75" customHeight="1" x14ac:dyDescent="0.25">
      <c r="A6" s="2" t="s">
        <v>9</v>
      </c>
      <c r="B6" s="2">
        <v>69</v>
      </c>
      <c r="C6" s="2">
        <v>89</v>
      </c>
      <c r="D6" s="2">
        <v>60</v>
      </c>
      <c r="E6" s="36">
        <v>67</v>
      </c>
      <c r="F6" s="38">
        <f t="shared" si="0"/>
        <v>71.570000000000007</v>
      </c>
      <c r="G6" s="38">
        <f t="shared" si="1"/>
        <v>-2.5700000000000074</v>
      </c>
      <c r="H6" s="39">
        <f t="shared" si="2"/>
        <v>6.604900000000038</v>
      </c>
    </row>
    <row r="7" spans="1:14" ht="15.75" customHeight="1" x14ac:dyDescent="0.25">
      <c r="A7" s="2" t="s">
        <v>10</v>
      </c>
      <c r="B7" s="2">
        <v>81</v>
      </c>
      <c r="C7" s="2">
        <v>109</v>
      </c>
      <c r="D7" s="2">
        <v>62</v>
      </c>
      <c r="E7" s="36">
        <v>75</v>
      </c>
      <c r="F7" s="38">
        <f t="shared" si="0"/>
        <v>78.77</v>
      </c>
      <c r="G7" s="38">
        <f t="shared" si="1"/>
        <v>2.230000000000004</v>
      </c>
      <c r="H7" s="39">
        <f t="shared" si="2"/>
        <v>4.9729000000000179</v>
      </c>
    </row>
    <row r="8" spans="1:14" ht="15.75" customHeight="1" x14ac:dyDescent="0.25">
      <c r="A8" s="2" t="s">
        <v>11</v>
      </c>
      <c r="B8" s="2">
        <v>71</v>
      </c>
      <c r="C8" s="2">
        <v>121</v>
      </c>
      <c r="D8" s="2">
        <v>67</v>
      </c>
      <c r="E8" s="36">
        <v>55</v>
      </c>
      <c r="F8" s="38">
        <f t="shared" si="0"/>
        <v>80.09</v>
      </c>
      <c r="G8" s="38">
        <f t="shared" si="1"/>
        <v>-9.0900000000000034</v>
      </c>
      <c r="H8" s="39">
        <f t="shared" si="2"/>
        <v>82.62810000000006</v>
      </c>
      <c r="K8" s="4"/>
    </row>
    <row r="9" spans="1:14" ht="15.75" customHeight="1" x14ac:dyDescent="0.25">
      <c r="A9" s="2" t="s">
        <v>12</v>
      </c>
      <c r="B9" s="2">
        <v>76</v>
      </c>
      <c r="C9" s="2">
        <v>102</v>
      </c>
      <c r="D9" s="2">
        <v>44</v>
      </c>
      <c r="E9" s="36">
        <v>73</v>
      </c>
      <c r="F9" s="38">
        <f t="shared" si="0"/>
        <v>70.850000000000009</v>
      </c>
      <c r="G9" s="38">
        <f t="shared" si="1"/>
        <v>5.1499999999999915</v>
      </c>
      <c r="H9" s="39">
        <f t="shared" si="2"/>
        <v>26.522499999999912</v>
      </c>
      <c r="J9" s="6" t="s">
        <v>353</v>
      </c>
      <c r="K9" s="5">
        <f>AVERAGE(H2:H321)</f>
        <v>21.596238124999982</v>
      </c>
      <c r="M9" s="6" t="s">
        <v>357</v>
      </c>
      <c r="N9" s="5">
        <f>AVERAGE(B2:B321)</f>
        <v>78.193749999999994</v>
      </c>
    </row>
    <row r="10" spans="1:14" ht="15.75" customHeight="1" x14ac:dyDescent="0.25">
      <c r="A10" s="2" t="s">
        <v>13</v>
      </c>
      <c r="B10" s="2">
        <v>77</v>
      </c>
      <c r="C10" s="2">
        <v>111</v>
      </c>
      <c r="D10" s="2">
        <v>68</v>
      </c>
      <c r="E10" s="36">
        <v>60</v>
      </c>
      <c r="F10" s="38">
        <f t="shared" si="0"/>
        <v>78.660000000000011</v>
      </c>
      <c r="G10" s="38">
        <f t="shared" si="1"/>
        <v>-1.6600000000000108</v>
      </c>
      <c r="H10" s="39">
        <f t="shared" si="2"/>
        <v>2.7556000000000358</v>
      </c>
      <c r="J10" s="6" t="s">
        <v>354</v>
      </c>
      <c r="K10" s="5">
        <f>SQRT(K9)</f>
        <v>4.6471752845142369</v>
      </c>
    </row>
    <row r="11" spans="1:14" ht="15.75" customHeight="1" x14ac:dyDescent="0.25">
      <c r="A11" s="2" t="s">
        <v>14</v>
      </c>
      <c r="B11" s="2">
        <v>76</v>
      </c>
      <c r="C11" s="2">
        <v>106</v>
      </c>
      <c r="D11" s="2">
        <v>63</v>
      </c>
      <c r="E11" s="36">
        <v>54</v>
      </c>
      <c r="F11" s="38">
        <f t="shared" si="0"/>
        <v>74.739999999999995</v>
      </c>
      <c r="G11" s="38">
        <f t="shared" si="1"/>
        <v>1.2600000000000051</v>
      </c>
      <c r="H11" s="39">
        <f t="shared" si="2"/>
        <v>1.587600000000013</v>
      </c>
      <c r="J11" s="6" t="s">
        <v>355</v>
      </c>
      <c r="K11" s="34">
        <f>K10/N9</f>
        <v>5.9431543883165051E-2</v>
      </c>
    </row>
    <row r="12" spans="1:14" ht="15.75" customHeight="1" x14ac:dyDescent="0.25">
      <c r="A12" s="2" t="s">
        <v>15</v>
      </c>
      <c r="B12" s="2">
        <v>90</v>
      </c>
      <c r="C12" s="2">
        <v>107</v>
      </c>
      <c r="D12" s="2">
        <v>93</v>
      </c>
      <c r="E12" s="36">
        <v>75</v>
      </c>
      <c r="F12" s="38">
        <f t="shared" si="0"/>
        <v>88.17</v>
      </c>
      <c r="G12" s="38">
        <f t="shared" si="1"/>
        <v>1.8299999999999983</v>
      </c>
      <c r="H12" s="39">
        <f t="shared" si="2"/>
        <v>3.3488999999999938</v>
      </c>
    </row>
    <row r="13" spans="1:14" ht="15.75" customHeight="1" x14ac:dyDescent="0.25">
      <c r="A13" s="2" t="s">
        <v>16</v>
      </c>
      <c r="B13" s="2">
        <v>74</v>
      </c>
      <c r="C13" s="2">
        <v>97</v>
      </c>
      <c r="D13" s="2">
        <v>52</v>
      </c>
      <c r="E13" s="36">
        <v>58</v>
      </c>
      <c r="F13" s="38">
        <f t="shared" si="0"/>
        <v>69.56</v>
      </c>
      <c r="G13" s="38">
        <f t="shared" si="1"/>
        <v>4.4399999999999977</v>
      </c>
      <c r="H13" s="39">
        <f t="shared" si="2"/>
        <v>19.713599999999978</v>
      </c>
    </row>
    <row r="14" spans="1:14" ht="15.75" customHeight="1" x14ac:dyDescent="0.25">
      <c r="A14" s="2" t="s">
        <v>17</v>
      </c>
      <c r="B14" s="2">
        <v>74</v>
      </c>
      <c r="C14" s="2">
        <v>133</v>
      </c>
      <c r="D14" s="2">
        <v>60</v>
      </c>
      <c r="E14" s="36">
        <v>50</v>
      </c>
      <c r="F14" s="38">
        <f t="shared" si="0"/>
        <v>80.12</v>
      </c>
      <c r="G14" s="38">
        <f t="shared" si="1"/>
        <v>-6.1200000000000045</v>
      </c>
      <c r="H14" s="39">
        <f t="shared" si="2"/>
        <v>37.454400000000057</v>
      </c>
    </row>
    <row r="15" spans="1:14" ht="15.75" customHeight="1" x14ac:dyDescent="0.25">
      <c r="A15" s="2" t="s">
        <v>18</v>
      </c>
      <c r="B15" s="2">
        <v>65</v>
      </c>
      <c r="C15" s="2">
        <v>96</v>
      </c>
      <c r="D15" s="2">
        <v>52</v>
      </c>
      <c r="E15" s="36">
        <v>74</v>
      </c>
      <c r="F15" s="38">
        <f t="shared" si="0"/>
        <v>72.02</v>
      </c>
      <c r="G15" s="38">
        <f t="shared" si="1"/>
        <v>-7.019999999999996</v>
      </c>
      <c r="H15" s="39">
        <f t="shared" si="2"/>
        <v>49.280399999999943</v>
      </c>
      <c r="J15" s="34"/>
      <c r="K15" s="3"/>
    </row>
    <row r="16" spans="1:14" ht="15.75" customHeight="1" x14ac:dyDescent="0.25">
      <c r="A16" s="2" t="s">
        <v>19</v>
      </c>
      <c r="B16" s="2">
        <v>66</v>
      </c>
      <c r="C16" s="2">
        <v>97</v>
      </c>
      <c r="D16" s="2">
        <v>65</v>
      </c>
      <c r="E16" s="36">
        <v>81</v>
      </c>
      <c r="F16" s="38">
        <f t="shared" si="0"/>
        <v>77.63000000000001</v>
      </c>
      <c r="G16" s="38">
        <f t="shared" si="1"/>
        <v>-11.63000000000001</v>
      </c>
      <c r="H16" s="39">
        <f t="shared" si="2"/>
        <v>135.25690000000023</v>
      </c>
      <c r="J16" s="34"/>
    </row>
    <row r="17" spans="1:8" ht="15.75" customHeight="1" x14ac:dyDescent="0.25">
      <c r="A17" s="2" t="s">
        <v>20</v>
      </c>
      <c r="B17" s="2">
        <v>73</v>
      </c>
      <c r="C17" s="2">
        <v>116</v>
      </c>
      <c r="D17" s="2">
        <v>62</v>
      </c>
      <c r="E17" s="36">
        <v>45</v>
      </c>
      <c r="F17" s="38">
        <f t="shared" si="0"/>
        <v>75.489999999999995</v>
      </c>
      <c r="G17" s="38">
        <f t="shared" si="1"/>
        <v>-2.4899999999999949</v>
      </c>
      <c r="H17" s="39">
        <f t="shared" si="2"/>
        <v>6.2000999999999742</v>
      </c>
    </row>
    <row r="18" spans="1:8" ht="15.75" customHeight="1" x14ac:dyDescent="0.25">
      <c r="A18" s="2" t="s">
        <v>21</v>
      </c>
      <c r="B18" s="2">
        <v>80</v>
      </c>
      <c r="C18" s="2">
        <v>108</v>
      </c>
      <c r="D18" s="2">
        <v>74</v>
      </c>
      <c r="E18" s="36">
        <v>92</v>
      </c>
      <c r="F18" s="38">
        <f t="shared" si="0"/>
        <v>85.240000000000009</v>
      </c>
      <c r="G18" s="38">
        <f t="shared" si="1"/>
        <v>-5.2400000000000091</v>
      </c>
      <c r="H18" s="39">
        <f t="shared" si="2"/>
        <v>27.457600000000095</v>
      </c>
    </row>
    <row r="19" spans="1:8" ht="15.75" customHeight="1" x14ac:dyDescent="0.25">
      <c r="A19" s="2" t="s">
        <v>22</v>
      </c>
      <c r="B19" s="2">
        <v>96</v>
      </c>
      <c r="C19" s="2">
        <v>102</v>
      </c>
      <c r="D19" s="2">
        <v>84</v>
      </c>
      <c r="E19" s="36">
        <v>84</v>
      </c>
      <c r="F19" s="38">
        <f t="shared" si="0"/>
        <v>85.52000000000001</v>
      </c>
      <c r="G19" s="38">
        <f t="shared" si="1"/>
        <v>10.47999999999999</v>
      </c>
      <c r="H19" s="39">
        <f t="shared" si="2"/>
        <v>109.83039999999978</v>
      </c>
    </row>
    <row r="20" spans="1:8" ht="15.75" customHeight="1" x14ac:dyDescent="0.25">
      <c r="A20" s="2" t="s">
        <v>23</v>
      </c>
      <c r="B20" s="2">
        <v>77</v>
      </c>
      <c r="C20" s="2">
        <v>94</v>
      </c>
      <c r="D20" s="2">
        <v>78</v>
      </c>
      <c r="E20" s="36">
        <v>79</v>
      </c>
      <c r="F20" s="38">
        <f t="shared" si="0"/>
        <v>80.67</v>
      </c>
      <c r="G20" s="38">
        <f t="shared" si="1"/>
        <v>-3.6700000000000017</v>
      </c>
      <c r="H20" s="39">
        <f t="shared" si="2"/>
        <v>13.468900000000012</v>
      </c>
    </row>
    <row r="21" spans="1:8" ht="15.75" customHeight="1" x14ac:dyDescent="0.25">
      <c r="A21" s="2" t="s">
        <v>24</v>
      </c>
      <c r="B21" s="2">
        <v>73</v>
      </c>
      <c r="C21" s="2">
        <v>98</v>
      </c>
      <c r="D21" s="2">
        <v>71</v>
      </c>
      <c r="E21" s="36">
        <v>68</v>
      </c>
      <c r="F21" s="38">
        <f t="shared" si="0"/>
        <v>77.600000000000009</v>
      </c>
      <c r="G21" s="38">
        <f t="shared" si="1"/>
        <v>-4.6000000000000085</v>
      </c>
      <c r="H21" s="39">
        <f t="shared" si="2"/>
        <v>21.160000000000078</v>
      </c>
    </row>
    <row r="22" spans="1:8" ht="15.75" customHeight="1" x14ac:dyDescent="0.25">
      <c r="A22" s="2" t="s">
        <v>25</v>
      </c>
      <c r="B22" s="2">
        <v>70</v>
      </c>
      <c r="C22" s="2">
        <v>87</v>
      </c>
      <c r="D22" s="2">
        <v>63</v>
      </c>
      <c r="E22" s="36">
        <v>62</v>
      </c>
      <c r="F22" s="38">
        <f t="shared" si="0"/>
        <v>71.16</v>
      </c>
      <c r="G22" s="38">
        <f t="shared" si="1"/>
        <v>-1.1599999999999966</v>
      </c>
      <c r="H22" s="39">
        <f t="shared" si="2"/>
        <v>1.3455999999999921</v>
      </c>
    </row>
    <row r="23" spans="1:8" ht="15.75" customHeight="1" x14ac:dyDescent="0.25">
      <c r="A23" s="2" t="s">
        <v>26</v>
      </c>
      <c r="B23" s="2">
        <v>68</v>
      </c>
      <c r="C23" s="2">
        <v>104</v>
      </c>
      <c r="D23" s="2">
        <v>57</v>
      </c>
      <c r="E23" s="36">
        <v>53</v>
      </c>
      <c r="F23" s="38">
        <f t="shared" si="0"/>
        <v>72.13</v>
      </c>
      <c r="G23" s="38">
        <f t="shared" si="1"/>
        <v>-4.1299999999999955</v>
      </c>
      <c r="H23" s="39">
        <f t="shared" si="2"/>
        <v>17.056899999999963</v>
      </c>
    </row>
    <row r="24" spans="1:8" ht="15.75" customHeight="1" x14ac:dyDescent="0.25">
      <c r="A24" s="2" t="s">
        <v>27</v>
      </c>
      <c r="B24" s="2">
        <v>66</v>
      </c>
      <c r="C24" s="2">
        <v>85</v>
      </c>
      <c r="D24" s="2">
        <v>57</v>
      </c>
      <c r="E24" s="36">
        <v>51</v>
      </c>
      <c r="F24" s="38">
        <f t="shared" si="0"/>
        <v>66.850000000000009</v>
      </c>
      <c r="G24" s="38">
        <f t="shared" si="1"/>
        <v>-0.85000000000000853</v>
      </c>
      <c r="H24" s="39">
        <f t="shared" si="2"/>
        <v>0.72250000000001446</v>
      </c>
    </row>
    <row r="25" spans="1:8" ht="15.75" customHeight="1" x14ac:dyDescent="0.25">
      <c r="A25" s="2" t="s">
        <v>28</v>
      </c>
      <c r="B25" s="2">
        <v>86</v>
      </c>
      <c r="C25" s="2">
        <v>145</v>
      </c>
      <c r="D25" s="2">
        <v>64</v>
      </c>
      <c r="E25" s="36">
        <v>74</v>
      </c>
      <c r="F25" s="38">
        <f t="shared" si="0"/>
        <v>88.600000000000009</v>
      </c>
      <c r="G25" s="38">
        <f t="shared" si="1"/>
        <v>-2.6000000000000085</v>
      </c>
      <c r="H25" s="39">
        <f t="shared" si="2"/>
        <v>6.7600000000000442</v>
      </c>
    </row>
    <row r="26" spans="1:8" ht="15.75" customHeight="1" x14ac:dyDescent="0.25">
      <c r="A26" s="2" t="s">
        <v>29</v>
      </c>
      <c r="B26" s="2">
        <v>88</v>
      </c>
      <c r="C26" s="2">
        <v>105</v>
      </c>
      <c r="D26" s="2">
        <v>76</v>
      </c>
      <c r="E26" s="36">
        <v>90</v>
      </c>
      <c r="F26" s="38">
        <f t="shared" si="0"/>
        <v>84.76</v>
      </c>
      <c r="G26" s="38">
        <f t="shared" si="1"/>
        <v>3.2399999999999949</v>
      </c>
      <c r="H26" s="39">
        <f t="shared" si="2"/>
        <v>10.497599999999967</v>
      </c>
    </row>
    <row r="27" spans="1:8" ht="15.75" customHeight="1" x14ac:dyDescent="0.25">
      <c r="A27" s="2" t="s">
        <v>30</v>
      </c>
      <c r="B27" s="2">
        <v>82</v>
      </c>
      <c r="C27" s="2">
        <v>96</v>
      </c>
      <c r="D27" s="2">
        <v>71</v>
      </c>
      <c r="E27" s="36">
        <v>63</v>
      </c>
      <c r="F27" s="38">
        <f t="shared" si="0"/>
        <v>76.23</v>
      </c>
      <c r="G27" s="38">
        <f t="shared" si="1"/>
        <v>5.769999999999996</v>
      </c>
      <c r="H27" s="39">
        <f t="shared" si="2"/>
        <v>33.292899999999953</v>
      </c>
    </row>
    <row r="28" spans="1:8" ht="15.75" customHeight="1" x14ac:dyDescent="0.25">
      <c r="A28" s="2" t="s">
        <v>31</v>
      </c>
      <c r="B28" s="2">
        <v>85</v>
      </c>
      <c r="C28" s="2">
        <v>103</v>
      </c>
      <c r="D28" s="2">
        <v>85</v>
      </c>
      <c r="E28" s="36">
        <v>81</v>
      </c>
      <c r="F28" s="38">
        <f t="shared" si="0"/>
        <v>85.59</v>
      </c>
      <c r="G28" s="38">
        <f t="shared" si="1"/>
        <v>-0.59000000000000341</v>
      </c>
      <c r="H28" s="39">
        <f t="shared" si="2"/>
        <v>0.34810000000000402</v>
      </c>
    </row>
    <row r="29" spans="1:8" ht="15.75" customHeight="1" x14ac:dyDescent="0.25">
      <c r="A29" s="2" t="s">
        <v>32</v>
      </c>
      <c r="B29" s="2">
        <v>78</v>
      </c>
      <c r="C29" s="2">
        <v>115</v>
      </c>
      <c r="D29" s="2">
        <v>56</v>
      </c>
      <c r="E29" s="36">
        <v>75</v>
      </c>
      <c r="F29" s="38">
        <f t="shared" si="0"/>
        <v>78.410000000000011</v>
      </c>
      <c r="G29" s="38">
        <f t="shared" si="1"/>
        <v>-0.4100000000000108</v>
      </c>
      <c r="H29" s="39">
        <f t="shared" si="2"/>
        <v>0.16810000000000885</v>
      </c>
    </row>
    <row r="30" spans="1:8" ht="15.75" customHeight="1" x14ac:dyDescent="0.25">
      <c r="A30" s="2" t="s">
        <v>33</v>
      </c>
      <c r="B30" s="2">
        <v>87</v>
      </c>
      <c r="C30" s="2">
        <v>135</v>
      </c>
      <c r="D30" s="2">
        <v>61</v>
      </c>
      <c r="E30" s="36">
        <v>61</v>
      </c>
      <c r="F30" s="38">
        <f t="shared" si="0"/>
        <v>82.830000000000013</v>
      </c>
      <c r="G30" s="38">
        <f t="shared" si="1"/>
        <v>4.1699999999999875</v>
      </c>
      <c r="H30" s="39">
        <f t="shared" si="2"/>
        <v>17.388899999999897</v>
      </c>
    </row>
    <row r="31" spans="1:8" ht="15.75" customHeight="1" x14ac:dyDescent="0.25">
      <c r="A31" s="2" t="s">
        <v>34</v>
      </c>
      <c r="B31" s="2">
        <v>72</v>
      </c>
      <c r="C31" s="2">
        <v>104</v>
      </c>
      <c r="D31" s="2">
        <v>58</v>
      </c>
      <c r="E31" s="36">
        <v>53</v>
      </c>
      <c r="F31" s="38">
        <f t="shared" si="0"/>
        <v>72.449999999999989</v>
      </c>
      <c r="G31" s="38">
        <f t="shared" si="1"/>
        <v>-0.44999999999998863</v>
      </c>
      <c r="H31" s="39">
        <f t="shared" si="2"/>
        <v>0.20249999999998977</v>
      </c>
    </row>
    <row r="32" spans="1:8" ht="15.75" customHeight="1" x14ac:dyDescent="0.25">
      <c r="A32" s="2" t="s">
        <v>35</v>
      </c>
      <c r="B32" s="2">
        <v>87</v>
      </c>
      <c r="C32" s="2">
        <v>126</v>
      </c>
      <c r="D32" s="2">
        <v>83</v>
      </c>
      <c r="E32" s="36">
        <v>59</v>
      </c>
      <c r="F32" s="38">
        <f t="shared" si="0"/>
        <v>87.19</v>
      </c>
      <c r="G32" s="38">
        <f t="shared" si="1"/>
        <v>-0.18999999999999773</v>
      </c>
      <c r="H32" s="39">
        <f t="shared" si="2"/>
        <v>3.6099999999999133E-2</v>
      </c>
    </row>
    <row r="33" spans="1:8" ht="15.75" customHeight="1" x14ac:dyDescent="0.25">
      <c r="A33" s="2" t="s">
        <v>36</v>
      </c>
      <c r="B33" s="2">
        <v>81</v>
      </c>
      <c r="C33" s="2">
        <v>121</v>
      </c>
      <c r="D33" s="2">
        <v>70</v>
      </c>
      <c r="E33" s="36">
        <v>81</v>
      </c>
      <c r="F33" s="38">
        <f t="shared" si="0"/>
        <v>85.47</v>
      </c>
      <c r="G33" s="38">
        <f t="shared" si="1"/>
        <v>-4.4699999999999989</v>
      </c>
      <c r="H33" s="39">
        <f t="shared" si="2"/>
        <v>19.980899999999991</v>
      </c>
    </row>
    <row r="34" spans="1:8" ht="15.75" customHeight="1" x14ac:dyDescent="0.25">
      <c r="A34" s="2" t="s">
        <v>37</v>
      </c>
      <c r="B34" s="2">
        <v>83</v>
      </c>
      <c r="C34" s="2">
        <v>106</v>
      </c>
      <c r="D34" s="2">
        <v>72</v>
      </c>
      <c r="E34" s="36">
        <v>88</v>
      </c>
      <c r="F34" s="38">
        <f t="shared" si="0"/>
        <v>83.4</v>
      </c>
      <c r="G34" s="38">
        <f t="shared" si="1"/>
        <v>-0.40000000000000568</v>
      </c>
      <c r="H34" s="39">
        <f t="shared" si="2"/>
        <v>0.16000000000000456</v>
      </c>
    </row>
    <row r="35" spans="1:8" ht="15.75" customHeight="1" x14ac:dyDescent="0.25">
      <c r="A35" s="2" t="s">
        <v>38</v>
      </c>
      <c r="B35" s="2">
        <v>87</v>
      </c>
      <c r="C35" s="2">
        <v>107</v>
      </c>
      <c r="D35" s="2">
        <v>93</v>
      </c>
      <c r="E35" s="36">
        <v>72</v>
      </c>
      <c r="F35" s="38">
        <f t="shared" si="0"/>
        <v>87.66</v>
      </c>
      <c r="G35" s="38">
        <f t="shared" si="1"/>
        <v>-0.65999999999999659</v>
      </c>
      <c r="H35" s="39">
        <f t="shared" si="2"/>
        <v>0.43559999999999549</v>
      </c>
    </row>
    <row r="36" spans="1:8" ht="15.75" customHeight="1" x14ac:dyDescent="0.25">
      <c r="A36" s="2" t="s">
        <v>39</v>
      </c>
      <c r="B36" s="2">
        <v>63</v>
      </c>
      <c r="C36" s="2">
        <v>102</v>
      </c>
      <c r="D36" s="2">
        <v>47</v>
      </c>
      <c r="E36" s="36">
        <v>64</v>
      </c>
      <c r="F36" s="38">
        <f t="shared" si="0"/>
        <v>70.28</v>
      </c>
      <c r="G36" s="38">
        <f t="shared" si="1"/>
        <v>-7.2800000000000011</v>
      </c>
      <c r="H36" s="39">
        <f t="shared" si="2"/>
        <v>52.998400000000018</v>
      </c>
    </row>
    <row r="37" spans="1:8" ht="15.75" customHeight="1" x14ac:dyDescent="0.25">
      <c r="A37" s="2" t="s">
        <v>40</v>
      </c>
      <c r="B37" s="2">
        <v>80</v>
      </c>
      <c r="C37" s="2">
        <v>85</v>
      </c>
      <c r="D37" s="2">
        <v>64</v>
      </c>
      <c r="E37" s="36">
        <v>81</v>
      </c>
      <c r="F37" s="38">
        <f t="shared" si="0"/>
        <v>74.19</v>
      </c>
      <c r="G37" s="38">
        <f t="shared" si="1"/>
        <v>5.8100000000000023</v>
      </c>
      <c r="H37" s="39">
        <f t="shared" si="2"/>
        <v>33.756100000000025</v>
      </c>
    </row>
    <row r="38" spans="1:8" ht="15.75" customHeight="1" x14ac:dyDescent="0.25">
      <c r="A38" s="2" t="s">
        <v>41</v>
      </c>
      <c r="B38" s="2">
        <v>99</v>
      </c>
      <c r="C38" s="2">
        <v>143</v>
      </c>
      <c r="D38" s="2">
        <v>97</v>
      </c>
      <c r="E38" s="36">
        <v>79</v>
      </c>
      <c r="F38" s="38">
        <f t="shared" si="0"/>
        <v>99.490000000000009</v>
      </c>
      <c r="G38" s="38">
        <f t="shared" si="1"/>
        <v>-0.49000000000000909</v>
      </c>
      <c r="H38" s="39">
        <f t="shared" si="2"/>
        <v>0.24010000000000892</v>
      </c>
    </row>
    <row r="39" spans="1:8" ht="15.75" customHeight="1" x14ac:dyDescent="0.25">
      <c r="A39" s="2" t="s">
        <v>42</v>
      </c>
      <c r="B39" s="2">
        <v>79</v>
      </c>
      <c r="C39" s="2">
        <v>110</v>
      </c>
      <c r="D39" s="2">
        <v>73</v>
      </c>
      <c r="E39" s="36">
        <v>57</v>
      </c>
      <c r="F39" s="38">
        <f t="shared" si="0"/>
        <v>79.490000000000009</v>
      </c>
      <c r="G39" s="38">
        <f t="shared" si="1"/>
        <v>-0.49000000000000909</v>
      </c>
      <c r="H39" s="39">
        <f t="shared" si="2"/>
        <v>0.24010000000000892</v>
      </c>
    </row>
    <row r="40" spans="1:8" ht="15.75" customHeight="1" x14ac:dyDescent="0.25">
      <c r="A40" s="2" t="s">
        <v>43</v>
      </c>
      <c r="B40" s="2">
        <v>71</v>
      </c>
      <c r="C40" s="2">
        <v>128</v>
      </c>
      <c r="D40" s="2">
        <v>41</v>
      </c>
      <c r="E40" s="36">
        <v>48</v>
      </c>
      <c r="F40" s="38">
        <f t="shared" si="0"/>
        <v>72.400000000000006</v>
      </c>
      <c r="G40" s="38">
        <f t="shared" si="1"/>
        <v>-1.4000000000000057</v>
      </c>
      <c r="H40" s="39">
        <f t="shared" si="2"/>
        <v>1.960000000000016</v>
      </c>
    </row>
    <row r="41" spans="1:8" ht="15.75" customHeight="1" x14ac:dyDescent="0.25">
      <c r="A41" s="2" t="s">
        <v>44</v>
      </c>
      <c r="B41" s="2">
        <v>82</v>
      </c>
      <c r="C41" s="2">
        <v>104</v>
      </c>
      <c r="D41" s="2">
        <v>78</v>
      </c>
      <c r="E41" s="36">
        <v>53</v>
      </c>
      <c r="F41" s="38">
        <f t="shared" si="0"/>
        <v>78.849999999999994</v>
      </c>
      <c r="G41" s="38">
        <f t="shared" si="1"/>
        <v>3.1500000000000057</v>
      </c>
      <c r="H41" s="39">
        <f t="shared" si="2"/>
        <v>9.922500000000035</v>
      </c>
    </row>
    <row r="42" spans="1:8" ht="15.75" customHeight="1" x14ac:dyDescent="0.25">
      <c r="A42" s="2" t="s">
        <v>45</v>
      </c>
      <c r="B42" s="2">
        <v>85</v>
      </c>
      <c r="C42" s="2">
        <v>101</v>
      </c>
      <c r="D42" s="2">
        <v>87</v>
      </c>
      <c r="E42" s="36">
        <v>65</v>
      </c>
      <c r="F42" s="38">
        <f t="shared" si="0"/>
        <v>82.990000000000009</v>
      </c>
      <c r="G42" s="38">
        <f t="shared" si="1"/>
        <v>2.0099999999999909</v>
      </c>
      <c r="H42" s="39">
        <f t="shared" si="2"/>
        <v>4.0400999999999634</v>
      </c>
    </row>
    <row r="43" spans="1:8" ht="15.75" customHeight="1" x14ac:dyDescent="0.25">
      <c r="A43" s="2" t="s">
        <v>46</v>
      </c>
      <c r="B43" s="2">
        <v>75</v>
      </c>
      <c r="C43" s="2">
        <v>94</v>
      </c>
      <c r="D43" s="2">
        <v>54</v>
      </c>
      <c r="E43" s="36">
        <v>60</v>
      </c>
      <c r="F43" s="38">
        <f t="shared" si="0"/>
        <v>69.760000000000005</v>
      </c>
      <c r="G43" s="38">
        <f t="shared" si="1"/>
        <v>5.2399999999999949</v>
      </c>
      <c r="H43" s="39">
        <f t="shared" si="2"/>
        <v>27.457599999999946</v>
      </c>
    </row>
    <row r="44" spans="1:8" ht="15.75" customHeight="1" x14ac:dyDescent="0.25">
      <c r="A44" s="2" t="s">
        <v>47</v>
      </c>
      <c r="B44" s="2">
        <v>81</v>
      </c>
      <c r="C44" s="2">
        <v>106</v>
      </c>
      <c r="D44" s="2">
        <v>72</v>
      </c>
      <c r="E44" s="36">
        <v>55</v>
      </c>
      <c r="F44" s="38">
        <f t="shared" si="0"/>
        <v>77.790000000000006</v>
      </c>
      <c r="G44" s="38">
        <f t="shared" si="1"/>
        <v>3.2099999999999937</v>
      </c>
      <c r="H44" s="39">
        <f t="shared" si="2"/>
        <v>10.304099999999959</v>
      </c>
    </row>
    <row r="45" spans="1:8" ht="15.75" customHeight="1" x14ac:dyDescent="0.25">
      <c r="A45" s="2" t="s">
        <v>48</v>
      </c>
      <c r="B45" s="2">
        <v>68</v>
      </c>
      <c r="C45" s="2">
        <v>102</v>
      </c>
      <c r="D45" s="2">
        <v>32</v>
      </c>
      <c r="E45" s="36">
        <v>69</v>
      </c>
      <c r="F45" s="38">
        <f t="shared" si="0"/>
        <v>66.33</v>
      </c>
      <c r="G45" s="38">
        <f t="shared" si="1"/>
        <v>1.6700000000000017</v>
      </c>
      <c r="H45" s="39">
        <f t="shared" si="2"/>
        <v>2.7889000000000057</v>
      </c>
    </row>
    <row r="46" spans="1:8" ht="15.75" customHeight="1" x14ac:dyDescent="0.25">
      <c r="A46" s="2" t="s">
        <v>49</v>
      </c>
      <c r="B46" s="2">
        <v>81</v>
      </c>
      <c r="C46" s="2">
        <v>98</v>
      </c>
      <c r="D46" s="2">
        <v>72</v>
      </c>
      <c r="E46" s="36">
        <v>69</v>
      </c>
      <c r="F46" s="38">
        <f t="shared" si="0"/>
        <v>78.09</v>
      </c>
      <c r="G46" s="38">
        <f t="shared" si="1"/>
        <v>2.9099999999999966</v>
      </c>
      <c r="H46" s="39">
        <f t="shared" si="2"/>
        <v>8.4680999999999802</v>
      </c>
    </row>
    <row r="47" spans="1:8" ht="15.75" customHeight="1" x14ac:dyDescent="0.25">
      <c r="A47" s="2" t="s">
        <v>50</v>
      </c>
      <c r="B47" s="2">
        <v>80</v>
      </c>
      <c r="C47" s="2">
        <v>112</v>
      </c>
      <c r="D47" s="2">
        <v>72</v>
      </c>
      <c r="E47" s="36">
        <v>78</v>
      </c>
      <c r="F47" s="38">
        <f t="shared" si="0"/>
        <v>83.26</v>
      </c>
      <c r="G47" s="38">
        <f t="shared" si="1"/>
        <v>-3.2600000000000051</v>
      </c>
      <c r="H47" s="39">
        <f t="shared" si="2"/>
        <v>10.627600000000033</v>
      </c>
    </row>
    <row r="48" spans="1:8" ht="15.75" customHeight="1" x14ac:dyDescent="0.25">
      <c r="A48" s="2" t="s">
        <v>51</v>
      </c>
      <c r="B48" s="2">
        <v>78</v>
      </c>
      <c r="C48" s="2">
        <v>87</v>
      </c>
      <c r="D48" s="2">
        <v>74</v>
      </c>
      <c r="E48" s="36">
        <v>93</v>
      </c>
      <c r="F48" s="38">
        <f t="shared" si="0"/>
        <v>79.95</v>
      </c>
      <c r="G48" s="38">
        <f t="shared" si="1"/>
        <v>-1.9500000000000028</v>
      </c>
      <c r="H48" s="39">
        <f t="shared" si="2"/>
        <v>3.8025000000000109</v>
      </c>
    </row>
    <row r="49" spans="1:8" ht="15.75" customHeight="1" x14ac:dyDescent="0.25">
      <c r="A49" s="2" t="s">
        <v>52</v>
      </c>
      <c r="B49" s="2">
        <v>62</v>
      </c>
      <c r="C49" s="2">
        <v>73</v>
      </c>
      <c r="D49" s="2">
        <v>68</v>
      </c>
      <c r="E49" s="36">
        <v>67</v>
      </c>
      <c r="F49" s="38">
        <f t="shared" si="0"/>
        <v>69.97</v>
      </c>
      <c r="G49" s="38">
        <f t="shared" si="1"/>
        <v>-7.9699999999999989</v>
      </c>
      <c r="H49" s="39">
        <f t="shared" si="2"/>
        <v>63.520899999999983</v>
      </c>
    </row>
    <row r="50" spans="1:8" ht="15.75" customHeight="1" x14ac:dyDescent="0.25">
      <c r="A50" s="2" t="s">
        <v>53</v>
      </c>
      <c r="B50" s="2">
        <v>81</v>
      </c>
      <c r="C50" s="2">
        <v>94</v>
      </c>
      <c r="D50" s="2">
        <v>67</v>
      </c>
      <c r="E50" s="36">
        <v>59</v>
      </c>
      <c r="F50" s="38">
        <f t="shared" si="0"/>
        <v>73.75</v>
      </c>
      <c r="G50" s="38">
        <f t="shared" si="1"/>
        <v>7.25</v>
      </c>
      <c r="H50" s="39">
        <f t="shared" si="2"/>
        <v>52.5625</v>
      </c>
    </row>
    <row r="51" spans="1:8" ht="15.75" customHeight="1" x14ac:dyDescent="0.25">
      <c r="A51" s="2" t="s">
        <v>54</v>
      </c>
      <c r="B51" s="2">
        <v>76</v>
      </c>
      <c r="C51" s="2">
        <v>117</v>
      </c>
      <c r="D51" s="2">
        <v>66</v>
      </c>
      <c r="E51" s="36">
        <v>68</v>
      </c>
      <c r="F51" s="38">
        <f t="shared" si="0"/>
        <v>80.940000000000012</v>
      </c>
      <c r="G51" s="38">
        <f t="shared" si="1"/>
        <v>-4.9400000000000119</v>
      </c>
      <c r="H51" s="39">
        <f t="shared" si="2"/>
        <v>24.403600000000118</v>
      </c>
    </row>
    <row r="52" spans="1:8" ht="15.75" customHeight="1" x14ac:dyDescent="0.25">
      <c r="A52" s="2" t="s">
        <v>55</v>
      </c>
      <c r="B52" s="2">
        <v>77</v>
      </c>
      <c r="C52" s="2">
        <v>112</v>
      </c>
      <c r="D52" s="2">
        <v>58</v>
      </c>
      <c r="E52" s="36">
        <v>57</v>
      </c>
      <c r="F52" s="38">
        <f t="shared" si="0"/>
        <v>75.210000000000008</v>
      </c>
      <c r="G52" s="38">
        <f t="shared" si="1"/>
        <v>1.789999999999992</v>
      </c>
      <c r="H52" s="39">
        <f t="shared" si="2"/>
        <v>3.2040999999999715</v>
      </c>
    </row>
    <row r="53" spans="1:8" ht="15.75" customHeight="1" x14ac:dyDescent="0.25">
      <c r="A53" s="2" t="s">
        <v>56</v>
      </c>
      <c r="B53" s="2">
        <v>74</v>
      </c>
      <c r="C53" s="2">
        <v>113</v>
      </c>
      <c r="D53" s="2">
        <v>57</v>
      </c>
      <c r="E53" s="36">
        <v>76</v>
      </c>
      <c r="F53" s="38">
        <f t="shared" si="0"/>
        <v>78.38000000000001</v>
      </c>
      <c r="G53" s="38">
        <f t="shared" si="1"/>
        <v>-4.3800000000000097</v>
      </c>
      <c r="H53" s="39">
        <f t="shared" si="2"/>
        <v>19.184400000000085</v>
      </c>
    </row>
    <row r="54" spans="1:8" ht="15.75" customHeight="1" x14ac:dyDescent="0.25">
      <c r="A54" s="2" t="s">
        <v>57</v>
      </c>
      <c r="B54" s="2">
        <v>69</v>
      </c>
      <c r="C54" s="2">
        <v>94</v>
      </c>
      <c r="D54" s="2">
        <v>65</v>
      </c>
      <c r="E54" s="36">
        <v>53</v>
      </c>
      <c r="F54" s="38">
        <f t="shared" si="0"/>
        <v>72.09</v>
      </c>
      <c r="G54" s="38">
        <f t="shared" si="1"/>
        <v>-3.0900000000000034</v>
      </c>
      <c r="H54" s="39">
        <f t="shared" si="2"/>
        <v>9.5481000000000211</v>
      </c>
    </row>
    <row r="55" spans="1:8" ht="15.75" customHeight="1" x14ac:dyDescent="0.25">
      <c r="A55" s="2" t="s">
        <v>58</v>
      </c>
      <c r="B55" s="2">
        <v>68</v>
      </c>
      <c r="C55" s="2">
        <v>119</v>
      </c>
      <c r="D55" s="2">
        <v>48</v>
      </c>
      <c r="E55" s="36">
        <v>44</v>
      </c>
      <c r="F55" s="38">
        <f t="shared" si="0"/>
        <v>71.62</v>
      </c>
      <c r="G55" s="38">
        <f t="shared" si="1"/>
        <v>-3.6200000000000045</v>
      </c>
      <c r="H55" s="39">
        <f t="shared" si="2"/>
        <v>13.104400000000034</v>
      </c>
    </row>
    <row r="56" spans="1:8" ht="15.75" customHeight="1" x14ac:dyDescent="0.25">
      <c r="A56" s="2" t="s">
        <v>59</v>
      </c>
      <c r="B56" s="2">
        <v>85</v>
      </c>
      <c r="C56" s="2">
        <v>111</v>
      </c>
      <c r="D56" s="2">
        <v>91</v>
      </c>
      <c r="E56" s="36">
        <v>59</v>
      </c>
      <c r="F56" s="38">
        <f t="shared" si="0"/>
        <v>85.850000000000009</v>
      </c>
      <c r="G56" s="38">
        <f t="shared" si="1"/>
        <v>-0.85000000000000853</v>
      </c>
      <c r="H56" s="39">
        <f t="shared" si="2"/>
        <v>0.72250000000001446</v>
      </c>
    </row>
    <row r="57" spans="1:8" ht="15.75" customHeight="1" x14ac:dyDescent="0.25">
      <c r="A57" s="2" t="s">
        <v>60</v>
      </c>
      <c r="B57" s="2">
        <v>79</v>
      </c>
      <c r="C57" s="2">
        <v>104</v>
      </c>
      <c r="D57" s="2">
        <v>50</v>
      </c>
      <c r="E57" s="36">
        <v>73</v>
      </c>
      <c r="F57" s="38">
        <f t="shared" si="0"/>
        <v>73.290000000000006</v>
      </c>
      <c r="G57" s="38">
        <f t="shared" si="1"/>
        <v>5.7099999999999937</v>
      </c>
      <c r="H57" s="39">
        <f t="shared" si="2"/>
        <v>32.604099999999931</v>
      </c>
    </row>
    <row r="58" spans="1:8" ht="15.75" customHeight="1" x14ac:dyDescent="0.25">
      <c r="A58" s="2" t="s">
        <v>61</v>
      </c>
      <c r="B58" s="2">
        <v>74</v>
      </c>
      <c r="C58" s="2">
        <v>99</v>
      </c>
      <c r="D58" s="2">
        <v>77</v>
      </c>
      <c r="E58" s="36">
        <v>83</v>
      </c>
      <c r="F58" s="38">
        <f t="shared" si="0"/>
        <v>82.330000000000013</v>
      </c>
      <c r="G58" s="38">
        <f t="shared" si="1"/>
        <v>-8.3300000000000125</v>
      </c>
      <c r="H58" s="39">
        <f t="shared" si="2"/>
        <v>69.388900000000206</v>
      </c>
    </row>
    <row r="59" spans="1:8" ht="15.75" customHeight="1" x14ac:dyDescent="0.25">
      <c r="A59" s="2" t="s">
        <v>62</v>
      </c>
      <c r="B59" s="2">
        <v>81</v>
      </c>
      <c r="C59" s="2">
        <v>104</v>
      </c>
      <c r="D59" s="2">
        <v>78</v>
      </c>
      <c r="E59" s="36">
        <v>83</v>
      </c>
      <c r="F59" s="38">
        <f t="shared" si="0"/>
        <v>83.95</v>
      </c>
      <c r="G59" s="38">
        <f t="shared" si="1"/>
        <v>-2.9500000000000028</v>
      </c>
      <c r="H59" s="39">
        <f t="shared" si="2"/>
        <v>8.7025000000000166</v>
      </c>
    </row>
    <row r="60" spans="1:8" ht="15.75" customHeight="1" x14ac:dyDescent="0.25">
      <c r="A60" s="2" t="s">
        <v>63</v>
      </c>
      <c r="B60" s="2">
        <v>84</v>
      </c>
      <c r="C60" s="2">
        <v>108</v>
      </c>
      <c r="D60" s="2">
        <v>58</v>
      </c>
      <c r="E60" s="36">
        <v>64</v>
      </c>
      <c r="F60" s="38">
        <f t="shared" si="0"/>
        <v>75.36</v>
      </c>
      <c r="G60" s="38">
        <f t="shared" si="1"/>
        <v>8.64</v>
      </c>
      <c r="H60" s="39">
        <f t="shared" si="2"/>
        <v>74.649600000000007</v>
      </c>
    </row>
    <row r="61" spans="1:8" ht="15.75" customHeight="1" x14ac:dyDescent="0.25">
      <c r="A61" s="2" t="s">
        <v>64</v>
      </c>
      <c r="B61" s="2">
        <v>92</v>
      </c>
      <c r="C61" s="2">
        <v>130</v>
      </c>
      <c r="D61" s="2">
        <v>58</v>
      </c>
      <c r="E61" s="36">
        <v>75</v>
      </c>
      <c r="F61" s="38">
        <f t="shared" si="0"/>
        <v>82.95</v>
      </c>
      <c r="G61" s="38">
        <f t="shared" si="1"/>
        <v>9.0499999999999972</v>
      </c>
      <c r="H61" s="39">
        <f t="shared" si="2"/>
        <v>81.902499999999947</v>
      </c>
    </row>
    <row r="62" spans="1:8" ht="15.75" customHeight="1" x14ac:dyDescent="0.25">
      <c r="A62" s="2" t="s">
        <v>65</v>
      </c>
      <c r="B62" s="2">
        <v>85</v>
      </c>
      <c r="C62" s="2">
        <v>109</v>
      </c>
      <c r="D62" s="2">
        <v>89</v>
      </c>
      <c r="E62" s="36">
        <v>73</v>
      </c>
      <c r="F62" s="38">
        <f t="shared" si="0"/>
        <v>87.070000000000007</v>
      </c>
      <c r="G62" s="38">
        <f t="shared" si="1"/>
        <v>-2.0700000000000074</v>
      </c>
      <c r="H62" s="39">
        <f t="shared" si="2"/>
        <v>4.2849000000000306</v>
      </c>
    </row>
    <row r="63" spans="1:8" ht="15.75" customHeight="1" x14ac:dyDescent="0.25">
      <c r="A63" s="2" t="s">
        <v>66</v>
      </c>
      <c r="B63" s="2">
        <v>84</v>
      </c>
      <c r="C63" s="2">
        <v>106</v>
      </c>
      <c r="D63" s="2">
        <v>84</v>
      </c>
      <c r="E63" s="36">
        <v>80</v>
      </c>
      <c r="F63" s="38">
        <f t="shared" si="0"/>
        <v>85.88</v>
      </c>
      <c r="G63" s="38">
        <f t="shared" si="1"/>
        <v>-1.8799999999999955</v>
      </c>
      <c r="H63" s="39">
        <f t="shared" si="2"/>
        <v>3.5343999999999829</v>
      </c>
    </row>
    <row r="64" spans="1:8" ht="15.75" customHeight="1" x14ac:dyDescent="0.25">
      <c r="A64" s="2" t="s">
        <v>67</v>
      </c>
      <c r="B64" s="2">
        <v>87</v>
      </c>
      <c r="C64" s="2">
        <v>125</v>
      </c>
      <c r="D64" s="2">
        <v>59</v>
      </c>
      <c r="E64" s="36">
        <v>67</v>
      </c>
      <c r="F64" s="38">
        <f t="shared" si="0"/>
        <v>80.61</v>
      </c>
      <c r="G64" s="38">
        <f t="shared" si="1"/>
        <v>6.3900000000000006</v>
      </c>
      <c r="H64" s="39">
        <f t="shared" si="2"/>
        <v>40.832100000000004</v>
      </c>
    </row>
    <row r="65" spans="1:8" ht="15.75" customHeight="1" x14ac:dyDescent="0.25">
      <c r="A65" s="2" t="s">
        <v>68</v>
      </c>
      <c r="B65" s="2">
        <v>69</v>
      </c>
      <c r="C65" s="2">
        <v>84</v>
      </c>
      <c r="D65" s="2">
        <v>60</v>
      </c>
      <c r="E65" s="36">
        <v>58</v>
      </c>
      <c r="F65" s="38">
        <f t="shared" si="0"/>
        <v>68.739999999999995</v>
      </c>
      <c r="G65" s="38">
        <f t="shared" si="1"/>
        <v>0.26000000000000512</v>
      </c>
      <c r="H65" s="39">
        <f t="shared" si="2"/>
        <v>6.7600000000002658E-2</v>
      </c>
    </row>
    <row r="66" spans="1:8" ht="15.75" customHeight="1" x14ac:dyDescent="0.25">
      <c r="A66" s="2" t="s">
        <v>69</v>
      </c>
      <c r="B66" s="2">
        <v>69</v>
      </c>
      <c r="C66" s="2">
        <v>89</v>
      </c>
      <c r="D66" s="2">
        <v>60</v>
      </c>
      <c r="E66" s="36">
        <v>67</v>
      </c>
      <c r="F66" s="38">
        <f t="shared" si="0"/>
        <v>71.570000000000007</v>
      </c>
      <c r="G66" s="38">
        <f t="shared" si="1"/>
        <v>-2.5700000000000074</v>
      </c>
      <c r="H66" s="39">
        <f t="shared" si="2"/>
        <v>6.604900000000038</v>
      </c>
    </row>
    <row r="67" spans="1:8" ht="15.75" customHeight="1" x14ac:dyDescent="0.25">
      <c r="A67" s="2" t="s">
        <v>70</v>
      </c>
      <c r="B67" s="2">
        <v>81</v>
      </c>
      <c r="C67" s="2">
        <v>109</v>
      </c>
      <c r="D67" s="2">
        <v>62</v>
      </c>
      <c r="E67" s="36">
        <v>75</v>
      </c>
      <c r="F67" s="38">
        <f t="shared" ref="F67:F130" si="3">0.26*C67+0.32*D67+0.17*E67+17.84</f>
        <v>78.77</v>
      </c>
      <c r="G67" s="38">
        <f t="shared" ref="G67:G130" si="4">B67-F67</f>
        <v>2.230000000000004</v>
      </c>
      <c r="H67" s="39">
        <f t="shared" ref="H67:H130" si="5">G67*G67</f>
        <v>4.9729000000000179</v>
      </c>
    </row>
    <row r="68" spans="1:8" ht="15.75" customHeight="1" x14ac:dyDescent="0.25">
      <c r="A68" s="2" t="s">
        <v>71</v>
      </c>
      <c r="B68" s="2">
        <v>71</v>
      </c>
      <c r="C68" s="2">
        <v>121</v>
      </c>
      <c r="D68" s="2">
        <v>67</v>
      </c>
      <c r="E68" s="36">
        <v>55</v>
      </c>
      <c r="F68" s="38">
        <f t="shared" si="3"/>
        <v>80.09</v>
      </c>
      <c r="G68" s="38">
        <f t="shared" si="4"/>
        <v>-9.0900000000000034</v>
      </c>
      <c r="H68" s="39">
        <f t="shared" si="5"/>
        <v>82.62810000000006</v>
      </c>
    </row>
    <row r="69" spans="1:8" ht="15.75" customHeight="1" x14ac:dyDescent="0.25">
      <c r="A69" s="2" t="s">
        <v>72</v>
      </c>
      <c r="B69" s="2">
        <v>76</v>
      </c>
      <c r="C69" s="2">
        <v>102</v>
      </c>
      <c r="D69" s="2">
        <v>44</v>
      </c>
      <c r="E69" s="36">
        <v>73</v>
      </c>
      <c r="F69" s="38">
        <f t="shared" si="3"/>
        <v>70.850000000000009</v>
      </c>
      <c r="G69" s="38">
        <f t="shared" si="4"/>
        <v>5.1499999999999915</v>
      </c>
      <c r="H69" s="39">
        <f t="shared" si="5"/>
        <v>26.522499999999912</v>
      </c>
    </row>
    <row r="70" spans="1:8" ht="15.75" customHeight="1" x14ac:dyDescent="0.25">
      <c r="A70" s="2" t="s">
        <v>73</v>
      </c>
      <c r="B70" s="2">
        <v>77</v>
      </c>
      <c r="C70" s="2">
        <v>111</v>
      </c>
      <c r="D70" s="2">
        <v>68</v>
      </c>
      <c r="E70" s="36">
        <v>60</v>
      </c>
      <c r="F70" s="38">
        <f t="shared" si="3"/>
        <v>78.660000000000011</v>
      </c>
      <c r="G70" s="38">
        <f t="shared" si="4"/>
        <v>-1.6600000000000108</v>
      </c>
      <c r="H70" s="39">
        <f t="shared" si="5"/>
        <v>2.7556000000000358</v>
      </c>
    </row>
    <row r="71" spans="1:8" ht="15.75" customHeight="1" x14ac:dyDescent="0.25">
      <c r="A71" s="2" t="s">
        <v>74</v>
      </c>
      <c r="B71" s="2">
        <v>76</v>
      </c>
      <c r="C71" s="2">
        <v>106</v>
      </c>
      <c r="D71" s="2">
        <v>63</v>
      </c>
      <c r="E71" s="36">
        <v>54</v>
      </c>
      <c r="F71" s="38">
        <f t="shared" si="3"/>
        <v>74.739999999999995</v>
      </c>
      <c r="G71" s="38">
        <f t="shared" si="4"/>
        <v>1.2600000000000051</v>
      </c>
      <c r="H71" s="39">
        <f t="shared" si="5"/>
        <v>1.587600000000013</v>
      </c>
    </row>
    <row r="72" spans="1:8" ht="15.75" customHeight="1" x14ac:dyDescent="0.25">
      <c r="A72" s="2" t="s">
        <v>75</v>
      </c>
      <c r="B72" s="2">
        <v>90</v>
      </c>
      <c r="C72" s="2">
        <v>107</v>
      </c>
      <c r="D72" s="2">
        <v>93</v>
      </c>
      <c r="E72" s="36">
        <v>75</v>
      </c>
      <c r="F72" s="38">
        <f t="shared" si="3"/>
        <v>88.17</v>
      </c>
      <c r="G72" s="38">
        <f t="shared" si="4"/>
        <v>1.8299999999999983</v>
      </c>
      <c r="H72" s="39">
        <f t="shared" si="5"/>
        <v>3.3488999999999938</v>
      </c>
    </row>
    <row r="73" spans="1:8" ht="15.75" customHeight="1" x14ac:dyDescent="0.25">
      <c r="A73" s="2" t="s">
        <v>76</v>
      </c>
      <c r="B73" s="2">
        <v>74</v>
      </c>
      <c r="C73" s="2">
        <v>97</v>
      </c>
      <c r="D73" s="2">
        <v>52</v>
      </c>
      <c r="E73" s="36">
        <v>58</v>
      </c>
      <c r="F73" s="38">
        <f t="shared" si="3"/>
        <v>69.56</v>
      </c>
      <c r="G73" s="38">
        <f t="shared" si="4"/>
        <v>4.4399999999999977</v>
      </c>
      <c r="H73" s="39">
        <f t="shared" si="5"/>
        <v>19.713599999999978</v>
      </c>
    </row>
    <row r="74" spans="1:8" ht="15.75" customHeight="1" x14ac:dyDescent="0.25">
      <c r="A74" s="2" t="s">
        <v>77</v>
      </c>
      <c r="B74" s="2">
        <v>74</v>
      </c>
      <c r="C74" s="2">
        <v>133</v>
      </c>
      <c r="D74" s="2">
        <v>60</v>
      </c>
      <c r="E74" s="36">
        <v>50</v>
      </c>
      <c r="F74" s="38">
        <f t="shared" si="3"/>
        <v>80.12</v>
      </c>
      <c r="G74" s="38">
        <f t="shared" si="4"/>
        <v>-6.1200000000000045</v>
      </c>
      <c r="H74" s="39">
        <f t="shared" si="5"/>
        <v>37.454400000000057</v>
      </c>
    </row>
    <row r="75" spans="1:8" ht="15.75" customHeight="1" x14ac:dyDescent="0.25">
      <c r="A75" s="2" t="s">
        <v>78</v>
      </c>
      <c r="B75" s="2">
        <v>65</v>
      </c>
      <c r="C75" s="2">
        <v>96</v>
      </c>
      <c r="D75" s="2">
        <v>52</v>
      </c>
      <c r="E75" s="36">
        <v>74</v>
      </c>
      <c r="F75" s="38">
        <f t="shared" si="3"/>
        <v>72.02</v>
      </c>
      <c r="G75" s="38">
        <f t="shared" si="4"/>
        <v>-7.019999999999996</v>
      </c>
      <c r="H75" s="39">
        <f t="shared" si="5"/>
        <v>49.280399999999943</v>
      </c>
    </row>
    <row r="76" spans="1:8" ht="15.75" customHeight="1" x14ac:dyDescent="0.25">
      <c r="A76" s="2" t="s">
        <v>79</v>
      </c>
      <c r="B76" s="2">
        <v>66</v>
      </c>
      <c r="C76" s="2">
        <v>97</v>
      </c>
      <c r="D76" s="2">
        <v>65</v>
      </c>
      <c r="E76" s="36">
        <v>81</v>
      </c>
      <c r="F76" s="38">
        <f t="shared" si="3"/>
        <v>77.63000000000001</v>
      </c>
      <c r="G76" s="38">
        <f t="shared" si="4"/>
        <v>-11.63000000000001</v>
      </c>
      <c r="H76" s="39">
        <f t="shared" si="5"/>
        <v>135.25690000000023</v>
      </c>
    </row>
    <row r="77" spans="1:8" ht="15.75" customHeight="1" x14ac:dyDescent="0.25">
      <c r="A77" s="2" t="s">
        <v>80</v>
      </c>
      <c r="B77" s="2">
        <v>73</v>
      </c>
      <c r="C77" s="2">
        <v>116</v>
      </c>
      <c r="D77" s="2">
        <v>62</v>
      </c>
      <c r="E77" s="36">
        <v>45</v>
      </c>
      <c r="F77" s="38">
        <f t="shared" si="3"/>
        <v>75.489999999999995</v>
      </c>
      <c r="G77" s="38">
        <f t="shared" si="4"/>
        <v>-2.4899999999999949</v>
      </c>
      <c r="H77" s="39">
        <f t="shared" si="5"/>
        <v>6.2000999999999742</v>
      </c>
    </row>
    <row r="78" spans="1:8" ht="15.75" customHeight="1" x14ac:dyDescent="0.25">
      <c r="A78" s="2" t="s">
        <v>81</v>
      </c>
      <c r="B78" s="2">
        <v>80</v>
      </c>
      <c r="C78" s="2">
        <v>108</v>
      </c>
      <c r="D78" s="2">
        <v>74</v>
      </c>
      <c r="E78" s="36">
        <v>92</v>
      </c>
      <c r="F78" s="38">
        <f t="shared" si="3"/>
        <v>85.240000000000009</v>
      </c>
      <c r="G78" s="38">
        <f t="shared" si="4"/>
        <v>-5.2400000000000091</v>
      </c>
      <c r="H78" s="39">
        <f t="shared" si="5"/>
        <v>27.457600000000095</v>
      </c>
    </row>
    <row r="79" spans="1:8" ht="15.75" customHeight="1" x14ac:dyDescent="0.25">
      <c r="A79" s="2" t="s">
        <v>82</v>
      </c>
      <c r="B79" s="2">
        <v>96</v>
      </c>
      <c r="C79" s="2">
        <v>102</v>
      </c>
      <c r="D79" s="2">
        <v>84</v>
      </c>
      <c r="E79" s="36">
        <v>84</v>
      </c>
      <c r="F79" s="38">
        <f t="shared" si="3"/>
        <v>85.52000000000001</v>
      </c>
      <c r="G79" s="38">
        <f t="shared" si="4"/>
        <v>10.47999999999999</v>
      </c>
      <c r="H79" s="39">
        <f t="shared" si="5"/>
        <v>109.83039999999978</v>
      </c>
    </row>
    <row r="80" spans="1:8" ht="15.75" customHeight="1" x14ac:dyDescent="0.25">
      <c r="A80" s="2" t="s">
        <v>83</v>
      </c>
      <c r="B80" s="2">
        <v>77</v>
      </c>
      <c r="C80" s="2">
        <v>94</v>
      </c>
      <c r="D80" s="2">
        <v>78</v>
      </c>
      <c r="E80" s="36">
        <v>79</v>
      </c>
      <c r="F80" s="38">
        <f t="shared" si="3"/>
        <v>80.67</v>
      </c>
      <c r="G80" s="38">
        <f t="shared" si="4"/>
        <v>-3.6700000000000017</v>
      </c>
      <c r="H80" s="39">
        <f t="shared" si="5"/>
        <v>13.468900000000012</v>
      </c>
    </row>
    <row r="81" spans="1:8" ht="15.75" customHeight="1" x14ac:dyDescent="0.25">
      <c r="A81" s="2" t="s">
        <v>84</v>
      </c>
      <c r="B81" s="2">
        <v>73</v>
      </c>
      <c r="C81" s="2">
        <v>98</v>
      </c>
      <c r="D81" s="2">
        <v>71</v>
      </c>
      <c r="E81" s="36">
        <v>68</v>
      </c>
      <c r="F81" s="38">
        <f t="shared" si="3"/>
        <v>77.600000000000009</v>
      </c>
      <c r="G81" s="38">
        <f t="shared" si="4"/>
        <v>-4.6000000000000085</v>
      </c>
      <c r="H81" s="39">
        <f t="shared" si="5"/>
        <v>21.160000000000078</v>
      </c>
    </row>
    <row r="82" spans="1:8" ht="15.75" customHeight="1" x14ac:dyDescent="0.25">
      <c r="A82" s="2" t="s">
        <v>85</v>
      </c>
      <c r="B82" s="2">
        <v>70</v>
      </c>
      <c r="C82" s="2">
        <v>87</v>
      </c>
      <c r="D82" s="2">
        <v>63</v>
      </c>
      <c r="E82" s="36">
        <v>62</v>
      </c>
      <c r="F82" s="38">
        <f t="shared" si="3"/>
        <v>71.16</v>
      </c>
      <c r="G82" s="38">
        <f t="shared" si="4"/>
        <v>-1.1599999999999966</v>
      </c>
      <c r="H82" s="39">
        <f t="shared" si="5"/>
        <v>1.3455999999999921</v>
      </c>
    </row>
    <row r="83" spans="1:8" ht="15.75" customHeight="1" x14ac:dyDescent="0.25">
      <c r="A83" s="2" t="s">
        <v>86</v>
      </c>
      <c r="B83" s="2">
        <v>68</v>
      </c>
      <c r="C83" s="2">
        <v>104</v>
      </c>
      <c r="D83" s="2">
        <v>57</v>
      </c>
      <c r="E83" s="36">
        <v>53</v>
      </c>
      <c r="F83" s="38">
        <f t="shared" si="3"/>
        <v>72.13</v>
      </c>
      <c r="G83" s="38">
        <f t="shared" si="4"/>
        <v>-4.1299999999999955</v>
      </c>
      <c r="H83" s="39">
        <f t="shared" si="5"/>
        <v>17.056899999999963</v>
      </c>
    </row>
    <row r="84" spans="1:8" ht="15.75" customHeight="1" x14ac:dyDescent="0.25">
      <c r="A84" s="2" t="s">
        <v>87</v>
      </c>
      <c r="B84" s="2">
        <v>66</v>
      </c>
      <c r="C84" s="2">
        <v>85</v>
      </c>
      <c r="D84" s="2">
        <v>57</v>
      </c>
      <c r="E84" s="36">
        <v>51</v>
      </c>
      <c r="F84" s="38">
        <f t="shared" si="3"/>
        <v>66.850000000000009</v>
      </c>
      <c r="G84" s="38">
        <f t="shared" si="4"/>
        <v>-0.85000000000000853</v>
      </c>
      <c r="H84" s="39">
        <f t="shared" si="5"/>
        <v>0.72250000000001446</v>
      </c>
    </row>
    <row r="85" spans="1:8" ht="15.75" customHeight="1" x14ac:dyDescent="0.25">
      <c r="A85" s="2" t="s">
        <v>88</v>
      </c>
      <c r="B85" s="2">
        <v>86</v>
      </c>
      <c r="C85" s="2">
        <v>145</v>
      </c>
      <c r="D85" s="2">
        <v>64</v>
      </c>
      <c r="E85" s="36">
        <v>74</v>
      </c>
      <c r="F85" s="38">
        <f t="shared" si="3"/>
        <v>88.600000000000009</v>
      </c>
      <c r="G85" s="38">
        <f t="shared" si="4"/>
        <v>-2.6000000000000085</v>
      </c>
      <c r="H85" s="39">
        <f t="shared" si="5"/>
        <v>6.7600000000000442</v>
      </c>
    </row>
    <row r="86" spans="1:8" ht="15.75" customHeight="1" x14ac:dyDescent="0.25">
      <c r="A86" s="2" t="s">
        <v>89</v>
      </c>
      <c r="B86" s="2">
        <v>88</v>
      </c>
      <c r="C86" s="2">
        <v>105</v>
      </c>
      <c r="D86" s="2">
        <v>76</v>
      </c>
      <c r="E86" s="36">
        <v>90</v>
      </c>
      <c r="F86" s="38">
        <f t="shared" si="3"/>
        <v>84.76</v>
      </c>
      <c r="G86" s="38">
        <f t="shared" si="4"/>
        <v>3.2399999999999949</v>
      </c>
      <c r="H86" s="39">
        <f t="shared" si="5"/>
        <v>10.497599999999967</v>
      </c>
    </row>
    <row r="87" spans="1:8" ht="15.75" customHeight="1" x14ac:dyDescent="0.25">
      <c r="A87" s="2" t="s">
        <v>90</v>
      </c>
      <c r="B87" s="2">
        <v>82</v>
      </c>
      <c r="C87" s="2">
        <v>96</v>
      </c>
      <c r="D87" s="2">
        <v>71</v>
      </c>
      <c r="E87" s="36">
        <v>63</v>
      </c>
      <c r="F87" s="38">
        <f t="shared" si="3"/>
        <v>76.23</v>
      </c>
      <c r="G87" s="38">
        <f t="shared" si="4"/>
        <v>5.769999999999996</v>
      </c>
      <c r="H87" s="39">
        <f t="shared" si="5"/>
        <v>33.292899999999953</v>
      </c>
    </row>
    <row r="88" spans="1:8" ht="15.75" customHeight="1" x14ac:dyDescent="0.25">
      <c r="A88" s="2" t="s">
        <v>91</v>
      </c>
      <c r="B88" s="2">
        <v>85</v>
      </c>
      <c r="C88" s="2">
        <v>103</v>
      </c>
      <c r="D88" s="2">
        <v>85</v>
      </c>
      <c r="E88" s="36">
        <v>81</v>
      </c>
      <c r="F88" s="38">
        <f t="shared" si="3"/>
        <v>85.59</v>
      </c>
      <c r="G88" s="38">
        <f t="shared" si="4"/>
        <v>-0.59000000000000341</v>
      </c>
      <c r="H88" s="39">
        <f t="shared" si="5"/>
        <v>0.34810000000000402</v>
      </c>
    </row>
    <row r="89" spans="1:8" ht="15.75" customHeight="1" x14ac:dyDescent="0.25">
      <c r="A89" s="2" t="s">
        <v>92</v>
      </c>
      <c r="B89" s="2">
        <v>78</v>
      </c>
      <c r="C89" s="2">
        <v>115</v>
      </c>
      <c r="D89" s="2">
        <v>56</v>
      </c>
      <c r="E89" s="36">
        <v>75</v>
      </c>
      <c r="F89" s="38">
        <f t="shared" si="3"/>
        <v>78.410000000000011</v>
      </c>
      <c r="G89" s="38">
        <f t="shared" si="4"/>
        <v>-0.4100000000000108</v>
      </c>
      <c r="H89" s="39">
        <f t="shared" si="5"/>
        <v>0.16810000000000885</v>
      </c>
    </row>
    <row r="90" spans="1:8" ht="15.75" customHeight="1" x14ac:dyDescent="0.25">
      <c r="A90" s="2" t="s">
        <v>93</v>
      </c>
      <c r="B90" s="2">
        <v>87</v>
      </c>
      <c r="C90" s="2">
        <v>135</v>
      </c>
      <c r="D90" s="2">
        <v>61</v>
      </c>
      <c r="E90" s="36">
        <v>61</v>
      </c>
      <c r="F90" s="38">
        <f t="shared" si="3"/>
        <v>82.830000000000013</v>
      </c>
      <c r="G90" s="38">
        <f t="shared" si="4"/>
        <v>4.1699999999999875</v>
      </c>
      <c r="H90" s="39">
        <f t="shared" si="5"/>
        <v>17.388899999999897</v>
      </c>
    </row>
    <row r="91" spans="1:8" ht="15.75" customHeight="1" x14ac:dyDescent="0.25">
      <c r="A91" s="2" t="s">
        <v>94</v>
      </c>
      <c r="B91" s="2">
        <v>72</v>
      </c>
      <c r="C91" s="2">
        <v>104</v>
      </c>
      <c r="D91" s="2">
        <v>58</v>
      </c>
      <c r="E91" s="36">
        <v>53</v>
      </c>
      <c r="F91" s="38">
        <f t="shared" si="3"/>
        <v>72.449999999999989</v>
      </c>
      <c r="G91" s="38">
        <f t="shared" si="4"/>
        <v>-0.44999999999998863</v>
      </c>
      <c r="H91" s="39">
        <f t="shared" si="5"/>
        <v>0.20249999999998977</v>
      </c>
    </row>
    <row r="92" spans="1:8" ht="15.75" customHeight="1" x14ac:dyDescent="0.25">
      <c r="A92" s="2" t="s">
        <v>95</v>
      </c>
      <c r="B92" s="2">
        <v>87</v>
      </c>
      <c r="C92" s="2">
        <v>126</v>
      </c>
      <c r="D92" s="2">
        <v>83</v>
      </c>
      <c r="E92" s="36">
        <v>59</v>
      </c>
      <c r="F92" s="38">
        <f t="shared" si="3"/>
        <v>87.19</v>
      </c>
      <c r="G92" s="38">
        <f t="shared" si="4"/>
        <v>-0.18999999999999773</v>
      </c>
      <c r="H92" s="39">
        <f t="shared" si="5"/>
        <v>3.6099999999999133E-2</v>
      </c>
    </row>
    <row r="93" spans="1:8" ht="15.75" customHeight="1" x14ac:dyDescent="0.25">
      <c r="A93" s="2" t="s">
        <v>96</v>
      </c>
      <c r="B93" s="2">
        <v>81</v>
      </c>
      <c r="C93" s="2">
        <v>121</v>
      </c>
      <c r="D93" s="2">
        <v>70</v>
      </c>
      <c r="E93" s="36">
        <v>81</v>
      </c>
      <c r="F93" s="38">
        <f t="shared" si="3"/>
        <v>85.47</v>
      </c>
      <c r="G93" s="38">
        <f t="shared" si="4"/>
        <v>-4.4699999999999989</v>
      </c>
      <c r="H93" s="39">
        <f t="shared" si="5"/>
        <v>19.980899999999991</v>
      </c>
    </row>
    <row r="94" spans="1:8" ht="15.75" customHeight="1" x14ac:dyDescent="0.25">
      <c r="A94" s="2" t="s">
        <v>97</v>
      </c>
      <c r="B94" s="2">
        <v>83</v>
      </c>
      <c r="C94" s="2">
        <v>106</v>
      </c>
      <c r="D94" s="2">
        <v>72</v>
      </c>
      <c r="E94" s="36">
        <v>88</v>
      </c>
      <c r="F94" s="38">
        <f t="shared" si="3"/>
        <v>83.4</v>
      </c>
      <c r="G94" s="38">
        <f t="shared" si="4"/>
        <v>-0.40000000000000568</v>
      </c>
      <c r="H94" s="39">
        <f t="shared" si="5"/>
        <v>0.16000000000000456</v>
      </c>
    </row>
    <row r="95" spans="1:8" ht="15.75" customHeight="1" x14ac:dyDescent="0.25">
      <c r="A95" s="2" t="s">
        <v>98</v>
      </c>
      <c r="B95" s="2">
        <v>87</v>
      </c>
      <c r="C95" s="2">
        <v>107</v>
      </c>
      <c r="D95" s="2">
        <v>93</v>
      </c>
      <c r="E95" s="36">
        <v>72</v>
      </c>
      <c r="F95" s="38">
        <f t="shared" si="3"/>
        <v>87.66</v>
      </c>
      <c r="G95" s="38">
        <f t="shared" si="4"/>
        <v>-0.65999999999999659</v>
      </c>
      <c r="H95" s="39">
        <f t="shared" si="5"/>
        <v>0.43559999999999549</v>
      </c>
    </row>
    <row r="96" spans="1:8" ht="15.75" customHeight="1" x14ac:dyDescent="0.25">
      <c r="A96" s="2" t="s">
        <v>99</v>
      </c>
      <c r="B96" s="2">
        <v>63</v>
      </c>
      <c r="C96" s="2">
        <v>102</v>
      </c>
      <c r="D96" s="2">
        <v>47</v>
      </c>
      <c r="E96" s="36">
        <v>64</v>
      </c>
      <c r="F96" s="38">
        <f t="shared" si="3"/>
        <v>70.28</v>
      </c>
      <c r="G96" s="38">
        <f t="shared" si="4"/>
        <v>-7.2800000000000011</v>
      </c>
      <c r="H96" s="39">
        <f t="shared" si="5"/>
        <v>52.998400000000018</v>
      </c>
    </row>
    <row r="97" spans="1:8" ht="15.75" customHeight="1" x14ac:dyDescent="0.25">
      <c r="A97" s="2" t="s">
        <v>100</v>
      </c>
      <c r="B97" s="2">
        <v>80</v>
      </c>
      <c r="C97" s="2">
        <v>85</v>
      </c>
      <c r="D97" s="2">
        <v>64</v>
      </c>
      <c r="E97" s="36">
        <v>81</v>
      </c>
      <c r="F97" s="38">
        <f t="shared" si="3"/>
        <v>74.19</v>
      </c>
      <c r="G97" s="38">
        <f t="shared" si="4"/>
        <v>5.8100000000000023</v>
      </c>
      <c r="H97" s="39">
        <f t="shared" si="5"/>
        <v>33.756100000000025</v>
      </c>
    </row>
    <row r="98" spans="1:8" ht="15.75" customHeight="1" x14ac:dyDescent="0.25">
      <c r="A98" s="2" t="s">
        <v>101</v>
      </c>
      <c r="B98" s="2">
        <v>99</v>
      </c>
      <c r="C98" s="2">
        <v>143</v>
      </c>
      <c r="D98" s="2">
        <v>97</v>
      </c>
      <c r="E98" s="36">
        <v>79</v>
      </c>
      <c r="F98" s="38">
        <f t="shared" si="3"/>
        <v>99.490000000000009</v>
      </c>
      <c r="G98" s="38">
        <f t="shared" si="4"/>
        <v>-0.49000000000000909</v>
      </c>
      <c r="H98" s="39">
        <f t="shared" si="5"/>
        <v>0.24010000000000892</v>
      </c>
    </row>
    <row r="99" spans="1:8" ht="15.75" customHeight="1" x14ac:dyDescent="0.25">
      <c r="A99" s="2" t="s">
        <v>102</v>
      </c>
      <c r="B99" s="2">
        <v>79</v>
      </c>
      <c r="C99" s="2">
        <v>110</v>
      </c>
      <c r="D99" s="2">
        <v>73</v>
      </c>
      <c r="E99" s="36">
        <v>57</v>
      </c>
      <c r="F99" s="38">
        <f t="shared" si="3"/>
        <v>79.490000000000009</v>
      </c>
      <c r="G99" s="38">
        <f t="shared" si="4"/>
        <v>-0.49000000000000909</v>
      </c>
      <c r="H99" s="39">
        <f t="shared" si="5"/>
        <v>0.24010000000000892</v>
      </c>
    </row>
    <row r="100" spans="1:8" ht="15.75" customHeight="1" x14ac:dyDescent="0.25">
      <c r="A100" s="2" t="s">
        <v>103</v>
      </c>
      <c r="B100" s="2">
        <v>71</v>
      </c>
      <c r="C100" s="2">
        <v>128</v>
      </c>
      <c r="D100" s="2">
        <v>41</v>
      </c>
      <c r="E100" s="36">
        <v>48</v>
      </c>
      <c r="F100" s="38">
        <f t="shared" si="3"/>
        <v>72.400000000000006</v>
      </c>
      <c r="G100" s="38">
        <f t="shared" si="4"/>
        <v>-1.4000000000000057</v>
      </c>
      <c r="H100" s="39">
        <f t="shared" si="5"/>
        <v>1.960000000000016</v>
      </c>
    </row>
    <row r="101" spans="1:8" ht="15.75" customHeight="1" x14ac:dyDescent="0.25">
      <c r="A101" s="2" t="s">
        <v>104</v>
      </c>
      <c r="B101" s="2">
        <v>82</v>
      </c>
      <c r="C101" s="2">
        <v>104</v>
      </c>
      <c r="D101" s="2">
        <v>78</v>
      </c>
      <c r="E101" s="36">
        <v>53</v>
      </c>
      <c r="F101" s="38">
        <f t="shared" si="3"/>
        <v>78.849999999999994</v>
      </c>
      <c r="G101" s="38">
        <f t="shared" si="4"/>
        <v>3.1500000000000057</v>
      </c>
      <c r="H101" s="39">
        <f t="shared" si="5"/>
        <v>9.922500000000035</v>
      </c>
    </row>
    <row r="102" spans="1:8" ht="15.75" customHeight="1" x14ac:dyDescent="0.25">
      <c r="A102" s="2" t="s">
        <v>105</v>
      </c>
      <c r="B102" s="2">
        <v>85</v>
      </c>
      <c r="C102" s="2">
        <v>101</v>
      </c>
      <c r="D102" s="2">
        <v>87</v>
      </c>
      <c r="E102" s="36">
        <v>65</v>
      </c>
      <c r="F102" s="38">
        <f t="shared" si="3"/>
        <v>82.990000000000009</v>
      </c>
      <c r="G102" s="38">
        <f t="shared" si="4"/>
        <v>2.0099999999999909</v>
      </c>
      <c r="H102" s="39">
        <f t="shared" si="5"/>
        <v>4.0400999999999634</v>
      </c>
    </row>
    <row r="103" spans="1:8" ht="15.75" customHeight="1" x14ac:dyDescent="0.25">
      <c r="A103" s="2" t="s">
        <v>106</v>
      </c>
      <c r="B103" s="2">
        <v>75</v>
      </c>
      <c r="C103" s="2">
        <v>94</v>
      </c>
      <c r="D103" s="2">
        <v>54</v>
      </c>
      <c r="E103" s="36">
        <v>60</v>
      </c>
      <c r="F103" s="38">
        <f t="shared" si="3"/>
        <v>69.760000000000005</v>
      </c>
      <c r="G103" s="38">
        <f t="shared" si="4"/>
        <v>5.2399999999999949</v>
      </c>
      <c r="H103" s="39">
        <f t="shared" si="5"/>
        <v>27.457599999999946</v>
      </c>
    </row>
    <row r="104" spans="1:8" ht="15.75" customHeight="1" x14ac:dyDescent="0.25">
      <c r="A104" s="2" t="s">
        <v>107</v>
      </c>
      <c r="B104" s="2">
        <v>81</v>
      </c>
      <c r="C104" s="2">
        <v>106</v>
      </c>
      <c r="D104" s="2">
        <v>72</v>
      </c>
      <c r="E104" s="36">
        <v>55</v>
      </c>
      <c r="F104" s="38">
        <f t="shared" si="3"/>
        <v>77.790000000000006</v>
      </c>
      <c r="G104" s="38">
        <f t="shared" si="4"/>
        <v>3.2099999999999937</v>
      </c>
      <c r="H104" s="39">
        <f t="shared" si="5"/>
        <v>10.304099999999959</v>
      </c>
    </row>
    <row r="105" spans="1:8" ht="15.75" customHeight="1" x14ac:dyDescent="0.25">
      <c r="A105" s="2" t="s">
        <v>108</v>
      </c>
      <c r="B105" s="2">
        <v>68</v>
      </c>
      <c r="C105" s="2">
        <v>102</v>
      </c>
      <c r="D105" s="2">
        <v>32</v>
      </c>
      <c r="E105" s="36">
        <v>69</v>
      </c>
      <c r="F105" s="38">
        <f t="shared" si="3"/>
        <v>66.33</v>
      </c>
      <c r="G105" s="38">
        <f t="shared" si="4"/>
        <v>1.6700000000000017</v>
      </c>
      <c r="H105" s="39">
        <f t="shared" si="5"/>
        <v>2.7889000000000057</v>
      </c>
    </row>
    <row r="106" spans="1:8" ht="15.75" customHeight="1" x14ac:dyDescent="0.25">
      <c r="A106" s="2" t="s">
        <v>109</v>
      </c>
      <c r="B106" s="2">
        <v>81</v>
      </c>
      <c r="C106" s="2">
        <v>98</v>
      </c>
      <c r="D106" s="2">
        <v>72</v>
      </c>
      <c r="E106" s="36">
        <v>69</v>
      </c>
      <c r="F106" s="38">
        <f t="shared" si="3"/>
        <v>78.09</v>
      </c>
      <c r="G106" s="38">
        <f t="shared" si="4"/>
        <v>2.9099999999999966</v>
      </c>
      <c r="H106" s="39">
        <f t="shared" si="5"/>
        <v>8.4680999999999802</v>
      </c>
    </row>
    <row r="107" spans="1:8" ht="15.75" customHeight="1" x14ac:dyDescent="0.25">
      <c r="A107" s="2" t="s">
        <v>110</v>
      </c>
      <c r="B107" s="2">
        <v>80</v>
      </c>
      <c r="C107" s="2">
        <v>112</v>
      </c>
      <c r="D107" s="2">
        <v>72</v>
      </c>
      <c r="E107" s="36">
        <v>78</v>
      </c>
      <c r="F107" s="38">
        <f t="shared" si="3"/>
        <v>83.26</v>
      </c>
      <c r="G107" s="38">
        <f t="shared" si="4"/>
        <v>-3.2600000000000051</v>
      </c>
      <c r="H107" s="39">
        <f t="shared" si="5"/>
        <v>10.627600000000033</v>
      </c>
    </row>
    <row r="108" spans="1:8" ht="15.75" customHeight="1" x14ac:dyDescent="0.25">
      <c r="A108" s="2" t="s">
        <v>111</v>
      </c>
      <c r="B108" s="2">
        <v>78</v>
      </c>
      <c r="C108" s="2">
        <v>87</v>
      </c>
      <c r="D108" s="2">
        <v>74</v>
      </c>
      <c r="E108" s="36">
        <v>93</v>
      </c>
      <c r="F108" s="38">
        <f t="shared" si="3"/>
        <v>79.95</v>
      </c>
      <c r="G108" s="38">
        <f t="shared" si="4"/>
        <v>-1.9500000000000028</v>
      </c>
      <c r="H108" s="39">
        <f t="shared" si="5"/>
        <v>3.8025000000000109</v>
      </c>
    </row>
    <row r="109" spans="1:8" ht="15.75" customHeight="1" x14ac:dyDescent="0.25">
      <c r="A109" s="2" t="s">
        <v>112</v>
      </c>
      <c r="B109" s="2">
        <v>62</v>
      </c>
      <c r="C109" s="2">
        <v>73</v>
      </c>
      <c r="D109" s="2">
        <v>68</v>
      </c>
      <c r="E109" s="36">
        <v>67</v>
      </c>
      <c r="F109" s="38">
        <f t="shared" si="3"/>
        <v>69.97</v>
      </c>
      <c r="G109" s="38">
        <f t="shared" si="4"/>
        <v>-7.9699999999999989</v>
      </c>
      <c r="H109" s="39">
        <f t="shared" si="5"/>
        <v>63.520899999999983</v>
      </c>
    </row>
    <row r="110" spans="1:8" ht="15.75" customHeight="1" x14ac:dyDescent="0.25">
      <c r="A110" s="2" t="s">
        <v>113</v>
      </c>
      <c r="B110" s="2">
        <v>81</v>
      </c>
      <c r="C110" s="2">
        <v>94</v>
      </c>
      <c r="D110" s="2">
        <v>67</v>
      </c>
      <c r="E110" s="36">
        <v>59</v>
      </c>
      <c r="F110" s="38">
        <f t="shared" si="3"/>
        <v>73.75</v>
      </c>
      <c r="G110" s="38">
        <f t="shared" si="4"/>
        <v>7.25</v>
      </c>
      <c r="H110" s="39">
        <f t="shared" si="5"/>
        <v>52.5625</v>
      </c>
    </row>
    <row r="111" spans="1:8" ht="15.75" customHeight="1" x14ac:dyDescent="0.25">
      <c r="A111" s="2" t="s">
        <v>114</v>
      </c>
      <c r="B111" s="2">
        <v>76</v>
      </c>
      <c r="C111" s="2">
        <v>117</v>
      </c>
      <c r="D111" s="2">
        <v>66</v>
      </c>
      <c r="E111" s="36">
        <v>68</v>
      </c>
      <c r="F111" s="38">
        <f t="shared" si="3"/>
        <v>80.940000000000012</v>
      </c>
      <c r="G111" s="38">
        <f t="shared" si="4"/>
        <v>-4.9400000000000119</v>
      </c>
      <c r="H111" s="39">
        <f t="shared" si="5"/>
        <v>24.403600000000118</v>
      </c>
    </row>
    <row r="112" spans="1:8" ht="15.75" customHeight="1" x14ac:dyDescent="0.25">
      <c r="A112" s="2" t="s">
        <v>115</v>
      </c>
      <c r="B112" s="2">
        <v>77</v>
      </c>
      <c r="C112" s="2">
        <v>112</v>
      </c>
      <c r="D112" s="2">
        <v>58</v>
      </c>
      <c r="E112" s="36">
        <v>57</v>
      </c>
      <c r="F112" s="38">
        <f t="shared" si="3"/>
        <v>75.210000000000008</v>
      </c>
      <c r="G112" s="38">
        <f t="shared" si="4"/>
        <v>1.789999999999992</v>
      </c>
      <c r="H112" s="39">
        <f t="shared" si="5"/>
        <v>3.2040999999999715</v>
      </c>
    </row>
    <row r="113" spans="1:8" ht="15.75" customHeight="1" x14ac:dyDescent="0.25">
      <c r="A113" s="2" t="s">
        <v>116</v>
      </c>
      <c r="B113" s="2">
        <v>74</v>
      </c>
      <c r="C113" s="2">
        <v>113</v>
      </c>
      <c r="D113" s="2">
        <v>57</v>
      </c>
      <c r="E113" s="36">
        <v>76</v>
      </c>
      <c r="F113" s="38">
        <f t="shared" si="3"/>
        <v>78.38000000000001</v>
      </c>
      <c r="G113" s="38">
        <f t="shared" si="4"/>
        <v>-4.3800000000000097</v>
      </c>
      <c r="H113" s="39">
        <f t="shared" si="5"/>
        <v>19.184400000000085</v>
      </c>
    </row>
    <row r="114" spans="1:8" ht="15.75" customHeight="1" x14ac:dyDescent="0.25">
      <c r="A114" s="2" t="s">
        <v>117</v>
      </c>
      <c r="B114" s="2">
        <v>69</v>
      </c>
      <c r="C114" s="2">
        <v>94</v>
      </c>
      <c r="D114" s="2">
        <v>65</v>
      </c>
      <c r="E114" s="36">
        <v>53</v>
      </c>
      <c r="F114" s="38">
        <f t="shared" si="3"/>
        <v>72.09</v>
      </c>
      <c r="G114" s="38">
        <f t="shared" si="4"/>
        <v>-3.0900000000000034</v>
      </c>
      <c r="H114" s="39">
        <f t="shared" si="5"/>
        <v>9.5481000000000211</v>
      </c>
    </row>
    <row r="115" spans="1:8" ht="15.75" customHeight="1" x14ac:dyDescent="0.25">
      <c r="A115" s="2" t="s">
        <v>118</v>
      </c>
      <c r="B115" s="2">
        <v>68</v>
      </c>
      <c r="C115" s="2">
        <v>119</v>
      </c>
      <c r="D115" s="2">
        <v>48</v>
      </c>
      <c r="E115" s="36">
        <v>44</v>
      </c>
      <c r="F115" s="38">
        <f t="shared" si="3"/>
        <v>71.62</v>
      </c>
      <c r="G115" s="38">
        <f t="shared" si="4"/>
        <v>-3.6200000000000045</v>
      </c>
      <c r="H115" s="39">
        <f t="shared" si="5"/>
        <v>13.104400000000034</v>
      </c>
    </row>
    <row r="116" spans="1:8" ht="15.75" customHeight="1" x14ac:dyDescent="0.25">
      <c r="A116" s="2" t="s">
        <v>119</v>
      </c>
      <c r="B116" s="2">
        <v>85</v>
      </c>
      <c r="C116" s="2">
        <v>111</v>
      </c>
      <c r="D116" s="2">
        <v>91</v>
      </c>
      <c r="E116" s="36">
        <v>59</v>
      </c>
      <c r="F116" s="38">
        <f t="shared" si="3"/>
        <v>85.850000000000009</v>
      </c>
      <c r="G116" s="38">
        <f t="shared" si="4"/>
        <v>-0.85000000000000853</v>
      </c>
      <c r="H116" s="39">
        <f t="shared" si="5"/>
        <v>0.72250000000001446</v>
      </c>
    </row>
    <row r="117" spans="1:8" ht="15.75" customHeight="1" x14ac:dyDescent="0.25">
      <c r="A117" s="2" t="s">
        <v>120</v>
      </c>
      <c r="B117" s="2">
        <v>79</v>
      </c>
      <c r="C117" s="2">
        <v>104</v>
      </c>
      <c r="D117" s="2">
        <v>50</v>
      </c>
      <c r="E117" s="36">
        <v>73</v>
      </c>
      <c r="F117" s="38">
        <f t="shared" si="3"/>
        <v>73.290000000000006</v>
      </c>
      <c r="G117" s="38">
        <f t="shared" si="4"/>
        <v>5.7099999999999937</v>
      </c>
      <c r="H117" s="39">
        <f t="shared" si="5"/>
        <v>32.604099999999931</v>
      </c>
    </row>
    <row r="118" spans="1:8" ht="15.75" customHeight="1" x14ac:dyDescent="0.25">
      <c r="A118" s="2" t="s">
        <v>121</v>
      </c>
      <c r="B118" s="2">
        <v>74</v>
      </c>
      <c r="C118" s="2">
        <v>99</v>
      </c>
      <c r="D118" s="2">
        <v>77</v>
      </c>
      <c r="E118" s="36">
        <v>83</v>
      </c>
      <c r="F118" s="38">
        <f t="shared" si="3"/>
        <v>82.330000000000013</v>
      </c>
      <c r="G118" s="38">
        <f t="shared" si="4"/>
        <v>-8.3300000000000125</v>
      </c>
      <c r="H118" s="39">
        <f t="shared" si="5"/>
        <v>69.388900000000206</v>
      </c>
    </row>
    <row r="119" spans="1:8" ht="15.75" customHeight="1" x14ac:dyDescent="0.25">
      <c r="A119" s="2" t="s">
        <v>122</v>
      </c>
      <c r="B119" s="2">
        <v>81</v>
      </c>
      <c r="C119" s="2">
        <v>104</v>
      </c>
      <c r="D119" s="2">
        <v>78</v>
      </c>
      <c r="E119" s="36">
        <v>83</v>
      </c>
      <c r="F119" s="38">
        <f t="shared" si="3"/>
        <v>83.95</v>
      </c>
      <c r="G119" s="38">
        <f t="shared" si="4"/>
        <v>-2.9500000000000028</v>
      </c>
      <c r="H119" s="39">
        <f t="shared" si="5"/>
        <v>8.7025000000000166</v>
      </c>
    </row>
    <row r="120" spans="1:8" ht="15.75" customHeight="1" x14ac:dyDescent="0.25">
      <c r="A120" s="2" t="s">
        <v>123</v>
      </c>
      <c r="B120" s="2">
        <v>84</v>
      </c>
      <c r="C120" s="2">
        <v>108</v>
      </c>
      <c r="D120" s="2">
        <v>58</v>
      </c>
      <c r="E120" s="36">
        <v>64</v>
      </c>
      <c r="F120" s="38">
        <f t="shared" si="3"/>
        <v>75.36</v>
      </c>
      <c r="G120" s="38">
        <f t="shared" si="4"/>
        <v>8.64</v>
      </c>
      <c r="H120" s="39">
        <f t="shared" si="5"/>
        <v>74.649600000000007</v>
      </c>
    </row>
    <row r="121" spans="1:8" ht="15.75" customHeight="1" x14ac:dyDescent="0.25">
      <c r="A121" s="2" t="s">
        <v>124</v>
      </c>
      <c r="B121" s="2">
        <v>92</v>
      </c>
      <c r="C121" s="2">
        <v>130</v>
      </c>
      <c r="D121" s="2">
        <v>58</v>
      </c>
      <c r="E121" s="36">
        <v>75</v>
      </c>
      <c r="F121" s="38">
        <f t="shared" si="3"/>
        <v>82.95</v>
      </c>
      <c r="G121" s="38">
        <f t="shared" si="4"/>
        <v>9.0499999999999972</v>
      </c>
      <c r="H121" s="39">
        <f t="shared" si="5"/>
        <v>81.902499999999947</v>
      </c>
    </row>
    <row r="122" spans="1:8" ht="15.75" customHeight="1" x14ac:dyDescent="0.25">
      <c r="A122" s="2" t="s">
        <v>125</v>
      </c>
      <c r="B122" s="2">
        <v>85</v>
      </c>
      <c r="C122" s="2">
        <v>109</v>
      </c>
      <c r="D122" s="2">
        <v>89</v>
      </c>
      <c r="E122" s="36">
        <v>73</v>
      </c>
      <c r="F122" s="38">
        <f t="shared" si="3"/>
        <v>87.070000000000007</v>
      </c>
      <c r="G122" s="38">
        <f t="shared" si="4"/>
        <v>-2.0700000000000074</v>
      </c>
      <c r="H122" s="39">
        <f t="shared" si="5"/>
        <v>4.2849000000000306</v>
      </c>
    </row>
    <row r="123" spans="1:8" ht="15.75" customHeight="1" x14ac:dyDescent="0.25">
      <c r="A123" s="2" t="s">
        <v>126</v>
      </c>
      <c r="B123" s="2">
        <v>84</v>
      </c>
      <c r="C123" s="2">
        <v>106</v>
      </c>
      <c r="D123" s="2">
        <v>84</v>
      </c>
      <c r="E123" s="36">
        <v>80</v>
      </c>
      <c r="F123" s="38">
        <f t="shared" si="3"/>
        <v>85.88</v>
      </c>
      <c r="G123" s="38">
        <f t="shared" si="4"/>
        <v>-1.8799999999999955</v>
      </c>
      <c r="H123" s="39">
        <f t="shared" si="5"/>
        <v>3.5343999999999829</v>
      </c>
    </row>
    <row r="124" spans="1:8" ht="15.75" customHeight="1" x14ac:dyDescent="0.25">
      <c r="A124" s="2" t="s">
        <v>127</v>
      </c>
      <c r="B124" s="2">
        <v>87</v>
      </c>
      <c r="C124" s="2">
        <v>125</v>
      </c>
      <c r="D124" s="2">
        <v>59</v>
      </c>
      <c r="E124" s="36">
        <v>67</v>
      </c>
      <c r="F124" s="38">
        <f t="shared" si="3"/>
        <v>80.61</v>
      </c>
      <c r="G124" s="38">
        <f t="shared" si="4"/>
        <v>6.3900000000000006</v>
      </c>
      <c r="H124" s="39">
        <f t="shared" si="5"/>
        <v>40.832100000000004</v>
      </c>
    </row>
    <row r="125" spans="1:8" ht="15.75" customHeight="1" x14ac:dyDescent="0.25">
      <c r="A125" s="2" t="s">
        <v>128</v>
      </c>
      <c r="B125" s="2">
        <v>69</v>
      </c>
      <c r="C125" s="2">
        <v>84</v>
      </c>
      <c r="D125" s="2">
        <v>60</v>
      </c>
      <c r="E125" s="36">
        <v>58</v>
      </c>
      <c r="F125" s="38">
        <f t="shared" si="3"/>
        <v>68.739999999999995</v>
      </c>
      <c r="G125" s="38">
        <f t="shared" si="4"/>
        <v>0.26000000000000512</v>
      </c>
      <c r="H125" s="39">
        <f t="shared" si="5"/>
        <v>6.7600000000002658E-2</v>
      </c>
    </row>
    <row r="126" spans="1:8" ht="15.75" customHeight="1" x14ac:dyDescent="0.25">
      <c r="A126" s="2" t="s">
        <v>129</v>
      </c>
      <c r="B126" s="2">
        <v>69</v>
      </c>
      <c r="C126" s="2">
        <v>89</v>
      </c>
      <c r="D126" s="2">
        <v>60</v>
      </c>
      <c r="E126" s="36">
        <v>67</v>
      </c>
      <c r="F126" s="38">
        <f t="shared" si="3"/>
        <v>71.570000000000007</v>
      </c>
      <c r="G126" s="38">
        <f t="shared" si="4"/>
        <v>-2.5700000000000074</v>
      </c>
      <c r="H126" s="39">
        <f t="shared" si="5"/>
        <v>6.604900000000038</v>
      </c>
    </row>
    <row r="127" spans="1:8" ht="15.75" customHeight="1" x14ac:dyDescent="0.25">
      <c r="A127" s="2" t="s">
        <v>130</v>
      </c>
      <c r="B127" s="2">
        <v>81</v>
      </c>
      <c r="C127" s="2">
        <v>109</v>
      </c>
      <c r="D127" s="2">
        <v>62</v>
      </c>
      <c r="E127" s="36">
        <v>75</v>
      </c>
      <c r="F127" s="38">
        <f t="shared" si="3"/>
        <v>78.77</v>
      </c>
      <c r="G127" s="38">
        <f t="shared" si="4"/>
        <v>2.230000000000004</v>
      </c>
      <c r="H127" s="39">
        <f t="shared" si="5"/>
        <v>4.9729000000000179</v>
      </c>
    </row>
    <row r="128" spans="1:8" ht="15.75" customHeight="1" x14ac:dyDescent="0.25">
      <c r="A128" s="2" t="s">
        <v>131</v>
      </c>
      <c r="B128" s="2">
        <v>71</v>
      </c>
      <c r="C128" s="2">
        <v>121</v>
      </c>
      <c r="D128" s="2">
        <v>67</v>
      </c>
      <c r="E128" s="36">
        <v>55</v>
      </c>
      <c r="F128" s="38">
        <f t="shared" si="3"/>
        <v>80.09</v>
      </c>
      <c r="G128" s="38">
        <f t="shared" si="4"/>
        <v>-9.0900000000000034</v>
      </c>
      <c r="H128" s="39">
        <f t="shared" si="5"/>
        <v>82.62810000000006</v>
      </c>
    </row>
    <row r="129" spans="1:8" ht="15.75" customHeight="1" x14ac:dyDescent="0.25">
      <c r="A129" s="2" t="s">
        <v>132</v>
      </c>
      <c r="B129" s="2">
        <v>76</v>
      </c>
      <c r="C129" s="2">
        <v>102</v>
      </c>
      <c r="D129" s="2">
        <v>44</v>
      </c>
      <c r="E129" s="36">
        <v>73</v>
      </c>
      <c r="F129" s="38">
        <f t="shared" si="3"/>
        <v>70.850000000000009</v>
      </c>
      <c r="G129" s="38">
        <f t="shared" si="4"/>
        <v>5.1499999999999915</v>
      </c>
      <c r="H129" s="39">
        <f t="shared" si="5"/>
        <v>26.522499999999912</v>
      </c>
    </row>
    <row r="130" spans="1:8" ht="15.75" customHeight="1" x14ac:dyDescent="0.25">
      <c r="A130" s="2" t="s">
        <v>133</v>
      </c>
      <c r="B130" s="2">
        <v>77</v>
      </c>
      <c r="C130" s="2">
        <v>111</v>
      </c>
      <c r="D130" s="2">
        <v>68</v>
      </c>
      <c r="E130" s="36">
        <v>60</v>
      </c>
      <c r="F130" s="38">
        <f t="shared" si="3"/>
        <v>78.660000000000011</v>
      </c>
      <c r="G130" s="38">
        <f t="shared" si="4"/>
        <v>-1.6600000000000108</v>
      </c>
      <c r="H130" s="39">
        <f t="shared" si="5"/>
        <v>2.7556000000000358</v>
      </c>
    </row>
    <row r="131" spans="1:8" ht="15.75" customHeight="1" x14ac:dyDescent="0.25">
      <c r="A131" s="2" t="s">
        <v>134</v>
      </c>
      <c r="B131" s="2">
        <v>76</v>
      </c>
      <c r="C131" s="2">
        <v>106</v>
      </c>
      <c r="D131" s="2">
        <v>63</v>
      </c>
      <c r="E131" s="36">
        <v>54</v>
      </c>
      <c r="F131" s="38">
        <f t="shared" ref="F131:F194" si="6">0.26*C131+0.32*D131+0.17*E131+17.84</f>
        <v>74.739999999999995</v>
      </c>
      <c r="G131" s="38">
        <f t="shared" ref="G131:G194" si="7">B131-F131</f>
        <v>1.2600000000000051</v>
      </c>
      <c r="H131" s="39">
        <f t="shared" ref="H131:H194" si="8">G131*G131</f>
        <v>1.587600000000013</v>
      </c>
    </row>
    <row r="132" spans="1:8" ht="15.75" customHeight="1" x14ac:dyDescent="0.25">
      <c r="A132" s="2" t="s">
        <v>135</v>
      </c>
      <c r="B132" s="2">
        <v>90</v>
      </c>
      <c r="C132" s="2">
        <v>107</v>
      </c>
      <c r="D132" s="2">
        <v>93</v>
      </c>
      <c r="E132" s="36">
        <v>75</v>
      </c>
      <c r="F132" s="38">
        <f t="shared" si="6"/>
        <v>88.17</v>
      </c>
      <c r="G132" s="38">
        <f t="shared" si="7"/>
        <v>1.8299999999999983</v>
      </c>
      <c r="H132" s="39">
        <f t="shared" si="8"/>
        <v>3.3488999999999938</v>
      </c>
    </row>
    <row r="133" spans="1:8" ht="15.75" customHeight="1" x14ac:dyDescent="0.25">
      <c r="A133" s="2" t="s">
        <v>136</v>
      </c>
      <c r="B133" s="2">
        <v>74</v>
      </c>
      <c r="C133" s="2">
        <v>97</v>
      </c>
      <c r="D133" s="2">
        <v>52</v>
      </c>
      <c r="E133" s="36">
        <v>58</v>
      </c>
      <c r="F133" s="38">
        <f t="shared" si="6"/>
        <v>69.56</v>
      </c>
      <c r="G133" s="38">
        <f t="shared" si="7"/>
        <v>4.4399999999999977</v>
      </c>
      <c r="H133" s="39">
        <f t="shared" si="8"/>
        <v>19.713599999999978</v>
      </c>
    </row>
    <row r="134" spans="1:8" ht="15.75" customHeight="1" x14ac:dyDescent="0.25">
      <c r="A134" s="2" t="s">
        <v>137</v>
      </c>
      <c r="B134" s="2">
        <v>74</v>
      </c>
      <c r="C134" s="2">
        <v>133</v>
      </c>
      <c r="D134" s="2">
        <v>60</v>
      </c>
      <c r="E134" s="36">
        <v>50</v>
      </c>
      <c r="F134" s="38">
        <f t="shared" si="6"/>
        <v>80.12</v>
      </c>
      <c r="G134" s="38">
        <f t="shared" si="7"/>
        <v>-6.1200000000000045</v>
      </c>
      <c r="H134" s="39">
        <f t="shared" si="8"/>
        <v>37.454400000000057</v>
      </c>
    </row>
    <row r="135" spans="1:8" ht="15.75" customHeight="1" x14ac:dyDescent="0.25">
      <c r="A135" s="2" t="s">
        <v>138</v>
      </c>
      <c r="B135" s="2">
        <v>65</v>
      </c>
      <c r="C135" s="2">
        <v>96</v>
      </c>
      <c r="D135" s="2">
        <v>52</v>
      </c>
      <c r="E135" s="36">
        <v>74</v>
      </c>
      <c r="F135" s="38">
        <f t="shared" si="6"/>
        <v>72.02</v>
      </c>
      <c r="G135" s="38">
        <f t="shared" si="7"/>
        <v>-7.019999999999996</v>
      </c>
      <c r="H135" s="39">
        <f t="shared" si="8"/>
        <v>49.280399999999943</v>
      </c>
    </row>
    <row r="136" spans="1:8" ht="15.75" customHeight="1" x14ac:dyDescent="0.25">
      <c r="A136" s="2" t="s">
        <v>139</v>
      </c>
      <c r="B136" s="2">
        <v>66</v>
      </c>
      <c r="C136" s="2">
        <v>97</v>
      </c>
      <c r="D136" s="2">
        <v>65</v>
      </c>
      <c r="E136" s="36">
        <v>81</v>
      </c>
      <c r="F136" s="38">
        <f t="shared" si="6"/>
        <v>77.63000000000001</v>
      </c>
      <c r="G136" s="38">
        <f t="shared" si="7"/>
        <v>-11.63000000000001</v>
      </c>
      <c r="H136" s="39">
        <f t="shared" si="8"/>
        <v>135.25690000000023</v>
      </c>
    </row>
    <row r="137" spans="1:8" ht="15.75" customHeight="1" x14ac:dyDescent="0.25">
      <c r="A137" s="2" t="s">
        <v>140</v>
      </c>
      <c r="B137" s="2">
        <v>73</v>
      </c>
      <c r="C137" s="2">
        <v>116</v>
      </c>
      <c r="D137" s="2">
        <v>62</v>
      </c>
      <c r="E137" s="36">
        <v>45</v>
      </c>
      <c r="F137" s="38">
        <f t="shared" si="6"/>
        <v>75.489999999999995</v>
      </c>
      <c r="G137" s="38">
        <f t="shared" si="7"/>
        <v>-2.4899999999999949</v>
      </c>
      <c r="H137" s="39">
        <f t="shared" si="8"/>
        <v>6.2000999999999742</v>
      </c>
    </row>
    <row r="138" spans="1:8" ht="15.75" customHeight="1" x14ac:dyDescent="0.25">
      <c r="A138" s="2" t="s">
        <v>141</v>
      </c>
      <c r="B138" s="2">
        <v>80</v>
      </c>
      <c r="C138" s="2">
        <v>108</v>
      </c>
      <c r="D138" s="2">
        <v>74</v>
      </c>
      <c r="E138" s="36">
        <v>92</v>
      </c>
      <c r="F138" s="38">
        <f t="shared" si="6"/>
        <v>85.240000000000009</v>
      </c>
      <c r="G138" s="38">
        <f t="shared" si="7"/>
        <v>-5.2400000000000091</v>
      </c>
      <c r="H138" s="39">
        <f t="shared" si="8"/>
        <v>27.457600000000095</v>
      </c>
    </row>
    <row r="139" spans="1:8" ht="15.75" customHeight="1" x14ac:dyDescent="0.25">
      <c r="A139" s="2" t="s">
        <v>142</v>
      </c>
      <c r="B139" s="2">
        <v>96</v>
      </c>
      <c r="C139" s="2">
        <v>102</v>
      </c>
      <c r="D139" s="2">
        <v>84</v>
      </c>
      <c r="E139" s="36">
        <v>84</v>
      </c>
      <c r="F139" s="38">
        <f t="shared" si="6"/>
        <v>85.52000000000001</v>
      </c>
      <c r="G139" s="38">
        <f t="shared" si="7"/>
        <v>10.47999999999999</v>
      </c>
      <c r="H139" s="39">
        <f t="shared" si="8"/>
        <v>109.83039999999978</v>
      </c>
    </row>
    <row r="140" spans="1:8" ht="15.75" customHeight="1" x14ac:dyDescent="0.25">
      <c r="A140" s="2" t="s">
        <v>143</v>
      </c>
      <c r="B140" s="2">
        <v>77</v>
      </c>
      <c r="C140" s="2">
        <v>94</v>
      </c>
      <c r="D140" s="2">
        <v>78</v>
      </c>
      <c r="E140" s="36">
        <v>79</v>
      </c>
      <c r="F140" s="38">
        <f t="shared" si="6"/>
        <v>80.67</v>
      </c>
      <c r="G140" s="38">
        <f t="shared" si="7"/>
        <v>-3.6700000000000017</v>
      </c>
      <c r="H140" s="39">
        <f t="shared" si="8"/>
        <v>13.468900000000012</v>
      </c>
    </row>
    <row r="141" spans="1:8" ht="15.75" customHeight="1" x14ac:dyDescent="0.25">
      <c r="A141" s="2" t="s">
        <v>144</v>
      </c>
      <c r="B141" s="2">
        <v>73</v>
      </c>
      <c r="C141" s="2">
        <v>98</v>
      </c>
      <c r="D141" s="2">
        <v>71</v>
      </c>
      <c r="E141" s="36">
        <v>68</v>
      </c>
      <c r="F141" s="38">
        <f t="shared" si="6"/>
        <v>77.600000000000009</v>
      </c>
      <c r="G141" s="38">
        <f t="shared" si="7"/>
        <v>-4.6000000000000085</v>
      </c>
      <c r="H141" s="39">
        <f t="shared" si="8"/>
        <v>21.160000000000078</v>
      </c>
    </row>
    <row r="142" spans="1:8" ht="15.75" customHeight="1" x14ac:dyDescent="0.25">
      <c r="A142" s="2" t="s">
        <v>145</v>
      </c>
      <c r="B142" s="2">
        <v>70</v>
      </c>
      <c r="C142" s="2">
        <v>87</v>
      </c>
      <c r="D142" s="2">
        <v>63</v>
      </c>
      <c r="E142" s="36">
        <v>62</v>
      </c>
      <c r="F142" s="38">
        <f t="shared" si="6"/>
        <v>71.16</v>
      </c>
      <c r="G142" s="38">
        <f t="shared" si="7"/>
        <v>-1.1599999999999966</v>
      </c>
      <c r="H142" s="39">
        <f t="shared" si="8"/>
        <v>1.3455999999999921</v>
      </c>
    </row>
    <row r="143" spans="1:8" ht="15.75" customHeight="1" x14ac:dyDescent="0.25">
      <c r="A143" s="2" t="s">
        <v>146</v>
      </c>
      <c r="B143" s="2">
        <v>68</v>
      </c>
      <c r="C143" s="2">
        <v>104</v>
      </c>
      <c r="D143" s="2">
        <v>57</v>
      </c>
      <c r="E143" s="36">
        <v>53</v>
      </c>
      <c r="F143" s="38">
        <f t="shared" si="6"/>
        <v>72.13</v>
      </c>
      <c r="G143" s="38">
        <f t="shared" si="7"/>
        <v>-4.1299999999999955</v>
      </c>
      <c r="H143" s="39">
        <f t="shared" si="8"/>
        <v>17.056899999999963</v>
      </c>
    </row>
    <row r="144" spans="1:8" ht="15.75" customHeight="1" x14ac:dyDescent="0.25">
      <c r="A144" s="2" t="s">
        <v>147</v>
      </c>
      <c r="B144" s="2">
        <v>66</v>
      </c>
      <c r="C144" s="2">
        <v>85</v>
      </c>
      <c r="D144" s="2">
        <v>57</v>
      </c>
      <c r="E144" s="36">
        <v>51</v>
      </c>
      <c r="F144" s="38">
        <f t="shared" si="6"/>
        <v>66.850000000000009</v>
      </c>
      <c r="G144" s="38">
        <f t="shared" si="7"/>
        <v>-0.85000000000000853</v>
      </c>
      <c r="H144" s="39">
        <f t="shared" si="8"/>
        <v>0.72250000000001446</v>
      </c>
    </row>
    <row r="145" spans="1:8" ht="15.75" customHeight="1" x14ac:dyDescent="0.25">
      <c r="A145" s="2" t="s">
        <v>148</v>
      </c>
      <c r="B145" s="2">
        <v>86</v>
      </c>
      <c r="C145" s="2">
        <v>145</v>
      </c>
      <c r="D145" s="2">
        <v>64</v>
      </c>
      <c r="E145" s="36">
        <v>74</v>
      </c>
      <c r="F145" s="38">
        <f t="shared" si="6"/>
        <v>88.600000000000009</v>
      </c>
      <c r="G145" s="38">
        <f t="shared" si="7"/>
        <v>-2.6000000000000085</v>
      </c>
      <c r="H145" s="39">
        <f t="shared" si="8"/>
        <v>6.7600000000000442</v>
      </c>
    </row>
    <row r="146" spans="1:8" ht="15.75" customHeight="1" x14ac:dyDescent="0.25">
      <c r="A146" s="2" t="s">
        <v>149</v>
      </c>
      <c r="B146" s="2">
        <v>88</v>
      </c>
      <c r="C146" s="2">
        <v>105</v>
      </c>
      <c r="D146" s="2">
        <v>76</v>
      </c>
      <c r="E146" s="36">
        <v>90</v>
      </c>
      <c r="F146" s="38">
        <f t="shared" si="6"/>
        <v>84.76</v>
      </c>
      <c r="G146" s="38">
        <f t="shared" si="7"/>
        <v>3.2399999999999949</v>
      </c>
      <c r="H146" s="39">
        <f t="shared" si="8"/>
        <v>10.497599999999967</v>
      </c>
    </row>
    <row r="147" spans="1:8" ht="15.75" customHeight="1" x14ac:dyDescent="0.25">
      <c r="A147" s="2" t="s">
        <v>150</v>
      </c>
      <c r="B147" s="2">
        <v>82</v>
      </c>
      <c r="C147" s="2">
        <v>96</v>
      </c>
      <c r="D147" s="2">
        <v>71</v>
      </c>
      <c r="E147" s="36">
        <v>63</v>
      </c>
      <c r="F147" s="38">
        <f t="shared" si="6"/>
        <v>76.23</v>
      </c>
      <c r="G147" s="38">
        <f t="shared" si="7"/>
        <v>5.769999999999996</v>
      </c>
      <c r="H147" s="39">
        <f t="shared" si="8"/>
        <v>33.292899999999953</v>
      </c>
    </row>
    <row r="148" spans="1:8" ht="15.75" customHeight="1" x14ac:dyDescent="0.25">
      <c r="A148" s="2" t="s">
        <v>151</v>
      </c>
      <c r="B148" s="2">
        <v>85</v>
      </c>
      <c r="C148" s="2">
        <v>103</v>
      </c>
      <c r="D148" s="2">
        <v>85</v>
      </c>
      <c r="E148" s="36">
        <v>81</v>
      </c>
      <c r="F148" s="38">
        <f t="shared" si="6"/>
        <v>85.59</v>
      </c>
      <c r="G148" s="38">
        <f t="shared" si="7"/>
        <v>-0.59000000000000341</v>
      </c>
      <c r="H148" s="39">
        <f t="shared" si="8"/>
        <v>0.34810000000000402</v>
      </c>
    </row>
    <row r="149" spans="1:8" ht="15.75" customHeight="1" x14ac:dyDescent="0.25">
      <c r="A149" s="2" t="s">
        <v>152</v>
      </c>
      <c r="B149" s="2">
        <v>78</v>
      </c>
      <c r="C149" s="2">
        <v>115</v>
      </c>
      <c r="D149" s="2">
        <v>56</v>
      </c>
      <c r="E149" s="36">
        <v>75</v>
      </c>
      <c r="F149" s="38">
        <f t="shared" si="6"/>
        <v>78.410000000000011</v>
      </c>
      <c r="G149" s="38">
        <f t="shared" si="7"/>
        <v>-0.4100000000000108</v>
      </c>
      <c r="H149" s="39">
        <f t="shared" si="8"/>
        <v>0.16810000000000885</v>
      </c>
    </row>
    <row r="150" spans="1:8" ht="15.75" customHeight="1" x14ac:dyDescent="0.25">
      <c r="A150" s="2" t="s">
        <v>153</v>
      </c>
      <c r="B150" s="2">
        <v>87</v>
      </c>
      <c r="C150" s="2">
        <v>135</v>
      </c>
      <c r="D150" s="2">
        <v>61</v>
      </c>
      <c r="E150" s="36">
        <v>61</v>
      </c>
      <c r="F150" s="38">
        <f t="shared" si="6"/>
        <v>82.830000000000013</v>
      </c>
      <c r="G150" s="38">
        <f t="shared" si="7"/>
        <v>4.1699999999999875</v>
      </c>
      <c r="H150" s="39">
        <f t="shared" si="8"/>
        <v>17.388899999999897</v>
      </c>
    </row>
    <row r="151" spans="1:8" ht="15.75" customHeight="1" x14ac:dyDescent="0.25">
      <c r="A151" s="2" t="s">
        <v>154</v>
      </c>
      <c r="B151" s="2">
        <v>72</v>
      </c>
      <c r="C151" s="2">
        <v>104</v>
      </c>
      <c r="D151" s="2">
        <v>58</v>
      </c>
      <c r="E151" s="36">
        <v>53</v>
      </c>
      <c r="F151" s="38">
        <f t="shared" si="6"/>
        <v>72.449999999999989</v>
      </c>
      <c r="G151" s="38">
        <f t="shared" si="7"/>
        <v>-0.44999999999998863</v>
      </c>
      <c r="H151" s="39">
        <f t="shared" si="8"/>
        <v>0.20249999999998977</v>
      </c>
    </row>
    <row r="152" spans="1:8" ht="15.75" customHeight="1" x14ac:dyDescent="0.25">
      <c r="A152" s="2" t="s">
        <v>155</v>
      </c>
      <c r="B152" s="2">
        <v>87</v>
      </c>
      <c r="C152" s="2">
        <v>126</v>
      </c>
      <c r="D152" s="2">
        <v>83</v>
      </c>
      <c r="E152" s="36">
        <v>59</v>
      </c>
      <c r="F152" s="38">
        <f t="shared" si="6"/>
        <v>87.19</v>
      </c>
      <c r="G152" s="38">
        <f t="shared" si="7"/>
        <v>-0.18999999999999773</v>
      </c>
      <c r="H152" s="39">
        <f t="shared" si="8"/>
        <v>3.6099999999999133E-2</v>
      </c>
    </row>
    <row r="153" spans="1:8" ht="15.75" customHeight="1" x14ac:dyDescent="0.25">
      <c r="A153" s="2" t="s">
        <v>156</v>
      </c>
      <c r="B153" s="2">
        <v>81</v>
      </c>
      <c r="C153" s="2">
        <v>121</v>
      </c>
      <c r="D153" s="2">
        <v>70</v>
      </c>
      <c r="E153" s="36">
        <v>81</v>
      </c>
      <c r="F153" s="38">
        <f t="shared" si="6"/>
        <v>85.47</v>
      </c>
      <c r="G153" s="38">
        <f t="shared" si="7"/>
        <v>-4.4699999999999989</v>
      </c>
      <c r="H153" s="39">
        <f t="shared" si="8"/>
        <v>19.980899999999991</v>
      </c>
    </row>
    <row r="154" spans="1:8" ht="15.75" customHeight="1" x14ac:dyDescent="0.25">
      <c r="A154" s="2" t="s">
        <v>157</v>
      </c>
      <c r="B154" s="2">
        <v>83</v>
      </c>
      <c r="C154" s="2">
        <v>106</v>
      </c>
      <c r="D154" s="2">
        <v>72</v>
      </c>
      <c r="E154" s="36">
        <v>88</v>
      </c>
      <c r="F154" s="38">
        <f t="shared" si="6"/>
        <v>83.4</v>
      </c>
      <c r="G154" s="38">
        <f t="shared" si="7"/>
        <v>-0.40000000000000568</v>
      </c>
      <c r="H154" s="39">
        <f t="shared" si="8"/>
        <v>0.16000000000000456</v>
      </c>
    </row>
    <row r="155" spans="1:8" ht="15.75" customHeight="1" x14ac:dyDescent="0.25">
      <c r="A155" s="2" t="s">
        <v>158</v>
      </c>
      <c r="B155" s="2">
        <v>87</v>
      </c>
      <c r="C155" s="2">
        <v>107</v>
      </c>
      <c r="D155" s="2">
        <v>93</v>
      </c>
      <c r="E155" s="36">
        <v>72</v>
      </c>
      <c r="F155" s="38">
        <f t="shared" si="6"/>
        <v>87.66</v>
      </c>
      <c r="G155" s="38">
        <f t="shared" si="7"/>
        <v>-0.65999999999999659</v>
      </c>
      <c r="H155" s="39">
        <f t="shared" si="8"/>
        <v>0.43559999999999549</v>
      </c>
    </row>
    <row r="156" spans="1:8" ht="15.75" customHeight="1" x14ac:dyDescent="0.25">
      <c r="A156" s="2" t="s">
        <v>159</v>
      </c>
      <c r="B156" s="2">
        <v>63</v>
      </c>
      <c r="C156" s="2">
        <v>102</v>
      </c>
      <c r="D156" s="2">
        <v>47</v>
      </c>
      <c r="E156" s="36">
        <v>64</v>
      </c>
      <c r="F156" s="38">
        <f t="shared" si="6"/>
        <v>70.28</v>
      </c>
      <c r="G156" s="38">
        <f t="shared" si="7"/>
        <v>-7.2800000000000011</v>
      </c>
      <c r="H156" s="39">
        <f t="shared" si="8"/>
        <v>52.998400000000018</v>
      </c>
    </row>
    <row r="157" spans="1:8" ht="15.75" customHeight="1" x14ac:dyDescent="0.25">
      <c r="A157" s="2" t="s">
        <v>160</v>
      </c>
      <c r="B157" s="2">
        <v>80</v>
      </c>
      <c r="C157" s="2">
        <v>85</v>
      </c>
      <c r="D157" s="2">
        <v>64</v>
      </c>
      <c r="E157" s="36">
        <v>81</v>
      </c>
      <c r="F157" s="38">
        <f t="shared" si="6"/>
        <v>74.19</v>
      </c>
      <c r="G157" s="38">
        <f t="shared" si="7"/>
        <v>5.8100000000000023</v>
      </c>
      <c r="H157" s="39">
        <f t="shared" si="8"/>
        <v>33.756100000000025</v>
      </c>
    </row>
    <row r="158" spans="1:8" ht="15.75" customHeight="1" x14ac:dyDescent="0.25">
      <c r="A158" s="2" t="s">
        <v>161</v>
      </c>
      <c r="B158" s="2">
        <v>99</v>
      </c>
      <c r="C158" s="2">
        <v>143</v>
      </c>
      <c r="D158" s="2">
        <v>97</v>
      </c>
      <c r="E158" s="36">
        <v>79</v>
      </c>
      <c r="F158" s="38">
        <f t="shared" si="6"/>
        <v>99.490000000000009</v>
      </c>
      <c r="G158" s="38">
        <f t="shared" si="7"/>
        <v>-0.49000000000000909</v>
      </c>
      <c r="H158" s="39">
        <f t="shared" si="8"/>
        <v>0.24010000000000892</v>
      </c>
    </row>
    <row r="159" spans="1:8" ht="15.75" customHeight="1" x14ac:dyDescent="0.25">
      <c r="A159" s="2" t="s">
        <v>162</v>
      </c>
      <c r="B159" s="2">
        <v>79</v>
      </c>
      <c r="C159" s="2">
        <v>110</v>
      </c>
      <c r="D159" s="2">
        <v>73</v>
      </c>
      <c r="E159" s="36">
        <v>57</v>
      </c>
      <c r="F159" s="38">
        <f t="shared" si="6"/>
        <v>79.490000000000009</v>
      </c>
      <c r="G159" s="38">
        <f t="shared" si="7"/>
        <v>-0.49000000000000909</v>
      </c>
      <c r="H159" s="39">
        <f t="shared" si="8"/>
        <v>0.24010000000000892</v>
      </c>
    </row>
    <row r="160" spans="1:8" ht="15.75" customHeight="1" x14ac:dyDescent="0.25">
      <c r="A160" s="2" t="s">
        <v>163</v>
      </c>
      <c r="B160" s="2">
        <v>71</v>
      </c>
      <c r="C160" s="2">
        <v>128</v>
      </c>
      <c r="D160" s="2">
        <v>41</v>
      </c>
      <c r="E160" s="36">
        <v>48</v>
      </c>
      <c r="F160" s="38">
        <f t="shared" si="6"/>
        <v>72.400000000000006</v>
      </c>
      <c r="G160" s="38">
        <f t="shared" si="7"/>
        <v>-1.4000000000000057</v>
      </c>
      <c r="H160" s="39">
        <f t="shared" si="8"/>
        <v>1.960000000000016</v>
      </c>
    </row>
    <row r="161" spans="1:8" ht="15.75" customHeight="1" x14ac:dyDescent="0.25">
      <c r="A161" s="2" t="s">
        <v>164</v>
      </c>
      <c r="B161" s="2">
        <v>82</v>
      </c>
      <c r="C161" s="2">
        <v>104</v>
      </c>
      <c r="D161" s="2">
        <v>78</v>
      </c>
      <c r="E161" s="36">
        <v>53</v>
      </c>
      <c r="F161" s="38">
        <f t="shared" si="6"/>
        <v>78.849999999999994</v>
      </c>
      <c r="G161" s="38">
        <f t="shared" si="7"/>
        <v>3.1500000000000057</v>
      </c>
      <c r="H161" s="39">
        <f t="shared" si="8"/>
        <v>9.922500000000035</v>
      </c>
    </row>
    <row r="162" spans="1:8" ht="15.75" customHeight="1" x14ac:dyDescent="0.25">
      <c r="A162" s="2" t="s">
        <v>165</v>
      </c>
      <c r="B162" s="2">
        <v>85</v>
      </c>
      <c r="C162" s="2">
        <v>109</v>
      </c>
      <c r="D162" s="2">
        <v>89</v>
      </c>
      <c r="E162" s="36">
        <v>73</v>
      </c>
      <c r="F162" s="38">
        <f t="shared" si="6"/>
        <v>87.070000000000007</v>
      </c>
      <c r="G162" s="38">
        <f t="shared" si="7"/>
        <v>-2.0700000000000074</v>
      </c>
      <c r="H162" s="39">
        <f t="shared" si="8"/>
        <v>4.2849000000000306</v>
      </c>
    </row>
    <row r="163" spans="1:8" ht="15.75" customHeight="1" x14ac:dyDescent="0.25">
      <c r="A163" s="2" t="s">
        <v>166</v>
      </c>
      <c r="B163" s="2">
        <v>84</v>
      </c>
      <c r="C163" s="2">
        <v>106</v>
      </c>
      <c r="D163" s="2">
        <v>84</v>
      </c>
      <c r="E163" s="36">
        <v>80</v>
      </c>
      <c r="F163" s="38">
        <f t="shared" si="6"/>
        <v>85.88</v>
      </c>
      <c r="G163" s="38">
        <f t="shared" si="7"/>
        <v>-1.8799999999999955</v>
      </c>
      <c r="H163" s="39">
        <f t="shared" si="8"/>
        <v>3.5343999999999829</v>
      </c>
    </row>
    <row r="164" spans="1:8" ht="15.75" customHeight="1" x14ac:dyDescent="0.25">
      <c r="A164" s="2" t="s">
        <v>167</v>
      </c>
      <c r="B164" s="2">
        <v>87</v>
      </c>
      <c r="C164" s="2">
        <v>125</v>
      </c>
      <c r="D164" s="2">
        <v>59</v>
      </c>
      <c r="E164" s="36">
        <v>67</v>
      </c>
      <c r="F164" s="38">
        <f t="shared" si="6"/>
        <v>80.61</v>
      </c>
      <c r="G164" s="38">
        <f t="shared" si="7"/>
        <v>6.3900000000000006</v>
      </c>
      <c r="H164" s="39">
        <f t="shared" si="8"/>
        <v>40.832100000000004</v>
      </c>
    </row>
    <row r="165" spans="1:8" ht="15.75" customHeight="1" x14ac:dyDescent="0.25">
      <c r="A165" s="2" t="s">
        <v>168</v>
      </c>
      <c r="B165" s="2">
        <v>69</v>
      </c>
      <c r="C165" s="2">
        <v>84</v>
      </c>
      <c r="D165" s="2">
        <v>60</v>
      </c>
      <c r="E165" s="36">
        <v>58</v>
      </c>
      <c r="F165" s="38">
        <f t="shared" si="6"/>
        <v>68.739999999999995</v>
      </c>
      <c r="G165" s="38">
        <f t="shared" si="7"/>
        <v>0.26000000000000512</v>
      </c>
      <c r="H165" s="39">
        <f t="shared" si="8"/>
        <v>6.7600000000002658E-2</v>
      </c>
    </row>
    <row r="166" spans="1:8" ht="15.75" customHeight="1" x14ac:dyDescent="0.25">
      <c r="A166" s="2" t="s">
        <v>169</v>
      </c>
      <c r="B166" s="2">
        <v>69</v>
      </c>
      <c r="C166" s="2">
        <v>89</v>
      </c>
      <c r="D166" s="2">
        <v>60</v>
      </c>
      <c r="E166" s="36">
        <v>67</v>
      </c>
      <c r="F166" s="38">
        <f t="shared" si="6"/>
        <v>71.570000000000007</v>
      </c>
      <c r="G166" s="38">
        <f t="shared" si="7"/>
        <v>-2.5700000000000074</v>
      </c>
      <c r="H166" s="39">
        <f t="shared" si="8"/>
        <v>6.604900000000038</v>
      </c>
    </row>
    <row r="167" spans="1:8" ht="15.75" customHeight="1" x14ac:dyDescent="0.25">
      <c r="A167" s="2" t="s">
        <v>170</v>
      </c>
      <c r="B167" s="2">
        <v>81</v>
      </c>
      <c r="C167" s="2">
        <v>109</v>
      </c>
      <c r="D167" s="2">
        <v>62</v>
      </c>
      <c r="E167" s="36">
        <v>75</v>
      </c>
      <c r="F167" s="38">
        <f t="shared" si="6"/>
        <v>78.77</v>
      </c>
      <c r="G167" s="38">
        <f t="shared" si="7"/>
        <v>2.230000000000004</v>
      </c>
      <c r="H167" s="39">
        <f t="shared" si="8"/>
        <v>4.9729000000000179</v>
      </c>
    </row>
    <row r="168" spans="1:8" ht="15.75" customHeight="1" x14ac:dyDescent="0.25">
      <c r="A168" s="2" t="s">
        <v>171</v>
      </c>
      <c r="B168" s="2">
        <v>71</v>
      </c>
      <c r="C168" s="2">
        <v>121</v>
      </c>
      <c r="D168" s="2">
        <v>67</v>
      </c>
      <c r="E168" s="36">
        <v>55</v>
      </c>
      <c r="F168" s="38">
        <f t="shared" si="6"/>
        <v>80.09</v>
      </c>
      <c r="G168" s="38">
        <f t="shared" si="7"/>
        <v>-9.0900000000000034</v>
      </c>
      <c r="H168" s="39">
        <f t="shared" si="8"/>
        <v>82.62810000000006</v>
      </c>
    </row>
    <row r="169" spans="1:8" ht="15.75" customHeight="1" x14ac:dyDescent="0.25">
      <c r="A169" s="2" t="s">
        <v>172</v>
      </c>
      <c r="B169" s="2">
        <v>76</v>
      </c>
      <c r="C169" s="2">
        <v>102</v>
      </c>
      <c r="D169" s="2">
        <v>44</v>
      </c>
      <c r="E169" s="36">
        <v>73</v>
      </c>
      <c r="F169" s="38">
        <f t="shared" si="6"/>
        <v>70.850000000000009</v>
      </c>
      <c r="G169" s="38">
        <f t="shared" si="7"/>
        <v>5.1499999999999915</v>
      </c>
      <c r="H169" s="39">
        <f t="shared" si="8"/>
        <v>26.522499999999912</v>
      </c>
    </row>
    <row r="170" spans="1:8" ht="15.75" customHeight="1" x14ac:dyDescent="0.25">
      <c r="A170" s="2" t="s">
        <v>173</v>
      </c>
      <c r="B170" s="2">
        <v>77</v>
      </c>
      <c r="C170" s="2">
        <v>111</v>
      </c>
      <c r="D170" s="2">
        <v>68</v>
      </c>
      <c r="E170" s="36">
        <v>60</v>
      </c>
      <c r="F170" s="38">
        <f t="shared" si="6"/>
        <v>78.660000000000011</v>
      </c>
      <c r="G170" s="38">
        <f t="shared" si="7"/>
        <v>-1.6600000000000108</v>
      </c>
      <c r="H170" s="39">
        <f t="shared" si="8"/>
        <v>2.7556000000000358</v>
      </c>
    </row>
    <row r="171" spans="1:8" ht="15.75" customHeight="1" x14ac:dyDescent="0.25">
      <c r="A171" s="2" t="s">
        <v>174</v>
      </c>
      <c r="B171" s="2">
        <v>76</v>
      </c>
      <c r="C171" s="2">
        <v>106</v>
      </c>
      <c r="D171" s="2">
        <v>63</v>
      </c>
      <c r="E171" s="36">
        <v>54</v>
      </c>
      <c r="F171" s="38">
        <f t="shared" si="6"/>
        <v>74.739999999999995</v>
      </c>
      <c r="G171" s="38">
        <f t="shared" si="7"/>
        <v>1.2600000000000051</v>
      </c>
      <c r="H171" s="39">
        <f t="shared" si="8"/>
        <v>1.587600000000013</v>
      </c>
    </row>
    <row r="172" spans="1:8" ht="15.75" customHeight="1" x14ac:dyDescent="0.25">
      <c r="A172" s="2" t="s">
        <v>175</v>
      </c>
      <c r="B172" s="2">
        <v>90</v>
      </c>
      <c r="C172" s="2">
        <v>107</v>
      </c>
      <c r="D172" s="2">
        <v>93</v>
      </c>
      <c r="E172" s="36">
        <v>75</v>
      </c>
      <c r="F172" s="38">
        <f t="shared" si="6"/>
        <v>88.17</v>
      </c>
      <c r="G172" s="38">
        <f t="shared" si="7"/>
        <v>1.8299999999999983</v>
      </c>
      <c r="H172" s="39">
        <f t="shared" si="8"/>
        <v>3.3488999999999938</v>
      </c>
    </row>
    <row r="173" spans="1:8" ht="15.75" customHeight="1" x14ac:dyDescent="0.25">
      <c r="A173" s="2" t="s">
        <v>176</v>
      </c>
      <c r="B173" s="2">
        <v>74</v>
      </c>
      <c r="C173" s="2">
        <v>97</v>
      </c>
      <c r="D173" s="2">
        <v>52</v>
      </c>
      <c r="E173" s="36">
        <v>58</v>
      </c>
      <c r="F173" s="38">
        <f t="shared" si="6"/>
        <v>69.56</v>
      </c>
      <c r="G173" s="38">
        <f t="shared" si="7"/>
        <v>4.4399999999999977</v>
      </c>
      <c r="H173" s="39">
        <f t="shared" si="8"/>
        <v>19.713599999999978</v>
      </c>
    </row>
    <row r="174" spans="1:8" ht="15.75" customHeight="1" x14ac:dyDescent="0.25">
      <c r="A174" s="2" t="s">
        <v>177</v>
      </c>
      <c r="B174" s="2">
        <v>74</v>
      </c>
      <c r="C174" s="2">
        <v>133</v>
      </c>
      <c r="D174" s="2">
        <v>60</v>
      </c>
      <c r="E174" s="36">
        <v>50</v>
      </c>
      <c r="F174" s="38">
        <f t="shared" si="6"/>
        <v>80.12</v>
      </c>
      <c r="G174" s="38">
        <f t="shared" si="7"/>
        <v>-6.1200000000000045</v>
      </c>
      <c r="H174" s="39">
        <f t="shared" si="8"/>
        <v>37.454400000000057</v>
      </c>
    </row>
    <row r="175" spans="1:8" ht="15.75" customHeight="1" x14ac:dyDescent="0.25">
      <c r="A175" s="2" t="s">
        <v>178</v>
      </c>
      <c r="B175" s="2">
        <v>65</v>
      </c>
      <c r="C175" s="2">
        <v>96</v>
      </c>
      <c r="D175" s="2">
        <v>52</v>
      </c>
      <c r="E175" s="36">
        <v>74</v>
      </c>
      <c r="F175" s="38">
        <f t="shared" si="6"/>
        <v>72.02</v>
      </c>
      <c r="G175" s="38">
        <f t="shared" si="7"/>
        <v>-7.019999999999996</v>
      </c>
      <c r="H175" s="39">
        <f t="shared" si="8"/>
        <v>49.280399999999943</v>
      </c>
    </row>
    <row r="176" spans="1:8" ht="15.75" customHeight="1" x14ac:dyDescent="0.25">
      <c r="A176" s="2" t="s">
        <v>179</v>
      </c>
      <c r="B176" s="2">
        <v>66</v>
      </c>
      <c r="C176" s="2">
        <v>97</v>
      </c>
      <c r="D176" s="2">
        <v>65</v>
      </c>
      <c r="E176" s="36">
        <v>81</v>
      </c>
      <c r="F176" s="38">
        <f t="shared" si="6"/>
        <v>77.63000000000001</v>
      </c>
      <c r="G176" s="38">
        <f t="shared" si="7"/>
        <v>-11.63000000000001</v>
      </c>
      <c r="H176" s="39">
        <f t="shared" si="8"/>
        <v>135.25690000000023</v>
      </c>
    </row>
    <row r="177" spans="1:8" ht="15.75" customHeight="1" x14ac:dyDescent="0.25">
      <c r="A177" s="2" t="s">
        <v>180</v>
      </c>
      <c r="B177" s="2">
        <v>73</v>
      </c>
      <c r="C177" s="2">
        <v>116</v>
      </c>
      <c r="D177" s="2">
        <v>62</v>
      </c>
      <c r="E177" s="36">
        <v>45</v>
      </c>
      <c r="F177" s="38">
        <f t="shared" si="6"/>
        <v>75.489999999999995</v>
      </c>
      <c r="G177" s="38">
        <f t="shared" si="7"/>
        <v>-2.4899999999999949</v>
      </c>
      <c r="H177" s="39">
        <f t="shared" si="8"/>
        <v>6.2000999999999742</v>
      </c>
    </row>
    <row r="178" spans="1:8" ht="15.75" customHeight="1" x14ac:dyDescent="0.25">
      <c r="A178" s="2" t="s">
        <v>181</v>
      </c>
      <c r="B178" s="2">
        <v>80</v>
      </c>
      <c r="C178" s="2">
        <v>108</v>
      </c>
      <c r="D178" s="2">
        <v>74</v>
      </c>
      <c r="E178" s="36">
        <v>92</v>
      </c>
      <c r="F178" s="38">
        <f t="shared" si="6"/>
        <v>85.240000000000009</v>
      </c>
      <c r="G178" s="38">
        <f t="shared" si="7"/>
        <v>-5.2400000000000091</v>
      </c>
      <c r="H178" s="39">
        <f t="shared" si="8"/>
        <v>27.457600000000095</v>
      </c>
    </row>
    <row r="179" spans="1:8" ht="15.75" customHeight="1" x14ac:dyDescent="0.25">
      <c r="A179" s="2" t="s">
        <v>182</v>
      </c>
      <c r="B179" s="2">
        <v>96</v>
      </c>
      <c r="C179" s="2">
        <v>102</v>
      </c>
      <c r="D179" s="2">
        <v>84</v>
      </c>
      <c r="E179" s="36">
        <v>84</v>
      </c>
      <c r="F179" s="38">
        <f t="shared" si="6"/>
        <v>85.52000000000001</v>
      </c>
      <c r="G179" s="38">
        <f t="shared" si="7"/>
        <v>10.47999999999999</v>
      </c>
      <c r="H179" s="39">
        <f t="shared" si="8"/>
        <v>109.83039999999978</v>
      </c>
    </row>
    <row r="180" spans="1:8" ht="15.75" customHeight="1" x14ac:dyDescent="0.25">
      <c r="A180" s="2" t="s">
        <v>183</v>
      </c>
      <c r="B180" s="2">
        <v>77</v>
      </c>
      <c r="C180" s="2">
        <v>94</v>
      </c>
      <c r="D180" s="2">
        <v>78</v>
      </c>
      <c r="E180" s="36">
        <v>79</v>
      </c>
      <c r="F180" s="38">
        <f t="shared" si="6"/>
        <v>80.67</v>
      </c>
      <c r="G180" s="38">
        <f t="shared" si="7"/>
        <v>-3.6700000000000017</v>
      </c>
      <c r="H180" s="39">
        <f t="shared" si="8"/>
        <v>13.468900000000012</v>
      </c>
    </row>
    <row r="181" spans="1:8" ht="15.75" customHeight="1" x14ac:dyDescent="0.25">
      <c r="A181" s="2" t="s">
        <v>184</v>
      </c>
      <c r="B181" s="2">
        <v>73</v>
      </c>
      <c r="C181" s="2">
        <v>98</v>
      </c>
      <c r="D181" s="2">
        <v>71</v>
      </c>
      <c r="E181" s="36">
        <v>68</v>
      </c>
      <c r="F181" s="38">
        <f t="shared" si="6"/>
        <v>77.600000000000009</v>
      </c>
      <c r="G181" s="38">
        <f t="shared" si="7"/>
        <v>-4.6000000000000085</v>
      </c>
      <c r="H181" s="39">
        <f t="shared" si="8"/>
        <v>21.160000000000078</v>
      </c>
    </row>
    <row r="182" spans="1:8" ht="15.75" customHeight="1" x14ac:dyDescent="0.25">
      <c r="A182" s="2" t="s">
        <v>185</v>
      </c>
      <c r="B182" s="2">
        <v>70</v>
      </c>
      <c r="C182" s="2">
        <v>87</v>
      </c>
      <c r="D182" s="2">
        <v>63</v>
      </c>
      <c r="E182" s="36">
        <v>62</v>
      </c>
      <c r="F182" s="38">
        <f t="shared" si="6"/>
        <v>71.16</v>
      </c>
      <c r="G182" s="38">
        <f t="shared" si="7"/>
        <v>-1.1599999999999966</v>
      </c>
      <c r="H182" s="39">
        <f t="shared" si="8"/>
        <v>1.3455999999999921</v>
      </c>
    </row>
    <row r="183" spans="1:8" ht="15.75" customHeight="1" x14ac:dyDescent="0.25">
      <c r="A183" s="2" t="s">
        <v>186</v>
      </c>
      <c r="B183" s="2">
        <v>68</v>
      </c>
      <c r="C183" s="2">
        <v>104</v>
      </c>
      <c r="D183" s="2">
        <v>57</v>
      </c>
      <c r="E183" s="36">
        <v>53</v>
      </c>
      <c r="F183" s="38">
        <f t="shared" si="6"/>
        <v>72.13</v>
      </c>
      <c r="G183" s="38">
        <f t="shared" si="7"/>
        <v>-4.1299999999999955</v>
      </c>
      <c r="H183" s="39">
        <f t="shared" si="8"/>
        <v>17.056899999999963</v>
      </c>
    </row>
    <row r="184" spans="1:8" ht="15.75" customHeight="1" x14ac:dyDescent="0.25">
      <c r="A184" s="2" t="s">
        <v>187</v>
      </c>
      <c r="B184" s="2">
        <v>66</v>
      </c>
      <c r="C184" s="2">
        <v>85</v>
      </c>
      <c r="D184" s="2">
        <v>57</v>
      </c>
      <c r="E184" s="36">
        <v>51</v>
      </c>
      <c r="F184" s="38">
        <f t="shared" si="6"/>
        <v>66.850000000000009</v>
      </c>
      <c r="G184" s="38">
        <f t="shared" si="7"/>
        <v>-0.85000000000000853</v>
      </c>
      <c r="H184" s="39">
        <f t="shared" si="8"/>
        <v>0.72250000000001446</v>
      </c>
    </row>
    <row r="185" spans="1:8" ht="15.75" customHeight="1" x14ac:dyDescent="0.25">
      <c r="A185" s="2" t="s">
        <v>188</v>
      </c>
      <c r="B185" s="2">
        <v>86</v>
      </c>
      <c r="C185" s="2">
        <v>145</v>
      </c>
      <c r="D185" s="2">
        <v>64</v>
      </c>
      <c r="E185" s="36">
        <v>74</v>
      </c>
      <c r="F185" s="38">
        <f t="shared" si="6"/>
        <v>88.600000000000009</v>
      </c>
      <c r="G185" s="38">
        <f t="shared" si="7"/>
        <v>-2.6000000000000085</v>
      </c>
      <c r="H185" s="39">
        <f t="shared" si="8"/>
        <v>6.7600000000000442</v>
      </c>
    </row>
    <row r="186" spans="1:8" ht="15.75" customHeight="1" x14ac:dyDescent="0.25">
      <c r="A186" s="2" t="s">
        <v>189</v>
      </c>
      <c r="B186" s="2">
        <v>88</v>
      </c>
      <c r="C186" s="2">
        <v>105</v>
      </c>
      <c r="D186" s="2">
        <v>76</v>
      </c>
      <c r="E186" s="36">
        <v>90</v>
      </c>
      <c r="F186" s="38">
        <f t="shared" si="6"/>
        <v>84.76</v>
      </c>
      <c r="G186" s="38">
        <f t="shared" si="7"/>
        <v>3.2399999999999949</v>
      </c>
      <c r="H186" s="39">
        <f t="shared" si="8"/>
        <v>10.497599999999967</v>
      </c>
    </row>
    <row r="187" spans="1:8" ht="15.75" customHeight="1" x14ac:dyDescent="0.25">
      <c r="A187" s="2" t="s">
        <v>190</v>
      </c>
      <c r="B187" s="2">
        <v>82</v>
      </c>
      <c r="C187" s="2">
        <v>96</v>
      </c>
      <c r="D187" s="2">
        <v>71</v>
      </c>
      <c r="E187" s="36">
        <v>63</v>
      </c>
      <c r="F187" s="38">
        <f t="shared" si="6"/>
        <v>76.23</v>
      </c>
      <c r="G187" s="38">
        <f t="shared" si="7"/>
        <v>5.769999999999996</v>
      </c>
      <c r="H187" s="39">
        <f t="shared" si="8"/>
        <v>33.292899999999953</v>
      </c>
    </row>
    <row r="188" spans="1:8" ht="15.75" customHeight="1" x14ac:dyDescent="0.25">
      <c r="A188" s="2" t="s">
        <v>191</v>
      </c>
      <c r="B188" s="2">
        <v>85</v>
      </c>
      <c r="C188" s="2">
        <v>103</v>
      </c>
      <c r="D188" s="2">
        <v>85</v>
      </c>
      <c r="E188" s="36">
        <v>81</v>
      </c>
      <c r="F188" s="38">
        <f t="shared" si="6"/>
        <v>85.59</v>
      </c>
      <c r="G188" s="38">
        <f t="shared" si="7"/>
        <v>-0.59000000000000341</v>
      </c>
      <c r="H188" s="39">
        <f t="shared" si="8"/>
        <v>0.34810000000000402</v>
      </c>
    </row>
    <row r="189" spans="1:8" ht="15.75" customHeight="1" x14ac:dyDescent="0.25">
      <c r="A189" s="2" t="s">
        <v>192</v>
      </c>
      <c r="B189" s="2">
        <v>78</v>
      </c>
      <c r="C189" s="2">
        <v>115</v>
      </c>
      <c r="D189" s="2">
        <v>56</v>
      </c>
      <c r="E189" s="36">
        <v>75</v>
      </c>
      <c r="F189" s="38">
        <f t="shared" si="6"/>
        <v>78.410000000000011</v>
      </c>
      <c r="G189" s="38">
        <f t="shared" si="7"/>
        <v>-0.4100000000000108</v>
      </c>
      <c r="H189" s="39">
        <f t="shared" si="8"/>
        <v>0.16810000000000885</v>
      </c>
    </row>
    <row r="190" spans="1:8" ht="15.75" customHeight="1" x14ac:dyDescent="0.25">
      <c r="A190" s="2" t="s">
        <v>193</v>
      </c>
      <c r="B190" s="2">
        <v>87</v>
      </c>
      <c r="C190" s="2">
        <v>135</v>
      </c>
      <c r="D190" s="2">
        <v>61</v>
      </c>
      <c r="E190" s="36">
        <v>61</v>
      </c>
      <c r="F190" s="38">
        <f t="shared" si="6"/>
        <v>82.830000000000013</v>
      </c>
      <c r="G190" s="38">
        <f t="shared" si="7"/>
        <v>4.1699999999999875</v>
      </c>
      <c r="H190" s="39">
        <f t="shared" si="8"/>
        <v>17.388899999999897</v>
      </c>
    </row>
    <row r="191" spans="1:8" ht="15.75" customHeight="1" x14ac:dyDescent="0.25">
      <c r="A191" s="2" t="s">
        <v>194</v>
      </c>
      <c r="B191" s="2">
        <v>72</v>
      </c>
      <c r="C191" s="2">
        <v>104</v>
      </c>
      <c r="D191" s="2">
        <v>58</v>
      </c>
      <c r="E191" s="36">
        <v>53</v>
      </c>
      <c r="F191" s="38">
        <f t="shared" si="6"/>
        <v>72.449999999999989</v>
      </c>
      <c r="G191" s="38">
        <f t="shared" si="7"/>
        <v>-0.44999999999998863</v>
      </c>
      <c r="H191" s="39">
        <f t="shared" si="8"/>
        <v>0.20249999999998977</v>
      </c>
    </row>
    <row r="192" spans="1:8" ht="15.75" customHeight="1" x14ac:dyDescent="0.25">
      <c r="A192" s="2" t="s">
        <v>195</v>
      </c>
      <c r="B192" s="2">
        <v>87</v>
      </c>
      <c r="C192" s="2">
        <v>126</v>
      </c>
      <c r="D192" s="2">
        <v>83</v>
      </c>
      <c r="E192" s="36">
        <v>59</v>
      </c>
      <c r="F192" s="38">
        <f t="shared" si="6"/>
        <v>87.19</v>
      </c>
      <c r="G192" s="38">
        <f t="shared" si="7"/>
        <v>-0.18999999999999773</v>
      </c>
      <c r="H192" s="39">
        <f t="shared" si="8"/>
        <v>3.6099999999999133E-2</v>
      </c>
    </row>
    <row r="193" spans="1:8" ht="15.75" customHeight="1" x14ac:dyDescent="0.25">
      <c r="A193" s="2" t="s">
        <v>196</v>
      </c>
      <c r="B193" s="2">
        <v>81</v>
      </c>
      <c r="C193" s="2">
        <v>121</v>
      </c>
      <c r="D193" s="2">
        <v>70</v>
      </c>
      <c r="E193" s="36">
        <v>81</v>
      </c>
      <c r="F193" s="38">
        <f t="shared" si="6"/>
        <v>85.47</v>
      </c>
      <c r="G193" s="38">
        <f t="shared" si="7"/>
        <v>-4.4699999999999989</v>
      </c>
      <c r="H193" s="39">
        <f t="shared" si="8"/>
        <v>19.980899999999991</v>
      </c>
    </row>
    <row r="194" spans="1:8" ht="15.75" customHeight="1" x14ac:dyDescent="0.25">
      <c r="A194" s="2" t="s">
        <v>197</v>
      </c>
      <c r="B194" s="2">
        <v>83</v>
      </c>
      <c r="C194" s="2">
        <v>106</v>
      </c>
      <c r="D194" s="2">
        <v>72</v>
      </c>
      <c r="E194" s="36">
        <v>88</v>
      </c>
      <c r="F194" s="38">
        <f t="shared" si="6"/>
        <v>83.4</v>
      </c>
      <c r="G194" s="38">
        <f t="shared" si="7"/>
        <v>-0.40000000000000568</v>
      </c>
      <c r="H194" s="39">
        <f t="shared" si="8"/>
        <v>0.16000000000000456</v>
      </c>
    </row>
    <row r="195" spans="1:8" ht="15.75" customHeight="1" x14ac:dyDescent="0.25">
      <c r="A195" s="2" t="s">
        <v>198</v>
      </c>
      <c r="B195" s="2">
        <v>87</v>
      </c>
      <c r="C195" s="2">
        <v>107</v>
      </c>
      <c r="D195" s="2">
        <v>93</v>
      </c>
      <c r="E195" s="36">
        <v>72</v>
      </c>
      <c r="F195" s="38">
        <f t="shared" ref="F195:F258" si="9">0.26*C195+0.32*D195+0.17*E195+17.84</f>
        <v>87.66</v>
      </c>
      <c r="G195" s="38">
        <f t="shared" ref="G195:G258" si="10">B195-F195</f>
        <v>-0.65999999999999659</v>
      </c>
      <c r="H195" s="39">
        <f t="shared" ref="H195:H258" si="11">G195*G195</f>
        <v>0.43559999999999549</v>
      </c>
    </row>
    <row r="196" spans="1:8" ht="15.75" customHeight="1" x14ac:dyDescent="0.25">
      <c r="A196" s="2" t="s">
        <v>199</v>
      </c>
      <c r="B196" s="2">
        <v>63</v>
      </c>
      <c r="C196" s="2">
        <v>102</v>
      </c>
      <c r="D196" s="2">
        <v>47</v>
      </c>
      <c r="E196" s="36">
        <v>64</v>
      </c>
      <c r="F196" s="38">
        <f t="shared" si="9"/>
        <v>70.28</v>
      </c>
      <c r="G196" s="38">
        <f t="shared" si="10"/>
        <v>-7.2800000000000011</v>
      </c>
      <c r="H196" s="39">
        <f t="shared" si="11"/>
        <v>52.998400000000018</v>
      </c>
    </row>
    <row r="197" spans="1:8" ht="15.75" customHeight="1" x14ac:dyDescent="0.25">
      <c r="A197" s="2" t="s">
        <v>200</v>
      </c>
      <c r="B197" s="2">
        <v>80</v>
      </c>
      <c r="C197" s="2">
        <v>85</v>
      </c>
      <c r="D197" s="2">
        <v>64</v>
      </c>
      <c r="E197" s="36">
        <v>81</v>
      </c>
      <c r="F197" s="38">
        <f t="shared" si="9"/>
        <v>74.19</v>
      </c>
      <c r="G197" s="38">
        <f t="shared" si="10"/>
        <v>5.8100000000000023</v>
      </c>
      <c r="H197" s="39">
        <f t="shared" si="11"/>
        <v>33.756100000000025</v>
      </c>
    </row>
    <row r="198" spans="1:8" ht="15.75" customHeight="1" x14ac:dyDescent="0.25">
      <c r="A198" s="2" t="s">
        <v>201</v>
      </c>
      <c r="B198" s="2">
        <v>99</v>
      </c>
      <c r="C198" s="2">
        <v>143</v>
      </c>
      <c r="D198" s="2">
        <v>97</v>
      </c>
      <c r="E198" s="36">
        <v>79</v>
      </c>
      <c r="F198" s="38">
        <f t="shared" si="9"/>
        <v>99.490000000000009</v>
      </c>
      <c r="G198" s="38">
        <f t="shared" si="10"/>
        <v>-0.49000000000000909</v>
      </c>
      <c r="H198" s="39">
        <f t="shared" si="11"/>
        <v>0.24010000000000892</v>
      </c>
    </row>
    <row r="199" spans="1:8" ht="15.75" customHeight="1" x14ac:dyDescent="0.25">
      <c r="A199" s="2" t="s">
        <v>202</v>
      </c>
      <c r="B199" s="2">
        <v>79</v>
      </c>
      <c r="C199" s="2">
        <v>110</v>
      </c>
      <c r="D199" s="2">
        <v>73</v>
      </c>
      <c r="E199" s="36">
        <v>57</v>
      </c>
      <c r="F199" s="38">
        <f t="shared" si="9"/>
        <v>79.490000000000009</v>
      </c>
      <c r="G199" s="38">
        <f t="shared" si="10"/>
        <v>-0.49000000000000909</v>
      </c>
      <c r="H199" s="39">
        <f t="shared" si="11"/>
        <v>0.24010000000000892</v>
      </c>
    </row>
    <row r="200" spans="1:8" ht="15.75" customHeight="1" x14ac:dyDescent="0.25">
      <c r="A200" s="2" t="s">
        <v>203</v>
      </c>
      <c r="B200" s="2">
        <v>71</v>
      </c>
      <c r="C200" s="2">
        <v>128</v>
      </c>
      <c r="D200" s="2">
        <v>41</v>
      </c>
      <c r="E200" s="36">
        <v>48</v>
      </c>
      <c r="F200" s="38">
        <f t="shared" si="9"/>
        <v>72.400000000000006</v>
      </c>
      <c r="G200" s="38">
        <f t="shared" si="10"/>
        <v>-1.4000000000000057</v>
      </c>
      <c r="H200" s="39">
        <f t="shared" si="11"/>
        <v>1.960000000000016</v>
      </c>
    </row>
    <row r="201" spans="1:8" ht="15.75" customHeight="1" x14ac:dyDescent="0.25">
      <c r="A201" s="2" t="s">
        <v>204</v>
      </c>
      <c r="B201" s="2">
        <v>82</v>
      </c>
      <c r="C201" s="2">
        <v>104</v>
      </c>
      <c r="D201" s="2">
        <v>78</v>
      </c>
      <c r="E201" s="36">
        <v>53</v>
      </c>
      <c r="F201" s="38">
        <f t="shared" si="9"/>
        <v>78.849999999999994</v>
      </c>
      <c r="G201" s="38">
        <f t="shared" si="10"/>
        <v>3.1500000000000057</v>
      </c>
      <c r="H201" s="39">
        <f t="shared" si="11"/>
        <v>9.922500000000035</v>
      </c>
    </row>
    <row r="202" spans="1:8" ht="15.75" customHeight="1" x14ac:dyDescent="0.25">
      <c r="A202" s="2" t="s">
        <v>205</v>
      </c>
      <c r="B202" s="2">
        <v>85</v>
      </c>
      <c r="C202" s="2">
        <v>101</v>
      </c>
      <c r="D202" s="2">
        <v>87</v>
      </c>
      <c r="E202" s="36">
        <v>65</v>
      </c>
      <c r="F202" s="38">
        <f t="shared" si="9"/>
        <v>82.990000000000009</v>
      </c>
      <c r="G202" s="38">
        <f t="shared" si="10"/>
        <v>2.0099999999999909</v>
      </c>
      <c r="H202" s="39">
        <f t="shared" si="11"/>
        <v>4.0400999999999634</v>
      </c>
    </row>
    <row r="203" spans="1:8" ht="15.75" customHeight="1" x14ac:dyDescent="0.25">
      <c r="A203" s="2" t="s">
        <v>206</v>
      </c>
      <c r="B203" s="2">
        <v>75</v>
      </c>
      <c r="C203" s="2">
        <v>94</v>
      </c>
      <c r="D203" s="2">
        <v>54</v>
      </c>
      <c r="E203" s="36">
        <v>60</v>
      </c>
      <c r="F203" s="38">
        <f t="shared" si="9"/>
        <v>69.760000000000005</v>
      </c>
      <c r="G203" s="38">
        <f t="shared" si="10"/>
        <v>5.2399999999999949</v>
      </c>
      <c r="H203" s="39">
        <f t="shared" si="11"/>
        <v>27.457599999999946</v>
      </c>
    </row>
    <row r="204" spans="1:8" ht="15.75" customHeight="1" x14ac:dyDescent="0.25">
      <c r="A204" s="2" t="s">
        <v>207</v>
      </c>
      <c r="B204" s="2">
        <v>81</v>
      </c>
      <c r="C204" s="2">
        <v>106</v>
      </c>
      <c r="D204" s="2">
        <v>72</v>
      </c>
      <c r="E204" s="36">
        <v>55</v>
      </c>
      <c r="F204" s="38">
        <f t="shared" si="9"/>
        <v>77.790000000000006</v>
      </c>
      <c r="G204" s="38">
        <f t="shared" si="10"/>
        <v>3.2099999999999937</v>
      </c>
      <c r="H204" s="39">
        <f t="shared" si="11"/>
        <v>10.304099999999959</v>
      </c>
    </row>
    <row r="205" spans="1:8" ht="15.75" customHeight="1" x14ac:dyDescent="0.25">
      <c r="A205" s="2" t="s">
        <v>208</v>
      </c>
      <c r="B205" s="2">
        <v>68</v>
      </c>
      <c r="C205" s="2">
        <v>102</v>
      </c>
      <c r="D205" s="2">
        <v>32</v>
      </c>
      <c r="E205" s="36">
        <v>69</v>
      </c>
      <c r="F205" s="38">
        <f t="shared" si="9"/>
        <v>66.33</v>
      </c>
      <c r="G205" s="38">
        <f t="shared" si="10"/>
        <v>1.6700000000000017</v>
      </c>
      <c r="H205" s="39">
        <f t="shared" si="11"/>
        <v>2.7889000000000057</v>
      </c>
    </row>
    <row r="206" spans="1:8" ht="15.75" customHeight="1" x14ac:dyDescent="0.25">
      <c r="A206" s="2" t="s">
        <v>209</v>
      </c>
      <c r="B206" s="2">
        <v>81</v>
      </c>
      <c r="C206" s="2">
        <v>98</v>
      </c>
      <c r="D206" s="2">
        <v>72</v>
      </c>
      <c r="E206" s="36">
        <v>69</v>
      </c>
      <c r="F206" s="38">
        <f t="shared" si="9"/>
        <v>78.09</v>
      </c>
      <c r="G206" s="38">
        <f t="shared" si="10"/>
        <v>2.9099999999999966</v>
      </c>
      <c r="H206" s="39">
        <f t="shared" si="11"/>
        <v>8.4680999999999802</v>
      </c>
    </row>
    <row r="207" spans="1:8" ht="15.75" customHeight="1" x14ac:dyDescent="0.25">
      <c r="A207" s="2" t="s">
        <v>210</v>
      </c>
      <c r="B207" s="2">
        <v>80</v>
      </c>
      <c r="C207" s="2">
        <v>112</v>
      </c>
      <c r="D207" s="2">
        <v>72</v>
      </c>
      <c r="E207" s="36">
        <v>78</v>
      </c>
      <c r="F207" s="38">
        <f t="shared" si="9"/>
        <v>83.26</v>
      </c>
      <c r="G207" s="38">
        <f t="shared" si="10"/>
        <v>-3.2600000000000051</v>
      </c>
      <c r="H207" s="39">
        <f t="shared" si="11"/>
        <v>10.627600000000033</v>
      </c>
    </row>
    <row r="208" spans="1:8" ht="15.75" customHeight="1" x14ac:dyDescent="0.25">
      <c r="A208" s="2" t="s">
        <v>211</v>
      </c>
      <c r="B208" s="2">
        <v>78</v>
      </c>
      <c r="C208" s="2">
        <v>87</v>
      </c>
      <c r="D208" s="2">
        <v>74</v>
      </c>
      <c r="E208" s="36">
        <v>93</v>
      </c>
      <c r="F208" s="38">
        <f t="shared" si="9"/>
        <v>79.95</v>
      </c>
      <c r="G208" s="38">
        <f t="shared" si="10"/>
        <v>-1.9500000000000028</v>
      </c>
      <c r="H208" s="39">
        <f t="shared" si="11"/>
        <v>3.8025000000000109</v>
      </c>
    </row>
    <row r="209" spans="1:8" ht="15.75" customHeight="1" x14ac:dyDescent="0.25">
      <c r="A209" s="2" t="s">
        <v>212</v>
      </c>
      <c r="B209" s="2">
        <v>62</v>
      </c>
      <c r="C209" s="2">
        <v>73</v>
      </c>
      <c r="D209" s="2">
        <v>68</v>
      </c>
      <c r="E209" s="36">
        <v>67</v>
      </c>
      <c r="F209" s="38">
        <f t="shared" si="9"/>
        <v>69.97</v>
      </c>
      <c r="G209" s="38">
        <f t="shared" si="10"/>
        <v>-7.9699999999999989</v>
      </c>
      <c r="H209" s="39">
        <f t="shared" si="11"/>
        <v>63.520899999999983</v>
      </c>
    </row>
    <row r="210" spans="1:8" ht="15.75" customHeight="1" x14ac:dyDescent="0.25">
      <c r="A210" s="2" t="s">
        <v>213</v>
      </c>
      <c r="B210" s="2">
        <v>81</v>
      </c>
      <c r="C210" s="2">
        <v>94</v>
      </c>
      <c r="D210" s="2">
        <v>67</v>
      </c>
      <c r="E210" s="36">
        <v>59</v>
      </c>
      <c r="F210" s="38">
        <f t="shared" si="9"/>
        <v>73.75</v>
      </c>
      <c r="G210" s="38">
        <f t="shared" si="10"/>
        <v>7.25</v>
      </c>
      <c r="H210" s="39">
        <f t="shared" si="11"/>
        <v>52.5625</v>
      </c>
    </row>
    <row r="211" spans="1:8" ht="15.75" customHeight="1" x14ac:dyDescent="0.25">
      <c r="A211" s="2" t="s">
        <v>214</v>
      </c>
      <c r="B211" s="2">
        <v>76</v>
      </c>
      <c r="C211" s="2">
        <v>117</v>
      </c>
      <c r="D211" s="2">
        <v>66</v>
      </c>
      <c r="E211" s="36">
        <v>68</v>
      </c>
      <c r="F211" s="38">
        <f t="shared" si="9"/>
        <v>80.940000000000012</v>
      </c>
      <c r="G211" s="38">
        <f t="shared" si="10"/>
        <v>-4.9400000000000119</v>
      </c>
      <c r="H211" s="39">
        <f t="shared" si="11"/>
        <v>24.403600000000118</v>
      </c>
    </row>
    <row r="212" spans="1:8" ht="15.75" customHeight="1" x14ac:dyDescent="0.25">
      <c r="A212" s="2" t="s">
        <v>215</v>
      </c>
      <c r="B212" s="2">
        <v>77</v>
      </c>
      <c r="C212" s="2">
        <v>112</v>
      </c>
      <c r="D212" s="2">
        <v>58</v>
      </c>
      <c r="E212" s="36">
        <v>57</v>
      </c>
      <c r="F212" s="38">
        <f t="shared" si="9"/>
        <v>75.210000000000008</v>
      </c>
      <c r="G212" s="38">
        <f t="shared" si="10"/>
        <v>1.789999999999992</v>
      </c>
      <c r="H212" s="39">
        <f t="shared" si="11"/>
        <v>3.2040999999999715</v>
      </c>
    </row>
    <row r="213" spans="1:8" ht="15.75" customHeight="1" x14ac:dyDescent="0.25">
      <c r="A213" s="2" t="s">
        <v>216</v>
      </c>
      <c r="B213" s="2">
        <v>74</v>
      </c>
      <c r="C213" s="2">
        <v>113</v>
      </c>
      <c r="D213" s="2">
        <v>57</v>
      </c>
      <c r="E213" s="36">
        <v>76</v>
      </c>
      <c r="F213" s="38">
        <f t="shared" si="9"/>
        <v>78.38000000000001</v>
      </c>
      <c r="G213" s="38">
        <f t="shared" si="10"/>
        <v>-4.3800000000000097</v>
      </c>
      <c r="H213" s="39">
        <f t="shared" si="11"/>
        <v>19.184400000000085</v>
      </c>
    </row>
    <row r="214" spans="1:8" ht="15.75" customHeight="1" x14ac:dyDescent="0.25">
      <c r="A214" s="2" t="s">
        <v>217</v>
      </c>
      <c r="B214" s="2">
        <v>69</v>
      </c>
      <c r="C214" s="2">
        <v>94</v>
      </c>
      <c r="D214" s="2">
        <v>65</v>
      </c>
      <c r="E214" s="36">
        <v>53</v>
      </c>
      <c r="F214" s="38">
        <f t="shared" si="9"/>
        <v>72.09</v>
      </c>
      <c r="G214" s="38">
        <f t="shared" si="10"/>
        <v>-3.0900000000000034</v>
      </c>
      <c r="H214" s="39">
        <f t="shared" si="11"/>
        <v>9.5481000000000211</v>
      </c>
    </row>
    <row r="215" spans="1:8" ht="15.75" customHeight="1" x14ac:dyDescent="0.25">
      <c r="A215" s="2" t="s">
        <v>218</v>
      </c>
      <c r="B215" s="2">
        <v>68</v>
      </c>
      <c r="C215" s="2">
        <v>119</v>
      </c>
      <c r="D215" s="2">
        <v>48</v>
      </c>
      <c r="E215" s="36">
        <v>44</v>
      </c>
      <c r="F215" s="38">
        <f t="shared" si="9"/>
        <v>71.62</v>
      </c>
      <c r="G215" s="38">
        <f t="shared" si="10"/>
        <v>-3.6200000000000045</v>
      </c>
      <c r="H215" s="39">
        <f t="shared" si="11"/>
        <v>13.104400000000034</v>
      </c>
    </row>
    <row r="216" spans="1:8" ht="15.75" customHeight="1" x14ac:dyDescent="0.25">
      <c r="A216" s="2" t="s">
        <v>219</v>
      </c>
      <c r="B216" s="2">
        <v>85</v>
      </c>
      <c r="C216" s="2">
        <v>111</v>
      </c>
      <c r="D216" s="2">
        <v>91</v>
      </c>
      <c r="E216" s="36">
        <v>59</v>
      </c>
      <c r="F216" s="38">
        <f t="shared" si="9"/>
        <v>85.850000000000009</v>
      </c>
      <c r="G216" s="38">
        <f t="shared" si="10"/>
        <v>-0.85000000000000853</v>
      </c>
      <c r="H216" s="39">
        <f t="shared" si="11"/>
        <v>0.72250000000001446</v>
      </c>
    </row>
    <row r="217" spans="1:8" ht="15.75" customHeight="1" x14ac:dyDescent="0.25">
      <c r="A217" s="2" t="s">
        <v>220</v>
      </c>
      <c r="B217" s="2">
        <v>79</v>
      </c>
      <c r="C217" s="2">
        <v>104</v>
      </c>
      <c r="D217" s="2">
        <v>50</v>
      </c>
      <c r="E217" s="36">
        <v>73</v>
      </c>
      <c r="F217" s="38">
        <f t="shared" si="9"/>
        <v>73.290000000000006</v>
      </c>
      <c r="G217" s="38">
        <f t="shared" si="10"/>
        <v>5.7099999999999937</v>
      </c>
      <c r="H217" s="39">
        <f t="shared" si="11"/>
        <v>32.604099999999931</v>
      </c>
    </row>
    <row r="218" spans="1:8" ht="15.75" customHeight="1" x14ac:dyDescent="0.25">
      <c r="A218" s="2" t="s">
        <v>221</v>
      </c>
      <c r="B218" s="2">
        <v>74</v>
      </c>
      <c r="C218" s="2">
        <v>99</v>
      </c>
      <c r="D218" s="2">
        <v>77</v>
      </c>
      <c r="E218" s="36">
        <v>83</v>
      </c>
      <c r="F218" s="38">
        <f t="shared" si="9"/>
        <v>82.330000000000013</v>
      </c>
      <c r="G218" s="38">
        <f t="shared" si="10"/>
        <v>-8.3300000000000125</v>
      </c>
      <c r="H218" s="39">
        <f t="shared" si="11"/>
        <v>69.388900000000206</v>
      </c>
    </row>
    <row r="219" spans="1:8" ht="15.75" customHeight="1" x14ac:dyDescent="0.25">
      <c r="A219" s="2" t="s">
        <v>222</v>
      </c>
      <c r="B219" s="2">
        <v>81</v>
      </c>
      <c r="C219" s="2">
        <v>104</v>
      </c>
      <c r="D219" s="2">
        <v>78</v>
      </c>
      <c r="E219" s="36">
        <v>83</v>
      </c>
      <c r="F219" s="38">
        <f t="shared" si="9"/>
        <v>83.95</v>
      </c>
      <c r="G219" s="38">
        <f t="shared" si="10"/>
        <v>-2.9500000000000028</v>
      </c>
      <c r="H219" s="39">
        <f t="shared" si="11"/>
        <v>8.7025000000000166</v>
      </c>
    </row>
    <row r="220" spans="1:8" ht="15.75" customHeight="1" x14ac:dyDescent="0.25">
      <c r="A220" s="2" t="s">
        <v>223</v>
      </c>
      <c r="B220" s="2">
        <v>84</v>
      </c>
      <c r="C220" s="2">
        <v>108</v>
      </c>
      <c r="D220" s="2">
        <v>58</v>
      </c>
      <c r="E220" s="36">
        <v>64</v>
      </c>
      <c r="F220" s="38">
        <f t="shared" si="9"/>
        <v>75.36</v>
      </c>
      <c r="G220" s="38">
        <f t="shared" si="10"/>
        <v>8.64</v>
      </c>
      <c r="H220" s="39">
        <f t="shared" si="11"/>
        <v>74.649600000000007</v>
      </c>
    </row>
    <row r="221" spans="1:8" ht="15.75" customHeight="1" x14ac:dyDescent="0.25">
      <c r="A221" s="2" t="s">
        <v>224</v>
      </c>
      <c r="B221" s="2">
        <v>92</v>
      </c>
      <c r="C221" s="2">
        <v>130</v>
      </c>
      <c r="D221" s="2">
        <v>58</v>
      </c>
      <c r="E221" s="36">
        <v>75</v>
      </c>
      <c r="F221" s="38">
        <f t="shared" si="9"/>
        <v>82.95</v>
      </c>
      <c r="G221" s="38">
        <f t="shared" si="10"/>
        <v>9.0499999999999972</v>
      </c>
      <c r="H221" s="39">
        <f t="shared" si="11"/>
        <v>81.902499999999947</v>
      </c>
    </row>
    <row r="222" spans="1:8" ht="15.75" customHeight="1" x14ac:dyDescent="0.25">
      <c r="A222" s="2" t="s">
        <v>225</v>
      </c>
      <c r="B222" s="2">
        <v>85</v>
      </c>
      <c r="C222" s="2">
        <v>109</v>
      </c>
      <c r="D222" s="2">
        <v>89</v>
      </c>
      <c r="E222" s="36">
        <v>73</v>
      </c>
      <c r="F222" s="38">
        <f t="shared" si="9"/>
        <v>87.070000000000007</v>
      </c>
      <c r="G222" s="38">
        <f t="shared" si="10"/>
        <v>-2.0700000000000074</v>
      </c>
      <c r="H222" s="39">
        <f t="shared" si="11"/>
        <v>4.2849000000000306</v>
      </c>
    </row>
    <row r="223" spans="1:8" ht="15.75" customHeight="1" x14ac:dyDescent="0.25">
      <c r="A223" s="2" t="s">
        <v>226</v>
      </c>
      <c r="B223" s="2">
        <v>84</v>
      </c>
      <c r="C223" s="2">
        <v>106</v>
      </c>
      <c r="D223" s="2">
        <v>84</v>
      </c>
      <c r="E223" s="36">
        <v>80</v>
      </c>
      <c r="F223" s="38">
        <f t="shared" si="9"/>
        <v>85.88</v>
      </c>
      <c r="G223" s="38">
        <f t="shared" si="10"/>
        <v>-1.8799999999999955</v>
      </c>
      <c r="H223" s="39">
        <f t="shared" si="11"/>
        <v>3.5343999999999829</v>
      </c>
    </row>
    <row r="224" spans="1:8" ht="15.75" customHeight="1" x14ac:dyDescent="0.25">
      <c r="A224" s="2" t="s">
        <v>227</v>
      </c>
      <c r="B224" s="2">
        <v>87</v>
      </c>
      <c r="C224" s="2">
        <v>125</v>
      </c>
      <c r="D224" s="2">
        <v>59</v>
      </c>
      <c r="E224" s="36">
        <v>67</v>
      </c>
      <c r="F224" s="38">
        <f t="shared" si="9"/>
        <v>80.61</v>
      </c>
      <c r="G224" s="38">
        <f t="shared" si="10"/>
        <v>6.3900000000000006</v>
      </c>
      <c r="H224" s="39">
        <f t="shared" si="11"/>
        <v>40.832100000000004</v>
      </c>
    </row>
    <row r="225" spans="1:8" ht="15.75" customHeight="1" x14ac:dyDescent="0.25">
      <c r="A225" s="2" t="s">
        <v>228</v>
      </c>
      <c r="B225" s="2">
        <v>69</v>
      </c>
      <c r="C225" s="2">
        <v>84</v>
      </c>
      <c r="D225" s="2">
        <v>60</v>
      </c>
      <c r="E225" s="36">
        <v>58</v>
      </c>
      <c r="F225" s="38">
        <f t="shared" si="9"/>
        <v>68.739999999999995</v>
      </c>
      <c r="G225" s="38">
        <f t="shared" si="10"/>
        <v>0.26000000000000512</v>
      </c>
      <c r="H225" s="39">
        <f t="shared" si="11"/>
        <v>6.7600000000002658E-2</v>
      </c>
    </row>
    <row r="226" spans="1:8" ht="15.75" customHeight="1" x14ac:dyDescent="0.25">
      <c r="A226" s="2" t="s">
        <v>229</v>
      </c>
      <c r="B226" s="2">
        <v>69</v>
      </c>
      <c r="C226" s="2">
        <v>89</v>
      </c>
      <c r="D226" s="2">
        <v>60</v>
      </c>
      <c r="E226" s="36">
        <v>67</v>
      </c>
      <c r="F226" s="38">
        <f t="shared" si="9"/>
        <v>71.570000000000007</v>
      </c>
      <c r="G226" s="38">
        <f t="shared" si="10"/>
        <v>-2.5700000000000074</v>
      </c>
      <c r="H226" s="39">
        <f t="shared" si="11"/>
        <v>6.604900000000038</v>
      </c>
    </row>
    <row r="227" spans="1:8" ht="15.75" customHeight="1" x14ac:dyDescent="0.25">
      <c r="A227" s="2" t="s">
        <v>230</v>
      </c>
      <c r="B227" s="2">
        <v>81</v>
      </c>
      <c r="C227" s="2">
        <v>109</v>
      </c>
      <c r="D227" s="2">
        <v>62</v>
      </c>
      <c r="E227" s="36">
        <v>75</v>
      </c>
      <c r="F227" s="38">
        <f t="shared" si="9"/>
        <v>78.77</v>
      </c>
      <c r="G227" s="38">
        <f t="shared" si="10"/>
        <v>2.230000000000004</v>
      </c>
      <c r="H227" s="39">
        <f t="shared" si="11"/>
        <v>4.9729000000000179</v>
      </c>
    </row>
    <row r="228" spans="1:8" ht="15.75" customHeight="1" x14ac:dyDescent="0.25">
      <c r="A228" s="2" t="s">
        <v>231</v>
      </c>
      <c r="B228" s="2">
        <v>71</v>
      </c>
      <c r="C228" s="2">
        <v>121</v>
      </c>
      <c r="D228" s="2">
        <v>67</v>
      </c>
      <c r="E228" s="36">
        <v>55</v>
      </c>
      <c r="F228" s="38">
        <f t="shared" si="9"/>
        <v>80.09</v>
      </c>
      <c r="G228" s="38">
        <f t="shared" si="10"/>
        <v>-9.0900000000000034</v>
      </c>
      <c r="H228" s="39">
        <f t="shared" si="11"/>
        <v>82.62810000000006</v>
      </c>
    </row>
    <row r="229" spans="1:8" ht="15.75" customHeight="1" x14ac:dyDescent="0.25">
      <c r="A229" s="2" t="s">
        <v>232</v>
      </c>
      <c r="B229" s="2">
        <v>76</v>
      </c>
      <c r="C229" s="2">
        <v>102</v>
      </c>
      <c r="D229" s="2">
        <v>44</v>
      </c>
      <c r="E229" s="36">
        <v>73</v>
      </c>
      <c r="F229" s="38">
        <f t="shared" si="9"/>
        <v>70.850000000000009</v>
      </c>
      <c r="G229" s="38">
        <f t="shared" si="10"/>
        <v>5.1499999999999915</v>
      </c>
      <c r="H229" s="39">
        <f t="shared" si="11"/>
        <v>26.522499999999912</v>
      </c>
    </row>
    <row r="230" spans="1:8" ht="15.75" customHeight="1" x14ac:dyDescent="0.25">
      <c r="A230" s="2" t="s">
        <v>233</v>
      </c>
      <c r="B230" s="2">
        <v>77</v>
      </c>
      <c r="C230" s="2">
        <v>111</v>
      </c>
      <c r="D230" s="2">
        <v>68</v>
      </c>
      <c r="E230" s="36">
        <v>60</v>
      </c>
      <c r="F230" s="38">
        <f t="shared" si="9"/>
        <v>78.660000000000011</v>
      </c>
      <c r="G230" s="38">
        <f t="shared" si="10"/>
        <v>-1.6600000000000108</v>
      </c>
      <c r="H230" s="39">
        <f t="shared" si="11"/>
        <v>2.7556000000000358</v>
      </c>
    </row>
    <row r="231" spans="1:8" ht="15.75" customHeight="1" x14ac:dyDescent="0.25">
      <c r="A231" s="2" t="s">
        <v>234</v>
      </c>
      <c r="B231" s="2">
        <v>76</v>
      </c>
      <c r="C231" s="2">
        <v>106</v>
      </c>
      <c r="D231" s="2">
        <v>63</v>
      </c>
      <c r="E231" s="36">
        <v>54</v>
      </c>
      <c r="F231" s="38">
        <f t="shared" si="9"/>
        <v>74.739999999999995</v>
      </c>
      <c r="G231" s="38">
        <f t="shared" si="10"/>
        <v>1.2600000000000051</v>
      </c>
      <c r="H231" s="39">
        <f t="shared" si="11"/>
        <v>1.587600000000013</v>
      </c>
    </row>
    <row r="232" spans="1:8" ht="15.75" customHeight="1" x14ac:dyDescent="0.25">
      <c r="A232" s="2" t="s">
        <v>235</v>
      </c>
      <c r="B232" s="2">
        <v>90</v>
      </c>
      <c r="C232" s="2">
        <v>107</v>
      </c>
      <c r="D232" s="2">
        <v>93</v>
      </c>
      <c r="E232" s="36">
        <v>75</v>
      </c>
      <c r="F232" s="38">
        <f t="shared" si="9"/>
        <v>88.17</v>
      </c>
      <c r="G232" s="38">
        <f t="shared" si="10"/>
        <v>1.8299999999999983</v>
      </c>
      <c r="H232" s="39">
        <f t="shared" si="11"/>
        <v>3.3488999999999938</v>
      </c>
    </row>
    <row r="233" spans="1:8" ht="15.75" customHeight="1" x14ac:dyDescent="0.25">
      <c r="A233" s="2" t="s">
        <v>236</v>
      </c>
      <c r="B233" s="2">
        <v>74</v>
      </c>
      <c r="C233" s="2">
        <v>97</v>
      </c>
      <c r="D233" s="2">
        <v>52</v>
      </c>
      <c r="E233" s="36">
        <v>58</v>
      </c>
      <c r="F233" s="38">
        <f t="shared" si="9"/>
        <v>69.56</v>
      </c>
      <c r="G233" s="38">
        <f t="shared" si="10"/>
        <v>4.4399999999999977</v>
      </c>
      <c r="H233" s="39">
        <f t="shared" si="11"/>
        <v>19.713599999999978</v>
      </c>
    </row>
    <row r="234" spans="1:8" ht="15.75" customHeight="1" x14ac:dyDescent="0.25">
      <c r="A234" s="2" t="s">
        <v>237</v>
      </c>
      <c r="B234" s="2">
        <v>74</v>
      </c>
      <c r="C234" s="2">
        <v>133</v>
      </c>
      <c r="D234" s="2">
        <v>60</v>
      </c>
      <c r="E234" s="36">
        <v>50</v>
      </c>
      <c r="F234" s="38">
        <f t="shared" si="9"/>
        <v>80.12</v>
      </c>
      <c r="G234" s="38">
        <f t="shared" si="10"/>
        <v>-6.1200000000000045</v>
      </c>
      <c r="H234" s="39">
        <f t="shared" si="11"/>
        <v>37.454400000000057</v>
      </c>
    </row>
    <row r="235" spans="1:8" ht="15.75" customHeight="1" x14ac:dyDescent="0.25">
      <c r="A235" s="2" t="s">
        <v>238</v>
      </c>
      <c r="B235" s="2">
        <v>65</v>
      </c>
      <c r="C235" s="2">
        <v>96</v>
      </c>
      <c r="D235" s="2">
        <v>52</v>
      </c>
      <c r="E235" s="36">
        <v>74</v>
      </c>
      <c r="F235" s="38">
        <f t="shared" si="9"/>
        <v>72.02</v>
      </c>
      <c r="G235" s="38">
        <f t="shared" si="10"/>
        <v>-7.019999999999996</v>
      </c>
      <c r="H235" s="39">
        <f t="shared" si="11"/>
        <v>49.280399999999943</v>
      </c>
    </row>
    <row r="236" spans="1:8" ht="15.75" customHeight="1" x14ac:dyDescent="0.25">
      <c r="A236" s="2" t="s">
        <v>239</v>
      </c>
      <c r="B236" s="2">
        <v>66</v>
      </c>
      <c r="C236" s="2">
        <v>97</v>
      </c>
      <c r="D236" s="2">
        <v>65</v>
      </c>
      <c r="E236" s="36">
        <v>81</v>
      </c>
      <c r="F236" s="38">
        <f t="shared" si="9"/>
        <v>77.63000000000001</v>
      </c>
      <c r="G236" s="38">
        <f t="shared" si="10"/>
        <v>-11.63000000000001</v>
      </c>
      <c r="H236" s="39">
        <f t="shared" si="11"/>
        <v>135.25690000000023</v>
      </c>
    </row>
    <row r="237" spans="1:8" ht="15.75" customHeight="1" x14ac:dyDescent="0.25">
      <c r="A237" s="2" t="s">
        <v>240</v>
      </c>
      <c r="B237" s="2">
        <v>73</v>
      </c>
      <c r="C237" s="2">
        <v>116</v>
      </c>
      <c r="D237" s="2">
        <v>62</v>
      </c>
      <c r="E237" s="36">
        <v>45</v>
      </c>
      <c r="F237" s="38">
        <f t="shared" si="9"/>
        <v>75.489999999999995</v>
      </c>
      <c r="G237" s="38">
        <f t="shared" si="10"/>
        <v>-2.4899999999999949</v>
      </c>
      <c r="H237" s="39">
        <f t="shared" si="11"/>
        <v>6.2000999999999742</v>
      </c>
    </row>
    <row r="238" spans="1:8" ht="15.75" customHeight="1" x14ac:dyDescent="0.25">
      <c r="A238" s="2" t="s">
        <v>241</v>
      </c>
      <c r="B238" s="2">
        <v>80</v>
      </c>
      <c r="C238" s="2">
        <v>108</v>
      </c>
      <c r="D238" s="2">
        <v>74</v>
      </c>
      <c r="E238" s="36">
        <v>92</v>
      </c>
      <c r="F238" s="38">
        <f t="shared" si="9"/>
        <v>85.240000000000009</v>
      </c>
      <c r="G238" s="38">
        <f t="shared" si="10"/>
        <v>-5.2400000000000091</v>
      </c>
      <c r="H238" s="39">
        <f t="shared" si="11"/>
        <v>27.457600000000095</v>
      </c>
    </row>
    <row r="239" spans="1:8" ht="15.75" customHeight="1" x14ac:dyDescent="0.25">
      <c r="A239" s="2" t="s">
        <v>242</v>
      </c>
      <c r="B239" s="2">
        <v>96</v>
      </c>
      <c r="C239" s="2">
        <v>102</v>
      </c>
      <c r="D239" s="2">
        <v>84</v>
      </c>
      <c r="E239" s="36">
        <v>84</v>
      </c>
      <c r="F239" s="38">
        <f t="shared" si="9"/>
        <v>85.52000000000001</v>
      </c>
      <c r="G239" s="38">
        <f t="shared" si="10"/>
        <v>10.47999999999999</v>
      </c>
      <c r="H239" s="39">
        <f t="shared" si="11"/>
        <v>109.83039999999978</v>
      </c>
    </row>
    <row r="240" spans="1:8" ht="15.75" customHeight="1" x14ac:dyDescent="0.25">
      <c r="A240" s="2" t="s">
        <v>243</v>
      </c>
      <c r="B240" s="2">
        <v>77</v>
      </c>
      <c r="C240" s="2">
        <v>94</v>
      </c>
      <c r="D240" s="2">
        <v>78</v>
      </c>
      <c r="E240" s="36">
        <v>79</v>
      </c>
      <c r="F240" s="38">
        <f t="shared" si="9"/>
        <v>80.67</v>
      </c>
      <c r="G240" s="38">
        <f t="shared" si="10"/>
        <v>-3.6700000000000017</v>
      </c>
      <c r="H240" s="39">
        <f t="shared" si="11"/>
        <v>13.468900000000012</v>
      </c>
    </row>
    <row r="241" spans="1:8" ht="15.75" customHeight="1" x14ac:dyDescent="0.25">
      <c r="A241" s="2" t="s">
        <v>244</v>
      </c>
      <c r="B241" s="2">
        <v>73</v>
      </c>
      <c r="C241" s="2">
        <v>98</v>
      </c>
      <c r="D241" s="2">
        <v>71</v>
      </c>
      <c r="E241" s="36">
        <v>68</v>
      </c>
      <c r="F241" s="38">
        <f t="shared" si="9"/>
        <v>77.600000000000009</v>
      </c>
      <c r="G241" s="38">
        <f t="shared" si="10"/>
        <v>-4.6000000000000085</v>
      </c>
      <c r="H241" s="39">
        <f t="shared" si="11"/>
        <v>21.160000000000078</v>
      </c>
    </row>
    <row r="242" spans="1:8" ht="15.75" customHeight="1" x14ac:dyDescent="0.25">
      <c r="A242" s="2" t="s">
        <v>245</v>
      </c>
      <c r="B242" s="2">
        <v>70</v>
      </c>
      <c r="C242" s="2">
        <v>87</v>
      </c>
      <c r="D242" s="2">
        <v>63</v>
      </c>
      <c r="E242" s="36">
        <v>62</v>
      </c>
      <c r="F242" s="38">
        <f t="shared" si="9"/>
        <v>71.16</v>
      </c>
      <c r="G242" s="38">
        <f t="shared" si="10"/>
        <v>-1.1599999999999966</v>
      </c>
      <c r="H242" s="39">
        <f t="shared" si="11"/>
        <v>1.3455999999999921</v>
      </c>
    </row>
    <row r="243" spans="1:8" ht="15.75" customHeight="1" x14ac:dyDescent="0.25">
      <c r="A243" s="2" t="s">
        <v>246</v>
      </c>
      <c r="B243" s="2">
        <v>68</v>
      </c>
      <c r="C243" s="2">
        <v>104</v>
      </c>
      <c r="D243" s="2">
        <v>57</v>
      </c>
      <c r="E243" s="36">
        <v>53</v>
      </c>
      <c r="F243" s="38">
        <f t="shared" si="9"/>
        <v>72.13</v>
      </c>
      <c r="G243" s="38">
        <f t="shared" si="10"/>
        <v>-4.1299999999999955</v>
      </c>
      <c r="H243" s="39">
        <f t="shared" si="11"/>
        <v>17.056899999999963</v>
      </c>
    </row>
    <row r="244" spans="1:8" ht="15.75" customHeight="1" x14ac:dyDescent="0.25">
      <c r="A244" s="2" t="s">
        <v>247</v>
      </c>
      <c r="B244" s="2">
        <v>66</v>
      </c>
      <c r="C244" s="2">
        <v>85</v>
      </c>
      <c r="D244" s="2">
        <v>57</v>
      </c>
      <c r="E244" s="36">
        <v>51</v>
      </c>
      <c r="F244" s="38">
        <f t="shared" si="9"/>
        <v>66.850000000000009</v>
      </c>
      <c r="G244" s="38">
        <f t="shared" si="10"/>
        <v>-0.85000000000000853</v>
      </c>
      <c r="H244" s="39">
        <f t="shared" si="11"/>
        <v>0.72250000000001446</v>
      </c>
    </row>
    <row r="245" spans="1:8" ht="15.75" customHeight="1" x14ac:dyDescent="0.25">
      <c r="A245" s="2" t="s">
        <v>248</v>
      </c>
      <c r="B245" s="2">
        <v>86</v>
      </c>
      <c r="C245" s="2">
        <v>145</v>
      </c>
      <c r="D245" s="2">
        <v>64</v>
      </c>
      <c r="E245" s="36">
        <v>74</v>
      </c>
      <c r="F245" s="38">
        <f t="shared" si="9"/>
        <v>88.600000000000009</v>
      </c>
      <c r="G245" s="38">
        <f t="shared" si="10"/>
        <v>-2.6000000000000085</v>
      </c>
      <c r="H245" s="39">
        <f t="shared" si="11"/>
        <v>6.7600000000000442</v>
      </c>
    </row>
    <row r="246" spans="1:8" ht="15.75" customHeight="1" x14ac:dyDescent="0.25">
      <c r="A246" s="2" t="s">
        <v>249</v>
      </c>
      <c r="B246" s="2">
        <v>88</v>
      </c>
      <c r="C246" s="2">
        <v>105</v>
      </c>
      <c r="D246" s="2">
        <v>76</v>
      </c>
      <c r="E246" s="36">
        <v>90</v>
      </c>
      <c r="F246" s="38">
        <f t="shared" si="9"/>
        <v>84.76</v>
      </c>
      <c r="G246" s="38">
        <f t="shared" si="10"/>
        <v>3.2399999999999949</v>
      </c>
      <c r="H246" s="39">
        <f t="shared" si="11"/>
        <v>10.497599999999967</v>
      </c>
    </row>
    <row r="247" spans="1:8" ht="15.75" customHeight="1" x14ac:dyDescent="0.25">
      <c r="A247" s="2" t="s">
        <v>250</v>
      </c>
      <c r="B247" s="2">
        <v>82</v>
      </c>
      <c r="C247" s="2">
        <v>96</v>
      </c>
      <c r="D247" s="2">
        <v>71</v>
      </c>
      <c r="E247" s="36">
        <v>63</v>
      </c>
      <c r="F247" s="38">
        <f t="shared" si="9"/>
        <v>76.23</v>
      </c>
      <c r="G247" s="38">
        <f t="shared" si="10"/>
        <v>5.769999999999996</v>
      </c>
      <c r="H247" s="39">
        <f t="shared" si="11"/>
        <v>33.292899999999953</v>
      </c>
    </row>
    <row r="248" spans="1:8" ht="15.75" customHeight="1" x14ac:dyDescent="0.25">
      <c r="A248" s="2" t="s">
        <v>251</v>
      </c>
      <c r="B248" s="2">
        <v>85</v>
      </c>
      <c r="C248" s="2">
        <v>103</v>
      </c>
      <c r="D248" s="2">
        <v>85</v>
      </c>
      <c r="E248" s="36">
        <v>81</v>
      </c>
      <c r="F248" s="38">
        <f t="shared" si="9"/>
        <v>85.59</v>
      </c>
      <c r="G248" s="38">
        <f t="shared" si="10"/>
        <v>-0.59000000000000341</v>
      </c>
      <c r="H248" s="39">
        <f t="shared" si="11"/>
        <v>0.34810000000000402</v>
      </c>
    </row>
    <row r="249" spans="1:8" ht="15.75" customHeight="1" x14ac:dyDescent="0.25">
      <c r="A249" s="2" t="s">
        <v>252</v>
      </c>
      <c r="B249" s="2">
        <v>78</v>
      </c>
      <c r="C249" s="2">
        <v>115</v>
      </c>
      <c r="D249" s="2">
        <v>56</v>
      </c>
      <c r="E249" s="36">
        <v>75</v>
      </c>
      <c r="F249" s="38">
        <f t="shared" si="9"/>
        <v>78.410000000000011</v>
      </c>
      <c r="G249" s="38">
        <f t="shared" si="10"/>
        <v>-0.4100000000000108</v>
      </c>
      <c r="H249" s="39">
        <f t="shared" si="11"/>
        <v>0.16810000000000885</v>
      </c>
    </row>
    <row r="250" spans="1:8" ht="15.75" customHeight="1" x14ac:dyDescent="0.25">
      <c r="A250" s="2" t="s">
        <v>253</v>
      </c>
      <c r="B250" s="2">
        <v>87</v>
      </c>
      <c r="C250" s="2">
        <v>135</v>
      </c>
      <c r="D250" s="2">
        <v>61</v>
      </c>
      <c r="E250" s="36">
        <v>61</v>
      </c>
      <c r="F250" s="38">
        <f t="shared" si="9"/>
        <v>82.830000000000013</v>
      </c>
      <c r="G250" s="38">
        <f t="shared" si="10"/>
        <v>4.1699999999999875</v>
      </c>
      <c r="H250" s="39">
        <f t="shared" si="11"/>
        <v>17.388899999999897</v>
      </c>
    </row>
    <row r="251" spans="1:8" ht="15.75" customHeight="1" x14ac:dyDescent="0.25">
      <c r="A251" s="2" t="s">
        <v>254</v>
      </c>
      <c r="B251" s="2">
        <v>72</v>
      </c>
      <c r="C251" s="2">
        <v>104</v>
      </c>
      <c r="D251" s="2">
        <v>58</v>
      </c>
      <c r="E251" s="36">
        <v>53</v>
      </c>
      <c r="F251" s="38">
        <f t="shared" si="9"/>
        <v>72.449999999999989</v>
      </c>
      <c r="G251" s="38">
        <f t="shared" si="10"/>
        <v>-0.44999999999998863</v>
      </c>
      <c r="H251" s="39">
        <f t="shared" si="11"/>
        <v>0.20249999999998977</v>
      </c>
    </row>
    <row r="252" spans="1:8" ht="15.75" customHeight="1" x14ac:dyDescent="0.25">
      <c r="A252" s="2" t="s">
        <v>255</v>
      </c>
      <c r="B252" s="2">
        <v>87</v>
      </c>
      <c r="C252" s="2">
        <v>126</v>
      </c>
      <c r="D252" s="2">
        <v>83</v>
      </c>
      <c r="E252" s="36">
        <v>59</v>
      </c>
      <c r="F252" s="38">
        <f t="shared" si="9"/>
        <v>87.19</v>
      </c>
      <c r="G252" s="38">
        <f t="shared" si="10"/>
        <v>-0.18999999999999773</v>
      </c>
      <c r="H252" s="39">
        <f t="shared" si="11"/>
        <v>3.6099999999999133E-2</v>
      </c>
    </row>
    <row r="253" spans="1:8" ht="15.75" customHeight="1" x14ac:dyDescent="0.25">
      <c r="A253" s="2" t="s">
        <v>256</v>
      </c>
      <c r="B253" s="2">
        <v>81</v>
      </c>
      <c r="C253" s="2">
        <v>121</v>
      </c>
      <c r="D253" s="2">
        <v>70</v>
      </c>
      <c r="E253" s="36">
        <v>81</v>
      </c>
      <c r="F253" s="38">
        <f t="shared" si="9"/>
        <v>85.47</v>
      </c>
      <c r="G253" s="38">
        <f t="shared" si="10"/>
        <v>-4.4699999999999989</v>
      </c>
      <c r="H253" s="39">
        <f t="shared" si="11"/>
        <v>19.980899999999991</v>
      </c>
    </row>
    <row r="254" spans="1:8" ht="15.75" customHeight="1" x14ac:dyDescent="0.25">
      <c r="A254" s="2" t="s">
        <v>257</v>
      </c>
      <c r="B254" s="2">
        <v>83</v>
      </c>
      <c r="C254" s="2">
        <v>106</v>
      </c>
      <c r="D254" s="2">
        <v>72</v>
      </c>
      <c r="E254" s="36">
        <v>88</v>
      </c>
      <c r="F254" s="38">
        <f t="shared" si="9"/>
        <v>83.4</v>
      </c>
      <c r="G254" s="38">
        <f t="shared" si="10"/>
        <v>-0.40000000000000568</v>
      </c>
      <c r="H254" s="39">
        <f t="shared" si="11"/>
        <v>0.16000000000000456</v>
      </c>
    </row>
    <row r="255" spans="1:8" ht="15.75" customHeight="1" x14ac:dyDescent="0.25">
      <c r="A255" s="2" t="s">
        <v>258</v>
      </c>
      <c r="B255" s="2">
        <v>87</v>
      </c>
      <c r="C255" s="2">
        <v>107</v>
      </c>
      <c r="D255" s="2">
        <v>93</v>
      </c>
      <c r="E255" s="36">
        <v>72</v>
      </c>
      <c r="F255" s="38">
        <f t="shared" si="9"/>
        <v>87.66</v>
      </c>
      <c r="G255" s="38">
        <f t="shared" si="10"/>
        <v>-0.65999999999999659</v>
      </c>
      <c r="H255" s="39">
        <f t="shared" si="11"/>
        <v>0.43559999999999549</v>
      </c>
    </row>
    <row r="256" spans="1:8" ht="15.75" customHeight="1" x14ac:dyDescent="0.25">
      <c r="A256" s="2" t="s">
        <v>259</v>
      </c>
      <c r="B256" s="2">
        <v>63</v>
      </c>
      <c r="C256" s="2">
        <v>102</v>
      </c>
      <c r="D256" s="2">
        <v>47</v>
      </c>
      <c r="E256" s="36">
        <v>64</v>
      </c>
      <c r="F256" s="38">
        <f t="shared" si="9"/>
        <v>70.28</v>
      </c>
      <c r="G256" s="38">
        <f t="shared" si="10"/>
        <v>-7.2800000000000011</v>
      </c>
      <c r="H256" s="39">
        <f t="shared" si="11"/>
        <v>52.998400000000018</v>
      </c>
    </row>
    <row r="257" spans="1:8" ht="15.75" customHeight="1" x14ac:dyDescent="0.25">
      <c r="A257" s="2" t="s">
        <v>260</v>
      </c>
      <c r="B257" s="2">
        <v>80</v>
      </c>
      <c r="C257" s="2">
        <v>85</v>
      </c>
      <c r="D257" s="2">
        <v>64</v>
      </c>
      <c r="E257" s="36">
        <v>81</v>
      </c>
      <c r="F257" s="38">
        <f t="shared" si="9"/>
        <v>74.19</v>
      </c>
      <c r="G257" s="38">
        <f t="shared" si="10"/>
        <v>5.8100000000000023</v>
      </c>
      <c r="H257" s="39">
        <f t="shared" si="11"/>
        <v>33.756100000000025</v>
      </c>
    </row>
    <row r="258" spans="1:8" ht="15.75" customHeight="1" x14ac:dyDescent="0.25">
      <c r="A258" s="2" t="s">
        <v>261</v>
      </c>
      <c r="B258" s="2">
        <v>99</v>
      </c>
      <c r="C258" s="2">
        <v>143</v>
      </c>
      <c r="D258" s="2">
        <v>97</v>
      </c>
      <c r="E258" s="36">
        <v>79</v>
      </c>
      <c r="F258" s="38">
        <f t="shared" si="9"/>
        <v>99.490000000000009</v>
      </c>
      <c r="G258" s="38">
        <f t="shared" si="10"/>
        <v>-0.49000000000000909</v>
      </c>
      <c r="H258" s="39">
        <f t="shared" si="11"/>
        <v>0.24010000000000892</v>
      </c>
    </row>
    <row r="259" spans="1:8" ht="15.75" customHeight="1" x14ac:dyDescent="0.25">
      <c r="A259" s="2" t="s">
        <v>262</v>
      </c>
      <c r="B259" s="2">
        <v>79</v>
      </c>
      <c r="C259" s="2">
        <v>110</v>
      </c>
      <c r="D259" s="2">
        <v>73</v>
      </c>
      <c r="E259" s="36">
        <v>57</v>
      </c>
      <c r="F259" s="38">
        <f t="shared" ref="F259:F321" si="12">0.26*C259+0.32*D259+0.17*E259+17.84</f>
        <v>79.490000000000009</v>
      </c>
      <c r="G259" s="38">
        <f t="shared" ref="G259:G321" si="13">B259-F259</f>
        <v>-0.49000000000000909</v>
      </c>
      <c r="H259" s="39">
        <f t="shared" ref="H259:H321" si="14">G259*G259</f>
        <v>0.24010000000000892</v>
      </c>
    </row>
    <row r="260" spans="1:8" ht="15.75" customHeight="1" x14ac:dyDescent="0.25">
      <c r="A260" s="2" t="s">
        <v>263</v>
      </c>
      <c r="B260" s="2">
        <v>71</v>
      </c>
      <c r="C260" s="2">
        <v>128</v>
      </c>
      <c r="D260" s="2">
        <v>41</v>
      </c>
      <c r="E260" s="36">
        <v>48</v>
      </c>
      <c r="F260" s="38">
        <f t="shared" si="12"/>
        <v>72.400000000000006</v>
      </c>
      <c r="G260" s="38">
        <f t="shared" si="13"/>
        <v>-1.4000000000000057</v>
      </c>
      <c r="H260" s="39">
        <f t="shared" si="14"/>
        <v>1.960000000000016</v>
      </c>
    </row>
    <row r="261" spans="1:8" ht="15.75" customHeight="1" x14ac:dyDescent="0.25">
      <c r="A261" s="2" t="s">
        <v>264</v>
      </c>
      <c r="B261" s="2">
        <v>82</v>
      </c>
      <c r="C261" s="2">
        <v>104</v>
      </c>
      <c r="D261" s="2">
        <v>78</v>
      </c>
      <c r="E261" s="36">
        <v>53</v>
      </c>
      <c r="F261" s="38">
        <f t="shared" si="12"/>
        <v>78.849999999999994</v>
      </c>
      <c r="G261" s="38">
        <f t="shared" si="13"/>
        <v>3.1500000000000057</v>
      </c>
      <c r="H261" s="39">
        <f t="shared" si="14"/>
        <v>9.922500000000035</v>
      </c>
    </row>
    <row r="262" spans="1:8" ht="15.75" customHeight="1" x14ac:dyDescent="0.25">
      <c r="A262" s="2" t="s">
        <v>265</v>
      </c>
      <c r="B262" s="2">
        <v>85</v>
      </c>
      <c r="C262" s="2">
        <v>101</v>
      </c>
      <c r="D262" s="2">
        <v>87</v>
      </c>
      <c r="E262" s="36">
        <v>65</v>
      </c>
      <c r="F262" s="38">
        <f t="shared" si="12"/>
        <v>82.990000000000009</v>
      </c>
      <c r="G262" s="38">
        <f t="shared" si="13"/>
        <v>2.0099999999999909</v>
      </c>
      <c r="H262" s="39">
        <f t="shared" si="14"/>
        <v>4.0400999999999634</v>
      </c>
    </row>
    <row r="263" spans="1:8" ht="15.75" customHeight="1" x14ac:dyDescent="0.25">
      <c r="A263" s="2" t="s">
        <v>266</v>
      </c>
      <c r="B263" s="2">
        <v>75</v>
      </c>
      <c r="C263" s="2">
        <v>94</v>
      </c>
      <c r="D263" s="2">
        <v>54</v>
      </c>
      <c r="E263" s="36">
        <v>60</v>
      </c>
      <c r="F263" s="38">
        <f t="shared" si="12"/>
        <v>69.760000000000005</v>
      </c>
      <c r="G263" s="38">
        <f t="shared" si="13"/>
        <v>5.2399999999999949</v>
      </c>
      <c r="H263" s="39">
        <f t="shared" si="14"/>
        <v>27.457599999999946</v>
      </c>
    </row>
    <row r="264" spans="1:8" ht="15.75" customHeight="1" x14ac:dyDescent="0.25">
      <c r="A264" s="2" t="s">
        <v>267</v>
      </c>
      <c r="B264" s="2">
        <v>81</v>
      </c>
      <c r="C264" s="2">
        <v>106</v>
      </c>
      <c r="D264" s="2">
        <v>72</v>
      </c>
      <c r="E264" s="36">
        <v>55</v>
      </c>
      <c r="F264" s="38">
        <f t="shared" si="12"/>
        <v>77.790000000000006</v>
      </c>
      <c r="G264" s="38">
        <f t="shared" si="13"/>
        <v>3.2099999999999937</v>
      </c>
      <c r="H264" s="39">
        <f t="shared" si="14"/>
        <v>10.304099999999959</v>
      </c>
    </row>
    <row r="265" spans="1:8" ht="15.75" customHeight="1" x14ac:dyDescent="0.25">
      <c r="A265" s="2" t="s">
        <v>268</v>
      </c>
      <c r="B265" s="2">
        <v>68</v>
      </c>
      <c r="C265" s="2">
        <v>102</v>
      </c>
      <c r="D265" s="2">
        <v>32</v>
      </c>
      <c r="E265" s="36">
        <v>69</v>
      </c>
      <c r="F265" s="38">
        <f t="shared" si="12"/>
        <v>66.33</v>
      </c>
      <c r="G265" s="38">
        <f t="shared" si="13"/>
        <v>1.6700000000000017</v>
      </c>
      <c r="H265" s="39">
        <f t="shared" si="14"/>
        <v>2.7889000000000057</v>
      </c>
    </row>
    <row r="266" spans="1:8" ht="15.75" customHeight="1" x14ac:dyDescent="0.25">
      <c r="A266" s="2" t="s">
        <v>269</v>
      </c>
      <c r="B266" s="2">
        <v>81</v>
      </c>
      <c r="C266" s="2">
        <v>98</v>
      </c>
      <c r="D266" s="2">
        <v>72</v>
      </c>
      <c r="E266" s="36">
        <v>69</v>
      </c>
      <c r="F266" s="38">
        <f t="shared" si="12"/>
        <v>78.09</v>
      </c>
      <c r="G266" s="38">
        <f t="shared" si="13"/>
        <v>2.9099999999999966</v>
      </c>
      <c r="H266" s="39">
        <f t="shared" si="14"/>
        <v>8.4680999999999802</v>
      </c>
    </row>
    <row r="267" spans="1:8" ht="15.75" customHeight="1" x14ac:dyDescent="0.25">
      <c r="A267" s="2" t="s">
        <v>270</v>
      </c>
      <c r="B267" s="2">
        <v>80</v>
      </c>
      <c r="C267" s="2">
        <v>112</v>
      </c>
      <c r="D267" s="2">
        <v>72</v>
      </c>
      <c r="E267" s="36">
        <v>78</v>
      </c>
      <c r="F267" s="38">
        <f t="shared" si="12"/>
        <v>83.26</v>
      </c>
      <c r="G267" s="38">
        <f t="shared" si="13"/>
        <v>-3.2600000000000051</v>
      </c>
      <c r="H267" s="39">
        <f t="shared" si="14"/>
        <v>10.627600000000033</v>
      </c>
    </row>
    <row r="268" spans="1:8" ht="15.75" customHeight="1" x14ac:dyDescent="0.25">
      <c r="A268" s="2" t="s">
        <v>271</v>
      </c>
      <c r="B268" s="2">
        <v>78</v>
      </c>
      <c r="C268" s="2">
        <v>87</v>
      </c>
      <c r="D268" s="2">
        <v>74</v>
      </c>
      <c r="E268" s="36">
        <v>93</v>
      </c>
      <c r="F268" s="38">
        <f t="shared" si="12"/>
        <v>79.95</v>
      </c>
      <c r="G268" s="38">
        <f t="shared" si="13"/>
        <v>-1.9500000000000028</v>
      </c>
      <c r="H268" s="39">
        <f t="shared" si="14"/>
        <v>3.8025000000000109</v>
      </c>
    </row>
    <row r="269" spans="1:8" ht="15.75" customHeight="1" x14ac:dyDescent="0.25">
      <c r="A269" s="2" t="s">
        <v>272</v>
      </c>
      <c r="B269" s="2">
        <v>62</v>
      </c>
      <c r="C269" s="2">
        <v>73</v>
      </c>
      <c r="D269" s="2">
        <v>68</v>
      </c>
      <c r="E269" s="36">
        <v>67</v>
      </c>
      <c r="F269" s="38">
        <f t="shared" si="12"/>
        <v>69.97</v>
      </c>
      <c r="G269" s="38">
        <f t="shared" si="13"/>
        <v>-7.9699999999999989</v>
      </c>
      <c r="H269" s="39">
        <f t="shared" si="14"/>
        <v>63.520899999999983</v>
      </c>
    </row>
    <row r="270" spans="1:8" ht="15.75" customHeight="1" x14ac:dyDescent="0.25">
      <c r="A270" s="2" t="s">
        <v>273</v>
      </c>
      <c r="B270" s="2">
        <v>81</v>
      </c>
      <c r="C270" s="2">
        <v>94</v>
      </c>
      <c r="D270" s="2">
        <v>67</v>
      </c>
      <c r="E270" s="36">
        <v>59</v>
      </c>
      <c r="F270" s="38">
        <f t="shared" si="12"/>
        <v>73.75</v>
      </c>
      <c r="G270" s="38">
        <f t="shared" si="13"/>
        <v>7.25</v>
      </c>
      <c r="H270" s="39">
        <f t="shared" si="14"/>
        <v>52.5625</v>
      </c>
    </row>
    <row r="271" spans="1:8" ht="15.75" customHeight="1" x14ac:dyDescent="0.25">
      <c r="A271" s="2" t="s">
        <v>274</v>
      </c>
      <c r="B271" s="2">
        <v>76</v>
      </c>
      <c r="C271" s="2">
        <v>117</v>
      </c>
      <c r="D271" s="2">
        <v>66</v>
      </c>
      <c r="E271" s="36">
        <v>68</v>
      </c>
      <c r="F271" s="38">
        <f t="shared" si="12"/>
        <v>80.940000000000012</v>
      </c>
      <c r="G271" s="38">
        <f t="shared" si="13"/>
        <v>-4.9400000000000119</v>
      </c>
      <c r="H271" s="39">
        <f t="shared" si="14"/>
        <v>24.403600000000118</v>
      </c>
    </row>
    <row r="272" spans="1:8" ht="15.75" customHeight="1" x14ac:dyDescent="0.25">
      <c r="A272" s="2" t="s">
        <v>275</v>
      </c>
      <c r="B272" s="2">
        <v>77</v>
      </c>
      <c r="C272" s="2">
        <v>112</v>
      </c>
      <c r="D272" s="2">
        <v>58</v>
      </c>
      <c r="E272" s="36">
        <v>57</v>
      </c>
      <c r="F272" s="38">
        <f t="shared" si="12"/>
        <v>75.210000000000008</v>
      </c>
      <c r="G272" s="38">
        <f t="shared" si="13"/>
        <v>1.789999999999992</v>
      </c>
      <c r="H272" s="39">
        <f t="shared" si="14"/>
        <v>3.2040999999999715</v>
      </c>
    </row>
    <row r="273" spans="1:8" ht="15.75" customHeight="1" x14ac:dyDescent="0.25">
      <c r="A273" s="2" t="s">
        <v>276</v>
      </c>
      <c r="B273" s="2">
        <v>74</v>
      </c>
      <c r="C273" s="2">
        <v>113</v>
      </c>
      <c r="D273" s="2">
        <v>57</v>
      </c>
      <c r="E273" s="36">
        <v>76</v>
      </c>
      <c r="F273" s="38">
        <f t="shared" si="12"/>
        <v>78.38000000000001</v>
      </c>
      <c r="G273" s="38">
        <f t="shared" si="13"/>
        <v>-4.3800000000000097</v>
      </c>
      <c r="H273" s="39">
        <f t="shared" si="14"/>
        <v>19.184400000000085</v>
      </c>
    </row>
    <row r="274" spans="1:8" ht="15.75" customHeight="1" x14ac:dyDescent="0.25">
      <c r="A274" s="2" t="s">
        <v>277</v>
      </c>
      <c r="B274" s="2">
        <v>69</v>
      </c>
      <c r="C274" s="2">
        <v>94</v>
      </c>
      <c r="D274" s="2">
        <v>65</v>
      </c>
      <c r="E274" s="36">
        <v>53</v>
      </c>
      <c r="F274" s="38">
        <f t="shared" si="12"/>
        <v>72.09</v>
      </c>
      <c r="G274" s="38">
        <f t="shared" si="13"/>
        <v>-3.0900000000000034</v>
      </c>
      <c r="H274" s="39">
        <f t="shared" si="14"/>
        <v>9.5481000000000211</v>
      </c>
    </row>
    <row r="275" spans="1:8" ht="15.75" customHeight="1" x14ac:dyDescent="0.25">
      <c r="A275" s="2" t="s">
        <v>278</v>
      </c>
      <c r="B275" s="2">
        <v>68</v>
      </c>
      <c r="C275" s="2">
        <v>119</v>
      </c>
      <c r="D275" s="2">
        <v>48</v>
      </c>
      <c r="E275" s="36">
        <v>44</v>
      </c>
      <c r="F275" s="38">
        <f t="shared" si="12"/>
        <v>71.62</v>
      </c>
      <c r="G275" s="38">
        <f t="shared" si="13"/>
        <v>-3.6200000000000045</v>
      </c>
      <c r="H275" s="39">
        <f t="shared" si="14"/>
        <v>13.104400000000034</v>
      </c>
    </row>
    <row r="276" spans="1:8" ht="15.75" customHeight="1" x14ac:dyDescent="0.25">
      <c r="A276" s="2" t="s">
        <v>279</v>
      </c>
      <c r="B276" s="2">
        <v>85</v>
      </c>
      <c r="C276" s="2">
        <v>111</v>
      </c>
      <c r="D276" s="2">
        <v>91</v>
      </c>
      <c r="E276" s="36">
        <v>59</v>
      </c>
      <c r="F276" s="38">
        <f t="shared" si="12"/>
        <v>85.850000000000009</v>
      </c>
      <c r="G276" s="38">
        <f t="shared" si="13"/>
        <v>-0.85000000000000853</v>
      </c>
      <c r="H276" s="39">
        <f t="shared" si="14"/>
        <v>0.72250000000001446</v>
      </c>
    </row>
    <row r="277" spans="1:8" ht="15.75" customHeight="1" x14ac:dyDescent="0.25">
      <c r="A277" s="2" t="s">
        <v>280</v>
      </c>
      <c r="B277" s="2">
        <v>79</v>
      </c>
      <c r="C277" s="2">
        <v>104</v>
      </c>
      <c r="D277" s="2">
        <v>50</v>
      </c>
      <c r="E277" s="36">
        <v>73</v>
      </c>
      <c r="F277" s="38">
        <f t="shared" si="12"/>
        <v>73.290000000000006</v>
      </c>
      <c r="G277" s="38">
        <f t="shared" si="13"/>
        <v>5.7099999999999937</v>
      </c>
      <c r="H277" s="39">
        <f t="shared" si="14"/>
        <v>32.604099999999931</v>
      </c>
    </row>
    <row r="278" spans="1:8" ht="15.75" customHeight="1" x14ac:dyDescent="0.25">
      <c r="A278" s="2" t="s">
        <v>281</v>
      </c>
      <c r="B278" s="2">
        <v>74</v>
      </c>
      <c r="C278" s="2">
        <v>99</v>
      </c>
      <c r="D278" s="2">
        <v>77</v>
      </c>
      <c r="E278" s="36">
        <v>83</v>
      </c>
      <c r="F278" s="38">
        <f t="shared" si="12"/>
        <v>82.330000000000013</v>
      </c>
      <c r="G278" s="38">
        <f t="shared" si="13"/>
        <v>-8.3300000000000125</v>
      </c>
      <c r="H278" s="39">
        <f t="shared" si="14"/>
        <v>69.388900000000206</v>
      </c>
    </row>
    <row r="279" spans="1:8" ht="15.75" customHeight="1" x14ac:dyDescent="0.25">
      <c r="A279" s="2" t="s">
        <v>282</v>
      </c>
      <c r="B279" s="2">
        <v>81</v>
      </c>
      <c r="C279" s="2">
        <v>104</v>
      </c>
      <c r="D279" s="2">
        <v>78</v>
      </c>
      <c r="E279" s="36">
        <v>83</v>
      </c>
      <c r="F279" s="38">
        <f t="shared" si="12"/>
        <v>83.95</v>
      </c>
      <c r="G279" s="38">
        <f t="shared" si="13"/>
        <v>-2.9500000000000028</v>
      </c>
      <c r="H279" s="39">
        <f t="shared" si="14"/>
        <v>8.7025000000000166</v>
      </c>
    </row>
    <row r="280" spans="1:8" ht="15.75" customHeight="1" x14ac:dyDescent="0.25">
      <c r="A280" s="2" t="s">
        <v>283</v>
      </c>
      <c r="B280" s="2">
        <v>84</v>
      </c>
      <c r="C280" s="2">
        <v>108</v>
      </c>
      <c r="D280" s="2">
        <v>58</v>
      </c>
      <c r="E280" s="36">
        <v>64</v>
      </c>
      <c r="F280" s="38">
        <f t="shared" si="12"/>
        <v>75.36</v>
      </c>
      <c r="G280" s="38">
        <f t="shared" si="13"/>
        <v>8.64</v>
      </c>
      <c r="H280" s="39">
        <f t="shared" si="14"/>
        <v>74.649600000000007</v>
      </c>
    </row>
    <row r="281" spans="1:8" ht="15.75" customHeight="1" x14ac:dyDescent="0.25">
      <c r="A281" s="2" t="s">
        <v>284</v>
      </c>
      <c r="B281" s="2">
        <v>92</v>
      </c>
      <c r="C281" s="2">
        <v>130</v>
      </c>
      <c r="D281" s="2">
        <v>58</v>
      </c>
      <c r="E281" s="36">
        <v>75</v>
      </c>
      <c r="F281" s="38">
        <f t="shared" si="12"/>
        <v>82.95</v>
      </c>
      <c r="G281" s="38">
        <f t="shared" si="13"/>
        <v>9.0499999999999972</v>
      </c>
      <c r="H281" s="39">
        <f t="shared" si="14"/>
        <v>81.902499999999947</v>
      </c>
    </row>
    <row r="282" spans="1:8" ht="15.75" customHeight="1" x14ac:dyDescent="0.25">
      <c r="A282" s="2" t="s">
        <v>285</v>
      </c>
      <c r="B282" s="2">
        <v>85</v>
      </c>
      <c r="C282" s="2">
        <v>109</v>
      </c>
      <c r="D282" s="2">
        <v>89</v>
      </c>
      <c r="E282" s="36">
        <v>73</v>
      </c>
      <c r="F282" s="38">
        <f t="shared" si="12"/>
        <v>87.070000000000007</v>
      </c>
      <c r="G282" s="38">
        <f t="shared" si="13"/>
        <v>-2.0700000000000074</v>
      </c>
      <c r="H282" s="39">
        <f t="shared" si="14"/>
        <v>4.2849000000000306</v>
      </c>
    </row>
    <row r="283" spans="1:8" ht="15.75" customHeight="1" x14ac:dyDescent="0.25">
      <c r="A283" s="2" t="s">
        <v>286</v>
      </c>
      <c r="B283" s="2">
        <v>84</v>
      </c>
      <c r="C283" s="2">
        <v>106</v>
      </c>
      <c r="D283" s="2">
        <v>84</v>
      </c>
      <c r="E283" s="36">
        <v>80</v>
      </c>
      <c r="F283" s="38">
        <f t="shared" si="12"/>
        <v>85.88</v>
      </c>
      <c r="G283" s="38">
        <f t="shared" si="13"/>
        <v>-1.8799999999999955</v>
      </c>
      <c r="H283" s="39">
        <f t="shared" si="14"/>
        <v>3.5343999999999829</v>
      </c>
    </row>
    <row r="284" spans="1:8" ht="15.75" customHeight="1" x14ac:dyDescent="0.25">
      <c r="A284" s="2" t="s">
        <v>287</v>
      </c>
      <c r="B284" s="2">
        <v>87</v>
      </c>
      <c r="C284" s="2">
        <v>125</v>
      </c>
      <c r="D284" s="2">
        <v>59</v>
      </c>
      <c r="E284" s="36">
        <v>67</v>
      </c>
      <c r="F284" s="38">
        <f t="shared" si="12"/>
        <v>80.61</v>
      </c>
      <c r="G284" s="38">
        <f t="shared" si="13"/>
        <v>6.3900000000000006</v>
      </c>
      <c r="H284" s="39">
        <f t="shared" si="14"/>
        <v>40.832100000000004</v>
      </c>
    </row>
    <row r="285" spans="1:8" ht="15.75" customHeight="1" x14ac:dyDescent="0.25">
      <c r="A285" s="2" t="s">
        <v>288</v>
      </c>
      <c r="B285" s="2">
        <v>69</v>
      </c>
      <c r="C285" s="2">
        <v>84</v>
      </c>
      <c r="D285" s="2">
        <v>60</v>
      </c>
      <c r="E285" s="36">
        <v>58</v>
      </c>
      <c r="F285" s="38">
        <f t="shared" si="12"/>
        <v>68.739999999999995</v>
      </c>
      <c r="G285" s="38">
        <f t="shared" si="13"/>
        <v>0.26000000000000512</v>
      </c>
      <c r="H285" s="39">
        <f t="shared" si="14"/>
        <v>6.7600000000002658E-2</v>
      </c>
    </row>
    <row r="286" spans="1:8" ht="15.75" customHeight="1" x14ac:dyDescent="0.25">
      <c r="A286" s="2" t="s">
        <v>289</v>
      </c>
      <c r="B286" s="2">
        <v>69</v>
      </c>
      <c r="C286" s="2">
        <v>89</v>
      </c>
      <c r="D286" s="2">
        <v>60</v>
      </c>
      <c r="E286" s="36">
        <v>67</v>
      </c>
      <c r="F286" s="38">
        <f t="shared" si="12"/>
        <v>71.570000000000007</v>
      </c>
      <c r="G286" s="38">
        <f t="shared" si="13"/>
        <v>-2.5700000000000074</v>
      </c>
      <c r="H286" s="39">
        <f t="shared" si="14"/>
        <v>6.604900000000038</v>
      </c>
    </row>
    <row r="287" spans="1:8" ht="15.75" customHeight="1" x14ac:dyDescent="0.25">
      <c r="A287" s="2" t="s">
        <v>290</v>
      </c>
      <c r="B287" s="2">
        <v>81</v>
      </c>
      <c r="C287" s="2">
        <v>109</v>
      </c>
      <c r="D287" s="2">
        <v>62</v>
      </c>
      <c r="E287" s="36">
        <v>75</v>
      </c>
      <c r="F287" s="38">
        <f t="shared" si="12"/>
        <v>78.77</v>
      </c>
      <c r="G287" s="38">
        <f t="shared" si="13"/>
        <v>2.230000000000004</v>
      </c>
      <c r="H287" s="39">
        <f t="shared" si="14"/>
        <v>4.9729000000000179</v>
      </c>
    </row>
    <row r="288" spans="1:8" ht="15.75" customHeight="1" x14ac:dyDescent="0.25">
      <c r="A288" s="2" t="s">
        <v>291</v>
      </c>
      <c r="B288" s="2">
        <v>71</v>
      </c>
      <c r="C288" s="2">
        <v>121</v>
      </c>
      <c r="D288" s="2">
        <v>67</v>
      </c>
      <c r="E288" s="36">
        <v>55</v>
      </c>
      <c r="F288" s="38">
        <f t="shared" si="12"/>
        <v>80.09</v>
      </c>
      <c r="G288" s="38">
        <f t="shared" si="13"/>
        <v>-9.0900000000000034</v>
      </c>
      <c r="H288" s="39">
        <f t="shared" si="14"/>
        <v>82.62810000000006</v>
      </c>
    </row>
    <row r="289" spans="1:8" ht="15.75" customHeight="1" x14ac:dyDescent="0.25">
      <c r="A289" s="2" t="s">
        <v>292</v>
      </c>
      <c r="B289" s="2">
        <v>76</v>
      </c>
      <c r="C289" s="2">
        <v>102</v>
      </c>
      <c r="D289" s="2">
        <v>44</v>
      </c>
      <c r="E289" s="36">
        <v>73</v>
      </c>
      <c r="F289" s="38">
        <f t="shared" si="12"/>
        <v>70.850000000000009</v>
      </c>
      <c r="G289" s="38">
        <f t="shared" si="13"/>
        <v>5.1499999999999915</v>
      </c>
      <c r="H289" s="39">
        <f t="shared" si="14"/>
        <v>26.522499999999912</v>
      </c>
    </row>
    <row r="290" spans="1:8" ht="15.75" customHeight="1" x14ac:dyDescent="0.25">
      <c r="A290" s="2" t="s">
        <v>293</v>
      </c>
      <c r="B290" s="2">
        <v>77</v>
      </c>
      <c r="C290" s="2">
        <v>111</v>
      </c>
      <c r="D290" s="2">
        <v>68</v>
      </c>
      <c r="E290" s="36">
        <v>60</v>
      </c>
      <c r="F290" s="38">
        <f t="shared" si="12"/>
        <v>78.660000000000011</v>
      </c>
      <c r="G290" s="38">
        <f t="shared" si="13"/>
        <v>-1.6600000000000108</v>
      </c>
      <c r="H290" s="39">
        <f t="shared" si="14"/>
        <v>2.7556000000000358</v>
      </c>
    </row>
    <row r="291" spans="1:8" ht="15.75" customHeight="1" x14ac:dyDescent="0.25">
      <c r="A291" s="2" t="s">
        <v>294</v>
      </c>
      <c r="B291" s="2">
        <v>76</v>
      </c>
      <c r="C291" s="2">
        <v>106</v>
      </c>
      <c r="D291" s="2">
        <v>63</v>
      </c>
      <c r="E291" s="36">
        <v>54</v>
      </c>
      <c r="F291" s="38">
        <f t="shared" si="12"/>
        <v>74.739999999999995</v>
      </c>
      <c r="G291" s="38">
        <f t="shared" si="13"/>
        <v>1.2600000000000051</v>
      </c>
      <c r="H291" s="39">
        <f t="shared" si="14"/>
        <v>1.587600000000013</v>
      </c>
    </row>
    <row r="292" spans="1:8" ht="15.75" customHeight="1" x14ac:dyDescent="0.25">
      <c r="A292" s="2" t="s">
        <v>295</v>
      </c>
      <c r="B292" s="2">
        <v>90</v>
      </c>
      <c r="C292" s="2">
        <v>107</v>
      </c>
      <c r="D292" s="2">
        <v>93</v>
      </c>
      <c r="E292" s="36">
        <v>75</v>
      </c>
      <c r="F292" s="38">
        <f t="shared" si="12"/>
        <v>88.17</v>
      </c>
      <c r="G292" s="38">
        <f t="shared" si="13"/>
        <v>1.8299999999999983</v>
      </c>
      <c r="H292" s="39">
        <f t="shared" si="14"/>
        <v>3.3488999999999938</v>
      </c>
    </row>
    <row r="293" spans="1:8" ht="15.75" customHeight="1" x14ac:dyDescent="0.25">
      <c r="A293" s="2" t="s">
        <v>296</v>
      </c>
      <c r="B293" s="2">
        <v>74</v>
      </c>
      <c r="C293" s="2">
        <v>97</v>
      </c>
      <c r="D293" s="2">
        <v>52</v>
      </c>
      <c r="E293" s="36">
        <v>58</v>
      </c>
      <c r="F293" s="38">
        <f t="shared" si="12"/>
        <v>69.56</v>
      </c>
      <c r="G293" s="38">
        <f t="shared" si="13"/>
        <v>4.4399999999999977</v>
      </c>
      <c r="H293" s="39">
        <f t="shared" si="14"/>
        <v>19.713599999999978</v>
      </c>
    </row>
    <row r="294" spans="1:8" ht="15.75" customHeight="1" x14ac:dyDescent="0.25">
      <c r="A294" s="2" t="s">
        <v>297</v>
      </c>
      <c r="B294" s="2">
        <v>74</v>
      </c>
      <c r="C294" s="2">
        <v>133</v>
      </c>
      <c r="D294" s="2">
        <v>60</v>
      </c>
      <c r="E294" s="36">
        <v>50</v>
      </c>
      <c r="F294" s="38">
        <f t="shared" si="12"/>
        <v>80.12</v>
      </c>
      <c r="G294" s="38">
        <f t="shared" si="13"/>
        <v>-6.1200000000000045</v>
      </c>
      <c r="H294" s="39">
        <f t="shared" si="14"/>
        <v>37.454400000000057</v>
      </c>
    </row>
    <row r="295" spans="1:8" ht="15.75" customHeight="1" x14ac:dyDescent="0.25">
      <c r="A295" s="2" t="s">
        <v>298</v>
      </c>
      <c r="B295" s="2">
        <v>65</v>
      </c>
      <c r="C295" s="2">
        <v>96</v>
      </c>
      <c r="D295" s="2">
        <v>52</v>
      </c>
      <c r="E295" s="36">
        <v>74</v>
      </c>
      <c r="F295" s="38">
        <f t="shared" si="12"/>
        <v>72.02</v>
      </c>
      <c r="G295" s="38">
        <f t="shared" si="13"/>
        <v>-7.019999999999996</v>
      </c>
      <c r="H295" s="39">
        <f t="shared" si="14"/>
        <v>49.280399999999943</v>
      </c>
    </row>
    <row r="296" spans="1:8" ht="15.75" customHeight="1" x14ac:dyDescent="0.25">
      <c r="A296" s="2" t="s">
        <v>299</v>
      </c>
      <c r="B296" s="2">
        <v>66</v>
      </c>
      <c r="C296" s="2">
        <v>97</v>
      </c>
      <c r="D296" s="2">
        <v>65</v>
      </c>
      <c r="E296" s="36">
        <v>81</v>
      </c>
      <c r="F296" s="38">
        <f t="shared" si="12"/>
        <v>77.63000000000001</v>
      </c>
      <c r="G296" s="38">
        <f t="shared" si="13"/>
        <v>-11.63000000000001</v>
      </c>
      <c r="H296" s="39">
        <f t="shared" si="14"/>
        <v>135.25690000000023</v>
      </c>
    </row>
    <row r="297" spans="1:8" ht="15.75" customHeight="1" x14ac:dyDescent="0.25">
      <c r="A297" s="2" t="s">
        <v>300</v>
      </c>
      <c r="B297" s="2">
        <v>73</v>
      </c>
      <c r="C297" s="2">
        <v>116</v>
      </c>
      <c r="D297" s="2">
        <v>62</v>
      </c>
      <c r="E297" s="36">
        <v>45</v>
      </c>
      <c r="F297" s="38">
        <f t="shared" si="12"/>
        <v>75.489999999999995</v>
      </c>
      <c r="G297" s="38">
        <f t="shared" si="13"/>
        <v>-2.4899999999999949</v>
      </c>
      <c r="H297" s="39">
        <f t="shared" si="14"/>
        <v>6.2000999999999742</v>
      </c>
    </row>
    <row r="298" spans="1:8" ht="15.75" customHeight="1" x14ac:dyDescent="0.25">
      <c r="A298" s="2" t="s">
        <v>301</v>
      </c>
      <c r="B298" s="2">
        <v>80</v>
      </c>
      <c r="C298" s="2">
        <v>108</v>
      </c>
      <c r="D298" s="2">
        <v>74</v>
      </c>
      <c r="E298" s="36">
        <v>92</v>
      </c>
      <c r="F298" s="38">
        <f t="shared" si="12"/>
        <v>85.240000000000009</v>
      </c>
      <c r="G298" s="38">
        <f t="shared" si="13"/>
        <v>-5.2400000000000091</v>
      </c>
      <c r="H298" s="39">
        <f t="shared" si="14"/>
        <v>27.457600000000095</v>
      </c>
    </row>
    <row r="299" spans="1:8" ht="15.75" customHeight="1" x14ac:dyDescent="0.25">
      <c r="A299" s="2" t="s">
        <v>302</v>
      </c>
      <c r="B299" s="2">
        <v>96</v>
      </c>
      <c r="C299" s="2">
        <v>102</v>
      </c>
      <c r="D299" s="2">
        <v>84</v>
      </c>
      <c r="E299" s="36">
        <v>84</v>
      </c>
      <c r="F299" s="38">
        <f t="shared" si="12"/>
        <v>85.52000000000001</v>
      </c>
      <c r="G299" s="38">
        <f t="shared" si="13"/>
        <v>10.47999999999999</v>
      </c>
      <c r="H299" s="39">
        <f t="shared" si="14"/>
        <v>109.83039999999978</v>
      </c>
    </row>
    <row r="300" spans="1:8" ht="15.75" customHeight="1" x14ac:dyDescent="0.25">
      <c r="A300" s="2" t="s">
        <v>303</v>
      </c>
      <c r="B300" s="2">
        <v>77</v>
      </c>
      <c r="C300" s="2">
        <v>94</v>
      </c>
      <c r="D300" s="2">
        <v>78</v>
      </c>
      <c r="E300" s="36">
        <v>79</v>
      </c>
      <c r="F300" s="38">
        <f t="shared" si="12"/>
        <v>80.67</v>
      </c>
      <c r="G300" s="38">
        <f t="shared" si="13"/>
        <v>-3.6700000000000017</v>
      </c>
      <c r="H300" s="39">
        <f t="shared" si="14"/>
        <v>13.468900000000012</v>
      </c>
    </row>
    <row r="301" spans="1:8" ht="15.75" customHeight="1" x14ac:dyDescent="0.25">
      <c r="A301" s="2" t="s">
        <v>304</v>
      </c>
      <c r="B301" s="2">
        <v>73</v>
      </c>
      <c r="C301" s="2">
        <v>98</v>
      </c>
      <c r="D301" s="2">
        <v>71</v>
      </c>
      <c r="E301" s="36">
        <v>68</v>
      </c>
      <c r="F301" s="38">
        <f t="shared" si="12"/>
        <v>77.600000000000009</v>
      </c>
      <c r="G301" s="38">
        <f t="shared" si="13"/>
        <v>-4.6000000000000085</v>
      </c>
      <c r="H301" s="39">
        <f t="shared" si="14"/>
        <v>21.160000000000078</v>
      </c>
    </row>
    <row r="302" spans="1:8" ht="15.75" customHeight="1" x14ac:dyDescent="0.25">
      <c r="A302" s="2" t="s">
        <v>305</v>
      </c>
      <c r="B302" s="2">
        <v>70</v>
      </c>
      <c r="C302" s="2">
        <v>87</v>
      </c>
      <c r="D302" s="2">
        <v>63</v>
      </c>
      <c r="E302" s="36">
        <v>62</v>
      </c>
      <c r="F302" s="38">
        <f t="shared" si="12"/>
        <v>71.16</v>
      </c>
      <c r="G302" s="38">
        <f t="shared" si="13"/>
        <v>-1.1599999999999966</v>
      </c>
      <c r="H302" s="39">
        <f t="shared" si="14"/>
        <v>1.3455999999999921</v>
      </c>
    </row>
    <row r="303" spans="1:8" ht="15.75" customHeight="1" x14ac:dyDescent="0.25">
      <c r="A303" s="2" t="s">
        <v>306</v>
      </c>
      <c r="B303" s="2">
        <v>68</v>
      </c>
      <c r="C303" s="2">
        <v>104</v>
      </c>
      <c r="D303" s="2">
        <v>57</v>
      </c>
      <c r="E303" s="36">
        <v>53</v>
      </c>
      <c r="F303" s="38">
        <f t="shared" si="12"/>
        <v>72.13</v>
      </c>
      <c r="G303" s="38">
        <f t="shared" si="13"/>
        <v>-4.1299999999999955</v>
      </c>
      <c r="H303" s="39">
        <f t="shared" si="14"/>
        <v>17.056899999999963</v>
      </c>
    </row>
    <row r="304" spans="1:8" ht="15.75" customHeight="1" x14ac:dyDescent="0.25">
      <c r="A304" s="2" t="s">
        <v>307</v>
      </c>
      <c r="B304" s="2">
        <v>66</v>
      </c>
      <c r="C304" s="2">
        <v>85</v>
      </c>
      <c r="D304" s="2">
        <v>57</v>
      </c>
      <c r="E304" s="36">
        <v>51</v>
      </c>
      <c r="F304" s="38">
        <f t="shared" si="12"/>
        <v>66.850000000000009</v>
      </c>
      <c r="G304" s="38">
        <f t="shared" si="13"/>
        <v>-0.85000000000000853</v>
      </c>
      <c r="H304" s="39">
        <f t="shared" si="14"/>
        <v>0.72250000000001446</v>
      </c>
    </row>
    <row r="305" spans="1:8" ht="15.75" customHeight="1" x14ac:dyDescent="0.25">
      <c r="A305" s="2" t="s">
        <v>308</v>
      </c>
      <c r="B305" s="2">
        <v>86</v>
      </c>
      <c r="C305" s="2">
        <v>145</v>
      </c>
      <c r="D305" s="2">
        <v>64</v>
      </c>
      <c r="E305" s="36">
        <v>74</v>
      </c>
      <c r="F305" s="38">
        <f t="shared" si="12"/>
        <v>88.600000000000009</v>
      </c>
      <c r="G305" s="38">
        <f t="shared" si="13"/>
        <v>-2.6000000000000085</v>
      </c>
      <c r="H305" s="39">
        <f t="shared" si="14"/>
        <v>6.7600000000000442</v>
      </c>
    </row>
    <row r="306" spans="1:8" ht="15.75" customHeight="1" x14ac:dyDescent="0.25">
      <c r="A306" s="2" t="s">
        <v>309</v>
      </c>
      <c r="B306" s="2">
        <v>88</v>
      </c>
      <c r="C306" s="2">
        <v>105</v>
      </c>
      <c r="D306" s="2">
        <v>76</v>
      </c>
      <c r="E306" s="36">
        <v>90</v>
      </c>
      <c r="F306" s="38">
        <f t="shared" si="12"/>
        <v>84.76</v>
      </c>
      <c r="G306" s="38">
        <f t="shared" si="13"/>
        <v>3.2399999999999949</v>
      </c>
      <c r="H306" s="39">
        <f t="shared" si="14"/>
        <v>10.497599999999967</v>
      </c>
    </row>
    <row r="307" spans="1:8" ht="15.75" customHeight="1" x14ac:dyDescent="0.25">
      <c r="A307" s="2" t="s">
        <v>310</v>
      </c>
      <c r="B307" s="2">
        <v>82</v>
      </c>
      <c r="C307" s="2">
        <v>96</v>
      </c>
      <c r="D307" s="2">
        <v>71</v>
      </c>
      <c r="E307" s="36">
        <v>63</v>
      </c>
      <c r="F307" s="38">
        <f t="shared" si="12"/>
        <v>76.23</v>
      </c>
      <c r="G307" s="38">
        <f t="shared" si="13"/>
        <v>5.769999999999996</v>
      </c>
      <c r="H307" s="39">
        <f t="shared" si="14"/>
        <v>33.292899999999953</v>
      </c>
    </row>
    <row r="308" spans="1:8" ht="15.75" customHeight="1" x14ac:dyDescent="0.25">
      <c r="A308" s="2" t="s">
        <v>311</v>
      </c>
      <c r="B308" s="2">
        <v>85</v>
      </c>
      <c r="C308" s="2">
        <v>103</v>
      </c>
      <c r="D308" s="2">
        <v>85</v>
      </c>
      <c r="E308" s="36">
        <v>81</v>
      </c>
      <c r="F308" s="38">
        <f t="shared" si="12"/>
        <v>85.59</v>
      </c>
      <c r="G308" s="38">
        <f t="shared" si="13"/>
        <v>-0.59000000000000341</v>
      </c>
      <c r="H308" s="39">
        <f t="shared" si="14"/>
        <v>0.34810000000000402</v>
      </c>
    </row>
    <row r="309" spans="1:8" ht="15.75" customHeight="1" x14ac:dyDescent="0.25">
      <c r="A309" s="2" t="s">
        <v>312</v>
      </c>
      <c r="B309" s="2">
        <v>78</v>
      </c>
      <c r="C309" s="2">
        <v>115</v>
      </c>
      <c r="D309" s="2">
        <v>56</v>
      </c>
      <c r="E309" s="36">
        <v>75</v>
      </c>
      <c r="F309" s="38">
        <f t="shared" si="12"/>
        <v>78.410000000000011</v>
      </c>
      <c r="G309" s="38">
        <f t="shared" si="13"/>
        <v>-0.4100000000000108</v>
      </c>
      <c r="H309" s="39">
        <f t="shared" si="14"/>
        <v>0.16810000000000885</v>
      </c>
    </row>
    <row r="310" spans="1:8" ht="15.75" customHeight="1" x14ac:dyDescent="0.25">
      <c r="A310" s="2" t="s">
        <v>313</v>
      </c>
      <c r="B310" s="2">
        <v>87</v>
      </c>
      <c r="C310" s="2">
        <v>135</v>
      </c>
      <c r="D310" s="2">
        <v>61</v>
      </c>
      <c r="E310" s="36">
        <v>61</v>
      </c>
      <c r="F310" s="38">
        <f t="shared" si="12"/>
        <v>82.830000000000013</v>
      </c>
      <c r="G310" s="38">
        <f t="shared" si="13"/>
        <v>4.1699999999999875</v>
      </c>
      <c r="H310" s="39">
        <f t="shared" si="14"/>
        <v>17.388899999999897</v>
      </c>
    </row>
    <row r="311" spans="1:8" ht="15.75" customHeight="1" x14ac:dyDescent="0.25">
      <c r="A311" s="2" t="s">
        <v>314</v>
      </c>
      <c r="B311" s="2">
        <v>72</v>
      </c>
      <c r="C311" s="2">
        <v>104</v>
      </c>
      <c r="D311" s="2">
        <v>58</v>
      </c>
      <c r="E311" s="36">
        <v>53</v>
      </c>
      <c r="F311" s="38">
        <f t="shared" si="12"/>
        <v>72.449999999999989</v>
      </c>
      <c r="G311" s="38">
        <f t="shared" si="13"/>
        <v>-0.44999999999998863</v>
      </c>
      <c r="H311" s="39">
        <f t="shared" si="14"/>
        <v>0.20249999999998977</v>
      </c>
    </row>
    <row r="312" spans="1:8" ht="15.75" customHeight="1" x14ac:dyDescent="0.25">
      <c r="A312" s="2" t="s">
        <v>315</v>
      </c>
      <c r="B312" s="2">
        <v>87</v>
      </c>
      <c r="C312" s="2">
        <v>126</v>
      </c>
      <c r="D312" s="2">
        <v>83</v>
      </c>
      <c r="E312" s="36">
        <v>59</v>
      </c>
      <c r="F312" s="38">
        <f t="shared" si="12"/>
        <v>87.19</v>
      </c>
      <c r="G312" s="38">
        <f t="shared" si="13"/>
        <v>-0.18999999999999773</v>
      </c>
      <c r="H312" s="39">
        <f t="shared" si="14"/>
        <v>3.6099999999999133E-2</v>
      </c>
    </row>
    <row r="313" spans="1:8" ht="15.75" customHeight="1" x14ac:dyDescent="0.25">
      <c r="A313" s="2" t="s">
        <v>316</v>
      </c>
      <c r="B313" s="2">
        <v>81</v>
      </c>
      <c r="C313" s="2">
        <v>121</v>
      </c>
      <c r="D313" s="2">
        <v>70</v>
      </c>
      <c r="E313" s="36">
        <v>81</v>
      </c>
      <c r="F313" s="38">
        <f t="shared" si="12"/>
        <v>85.47</v>
      </c>
      <c r="G313" s="38">
        <f t="shared" si="13"/>
        <v>-4.4699999999999989</v>
      </c>
      <c r="H313" s="39">
        <f t="shared" si="14"/>
        <v>19.980899999999991</v>
      </c>
    </row>
    <row r="314" spans="1:8" ht="15.75" customHeight="1" x14ac:dyDescent="0.25">
      <c r="A314" s="2" t="s">
        <v>317</v>
      </c>
      <c r="B314" s="2">
        <v>83</v>
      </c>
      <c r="C314" s="2">
        <v>106</v>
      </c>
      <c r="D314" s="2">
        <v>72</v>
      </c>
      <c r="E314" s="36">
        <v>88</v>
      </c>
      <c r="F314" s="38">
        <f t="shared" si="12"/>
        <v>83.4</v>
      </c>
      <c r="G314" s="38">
        <f t="shared" si="13"/>
        <v>-0.40000000000000568</v>
      </c>
      <c r="H314" s="39">
        <f t="shared" si="14"/>
        <v>0.16000000000000456</v>
      </c>
    </row>
    <row r="315" spans="1:8" ht="15.75" customHeight="1" x14ac:dyDescent="0.25">
      <c r="A315" s="2" t="s">
        <v>318</v>
      </c>
      <c r="B315" s="2">
        <v>87</v>
      </c>
      <c r="C315" s="2">
        <v>107</v>
      </c>
      <c r="D315" s="2">
        <v>93</v>
      </c>
      <c r="E315" s="36">
        <v>72</v>
      </c>
      <c r="F315" s="38">
        <f t="shared" si="12"/>
        <v>87.66</v>
      </c>
      <c r="G315" s="38">
        <f t="shared" si="13"/>
        <v>-0.65999999999999659</v>
      </c>
      <c r="H315" s="39">
        <f t="shared" si="14"/>
        <v>0.43559999999999549</v>
      </c>
    </row>
    <row r="316" spans="1:8" ht="15.75" customHeight="1" x14ac:dyDescent="0.25">
      <c r="A316" s="2" t="s">
        <v>319</v>
      </c>
      <c r="B316" s="2">
        <v>63</v>
      </c>
      <c r="C316" s="2">
        <v>102</v>
      </c>
      <c r="D316" s="2">
        <v>47</v>
      </c>
      <c r="E316" s="36">
        <v>64</v>
      </c>
      <c r="F316" s="38">
        <f t="shared" si="12"/>
        <v>70.28</v>
      </c>
      <c r="G316" s="38">
        <f t="shared" si="13"/>
        <v>-7.2800000000000011</v>
      </c>
      <c r="H316" s="39">
        <f t="shared" si="14"/>
        <v>52.998400000000018</v>
      </c>
    </row>
    <row r="317" spans="1:8" ht="15.75" customHeight="1" x14ac:dyDescent="0.25">
      <c r="A317" s="2" t="s">
        <v>320</v>
      </c>
      <c r="B317" s="2">
        <v>80</v>
      </c>
      <c r="C317" s="2">
        <v>85</v>
      </c>
      <c r="D317" s="2">
        <v>64</v>
      </c>
      <c r="E317" s="36">
        <v>81</v>
      </c>
      <c r="F317" s="38">
        <f t="shared" si="12"/>
        <v>74.19</v>
      </c>
      <c r="G317" s="38">
        <f t="shared" si="13"/>
        <v>5.8100000000000023</v>
      </c>
      <c r="H317" s="39">
        <f t="shared" si="14"/>
        <v>33.756100000000025</v>
      </c>
    </row>
    <row r="318" spans="1:8" ht="15.75" customHeight="1" x14ac:dyDescent="0.25">
      <c r="A318" s="2" t="s">
        <v>321</v>
      </c>
      <c r="B318" s="2">
        <v>99</v>
      </c>
      <c r="C318" s="2">
        <v>143</v>
      </c>
      <c r="D318" s="2">
        <v>97</v>
      </c>
      <c r="E318" s="36">
        <v>79</v>
      </c>
      <c r="F318" s="38">
        <f t="shared" si="12"/>
        <v>99.490000000000009</v>
      </c>
      <c r="G318" s="38">
        <f t="shared" si="13"/>
        <v>-0.49000000000000909</v>
      </c>
      <c r="H318" s="39">
        <f t="shared" si="14"/>
        <v>0.24010000000000892</v>
      </c>
    </row>
    <row r="319" spans="1:8" ht="15.75" customHeight="1" x14ac:dyDescent="0.25">
      <c r="A319" s="2" t="s">
        <v>322</v>
      </c>
      <c r="B319" s="2">
        <v>79</v>
      </c>
      <c r="C319" s="2">
        <v>110</v>
      </c>
      <c r="D319" s="2">
        <v>73</v>
      </c>
      <c r="E319" s="36">
        <v>57</v>
      </c>
      <c r="F319" s="38">
        <f t="shared" si="12"/>
        <v>79.490000000000009</v>
      </c>
      <c r="G319" s="38">
        <f t="shared" si="13"/>
        <v>-0.49000000000000909</v>
      </c>
      <c r="H319" s="39">
        <f t="shared" si="14"/>
        <v>0.24010000000000892</v>
      </c>
    </row>
    <row r="320" spans="1:8" ht="15.75" customHeight="1" x14ac:dyDescent="0.25">
      <c r="A320" s="2" t="s">
        <v>323</v>
      </c>
      <c r="B320" s="2">
        <v>71</v>
      </c>
      <c r="C320" s="2">
        <v>128</v>
      </c>
      <c r="D320" s="2">
        <v>41</v>
      </c>
      <c r="E320" s="36">
        <v>48</v>
      </c>
      <c r="F320" s="38">
        <f t="shared" si="12"/>
        <v>72.400000000000006</v>
      </c>
      <c r="G320" s="38">
        <f t="shared" si="13"/>
        <v>-1.4000000000000057</v>
      </c>
      <c r="H320" s="39">
        <f t="shared" si="14"/>
        <v>1.960000000000016</v>
      </c>
    </row>
    <row r="321" spans="1:8" ht="15.75" customHeight="1" x14ac:dyDescent="0.25">
      <c r="A321" s="2" t="s">
        <v>324</v>
      </c>
      <c r="B321" s="2">
        <v>82</v>
      </c>
      <c r="C321" s="2">
        <v>104</v>
      </c>
      <c r="D321" s="2">
        <v>78</v>
      </c>
      <c r="E321" s="36">
        <v>53</v>
      </c>
      <c r="F321" s="38">
        <f t="shared" si="12"/>
        <v>78.849999999999994</v>
      </c>
      <c r="G321" s="38">
        <f t="shared" si="13"/>
        <v>3.1500000000000057</v>
      </c>
      <c r="H321" s="39">
        <f t="shared" si="14"/>
        <v>9.922500000000035</v>
      </c>
    </row>
    <row r="322" spans="1:8" ht="15.75" customHeight="1" x14ac:dyDescent="0.2"/>
    <row r="323" spans="1:8" ht="15.75" customHeight="1" x14ac:dyDescent="0.2"/>
    <row r="324" spans="1:8" ht="15.75" customHeight="1" x14ac:dyDescent="0.2"/>
    <row r="325" spans="1:8" ht="15.75" customHeight="1" x14ac:dyDescent="0.2"/>
    <row r="326" spans="1:8" ht="15.75" customHeight="1" x14ac:dyDescent="0.2"/>
    <row r="327" spans="1:8" ht="15.75" customHeight="1" x14ac:dyDescent="0.2"/>
    <row r="328" spans="1:8" ht="15.75" customHeight="1" x14ac:dyDescent="0.2"/>
    <row r="329" spans="1:8" ht="15.75" customHeight="1" x14ac:dyDescent="0.2"/>
    <row r="330" spans="1:8" ht="15.75" customHeight="1" x14ac:dyDescent="0.2"/>
    <row r="331" spans="1:8" ht="15.75" customHeight="1" x14ac:dyDescent="0.2"/>
    <row r="332" spans="1:8" ht="15.75" customHeight="1" x14ac:dyDescent="0.2"/>
    <row r="333" spans="1:8" ht="15.75" customHeight="1" x14ac:dyDescent="0.2"/>
    <row r="334" spans="1:8" ht="15.75" customHeight="1" x14ac:dyDescent="0.2"/>
    <row r="335" spans="1:8" ht="15.75" customHeight="1" x14ac:dyDescent="0.2"/>
    <row r="336" spans="1:8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Descriptive Analysis</vt:lpstr>
      <vt:lpstr>Regression Analysis</vt:lpstr>
      <vt:lpstr>Predictive Model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Harish Prabhu</cp:lastModifiedBy>
  <dcterms:created xsi:type="dcterms:W3CDTF">2021-06-21T03:10:24Z</dcterms:created>
  <dcterms:modified xsi:type="dcterms:W3CDTF">2022-01-30T19:47:01Z</dcterms:modified>
</cp:coreProperties>
</file>