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showInkAnnotation="0"/>
  <mc:AlternateContent xmlns:mc="http://schemas.openxmlformats.org/markup-compatibility/2006">
    <mc:Choice Requires="x15">
      <x15ac:absPath xmlns:x15ac="http://schemas.microsoft.com/office/spreadsheetml/2010/11/ac" url="C:\Users\marga\Desktop\DATA SCIENCE COURSE\SECOND WEEK PROJECT\"/>
    </mc:Choice>
  </mc:AlternateContent>
  <xr:revisionPtr revIDLastSave="0" documentId="13_ncr:1_{1E60C999-984A-449D-89DB-0BB8B3F5B937}" xr6:coauthVersionLast="47" xr6:coauthVersionMax="47" xr10:uidLastSave="{00000000-0000-0000-0000-000000000000}"/>
  <bookViews>
    <workbookView xWindow="-120" yWindow="-120" windowWidth="21840" windowHeight="13020" tabRatio="500" xr2:uid="{00000000-000D-0000-FFFF-FFFF00000000}"/>
  </bookViews>
  <sheets>
    <sheet name="Sheet1" sheetId="5" r:id="rId1"/>
    <sheet name="Sheet2" sheetId="6"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5" l="1"/>
  <c r="L12" i="5"/>
  <c r="F28" i="5"/>
  <c r="C24" i="5"/>
  <c r="F26" i="5"/>
  <c r="F24" i="5"/>
  <c r="F21" i="5"/>
  <c r="F3" i="5"/>
  <c r="F4" i="5"/>
  <c r="F5" i="5"/>
  <c r="F6" i="5"/>
  <c r="F7" i="5"/>
  <c r="F8" i="5"/>
  <c r="F9" i="5"/>
  <c r="F10" i="5"/>
  <c r="F11" i="5"/>
  <c r="F12" i="5"/>
  <c r="F13" i="5"/>
  <c r="F14" i="5"/>
  <c r="F15" i="5"/>
  <c r="F16" i="5"/>
  <c r="F17" i="5"/>
  <c r="F18" i="5"/>
  <c r="F19" i="5"/>
  <c r="F20" i="5"/>
  <c r="F2" i="5"/>
  <c r="D3" i="5"/>
  <c r="E3"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E2" i="5"/>
  <c r="I16" i="5"/>
  <c r="K20" i="5"/>
  <c r="J19" i="5"/>
  <c r="K19" i="5"/>
  <c r="J12" i="5"/>
</calcChain>
</file>

<file path=xl/sharedStrings.xml><?xml version="1.0" encoding="utf-8"?>
<sst xmlns="http://schemas.openxmlformats.org/spreadsheetml/2006/main" count="53" uniqueCount="52">
  <si>
    <t>Dominos</t>
  </si>
  <si>
    <t>Pizza hut</t>
  </si>
  <si>
    <t>Pricing</t>
  </si>
  <si>
    <t>High</t>
  </si>
  <si>
    <t>Medium</t>
  </si>
  <si>
    <t>Service</t>
  </si>
  <si>
    <t>Self service</t>
  </si>
  <si>
    <t>Table service</t>
  </si>
  <si>
    <t>Ambiencce</t>
  </si>
  <si>
    <t>8/10</t>
  </si>
  <si>
    <t>5/10</t>
  </si>
  <si>
    <t>Color</t>
  </si>
  <si>
    <t>Blue</t>
  </si>
  <si>
    <t>Red</t>
  </si>
  <si>
    <t>Packaging</t>
  </si>
  <si>
    <t>Box</t>
  </si>
  <si>
    <t>Plate</t>
  </si>
  <si>
    <t>Outlets</t>
  </si>
  <si>
    <t>More</t>
  </si>
  <si>
    <t>Location</t>
  </si>
  <si>
    <t>Premium</t>
  </si>
  <si>
    <t>Simple shop</t>
  </si>
  <si>
    <t>Tag line</t>
  </si>
  <si>
    <t>Store</t>
  </si>
  <si>
    <t>Revenue</t>
  </si>
  <si>
    <t>Employees</t>
  </si>
  <si>
    <t>Exp. Recruitment</t>
  </si>
  <si>
    <t>Exp. Revenue</t>
  </si>
  <si>
    <t>?</t>
  </si>
  <si>
    <t>with employees</t>
  </si>
  <si>
    <t>without employees</t>
  </si>
  <si>
    <t>Total exp. Revenue</t>
  </si>
  <si>
    <t>Expcetd Revenue</t>
  </si>
  <si>
    <t>Residuals</t>
  </si>
  <si>
    <t>Squaraed Residuals</t>
  </si>
  <si>
    <t>Mean SQ. Error</t>
  </si>
  <si>
    <t>Root Mean Sq. Error</t>
  </si>
  <si>
    <t>Relative RMSE (Root Mean Square Error)</t>
  </si>
  <si>
    <t>Notes for analysing Relative RMSE</t>
  </si>
  <si>
    <t>1. RMSE in absolute terms provides us an estimate of the amount of which our predictions may deviate.</t>
  </si>
  <si>
    <t>2. absolute RMSE is good for analysing the error in terms of magnitude. However, it doesn’t provide any principle to judge whether a error is in accrptable range or very high.</t>
  </si>
  <si>
    <t>3. To provide us an estimate of an error in terms of its acceptablility, we generally go for Relative RMSE which is obtained by dividing the RMSE by the average of the value of actual Y variable.</t>
  </si>
  <si>
    <t>Notes for R²</t>
  </si>
  <si>
    <r>
      <t xml:space="preserve">1. R² is also called as </t>
    </r>
    <r>
      <rPr>
        <b/>
        <sz val="12"/>
        <color theme="1"/>
        <rFont val="Calibri"/>
        <family val="2"/>
        <scheme val="minor"/>
      </rPr>
      <t>GOODNESS OF FIT CO-EFFICIENT</t>
    </r>
    <r>
      <rPr>
        <sz val="12"/>
        <color theme="1"/>
        <rFont val="Calibri"/>
        <family val="2"/>
        <scheme val="minor"/>
      </rPr>
      <t xml:space="preserve"> for a regression model.</t>
    </r>
  </si>
  <si>
    <t>2s. It is the indicator which determines the strength of the realtionship between the independent and the dependent variable.</t>
  </si>
  <si>
    <t>3. R² value more than 65% is assumed to be a good benchmark for moderately strong regression model.</t>
  </si>
  <si>
    <t>Advanced Interpretation of R²</t>
  </si>
  <si>
    <t>1. R² is the overall explainablility that x- variable carry with respect to y- variable.</t>
  </si>
  <si>
    <t>2. R² in another words is the amount of information contained by independent variable about dependnet variable.</t>
  </si>
  <si>
    <t xml:space="preserve">Squarred Correlation </t>
  </si>
  <si>
    <t>Correlation</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</si>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</sst>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xf>
    <xf numFmtId="1" fontId="0" fillId="0" borderId="1" xfId="0" applyNumberFormat="1"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xf>
    <xf numFmtId="9" fontId="0" fillId="0" borderId="0" xfId="1" applyFont="1"/>
    <xf numFmtId="0" fontId="1" fillId="0" borderId="0" xfId="0" applyFont="1"/>
    <xf numFmtId="0" fontId="0" fillId="0" borderId="0" xfId="0" quotePrefix="1"/>
    <xf numFmtId="1" fontId="0" fillId="0" borderId="0" xfId="0" applyNumberFormat="1"/>
    <xf numFmtId="9" fontId="2" fillId="2" borderId="0" xfId="1" applyFont="1" applyFill="1"/>
    <xf numFmtId="9" fontId="0" fillId="3" borderId="0" xfId="1" applyFont="1" applyFill="1"/>
    <xf numFmtId="9" fontId="0" fillId="0" borderId="0" xfId="1" applyFont="1" applyFill="1"/>
    <xf numFmtId="0" fontId="0" fillId="4" borderId="0" xfId="0" applyFill="1"/>
    <xf numFmtId="0" fontId="0" fillId="0" borderId="0" xfId="0" applyAlignment="1">
      <alignment horizontal="center"/>
    </xf>
    <xf numFmtId="0" fontId="0" fillId="0" borderId="0" xfId="0" applyBorder="1" applyAlignment="1">
      <alignment horizontal="center"/>
    </xf>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Revenue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968503937007873"/>
                  <c:y val="-0.162453703703703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Sheet1!$B$2:$B$21</c:f>
              <c:numCache>
                <c:formatCode>0</c:formatCode>
                <c:ptCount val="20"/>
                <c:pt idx="0">
                  <c:v>125</c:v>
                </c:pt>
                <c:pt idx="1">
                  <c:v>150</c:v>
                </c:pt>
                <c:pt idx="2">
                  <c:v>125</c:v>
                </c:pt>
                <c:pt idx="3">
                  <c:v>175</c:v>
                </c:pt>
                <c:pt idx="4">
                  <c:v>200</c:v>
                </c:pt>
                <c:pt idx="5">
                  <c:v>100</c:v>
                </c:pt>
                <c:pt idx="6">
                  <c:v>250</c:v>
                </c:pt>
                <c:pt idx="7">
                  <c:v>125</c:v>
                </c:pt>
                <c:pt idx="8">
                  <c:v>175</c:v>
                </c:pt>
                <c:pt idx="9">
                  <c:v>175</c:v>
                </c:pt>
                <c:pt idx="10">
                  <c:v>250</c:v>
                </c:pt>
                <c:pt idx="11">
                  <c:v>300</c:v>
                </c:pt>
                <c:pt idx="12">
                  <c:v>200</c:v>
                </c:pt>
                <c:pt idx="13">
                  <c:v>250</c:v>
                </c:pt>
                <c:pt idx="14">
                  <c:v>125</c:v>
                </c:pt>
                <c:pt idx="15">
                  <c:v>175</c:v>
                </c:pt>
                <c:pt idx="16">
                  <c:v>200</c:v>
                </c:pt>
                <c:pt idx="17">
                  <c:v>225</c:v>
                </c:pt>
                <c:pt idx="18">
                  <c:v>250</c:v>
                </c:pt>
                <c:pt idx="19">
                  <c:v>300</c:v>
                </c:pt>
              </c:numCache>
            </c:numRef>
          </c:xVal>
          <c:yVal>
            <c:numRef>
              <c:f>Sheet1!$C$2:$C$21</c:f>
              <c:numCache>
                <c:formatCode>General</c:formatCode>
                <c:ptCount val="20"/>
                <c:pt idx="0">
                  <c:v>24006</c:v>
                </c:pt>
                <c:pt idx="1">
                  <c:v>27695</c:v>
                </c:pt>
                <c:pt idx="2">
                  <c:v>26798</c:v>
                </c:pt>
                <c:pt idx="3">
                  <c:v>29049</c:v>
                </c:pt>
                <c:pt idx="4">
                  <c:v>31204</c:v>
                </c:pt>
                <c:pt idx="5">
                  <c:v>24302</c:v>
                </c:pt>
                <c:pt idx="6">
                  <c:v>29679</c:v>
                </c:pt>
                <c:pt idx="7">
                  <c:v>25403</c:v>
                </c:pt>
                <c:pt idx="8">
                  <c:v>27001</c:v>
                </c:pt>
                <c:pt idx="9">
                  <c:v>30004</c:v>
                </c:pt>
                <c:pt idx="10">
                  <c:v>29454</c:v>
                </c:pt>
                <c:pt idx="11">
                  <c:v>32405</c:v>
                </c:pt>
                <c:pt idx="12">
                  <c:v>28330</c:v>
                </c:pt>
                <c:pt idx="13">
                  <c:v>31044</c:v>
                </c:pt>
                <c:pt idx="14">
                  <c:v>24560</c:v>
                </c:pt>
                <c:pt idx="15">
                  <c:v>30059</c:v>
                </c:pt>
                <c:pt idx="16">
                  <c:v>30495</c:v>
                </c:pt>
                <c:pt idx="17">
                  <c:v>29405</c:v>
                </c:pt>
                <c:pt idx="18">
                  <c:v>31003</c:v>
                </c:pt>
                <c:pt idx="19">
                  <c:v>30348</c:v>
                </c:pt>
              </c:numCache>
            </c:numRef>
          </c:yVal>
          <c:smooth val="0"/>
          <c:extLst>
            <c:ext xmlns:c16="http://schemas.microsoft.com/office/drawing/2014/chart" uri="{C3380CC4-5D6E-409C-BE32-E72D297353CC}">
              <c16:uniqueId val="{00000000-0B66-48BD-B644-AC84A79287C0}"/>
            </c:ext>
          </c:extLst>
        </c:ser>
        <c:dLbls>
          <c:showLegendKey val="0"/>
          <c:showVal val="0"/>
          <c:showCatName val="0"/>
          <c:showSerName val="0"/>
          <c:showPercent val="0"/>
          <c:showBubbleSize val="0"/>
        </c:dLbls>
        <c:axId val="1539806736"/>
        <c:axId val="1539807568"/>
      </c:scatterChart>
      <c:valAx>
        <c:axId val="1539806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07568"/>
        <c:crosses val="autoZero"/>
        <c:crossBetween val="midCat"/>
      </c:valAx>
      <c:valAx>
        <c:axId val="153980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0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J$8" inc="10" max="1000" min="125" page="10" val="37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116654</xdr:colOff>
      <xdr:row>1</xdr:row>
      <xdr:rowOff>8987</xdr:rowOff>
    </xdr:from>
    <xdr:to>
      <xdr:col>20</xdr:col>
      <xdr:colOff>643205</xdr:colOff>
      <xdr:row>14</xdr:row>
      <xdr:rowOff>108732</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11</xdr:col>
          <xdr:colOff>266700</xdr:colOff>
          <xdr:row>17</xdr:row>
          <xdr:rowOff>104775</xdr:rowOff>
        </xdr:from>
        <xdr:to>
          <xdr:col>12</xdr:col>
          <xdr:colOff>638175</xdr:colOff>
          <xdr:row>20</xdr:row>
          <xdr:rowOff>142875</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tabSelected="1" zoomScale="89" zoomScaleNormal="89" workbookViewId="0">
      <selection activeCell="E24" sqref="E24"/>
    </sheetView>
  </sheetViews>
  <sheetFormatPr defaultColWidth="8.875" defaultRowHeight="15.75" x14ac:dyDescent="0.25"/>
  <cols>
    <col min="1" max="1" width="11.5" customWidth="1"/>
    <col min="2" max="2" width="29.5" bestFit="1" customWidth="1"/>
    <col min="3" max="3" width="28.5" bestFit="1" customWidth="1"/>
    <col min="4" max="4" width="28.5" customWidth="1"/>
    <col min="5" max="5" width="36.375" customWidth="1"/>
    <col min="6" max="6" width="28.5" customWidth="1"/>
    <col min="7" max="7" width="16.375" customWidth="1"/>
    <col min="9" max="9" width="10.5" bestFit="1" customWidth="1"/>
  </cols>
  <sheetData>
    <row r="1" spans="1:13" x14ac:dyDescent="0.25">
      <c r="A1" s="1" t="s">
        <v>23</v>
      </c>
      <c r="B1" s="1" t="s">
        <v>25</v>
      </c>
      <c r="C1" s="1" t="s">
        <v>24</v>
      </c>
      <c r="D1" s="1" t="s">
        <v>32</v>
      </c>
      <c r="E1" s="1" t="s">
        <v>33</v>
      </c>
      <c r="F1" s="1" t="s">
        <v>34</v>
      </c>
    </row>
    <row r="2" spans="1:13" x14ac:dyDescent="0.25">
      <c r="A2" s="4">
        <v>1</v>
      </c>
      <c r="B2" s="2">
        <v>125</v>
      </c>
      <c r="C2" s="3">
        <v>24006</v>
      </c>
      <c r="D2" s="3">
        <f>35.202*B2+21792</f>
        <v>26192.25</v>
      </c>
      <c r="E2" s="3">
        <f>C2-D2</f>
        <v>-2186.25</v>
      </c>
      <c r="F2" s="3">
        <f>E2*E2</f>
        <v>4779689.0625</v>
      </c>
    </row>
    <row r="3" spans="1:13" x14ac:dyDescent="0.25">
      <c r="A3" s="4">
        <v>2</v>
      </c>
      <c r="B3" s="2">
        <v>150</v>
      </c>
      <c r="C3" s="3">
        <v>27695</v>
      </c>
      <c r="D3" s="3">
        <f t="shared" ref="D3:D21" si="0">35.202*B3+21792</f>
        <v>27072.3</v>
      </c>
      <c r="E3" s="3">
        <f t="shared" ref="E3:E21" si="1">C3-D3</f>
        <v>622.70000000000073</v>
      </c>
      <c r="F3" s="3">
        <f t="shared" ref="F3:F20" si="2">E3*E3</f>
        <v>387755.29000000091</v>
      </c>
    </row>
    <row r="4" spans="1:13" x14ac:dyDescent="0.25">
      <c r="A4" s="4">
        <v>3</v>
      </c>
      <c r="B4" s="2">
        <v>125</v>
      </c>
      <c r="C4" s="3">
        <v>26798</v>
      </c>
      <c r="D4" s="3">
        <f t="shared" si="0"/>
        <v>26192.25</v>
      </c>
      <c r="E4" s="3">
        <f t="shared" si="1"/>
        <v>605.75</v>
      </c>
      <c r="F4" s="3">
        <f t="shared" si="2"/>
        <v>366933.0625</v>
      </c>
      <c r="I4" s="5"/>
    </row>
    <row r="5" spans="1:13" x14ac:dyDescent="0.25">
      <c r="A5" s="4">
        <v>4</v>
      </c>
      <c r="B5" s="2">
        <v>175</v>
      </c>
      <c r="C5" s="3">
        <v>29049</v>
      </c>
      <c r="D5" s="3">
        <f t="shared" si="0"/>
        <v>27952.35</v>
      </c>
      <c r="E5" s="3">
        <f t="shared" si="1"/>
        <v>1096.6500000000015</v>
      </c>
      <c r="F5" s="3">
        <f t="shared" si="2"/>
        <v>1202641.2225000032</v>
      </c>
    </row>
    <row r="6" spans="1:13" x14ac:dyDescent="0.25">
      <c r="A6" s="4">
        <v>5</v>
      </c>
      <c r="B6" s="2">
        <v>200</v>
      </c>
      <c r="C6" s="3">
        <v>31204</v>
      </c>
      <c r="D6" s="3">
        <f t="shared" si="0"/>
        <v>28832.400000000001</v>
      </c>
      <c r="E6" s="3">
        <f t="shared" si="1"/>
        <v>2371.5999999999985</v>
      </c>
      <c r="F6" s="3">
        <f t="shared" si="2"/>
        <v>5624486.5599999931</v>
      </c>
    </row>
    <row r="7" spans="1:13" x14ac:dyDescent="0.25">
      <c r="A7" s="4">
        <v>6</v>
      </c>
      <c r="B7" s="2">
        <v>100</v>
      </c>
      <c r="C7" s="3">
        <v>24302</v>
      </c>
      <c r="D7" s="3">
        <f t="shared" si="0"/>
        <v>25312.2</v>
      </c>
      <c r="E7" s="3">
        <f t="shared" si="1"/>
        <v>-1010.2000000000007</v>
      </c>
      <c r="F7" s="3">
        <f t="shared" si="2"/>
        <v>1020504.0400000014</v>
      </c>
    </row>
    <row r="8" spans="1:13" x14ac:dyDescent="0.25">
      <c r="A8" s="4">
        <v>7</v>
      </c>
      <c r="B8" s="2">
        <v>250</v>
      </c>
      <c r="C8" s="3">
        <v>29679</v>
      </c>
      <c r="D8" s="3">
        <f t="shared" si="0"/>
        <v>30592.5</v>
      </c>
      <c r="E8" s="3">
        <f t="shared" si="1"/>
        <v>-913.5</v>
      </c>
      <c r="F8" s="3">
        <f t="shared" si="2"/>
        <v>834482.25</v>
      </c>
      <c r="H8" t="s">
        <v>26</v>
      </c>
      <c r="J8">
        <v>370</v>
      </c>
    </row>
    <row r="9" spans="1:13" x14ac:dyDescent="0.25">
      <c r="A9" s="4">
        <v>8</v>
      </c>
      <c r="B9" s="2">
        <v>125</v>
      </c>
      <c r="C9" s="3">
        <v>25403</v>
      </c>
      <c r="D9" s="3">
        <f t="shared" si="0"/>
        <v>26192.25</v>
      </c>
      <c r="E9" s="3">
        <f t="shared" si="1"/>
        <v>-789.25</v>
      </c>
      <c r="F9" s="3">
        <f t="shared" si="2"/>
        <v>622915.5625</v>
      </c>
    </row>
    <row r="10" spans="1:13" x14ac:dyDescent="0.25">
      <c r="A10" s="4">
        <v>9</v>
      </c>
      <c r="B10" s="2">
        <v>175</v>
      </c>
      <c r="C10" s="3">
        <v>27001</v>
      </c>
      <c r="D10" s="3">
        <f t="shared" si="0"/>
        <v>27952.35</v>
      </c>
      <c r="E10" s="3">
        <f t="shared" si="1"/>
        <v>-951.34999999999854</v>
      </c>
      <c r="F10" s="3">
        <f t="shared" si="2"/>
        <v>905066.82249999722</v>
      </c>
      <c r="H10" t="s">
        <v>27</v>
      </c>
      <c r="J10" t="s">
        <v>28</v>
      </c>
    </row>
    <row r="11" spans="1:13" x14ac:dyDescent="0.25">
      <c r="A11" s="4">
        <v>10</v>
      </c>
      <c r="B11" s="2">
        <v>175</v>
      </c>
      <c r="C11" s="3">
        <v>30004</v>
      </c>
      <c r="D11" s="3">
        <f t="shared" si="0"/>
        <v>27952.35</v>
      </c>
      <c r="E11" s="3">
        <f t="shared" si="1"/>
        <v>2051.6500000000015</v>
      </c>
      <c r="F11" s="3">
        <f t="shared" si="2"/>
        <v>4209267.7225000057</v>
      </c>
    </row>
    <row r="12" spans="1:13" x14ac:dyDescent="0.25">
      <c r="A12" s="4">
        <v>11</v>
      </c>
      <c r="B12" s="2">
        <v>250</v>
      </c>
      <c r="C12" s="3">
        <v>29454</v>
      </c>
      <c r="D12" s="3">
        <f t="shared" si="0"/>
        <v>30592.5</v>
      </c>
      <c r="E12" s="3">
        <f t="shared" si="1"/>
        <v>-1138.5</v>
      </c>
      <c r="F12" s="3">
        <f t="shared" si="2"/>
        <v>1296182.25</v>
      </c>
      <c r="I12" s="6" t="s">
        <v>50</v>
      </c>
      <c r="J12" s="11">
        <f>CORREL(C2:C21,B2:B21)</f>
        <v>0.83633870146052836</v>
      </c>
      <c r="L12" s="10">
        <f>J12*J12</f>
        <v>0.69946242356068278</v>
      </c>
      <c r="M12" s="6" t="s">
        <v>49</v>
      </c>
    </row>
    <row r="13" spans="1:13" x14ac:dyDescent="0.25">
      <c r="A13" s="4">
        <v>12</v>
      </c>
      <c r="B13" s="2">
        <v>300</v>
      </c>
      <c r="C13" s="3">
        <v>32405</v>
      </c>
      <c r="D13" s="3">
        <f t="shared" si="0"/>
        <v>32352.6</v>
      </c>
      <c r="E13" s="3">
        <f t="shared" si="1"/>
        <v>52.400000000001455</v>
      </c>
      <c r="F13" s="3">
        <f t="shared" si="2"/>
        <v>2745.7600000001526</v>
      </c>
    </row>
    <row r="14" spans="1:13" x14ac:dyDescent="0.25">
      <c r="A14" s="4">
        <v>13</v>
      </c>
      <c r="B14" s="2">
        <v>200</v>
      </c>
      <c r="C14" s="3">
        <v>28330</v>
      </c>
      <c r="D14" s="3">
        <f t="shared" si="0"/>
        <v>28832.400000000001</v>
      </c>
      <c r="E14" s="3">
        <f t="shared" si="1"/>
        <v>-502.40000000000146</v>
      </c>
      <c r="F14" s="3">
        <f t="shared" si="2"/>
        <v>252405.76000000146</v>
      </c>
    </row>
    <row r="15" spans="1:13" x14ac:dyDescent="0.25">
      <c r="A15" s="4">
        <v>14</v>
      </c>
      <c r="B15" s="2">
        <v>250</v>
      </c>
      <c r="C15" s="3">
        <v>31044</v>
      </c>
      <c r="D15" s="3">
        <f t="shared" si="0"/>
        <v>30592.5</v>
      </c>
      <c r="E15" s="3">
        <f t="shared" si="1"/>
        <v>451.5</v>
      </c>
      <c r="F15" s="3">
        <f t="shared" si="2"/>
        <v>203852.25</v>
      </c>
    </row>
    <row r="16" spans="1:13" x14ac:dyDescent="0.25">
      <c r="A16" s="4">
        <v>15</v>
      </c>
      <c r="B16" s="2">
        <v>125</v>
      </c>
      <c r="C16" s="3">
        <v>24560</v>
      </c>
      <c r="D16" s="3">
        <f t="shared" si="0"/>
        <v>26192.25</v>
      </c>
      <c r="E16" s="3">
        <f t="shared" si="1"/>
        <v>-1632.25</v>
      </c>
      <c r="F16" s="3">
        <f t="shared" si="2"/>
        <v>2664240.0625</v>
      </c>
      <c r="G16" s="14" t="s">
        <v>31</v>
      </c>
      <c r="H16" s="13"/>
      <c r="I16" s="12">
        <f>35.202*J8+21792</f>
        <v>34816.74</v>
      </c>
    </row>
    <row r="17" spans="1:11" x14ac:dyDescent="0.25">
      <c r="A17" s="4">
        <v>16</v>
      </c>
      <c r="B17" s="2">
        <v>175</v>
      </c>
      <c r="C17" s="3">
        <v>30059</v>
      </c>
      <c r="D17" s="3">
        <f t="shared" si="0"/>
        <v>27952.35</v>
      </c>
      <c r="E17" s="3">
        <f t="shared" si="1"/>
        <v>2106.6500000000015</v>
      </c>
      <c r="F17" s="3">
        <f t="shared" si="2"/>
        <v>4437974.2225000057</v>
      </c>
    </row>
    <row r="18" spans="1:11" x14ac:dyDescent="0.25">
      <c r="A18" s="4">
        <v>17</v>
      </c>
      <c r="B18" s="2">
        <v>200</v>
      </c>
      <c r="C18" s="3">
        <v>30495</v>
      </c>
      <c r="D18" s="3">
        <f t="shared" si="0"/>
        <v>28832.400000000001</v>
      </c>
      <c r="E18" s="3">
        <f t="shared" si="1"/>
        <v>1662.5999999999985</v>
      </c>
      <c r="F18" s="3">
        <f t="shared" si="2"/>
        <v>2764238.7599999951</v>
      </c>
    </row>
    <row r="19" spans="1:11" x14ac:dyDescent="0.25">
      <c r="A19" s="4">
        <v>18</v>
      </c>
      <c r="B19" s="2">
        <v>225</v>
      </c>
      <c r="C19" s="3">
        <v>29405</v>
      </c>
      <c r="D19" s="3">
        <f t="shared" si="0"/>
        <v>29712.45</v>
      </c>
      <c r="E19" s="3">
        <f t="shared" si="1"/>
        <v>-307.45000000000073</v>
      </c>
      <c r="F19" s="3">
        <f t="shared" si="2"/>
        <v>94525.502500000453</v>
      </c>
      <c r="H19" t="s">
        <v>29</v>
      </c>
      <c r="J19">
        <f>35.202*370</f>
        <v>13024.74</v>
      </c>
      <c r="K19" s="9">
        <f>J19/I16</f>
        <v>0.37409418572789988</v>
      </c>
    </row>
    <row r="20" spans="1:11" x14ac:dyDescent="0.25">
      <c r="A20" s="4">
        <v>19</v>
      </c>
      <c r="B20" s="2">
        <v>250</v>
      </c>
      <c r="C20" s="3">
        <v>31003</v>
      </c>
      <c r="D20" s="3">
        <f t="shared" si="0"/>
        <v>30592.5</v>
      </c>
      <c r="E20" s="3">
        <f t="shared" si="1"/>
        <v>410.5</v>
      </c>
      <c r="F20" s="3">
        <f t="shared" si="2"/>
        <v>168510.25</v>
      </c>
      <c r="H20" t="s">
        <v>30</v>
      </c>
      <c r="J20">
        <v>21792</v>
      </c>
      <c r="K20" s="10">
        <f>J20/I16</f>
        <v>0.62590581427210024</v>
      </c>
    </row>
    <row r="21" spans="1:11" x14ac:dyDescent="0.25">
      <c r="A21" s="4">
        <v>20</v>
      </c>
      <c r="B21" s="2">
        <v>300</v>
      </c>
      <c r="C21" s="3">
        <v>30348</v>
      </c>
      <c r="D21" s="3">
        <f t="shared" si="0"/>
        <v>32352.6</v>
      </c>
      <c r="E21" s="3">
        <f t="shared" si="1"/>
        <v>-2004.5999999999985</v>
      </c>
      <c r="F21" s="3">
        <f>E21*E21</f>
        <v>4018421.1599999941</v>
      </c>
    </row>
    <row r="24" spans="1:11" x14ac:dyDescent="0.25">
      <c r="B24" t="s">
        <v>51</v>
      </c>
      <c r="C24">
        <f>AVERAGE(C2:C21)</f>
        <v>28612.2</v>
      </c>
      <c r="E24" t="s">
        <v>35</v>
      </c>
      <c r="F24">
        <f>AVERAGE(F2:F21)</f>
        <v>1792841.8786250004</v>
      </c>
    </row>
    <row r="26" spans="1:11" x14ac:dyDescent="0.25">
      <c r="E26" t="s">
        <v>36</v>
      </c>
      <c r="F26">
        <f>SQRT(F24)</f>
        <v>1338.9704547244501</v>
      </c>
      <c r="G26" s="5"/>
    </row>
    <row r="28" spans="1:11" x14ac:dyDescent="0.25">
      <c r="E28" t="s">
        <v>37</v>
      </c>
      <c r="F28" s="5">
        <f>F26/C24</f>
        <v>4.6797186330462183E-2</v>
      </c>
    </row>
    <row r="33" spans="2:6" x14ac:dyDescent="0.25">
      <c r="B33" s="6" t="s">
        <v>38</v>
      </c>
    </row>
    <row r="34" spans="2:6" x14ac:dyDescent="0.25">
      <c r="B34" t="s">
        <v>39</v>
      </c>
    </row>
    <row r="35" spans="2:6" x14ac:dyDescent="0.25">
      <c r="B35" t="s">
        <v>40</v>
      </c>
    </row>
    <row r="36" spans="2:6" x14ac:dyDescent="0.25">
      <c r="B36" t="s">
        <v>41</v>
      </c>
    </row>
    <row r="39" spans="2:6" x14ac:dyDescent="0.25">
      <c r="B39" s="6" t="s">
        <v>42</v>
      </c>
    </row>
    <row r="40" spans="2:6" x14ac:dyDescent="0.25">
      <c r="B40" t="s">
        <v>43</v>
      </c>
    </row>
    <row r="41" spans="2:6" x14ac:dyDescent="0.25">
      <c r="B41" t="s">
        <v>44</v>
      </c>
    </row>
    <row r="42" spans="2:6" x14ac:dyDescent="0.25">
      <c r="B42" t="s">
        <v>45</v>
      </c>
    </row>
    <row r="44" spans="2:6" x14ac:dyDescent="0.25">
      <c r="B44" s="6" t="s">
        <v>46</v>
      </c>
    </row>
    <row r="45" spans="2:6" x14ac:dyDescent="0.25">
      <c r="B45" t="s">
        <v>47</v>
      </c>
    </row>
    <row r="46" spans="2:6" x14ac:dyDescent="0.25">
      <c r="B46" t="s">
        <v>48</v>
      </c>
      <c r="C46" s="8"/>
      <c r="D46" s="8"/>
      <c r="E46" s="8"/>
      <c r="F46" s="8"/>
    </row>
  </sheetData>
  <mergeCells count="1">
    <mergeCell ref="G16:H16"/>
  </mergeCells>
  <pageMargins left="0.7" right="0.7" top="0.75" bottom="0.75" header="0.3" footer="0.3"/>
  <pageSetup paperSize="8"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pinner 1">
              <controlPr defaultSize="0" autoPict="0">
                <anchor moveWithCells="1" sizeWithCells="1">
                  <from>
                    <xdr:col>11</xdr:col>
                    <xdr:colOff>266700</xdr:colOff>
                    <xdr:row>17</xdr:row>
                    <xdr:rowOff>104775</xdr:rowOff>
                  </from>
                  <to>
                    <xdr:col>12</xdr:col>
                    <xdr:colOff>638175</xdr:colOff>
                    <xdr:row>20</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E2BD4-FA0B-7340-A5F4-4E6B3E68FE2A}">
  <dimension ref="C3:E11"/>
  <sheetViews>
    <sheetView zoomScale="174" workbookViewId="0">
      <selection activeCell="D11" sqref="D11"/>
    </sheetView>
  </sheetViews>
  <sheetFormatPr defaultColWidth="11" defaultRowHeight="15.75" x14ac:dyDescent="0.25"/>
  <cols>
    <col min="3" max="3" width="15.875" customWidth="1"/>
    <col min="4" max="4" width="17" customWidth="1"/>
    <col min="5" max="5" width="20" customWidth="1"/>
  </cols>
  <sheetData>
    <row r="3" spans="3:5" x14ac:dyDescent="0.25">
      <c r="D3" s="6" t="s">
        <v>0</v>
      </c>
      <c r="E3" s="6" t="s">
        <v>1</v>
      </c>
    </row>
    <row r="4" spans="3:5" x14ac:dyDescent="0.25">
      <c r="C4" t="s">
        <v>2</v>
      </c>
      <c r="D4" t="s">
        <v>4</v>
      </c>
      <c r="E4" t="s">
        <v>3</v>
      </c>
    </row>
    <row r="5" spans="3:5" x14ac:dyDescent="0.25">
      <c r="C5" t="s">
        <v>5</v>
      </c>
      <c r="D5" t="s">
        <v>6</v>
      </c>
      <c r="E5" t="s">
        <v>7</v>
      </c>
    </row>
    <row r="6" spans="3:5" x14ac:dyDescent="0.25">
      <c r="C6" t="s">
        <v>8</v>
      </c>
      <c r="D6" s="7" t="s">
        <v>10</v>
      </c>
      <c r="E6" s="7" t="s">
        <v>9</v>
      </c>
    </row>
    <row r="7" spans="3:5" x14ac:dyDescent="0.25">
      <c r="C7" t="s">
        <v>11</v>
      </c>
      <c r="D7" t="s">
        <v>12</v>
      </c>
      <c r="E7" t="s">
        <v>13</v>
      </c>
    </row>
    <row r="8" spans="3:5" x14ac:dyDescent="0.25">
      <c r="C8" t="s">
        <v>14</v>
      </c>
      <c r="D8" t="s">
        <v>15</v>
      </c>
      <c r="E8" t="s">
        <v>16</v>
      </c>
    </row>
    <row r="9" spans="3:5" x14ac:dyDescent="0.25">
      <c r="C9" t="s">
        <v>17</v>
      </c>
      <c r="D9" t="s">
        <v>18</v>
      </c>
      <c r="E9" t="s">
        <v>4</v>
      </c>
    </row>
    <row r="10" spans="3:5" x14ac:dyDescent="0.25">
      <c r="C10" t="s">
        <v>19</v>
      </c>
      <c r="D10" t="s">
        <v>21</v>
      </c>
      <c r="E10" t="s">
        <v>20</v>
      </c>
    </row>
    <row r="11" spans="3:5" x14ac:dyDescent="0.25">
      <c r="C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Harish Prabhu</cp:lastModifiedBy>
  <dcterms:created xsi:type="dcterms:W3CDTF">2015-11-24T05:31:25Z</dcterms:created>
  <dcterms:modified xsi:type="dcterms:W3CDTF">2022-01-30T19:04:02Z</dcterms:modified>
</cp:coreProperties>
</file>