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activeTab="1"/>
  </bookViews>
  <sheets>
    <sheet name="Input" sheetId="1" r:id="rId1"/>
    <sheet name="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<sst xmlns="http://schemas.openxmlformats.org/spreadsheetml/2006/main" count="74" uniqueCount="66">
  <si>
    <t>Profit &amp; Loss</t>
  </si>
  <si>
    <t>TTM</t>
  </si>
  <si>
    <t>Sales聽-</t>
  </si>
  <si>
    <t>Sales Growth %</t>
  </si>
  <si>
    <t>Expenses聽-</t>
  </si>
  <si>
    <t>Manufacturing Cost %</t>
  </si>
  <si>
    <t>Employee Cost %</t>
  </si>
  <si>
    <t>Other Cost %</t>
  </si>
  <si>
    <t>Operating Profit</t>
  </si>
  <si>
    <t>OPM %</t>
  </si>
  <si>
    <t>Other Income聽-</t>
  </si>
  <si>
    <t>Exceptional items</t>
  </si>
  <si>
    <t>Other income normal</t>
  </si>
  <si>
    <t>Interest</t>
  </si>
  <si>
    <t>Depreciation</t>
  </si>
  <si>
    <t>Profit before tax</t>
  </si>
  <si>
    <t>Tax %</t>
  </si>
  <si>
    <t>Net Profit聽-</t>
  </si>
  <si>
    <t>Profit after tax</t>
  </si>
  <si>
    <t>Profit from Associates</t>
  </si>
  <si>
    <t>Reported Net Profit</t>
  </si>
  <si>
    <t>Minority share</t>
  </si>
  <si>
    <t>Profit for EPS</t>
  </si>
  <si>
    <t>Exceptional items AT</t>
  </si>
  <si>
    <t>Profit for PE</t>
  </si>
  <si>
    <t>EPS in Rs</t>
  </si>
  <si>
    <t>Dividend Payout %</t>
  </si>
  <si>
    <t>Balance Sheet</t>
  </si>
  <si>
    <t>Equity Capital</t>
  </si>
  <si>
    <t>Reserves</t>
  </si>
  <si>
    <t>Borrowings聽-</t>
  </si>
  <si>
    <t>Lease Liabilities</t>
  </si>
  <si>
    <t>Other Liabilities聽-</t>
  </si>
  <si>
    <t>Trade Payables</t>
  </si>
  <si>
    <t>Advance from Customers</t>
  </si>
  <si>
    <t>Other liability items</t>
  </si>
  <si>
    <t>Total Liabilities</t>
  </si>
  <si>
    <t>Fixed Assets聽-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</si>
  <si>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</si>
  <si>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</si>
  <si>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</si>
  <si>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</si>
  <si>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</si>
  <si>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</si>
  <si>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</si>
  <si>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</si>
  <si>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</si>
  <si>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</si>
  <si>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</si>
  <si>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</si>
  <si>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</si>
  <si>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Assets聽-</t>
  </si>
  <si>
    <t>Trade receivables</t>
  </si>
  <si>
    <t>Cash Equivalents</t>
  </si>
  <si>
    <t>Loans n Advances</t>
  </si>
  <si>
    <t>Other asset items</t>
  </si>
  <si>
    <t>Total Assets</t>
  </si>
  <si>
    <t>Comparative Income Statement of infosys company (2013 - 2024)</t>
  </si>
  <si>
    <t>Particulars</t>
  </si>
  <si>
    <t>Net sales</t>
  </si>
  <si>
    <t>(-) Cost of Goods sold</t>
  </si>
  <si>
    <t>Gross Profit</t>
  </si>
  <si>
    <t>Operating profit</t>
  </si>
  <si>
    <t>Net Profit</t>
  </si>
  <si>
    <t>Common Size Income Statement of infosys company (2013 - 20224)</t>
  </si>
  <si>
    <t>Comparative Balance Sheet of infosys company (2013 - 2024)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</si>
</sst>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</numFmts>
  <fonts count="25">
    <font>
      <sz val="11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8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 tint="0.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theme="9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theme="8"/>
      </left>
      <right style="thin">
        <color theme="0"/>
      </right>
      <top style="thin">
        <color theme="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8"/>
      </top>
      <bottom style="thin">
        <color theme="0"/>
      </bottom>
      <diagonal/>
    </border>
    <border>
      <left style="thin">
        <color theme="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/>
      </left>
      <right style="thin">
        <color theme="0"/>
      </right>
      <top style="thin">
        <color theme="0"/>
      </top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/>
      </bottom>
      <diagonal/>
    </border>
    <border>
      <left style="thin">
        <color theme="8"/>
      </left>
      <right style="thin">
        <color theme="8" tint="0.399975585192419"/>
      </right>
      <top style="thin">
        <color theme="8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/>
      </top>
      <bottom style="thin">
        <color theme="8" tint="0.399975585192419"/>
      </bottom>
      <diagonal/>
    </border>
    <border>
      <left style="thin">
        <color theme="8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8"/>
      </left>
      <right style="thin">
        <color theme="8" tint="0.399975585192419"/>
      </right>
      <top style="thin">
        <color theme="8" tint="0.399975585192419"/>
      </top>
      <bottom style="thin">
        <color theme="8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/>
      </bottom>
      <diagonal/>
    </border>
    <border>
      <left style="thin">
        <color theme="9"/>
      </left>
      <right style="thin">
        <color theme="9" tint="0.399975585192419"/>
      </right>
      <top style="thin">
        <color theme="9"/>
      </top>
      <bottom style="thin">
        <color theme="9" tint="0.399975585192419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/>
      </top>
      <bottom style="thin">
        <color theme="9" tint="0.399975585192419"/>
      </bottom>
      <diagonal/>
    </border>
    <border>
      <left style="thin">
        <color theme="9"/>
      </left>
      <right style="thin">
        <color theme="9" tint="0.399975585192419"/>
      </right>
      <top style="thin">
        <color theme="9" tint="0.399975585192419"/>
      </top>
      <bottom style="thin">
        <color theme="9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/>
      </bottom>
      <diagonal/>
    </border>
    <border>
      <left style="thin">
        <color theme="0"/>
      </left>
      <right style="thin">
        <color theme="8"/>
      </right>
      <top style="thin">
        <color theme="8"/>
      </top>
      <bottom style="thin">
        <color theme="0"/>
      </bottom>
      <diagonal/>
    </border>
    <border>
      <left style="thin">
        <color theme="0"/>
      </left>
      <right style="thin">
        <color theme="8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8"/>
      </right>
      <top style="thin">
        <color theme="0"/>
      </top>
      <bottom style="thin">
        <color theme="8"/>
      </bottom>
      <diagonal/>
    </border>
    <border>
      <left style="thin">
        <color theme="8" tint="0.399975585192419"/>
      </left>
      <right style="thin">
        <color theme="8"/>
      </right>
      <top style="thin">
        <color theme="8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/>
      </right>
      <top style="thin">
        <color theme="8" tint="0.399975585192419"/>
      </top>
      <bottom style="thin">
        <color theme="8"/>
      </bottom>
      <diagonal/>
    </border>
    <border>
      <left style="thin">
        <color theme="9" tint="0.399975585192419"/>
      </left>
      <right style="thin">
        <color theme="9"/>
      </right>
      <top style="thin">
        <color theme="9"/>
      </top>
      <bottom style="thin">
        <color theme="9" tint="0.399975585192419"/>
      </bottom>
      <diagonal/>
    </border>
    <border>
      <left style="thin">
        <color theme="9" tint="0.399975585192419"/>
      </left>
      <right style="thin">
        <color theme="9"/>
      </right>
      <top style="thin">
        <color theme="9" tint="0.399975585192419"/>
      </top>
      <bottom style="thin">
        <color theme="9"/>
      </bottom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9"/>
      </left>
      <right style="thin">
        <color theme="0"/>
      </right>
      <top style="thin">
        <color theme="9"/>
      </top>
      <bottom style="thin">
        <color theme="0"/>
      </bottom>
      <diagonal/>
    </border>
    <border>
      <left style="thin">
        <color theme="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/>
      </left>
      <right style="thin">
        <color theme="0"/>
      </right>
      <top style="thin">
        <color theme="0"/>
      </top>
      <bottom style="thin">
        <color theme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9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9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9"/>
      </right>
      <top style="thin">
        <color theme="0"/>
      </top>
      <bottom style="thin">
        <color theme="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3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12" fillId="0" borderId="38" applyNumberFormat="0" applyFill="0" applyAlignment="0" applyProtection="0">
      <alignment vertical="center"/>
    </xf>
    <xf numFmtId="0" fontId="13" fillId="0" borderId="3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40" applyNumberFormat="0" applyAlignment="0" applyProtection="0">
      <alignment vertical="center"/>
    </xf>
    <xf numFmtId="0" fontId="15" fillId="20" borderId="41" applyNumberFormat="0" applyAlignment="0" applyProtection="0">
      <alignment vertical="center"/>
    </xf>
    <xf numFmtId="0" fontId="16" fillId="20" borderId="40" applyNumberFormat="0" applyAlignment="0" applyProtection="0">
      <alignment vertical="center"/>
    </xf>
    <xf numFmtId="0" fontId="17" fillId="21" borderId="42" applyNumberFormat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19" fillId="0" borderId="4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80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9" fontId="0" fillId="0" borderId="4" xfId="3" applyFont="1" applyFill="1" applyBorder="1">
      <alignment vertical="center"/>
    </xf>
    <xf numFmtId="9" fontId="0" fillId="4" borderId="4" xfId="3" applyFont="1" applyFill="1" applyBorder="1">
      <alignment vertical="center"/>
    </xf>
    <xf numFmtId="9" fontId="0" fillId="5" borderId="4" xfId="3" applyFont="1" applyFill="1" applyBorder="1">
      <alignment vertical="center"/>
    </xf>
    <xf numFmtId="0" fontId="2" fillId="3" borderId="5" xfId="0" applyFont="1" applyFill="1" applyBorder="1">
      <alignment vertical="center"/>
    </xf>
    <xf numFmtId="9" fontId="0" fillId="5" borderId="6" xfId="3" applyFont="1" applyFill="1" applyBorder="1">
      <alignment vertical="center"/>
    </xf>
    <xf numFmtId="9" fontId="0" fillId="6" borderId="7" xfId="3" applyFont="1" applyFill="1" applyBorder="1">
      <alignment vertical="center"/>
    </xf>
    <xf numFmtId="9" fontId="0" fillId="6" borderId="8" xfId="3" applyFont="1" applyFill="1" applyBorder="1">
      <alignment vertical="center"/>
    </xf>
    <xf numFmtId="9" fontId="0" fillId="7" borderId="9" xfId="3" applyFont="1" applyFill="1" applyBorder="1">
      <alignment vertical="center"/>
    </xf>
    <xf numFmtId="9" fontId="0" fillId="7" borderId="10" xfId="3" applyFont="1" applyFill="1" applyBorder="1">
      <alignment vertical="center"/>
    </xf>
    <xf numFmtId="9" fontId="0" fillId="6" borderId="9" xfId="3" applyFont="1" applyFill="1" applyBorder="1">
      <alignment vertical="center"/>
    </xf>
    <xf numFmtId="9" fontId="0" fillId="6" borderId="10" xfId="3" applyFont="1" applyFill="1" applyBorder="1">
      <alignment vertical="center"/>
    </xf>
    <xf numFmtId="9" fontId="0" fillId="6" borderId="11" xfId="3" applyFont="1" applyFill="1" applyBorder="1">
      <alignment vertical="center"/>
    </xf>
    <xf numFmtId="9" fontId="0" fillId="6" borderId="12" xfId="3" applyFont="1" applyFill="1" applyBorder="1">
      <alignment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80" fontId="2" fillId="9" borderId="2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9" fontId="0" fillId="10" borderId="13" xfId="3" applyFont="1" applyFill="1" applyBorder="1">
      <alignment vertical="center"/>
    </xf>
    <xf numFmtId="9" fontId="0" fillId="10" borderId="14" xfId="3" applyFont="1" applyFill="1" applyBorder="1">
      <alignment vertical="center"/>
    </xf>
    <xf numFmtId="9" fontId="0" fillId="11" borderId="15" xfId="3" applyFont="1" applyFill="1" applyBorder="1">
      <alignment vertical="center"/>
    </xf>
    <xf numFmtId="9" fontId="0" fillId="11" borderId="16" xfId="3" applyFont="1" applyFill="1" applyBorder="1">
      <alignment vertical="center"/>
    </xf>
    <xf numFmtId="0" fontId="3" fillId="0" borderId="0" xfId="0" applyFont="1" applyAlignment="1">
      <alignment vertical="center"/>
    </xf>
    <xf numFmtId="180" fontId="2" fillId="3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9" fontId="0" fillId="0" borderId="18" xfId="3" applyFont="1" applyFill="1" applyBorder="1">
      <alignment vertical="center"/>
    </xf>
    <xf numFmtId="9" fontId="0" fillId="4" borderId="18" xfId="3" applyFont="1" applyFill="1" applyBorder="1">
      <alignment vertical="center"/>
    </xf>
    <xf numFmtId="9" fontId="0" fillId="5" borderId="18" xfId="3" applyFont="1" applyFill="1" applyBorder="1">
      <alignment vertical="center"/>
    </xf>
    <xf numFmtId="9" fontId="0" fillId="5" borderId="19" xfId="3" applyFont="1" applyFill="1" applyBorder="1">
      <alignment vertical="center"/>
    </xf>
    <xf numFmtId="9" fontId="0" fillId="6" borderId="20" xfId="3" applyFont="1" applyFill="1" applyBorder="1">
      <alignment vertical="center"/>
    </xf>
    <xf numFmtId="9" fontId="0" fillId="7" borderId="21" xfId="3" applyFont="1" applyFill="1" applyBorder="1">
      <alignment vertical="center"/>
    </xf>
    <xf numFmtId="9" fontId="0" fillId="6" borderId="21" xfId="3" applyFont="1" applyFill="1" applyBorder="1">
      <alignment vertical="center"/>
    </xf>
    <xf numFmtId="9" fontId="0" fillId="6" borderId="22" xfId="3" applyFont="1" applyFill="1" applyBorder="1">
      <alignment vertical="center"/>
    </xf>
    <xf numFmtId="180" fontId="2" fillId="9" borderId="17" xfId="0" applyNumberFormat="1" applyFont="1" applyFill="1" applyBorder="1" applyAlignment="1">
      <alignment horizontal="center" vertical="center"/>
    </xf>
    <xf numFmtId="9" fontId="0" fillId="10" borderId="23" xfId="3" applyFont="1" applyFill="1" applyBorder="1">
      <alignment vertical="center"/>
    </xf>
    <xf numFmtId="9" fontId="0" fillId="11" borderId="24" xfId="3" applyFont="1" applyFill="1" applyBorder="1">
      <alignment vertical="center"/>
    </xf>
    <xf numFmtId="0" fontId="1" fillId="12" borderId="25" xfId="0" applyFont="1" applyFill="1" applyBorder="1" applyAlignment="1">
      <alignment horizontal="center" vertical="center" wrapText="1"/>
    </xf>
    <xf numFmtId="0" fontId="5" fillId="12" borderId="26" xfId="0" applyFont="1" applyFill="1" applyBorder="1" applyAlignment="1">
      <alignment horizontal="left" vertical="center"/>
    </xf>
    <xf numFmtId="180" fontId="0" fillId="13" borderId="4" xfId="0" applyNumberFormat="1" applyFont="1" applyFill="1" applyBorder="1" applyAlignment="1">
      <alignment horizontal="right" vertical="center" wrapText="1"/>
    </xf>
    <xf numFmtId="3" fontId="0" fillId="0" borderId="4" xfId="0" applyNumberFormat="1" applyFont="1" applyFill="1" applyBorder="1" applyAlignment="1">
      <alignment horizontal="right" vertical="center" wrapText="1"/>
    </xf>
    <xf numFmtId="10" fontId="0" fillId="14" borderId="4" xfId="0" applyNumberFormat="1" applyFont="1" applyFill="1" applyBorder="1" applyAlignment="1">
      <alignment horizontal="right" vertical="center" wrapText="1"/>
    </xf>
    <xf numFmtId="9" fontId="0" fillId="14" borderId="4" xfId="0" applyNumberFormat="1" applyFont="1" applyFill="1" applyBorder="1" applyAlignment="1">
      <alignment horizontal="right" vertical="center" wrapText="1"/>
    </xf>
    <xf numFmtId="9" fontId="0" fillId="0" borderId="4" xfId="0" applyNumberFormat="1" applyFont="1" applyFill="1" applyBorder="1" applyAlignment="1">
      <alignment horizontal="right" vertical="center" wrapText="1"/>
    </xf>
    <xf numFmtId="0" fontId="0" fillId="14" borderId="4" xfId="0" applyFont="1" applyFill="1" applyBorder="1" applyAlignment="1">
      <alignment horizontal="right" vertical="center" wrapText="1"/>
    </xf>
    <xf numFmtId="3" fontId="0" fillId="14" borderId="4" xfId="0" applyNumberFormat="1" applyFont="1" applyFill="1" applyBorder="1" applyAlignment="1">
      <alignment horizontal="right" vertical="center" wrapText="1"/>
    </xf>
    <xf numFmtId="0" fontId="5" fillId="12" borderId="27" xfId="0" applyFont="1" applyFill="1" applyBorder="1" applyAlignment="1">
      <alignment horizontal="left" vertical="center"/>
    </xf>
    <xf numFmtId="9" fontId="0" fillId="0" borderId="28" xfId="0" applyNumberFormat="1" applyFont="1" applyFill="1" applyBorder="1" applyAlignment="1">
      <alignment horizontal="right" vertical="center" wrapText="1"/>
    </xf>
    <xf numFmtId="0" fontId="1" fillId="15" borderId="29" xfId="0" applyFont="1" applyFill="1" applyBorder="1" applyAlignment="1">
      <alignment horizontal="center" vertical="center" wrapText="1"/>
    </xf>
    <xf numFmtId="180" fontId="5" fillId="15" borderId="30" xfId="0" applyNumberFormat="1" applyFont="1" applyFill="1" applyBorder="1" applyAlignment="1">
      <alignment horizontal="right" vertical="center" wrapText="1"/>
    </xf>
    <xf numFmtId="180" fontId="0" fillId="16" borderId="4" xfId="0" applyNumberFormat="1" applyFont="1" applyFill="1" applyBorder="1" applyAlignment="1">
      <alignment horizontal="right" vertical="center" wrapText="1"/>
    </xf>
    <xf numFmtId="0" fontId="5" fillId="15" borderId="3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right" vertical="center" wrapText="1"/>
    </xf>
    <xf numFmtId="3" fontId="0" fillId="17" borderId="4" xfId="0" applyNumberFormat="1" applyFont="1" applyFill="1" applyBorder="1" applyAlignment="1">
      <alignment horizontal="right" vertical="center" wrapText="1"/>
    </xf>
    <xf numFmtId="0" fontId="0" fillId="17" borderId="4" xfId="0" applyFont="1" applyFill="1" applyBorder="1" applyAlignment="1">
      <alignment horizontal="right" vertical="center" wrapText="1"/>
    </xf>
    <xf numFmtId="0" fontId="5" fillId="15" borderId="31" xfId="0" applyFont="1" applyFill="1" applyBorder="1" applyAlignment="1">
      <alignment horizontal="left" vertical="center"/>
    </xf>
    <xf numFmtId="3" fontId="0" fillId="0" borderId="32" xfId="0" applyNumberFormat="1" applyFont="1" applyFill="1" applyBorder="1" applyAlignment="1">
      <alignment horizontal="right" vertical="center" wrapText="1"/>
    </xf>
    <xf numFmtId="0" fontId="0" fillId="13" borderId="33" xfId="0" applyFont="1" applyFill="1" applyBorder="1" applyAlignment="1">
      <alignment horizontal="right" vertical="center" wrapText="1"/>
    </xf>
    <xf numFmtId="3" fontId="0" fillId="0" borderId="33" xfId="0" applyNumberFormat="1" applyFont="1" applyFill="1" applyBorder="1" applyAlignment="1">
      <alignment horizontal="right" vertical="center" wrapText="1"/>
    </xf>
    <xf numFmtId="0" fontId="0" fillId="14" borderId="33" xfId="0" applyFont="1" applyFill="1" applyBorder="1" applyAlignment="1">
      <alignment horizontal="right" vertical="center" wrapText="1"/>
    </xf>
    <xf numFmtId="0" fontId="0" fillId="0" borderId="33" xfId="0" applyFont="1" applyFill="1" applyBorder="1" applyAlignment="1">
      <alignment horizontal="right" vertical="center" wrapText="1"/>
    </xf>
    <xf numFmtId="9" fontId="0" fillId="14" borderId="33" xfId="0" applyNumberFormat="1" applyFont="1" applyFill="1" applyBorder="1" applyAlignment="1">
      <alignment horizontal="right" vertical="center" wrapText="1"/>
    </xf>
    <xf numFmtId="3" fontId="0" fillId="14" borderId="33" xfId="0" applyNumberFormat="1" applyFont="1" applyFill="1" applyBorder="1" applyAlignment="1">
      <alignment horizontal="right" vertical="center" wrapText="1"/>
    </xf>
    <xf numFmtId="0" fontId="0" fillId="0" borderId="34" xfId="0" applyFont="1" applyFill="1" applyBorder="1" applyAlignment="1">
      <alignment horizontal="right" vertical="center" wrapText="1"/>
    </xf>
    <xf numFmtId="0" fontId="0" fillId="16" borderId="35" xfId="0" applyFont="1" applyFill="1" applyBorder="1">
      <alignment vertical="center"/>
    </xf>
    <xf numFmtId="3" fontId="0" fillId="0" borderId="35" xfId="0" applyNumberFormat="1" applyFont="1" applyFill="1" applyBorder="1" applyAlignment="1">
      <alignment horizontal="right" vertical="center" wrapText="1"/>
    </xf>
    <xf numFmtId="3" fontId="0" fillId="17" borderId="35" xfId="0" applyNumberFormat="1" applyFont="1" applyFill="1" applyBorder="1" applyAlignment="1">
      <alignment horizontal="right" vertical="center" wrapText="1"/>
    </xf>
    <xf numFmtId="0" fontId="0" fillId="0" borderId="35" xfId="0" applyFont="1" applyFill="1" applyBorder="1" applyAlignment="1">
      <alignment horizontal="right" vertical="center" wrapText="1"/>
    </xf>
    <xf numFmtId="0" fontId="0" fillId="17" borderId="35" xfId="0" applyFont="1" applyFill="1" applyBorder="1" applyAlignment="1">
      <alignment horizontal="right" vertical="center" wrapText="1"/>
    </xf>
    <xf numFmtId="3" fontId="0" fillId="0" borderId="36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Net sales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Output!$B$2:$M$2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Output!$B$3:$M$3</c:f>
              <c:numCache>
                <c:formatCode>mmm/yy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Output!$A$4</c:f>
              <c:strCache>
                <c:ptCount val="1"/>
                <c:pt idx="0">
                  <c:v>Net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Output!$B$2:$M$2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Output!$B$4:$M$4</c:f>
              <c:numCache>
                <c:formatCode>0%</c:formatCode>
                <c:ptCount val="12"/>
                <c:pt idx="0">
                  <c:v>0</c:v>
                </c:pt>
                <c:pt idx="1">
                  <c:v>0.242391950832672</c:v>
                </c:pt>
                <c:pt idx="2">
                  <c:v>0.0635509544611334</c:v>
                </c:pt>
                <c:pt idx="3">
                  <c:v>0.171083478684897</c:v>
                </c:pt>
                <c:pt idx="4">
                  <c:v>0.0967793597155715</c:v>
                </c:pt>
                <c:pt idx="5">
                  <c:v>0.0297587757724432</c:v>
                </c:pt>
                <c:pt idx="6">
                  <c:v>0.172329202234764</c:v>
                </c:pt>
                <c:pt idx="7">
                  <c:v>0.0981675234351376</c:v>
                </c:pt>
                <c:pt idx="8">
                  <c:v>0.106629511735745</c:v>
                </c:pt>
                <c:pt idx="9">
                  <c:v>0.210695517159009</c:v>
                </c:pt>
                <c:pt idx="10">
                  <c:v>0.206558643878298</c:v>
                </c:pt>
                <c:pt idx="11">
                  <c:v>0.0470337337412361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83715171"/>
        <c:axId val="649300806"/>
      </c:lineChart>
      <c:dateAx>
        <c:axId val="883715171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300806"/>
        <c:crosses val="autoZero"/>
        <c:auto val="1"/>
        <c:lblOffset val="100"/>
        <c:baseTimeUnit val="years"/>
      </c:dateAx>
      <c:valAx>
        <c:axId val="64930080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Percentages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m/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7151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Balance sheet Trend</a:t>
            </a:r>
            <a:endParaRPr lang="en-US" altLang="en-GB"/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970230905861"/>
          <c:y val="0.119882753760363"/>
          <c:w val="0.816543841791479"/>
          <c:h val="0.696768634209393"/>
        </c:manualLayout>
      </c:layout>
      <c:lineChart>
        <c:grouping val="stacked"/>
        <c:varyColors val="0"/>
        <c:ser>
          <c:idx val="0"/>
          <c:order val="0"/>
          <c:tx>
            <c:strRef>
              <c:f>Output!$A$19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Output!$B$18:$M$18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Output!$B$19:$M$19</c:f>
              <c:numCache>
                <c:formatCode>mmm/yy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Output!$A$20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Output!$B$18:$M$18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Output!$B$20:$M$20</c:f>
              <c:numCache>
                <c:formatCode>0%</c:formatCode>
                <c:ptCount val="12"/>
                <c:pt idx="0">
                  <c:v>0</c:v>
                </c:pt>
                <c:pt idx="1">
                  <c:v>0.226659219957181</c:v>
                </c:pt>
                <c:pt idx="2">
                  <c:v>0.172655182880559</c:v>
                </c:pt>
                <c:pt idx="3">
                  <c:v>0.176645689418084</c:v>
                </c:pt>
                <c:pt idx="4">
                  <c:v>0.0983473574217676</c:v>
                </c:pt>
                <c:pt idx="5">
                  <c:v>-0.0564937097077048</c:v>
                </c:pt>
                <c:pt idx="6">
                  <c:v>0.040028127155973</c:v>
                </c:pt>
                <c:pt idx="7">
                  <c:v>0.0267384454451517</c:v>
                </c:pt>
                <c:pt idx="8">
                  <c:v>0.16081257377151</c:v>
                </c:pt>
                <c:pt idx="9">
                  <c:v>0.05478015156056</c:v>
                </c:pt>
                <c:pt idx="10">
                  <c:v>0.0204168611612851</c:v>
                </c:pt>
                <c:pt idx="11">
                  <c:v>0.14312138268462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Output!$A$21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Output!$B$18:$M$18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Output!$B$21:$M$21</c:f>
              <c:numCache>
                <c:formatCode>0%</c:formatCode>
                <c:ptCount val="12"/>
                <c:pt idx="0">
                  <c:v>0</c:v>
                </c:pt>
                <c:pt idx="1">
                  <c:v>0.226659219957181</c:v>
                </c:pt>
                <c:pt idx="2">
                  <c:v>0.172655182880559</c:v>
                </c:pt>
                <c:pt idx="3">
                  <c:v>0.176645689418084</c:v>
                </c:pt>
                <c:pt idx="4">
                  <c:v>0.0983473574217676</c:v>
                </c:pt>
                <c:pt idx="5">
                  <c:v>-0.0564937097077048</c:v>
                </c:pt>
                <c:pt idx="6">
                  <c:v>0.040028127155973</c:v>
                </c:pt>
                <c:pt idx="7">
                  <c:v>0.0267384454451517</c:v>
                </c:pt>
                <c:pt idx="8">
                  <c:v>0.16081257377151</c:v>
                </c:pt>
                <c:pt idx="9">
                  <c:v>0.05478015156056</c:v>
                </c:pt>
                <c:pt idx="10">
                  <c:v>0.0204168611612851</c:v>
                </c:pt>
                <c:pt idx="11">
                  <c:v>0.14312138268462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3976516"/>
        <c:axId val="255939192"/>
      </c:lineChart>
      <c:dateAx>
        <c:axId val="563976516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939192"/>
        <c:crosses val="autoZero"/>
        <c:auto val="1"/>
        <c:lblOffset val="100"/>
        <c:baseTimeUnit val="years"/>
      </c:dateAx>
      <c:valAx>
        <c:axId val="255939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Percentag</a:t>
                </a:r>
                <a:r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m/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9765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Income statement Comparative</a:t>
            </a:r>
            <a:endParaRPr lang="en-US" altLang="en-GB"/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Column Chart</a:t>
            </a:r>
            <a:endParaRPr lang="en-US" altLang="en-GB"/>
          </a:p>
        </c:rich>
      </c:tx>
      <c:layout>
        <c:manualLayout>
          <c:xMode val="edge"/>
          <c:yMode val="edge"/>
          <c:x val="0.429695678181546"/>
          <c:y val="0.04244582962303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4678605929999"/>
          <c:y val="0.0587989493791786"/>
          <c:w val="0.901226127665899"/>
          <c:h val="0.78388252148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Output!$A$3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Output!$B$2:$M$2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Output!$B$3:$M$3</c:f>
              <c:numCache>
                <c:formatCode>mmm/yy</c:formatCode>
                <c:ptCount val="12"/>
              </c:numCache>
            </c:numRef>
          </c:val>
        </c:ser>
        <c:ser>
          <c:idx val="1"/>
          <c:order val="1"/>
          <c:tx>
            <c:strRef>
              <c:f>Output!$A$4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Output!$B$2:$M$2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Output!$B$4:$M$4</c:f>
              <c:numCache>
                <c:formatCode>0%</c:formatCode>
                <c:ptCount val="12"/>
                <c:pt idx="0">
                  <c:v>0</c:v>
                </c:pt>
                <c:pt idx="1">
                  <c:v>0.242391950832672</c:v>
                </c:pt>
                <c:pt idx="2">
                  <c:v>0.0635509544611334</c:v>
                </c:pt>
                <c:pt idx="3">
                  <c:v>0.171083478684897</c:v>
                </c:pt>
                <c:pt idx="4">
                  <c:v>0.0967793597155715</c:v>
                </c:pt>
                <c:pt idx="5">
                  <c:v>0.0297587757724432</c:v>
                </c:pt>
                <c:pt idx="6">
                  <c:v>0.172329202234764</c:v>
                </c:pt>
                <c:pt idx="7">
                  <c:v>0.0981675234351376</c:v>
                </c:pt>
                <c:pt idx="8">
                  <c:v>0.106629511735745</c:v>
                </c:pt>
                <c:pt idx="9">
                  <c:v>0.210695517159009</c:v>
                </c:pt>
                <c:pt idx="10">
                  <c:v>0.206558643878298</c:v>
                </c:pt>
                <c:pt idx="11">
                  <c:v>0.0470337337412361</c:v>
                </c:pt>
              </c:numCache>
            </c:numRef>
          </c:val>
        </c:ser>
        <c:ser>
          <c:idx val="2"/>
          <c:order val="2"/>
          <c:tx>
            <c:strRef>
              <c:f>Output!$A$5</c:f>
              <c:strCache>
                <c:ptCount val="1"/>
                <c:pt idx="0">
                  <c:v>(-) Cost of Goods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Output!$B$2:$M$2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Output!$B$5:$M$5</c:f>
              <c:numCache>
                <c:formatCode>0%</c:formatCode>
                <c:ptCount val="12"/>
                <c:pt idx="0">
                  <c:v>0</c:v>
                </c:pt>
                <c:pt idx="1">
                  <c:v>0.275178732560561</c:v>
                </c:pt>
                <c:pt idx="2">
                  <c:v>0.046076803744931</c:v>
                </c:pt>
                <c:pt idx="3">
                  <c:v>0.180195649911541</c:v>
                </c:pt>
                <c:pt idx="4">
                  <c:v>0.0995987831224373</c:v>
                </c:pt>
                <c:pt idx="5">
                  <c:v>0.0364875701684042</c:v>
                </c:pt>
                <c:pt idx="6">
                  <c:v>0.20899419729207</c:v>
                </c:pt>
                <c:pt idx="7">
                  <c:v>0.0962962962962963</c:v>
                </c:pt>
                <c:pt idx="8">
                  <c:v>0.0592347206818049</c:v>
                </c:pt>
                <c:pt idx="9">
                  <c:v>0.242026369811113</c:v>
                </c:pt>
                <c:pt idx="10">
                  <c:v>0.23834719911259</c:v>
                </c:pt>
                <c:pt idx="11">
                  <c:v>0.0502342413357579</c:v>
                </c:pt>
              </c:numCache>
            </c:numRef>
          </c:val>
        </c:ser>
        <c:ser>
          <c:idx val="3"/>
          <c:order val="3"/>
          <c:tx>
            <c:strRef>
              <c:f>Output!$A$6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Output!$B$2:$M$2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Output!$B$6:$M$6</c:f>
              <c:numCache>
                <c:formatCode>0%</c:formatCode>
                <c:ptCount val="12"/>
                <c:pt idx="0">
                  <c:v>0</c:v>
                </c:pt>
                <c:pt idx="1">
                  <c:v>0.517570683393233</c:v>
                </c:pt>
                <c:pt idx="2">
                  <c:v>0.109627758206064</c:v>
                </c:pt>
                <c:pt idx="3">
                  <c:v>0.351279128596438</c:v>
                </c:pt>
                <c:pt idx="4">
                  <c:v>0.196378142838009</c:v>
                </c:pt>
                <c:pt idx="5">
                  <c:v>0.0662463459408474</c:v>
                </c:pt>
                <c:pt idx="6">
                  <c:v>0.381323399526833</c:v>
                </c:pt>
                <c:pt idx="7">
                  <c:v>0.194463819731434</c:v>
                </c:pt>
                <c:pt idx="8">
                  <c:v>0.16586423241755</c:v>
                </c:pt>
                <c:pt idx="9">
                  <c:v>0.452721886970122</c:v>
                </c:pt>
                <c:pt idx="10">
                  <c:v>0.444905842990888</c:v>
                </c:pt>
                <c:pt idx="11">
                  <c:v>0.097267975076994</c:v>
                </c:pt>
              </c:numCache>
            </c:numRef>
          </c:val>
        </c:ser>
        <c:ser>
          <c:idx val="4"/>
          <c:order val="4"/>
          <c:tx>
            <c:strRef>
              <c:f>Output!$A$7</c:f>
              <c:strCache>
                <c:ptCount val="1"/>
                <c:pt idx="0">
                  <c:v>Operating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Output!$B$2:$M$2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Output!$B$7:$M$7</c:f>
              <c:numCache>
                <c:formatCode>0%</c:formatCode>
                <c:ptCount val="12"/>
                <c:pt idx="0">
                  <c:v>0</c:v>
                </c:pt>
                <c:pt idx="1">
                  <c:v>0.160513087190154</c:v>
                </c:pt>
                <c:pt idx="2">
                  <c:v>0.111501120238984</c:v>
                </c:pt>
                <c:pt idx="3">
                  <c:v>0.147550896996573</c:v>
                </c:pt>
                <c:pt idx="4">
                  <c:v>0.0892909420926284</c:v>
                </c:pt>
                <c:pt idx="5">
                  <c:v>0.0117179101268544</c:v>
                </c:pt>
                <c:pt idx="6">
                  <c:v>0.0716183189884178</c:v>
                </c:pt>
                <c:pt idx="7">
                  <c:v>0.103966286564204</c:v>
                </c:pt>
                <c:pt idx="8">
                  <c:v>0.252481250280684</c:v>
                </c:pt>
                <c:pt idx="9">
                  <c:v>0.129154863924845</c:v>
                </c:pt>
                <c:pt idx="10">
                  <c:v>0.115556825759741</c:v>
                </c:pt>
                <c:pt idx="11">
                  <c:v>0.0368630799886137</c:v>
                </c:pt>
              </c:numCache>
            </c:numRef>
          </c:val>
        </c:ser>
        <c:ser>
          <c:idx val="5"/>
          <c:order val="5"/>
          <c:tx>
            <c:strRef>
              <c:f>Output!$A$8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Output!$B$2:$M$2</c:f>
              <c:numCache>
                <c:formatCode>mmm/yy</c:formatCode>
                <c:ptCount val="12"/>
                <c:pt idx="0" c:formatCode="mmm/yy">
                  <c:v>41334</c:v>
                </c:pt>
                <c:pt idx="1" c:formatCode="mmm/yy">
                  <c:v>41699</c:v>
                </c:pt>
                <c:pt idx="2" c:formatCode="mmm/yy">
                  <c:v>42064</c:v>
                </c:pt>
                <c:pt idx="3" c:formatCode="mmm/yy">
                  <c:v>42430</c:v>
                </c:pt>
                <c:pt idx="4" c:formatCode="mmm/yy">
                  <c:v>42795</c:v>
                </c:pt>
                <c:pt idx="5" c:formatCode="mmm/yy">
                  <c:v>43160</c:v>
                </c:pt>
                <c:pt idx="6" c:formatCode="mmm/yy">
                  <c:v>43525</c:v>
                </c:pt>
                <c:pt idx="7" c:formatCode="mmm/yy">
                  <c:v>43891</c:v>
                </c:pt>
                <c:pt idx="8" c:formatCode="mmm/yy">
                  <c:v>44256</c:v>
                </c:pt>
                <c:pt idx="9" c:formatCode="mmm/yy">
                  <c:v>44621</c:v>
                </c:pt>
                <c:pt idx="10" c:formatCode="mmm/yy">
                  <c:v>44986</c:v>
                </c:pt>
                <c:pt idx="11" c:formatCode="mmm/yy">
                  <c:v>45352</c:v>
                </c:pt>
              </c:numCache>
            </c:numRef>
          </c:cat>
          <c:val>
            <c:numRef>
              <c:f>Output!$B$8:$M$8</c:f>
              <c:numCache>
                <c:formatCode>0%</c:formatCode>
                <c:ptCount val="12"/>
                <c:pt idx="0">
                  <c:v>0</c:v>
                </c:pt>
                <c:pt idx="1">
                  <c:v>0.130130448615972</c:v>
                </c:pt>
                <c:pt idx="2">
                  <c:v>0.161036036036036</c:v>
                </c:pt>
                <c:pt idx="3">
                  <c:v>0.0902845134173941</c:v>
                </c:pt>
                <c:pt idx="4">
                  <c:v>0.0640521906738824</c:v>
                </c:pt>
                <c:pt idx="5">
                  <c:v>0.116770013237651</c:v>
                </c:pt>
                <c:pt idx="6">
                  <c:v>-0.0386175057707904</c:v>
                </c:pt>
                <c:pt idx="7">
                  <c:v>0.0797534068786502</c:v>
                </c:pt>
                <c:pt idx="8">
                  <c:v>0.167317747460785</c:v>
                </c:pt>
                <c:pt idx="9">
                  <c:v>0.140194614632137</c:v>
                </c:pt>
                <c:pt idx="10">
                  <c:v>0.0885938769981035</c:v>
                </c:pt>
                <c:pt idx="11">
                  <c:v>0.0887672142027543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53617941"/>
        <c:axId val="531735604"/>
      </c:barChart>
      <c:dateAx>
        <c:axId val="953617941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735604"/>
        <c:crosses val="autoZero"/>
        <c:auto val="1"/>
        <c:lblOffset val="100"/>
        <c:baseTimeUnit val="years"/>
      </c:dateAx>
      <c:valAx>
        <c:axId val="5317356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Percentage</a:t>
                </a:r>
                <a:endParaRPr lang="en-US" altLang="en-GB"/>
              </a:p>
            </c:rich>
          </c:tx>
          <c:layout>
            <c:manualLayout>
              <c:xMode val="edge"/>
              <c:yMode val="edge"/>
              <c:x val="0.0577913050013151"/>
              <c:y val="0.3933969504182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mm/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1794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11430</xdr:colOff>
      <xdr:row>0</xdr:row>
      <xdr:rowOff>9525</xdr:rowOff>
    </xdr:from>
    <xdr:to>
      <xdr:col>22</xdr:col>
      <xdr:colOff>394970</xdr:colOff>
      <xdr:row>14</xdr:row>
      <xdr:rowOff>10160</xdr:rowOff>
    </xdr:to>
    <xdr:graphicFrame>
      <xdr:nvGraphicFramePr>
        <xdr:cNvPr id="4" name="Chart 3"/>
        <xdr:cNvGraphicFramePr/>
      </xdr:nvGraphicFramePr>
      <xdr:xfrm>
        <a:off x="9574530" y="9525"/>
        <a:ext cx="6212840" cy="2915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577215</xdr:colOff>
      <xdr:row>22</xdr:row>
      <xdr:rowOff>88900</xdr:rowOff>
    </xdr:from>
    <xdr:to>
      <xdr:col>12</xdr:col>
      <xdr:colOff>603250</xdr:colOff>
      <xdr:row>54</xdr:row>
      <xdr:rowOff>185420</xdr:rowOff>
    </xdr:to>
    <xdr:graphicFrame>
      <xdr:nvGraphicFramePr>
        <xdr:cNvPr id="5" name="Chart 4"/>
        <xdr:cNvGraphicFramePr/>
      </xdr:nvGraphicFramePr>
      <xdr:xfrm>
        <a:off x="577215" y="4603750"/>
        <a:ext cx="8912860" cy="619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246380</xdr:colOff>
      <xdr:row>15</xdr:row>
      <xdr:rowOff>50800</xdr:rowOff>
    </xdr:from>
    <xdr:to>
      <xdr:col>40</xdr:col>
      <xdr:colOff>391795</xdr:colOff>
      <xdr:row>69</xdr:row>
      <xdr:rowOff>6985</xdr:rowOff>
    </xdr:to>
    <xdr:graphicFrame>
      <xdr:nvGraphicFramePr>
        <xdr:cNvPr id="6" name="Chart 5"/>
        <xdr:cNvGraphicFramePr/>
      </xdr:nvGraphicFramePr>
      <xdr:xfrm>
        <a:off x="9809480" y="3155950"/>
        <a:ext cx="16947515" cy="1031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zoomScale="46" zoomScaleNormal="46" workbookViewId="0">
      <selection activeCell="A63" sqref="$A63:$XFD63 $A64:$XFD64 $A65:$XFD65 $A66:$XFD66 $A67:$XFD67 $A68:$XFD68 $A69:$XFD69 $A70:$XFD70 $A71:$XFD71 $A72:$XFD72 $A73:$XFD73 $A74:$XFD74 $A75:$XFD75 $A76:$XFD76 $A77:$XFD77 $A78:$XFD78 $A79:$XFD79 $A80:$XFD80 $A81:$XFD81 $A82:$XFD82 $A83:$XFD83 $A84:$XFD84 $A85:$XFD85 $A86:$XFD86 $A87:$XFD87 $A88:$XFD88 $A89:$XFD89 $A90:$XFD90 $A91:$XFD91"/>
    </sheetView>
  </sheetViews>
  <sheetFormatPr defaultColWidth="9.14285714285714" defaultRowHeight="15"/>
  <cols>
    <col min="1" max="1" width="41.8571428571429" customWidth="1"/>
    <col min="2" max="2" width="9.57142857142857" customWidth="1"/>
    <col min="3" max="3" width="8.14285714285714" customWidth="1"/>
    <col min="4" max="4" width="9.85714285714286" customWidth="1"/>
    <col min="5" max="5" width="10.1428571428571" customWidth="1"/>
    <col min="6" max="6" width="9.85714285714286" customWidth="1"/>
    <col min="7" max="7" width="10.1428571428571" customWidth="1"/>
    <col min="8" max="8" width="10" customWidth="1"/>
    <col min="9" max="9" width="11.4285714285714" customWidth="1"/>
    <col min="10" max="11" width="11" customWidth="1"/>
    <col min="12" max="12" width="11.4285714285714" customWidth="1"/>
    <col min="13" max="13" width="10.1428571428571" customWidth="1"/>
    <col min="14" max="14" width="10.2857142857143" customWidth="1"/>
  </cols>
  <sheetData>
    <row r="1" ht="21" spans="1:14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ht="18.75" spans="1:14">
      <c r="A2" s="43"/>
      <c r="B2" s="44">
        <v>41334</v>
      </c>
      <c r="C2" s="44">
        <v>41699</v>
      </c>
      <c r="D2" s="44">
        <v>42064</v>
      </c>
      <c r="E2" s="44">
        <v>42430</v>
      </c>
      <c r="F2" s="44">
        <v>42795</v>
      </c>
      <c r="G2" s="44">
        <v>43160</v>
      </c>
      <c r="H2" s="44">
        <v>43525</v>
      </c>
      <c r="I2" s="44">
        <v>43891</v>
      </c>
      <c r="J2" s="44">
        <v>44256</v>
      </c>
      <c r="K2" s="44">
        <v>44621</v>
      </c>
      <c r="L2" s="44">
        <v>44986</v>
      </c>
      <c r="M2" s="44">
        <v>45352</v>
      </c>
      <c r="N2" s="62" t="s">
        <v>1</v>
      </c>
    </row>
    <row r="3" ht="18.75" spans="1:14">
      <c r="A3" s="43" t="s">
        <v>2</v>
      </c>
      <c r="B3" s="45">
        <v>40352</v>
      </c>
      <c r="C3" s="45">
        <v>50133</v>
      </c>
      <c r="D3" s="45">
        <v>53319</v>
      </c>
      <c r="E3" s="45">
        <v>62441</v>
      </c>
      <c r="F3" s="45">
        <v>68484</v>
      </c>
      <c r="G3" s="45">
        <v>70522</v>
      </c>
      <c r="H3" s="45">
        <v>82675</v>
      </c>
      <c r="I3" s="45">
        <v>90791</v>
      </c>
      <c r="J3" s="45">
        <v>100472</v>
      </c>
      <c r="K3" s="45">
        <v>121641</v>
      </c>
      <c r="L3" s="45">
        <v>146767</v>
      </c>
      <c r="M3" s="45">
        <v>153670</v>
      </c>
      <c r="N3" s="63">
        <v>159988</v>
      </c>
    </row>
    <row r="4" ht="18.75" spans="1:14">
      <c r="A4" s="43" t="s">
        <v>3</v>
      </c>
      <c r="B4" s="46">
        <v>0.1962</v>
      </c>
      <c r="C4" s="46">
        <v>0.2424</v>
      </c>
      <c r="D4" s="46">
        <v>0.0636</v>
      </c>
      <c r="E4" s="46">
        <v>0.1711</v>
      </c>
      <c r="F4" s="46">
        <v>0.0968</v>
      </c>
      <c r="G4" s="46">
        <v>0.0298</v>
      </c>
      <c r="H4" s="46">
        <v>0.1723</v>
      </c>
      <c r="I4" s="46">
        <v>0.0982</v>
      </c>
      <c r="J4" s="46">
        <v>0.1066</v>
      </c>
      <c r="K4" s="46">
        <v>0.2107</v>
      </c>
      <c r="L4" s="46">
        <v>0.2066</v>
      </c>
      <c r="M4" s="46">
        <v>0.047</v>
      </c>
      <c r="N4" s="64"/>
    </row>
    <row r="5" ht="18.75" spans="1:14">
      <c r="A5" s="43" t="s">
        <v>4</v>
      </c>
      <c r="B5" s="45">
        <v>28814</v>
      </c>
      <c r="C5" s="45">
        <v>36743</v>
      </c>
      <c r="D5" s="45">
        <v>38436</v>
      </c>
      <c r="E5" s="45">
        <v>45362</v>
      </c>
      <c r="F5" s="45">
        <v>49880</v>
      </c>
      <c r="G5" s="45">
        <v>51700</v>
      </c>
      <c r="H5" s="45">
        <v>62505</v>
      </c>
      <c r="I5" s="45">
        <v>68524</v>
      </c>
      <c r="J5" s="45">
        <v>72583</v>
      </c>
      <c r="K5" s="45">
        <v>90150</v>
      </c>
      <c r="L5" s="45">
        <v>111637</v>
      </c>
      <c r="M5" s="45">
        <v>117245</v>
      </c>
      <c r="N5" s="63">
        <v>121843</v>
      </c>
    </row>
    <row r="6" ht="18.75" spans="1:14">
      <c r="A6" s="43" t="s">
        <v>5</v>
      </c>
      <c r="B6" s="47">
        <v>0.07</v>
      </c>
      <c r="C6" s="47">
        <v>0.07</v>
      </c>
      <c r="D6" s="47">
        <v>0.08</v>
      </c>
      <c r="E6" s="47">
        <v>0.1</v>
      </c>
      <c r="F6" s="47">
        <v>0.1</v>
      </c>
      <c r="G6" s="47">
        <v>0.11</v>
      </c>
      <c r="H6" s="47">
        <v>0.12</v>
      </c>
      <c r="I6" s="47">
        <v>0.12</v>
      </c>
      <c r="J6" s="47">
        <v>0.13</v>
      </c>
      <c r="K6" s="47">
        <v>0.17</v>
      </c>
      <c r="L6" s="47">
        <v>0.18</v>
      </c>
      <c r="M6" s="47">
        <v>0.18</v>
      </c>
      <c r="N6" s="64"/>
    </row>
    <row r="7" ht="18.75" spans="1:14">
      <c r="A7" s="43" t="s">
        <v>6</v>
      </c>
      <c r="B7" s="48">
        <v>0.56</v>
      </c>
      <c r="C7" s="48">
        <v>0.58</v>
      </c>
      <c r="D7" s="48">
        <v>0.56</v>
      </c>
      <c r="E7" s="48">
        <v>0.55</v>
      </c>
      <c r="F7" s="48">
        <v>0.55</v>
      </c>
      <c r="G7" s="48">
        <v>0.55</v>
      </c>
      <c r="H7" s="48">
        <v>0.55</v>
      </c>
      <c r="I7" s="48">
        <v>0.56</v>
      </c>
      <c r="J7" s="48">
        <v>0.55</v>
      </c>
      <c r="K7" s="48">
        <v>0.53</v>
      </c>
      <c r="L7" s="48">
        <v>0.53</v>
      </c>
      <c r="M7" s="48">
        <v>0.54</v>
      </c>
      <c r="N7" s="65"/>
    </row>
    <row r="8" ht="18.75" spans="1:14">
      <c r="A8" s="43" t="s">
        <v>7</v>
      </c>
      <c r="B8" s="47">
        <v>0.09</v>
      </c>
      <c r="C8" s="47">
        <v>0.09</v>
      </c>
      <c r="D8" s="47">
        <v>0.08</v>
      </c>
      <c r="E8" s="47">
        <v>0.08</v>
      </c>
      <c r="F8" s="47">
        <v>0.08</v>
      </c>
      <c r="G8" s="47">
        <v>0.08</v>
      </c>
      <c r="H8" s="47">
        <v>0.09</v>
      </c>
      <c r="I8" s="47">
        <v>0.07</v>
      </c>
      <c r="J8" s="47">
        <v>0.04</v>
      </c>
      <c r="K8" s="47">
        <v>0.04</v>
      </c>
      <c r="L8" s="47">
        <v>0.05</v>
      </c>
      <c r="M8" s="47">
        <v>0.05</v>
      </c>
      <c r="N8" s="64"/>
    </row>
    <row r="9" ht="18.75" spans="1:14">
      <c r="A9" s="43" t="s">
        <v>8</v>
      </c>
      <c r="B9" s="45">
        <v>11538</v>
      </c>
      <c r="C9" s="45">
        <v>13390</v>
      </c>
      <c r="D9" s="45">
        <v>14883</v>
      </c>
      <c r="E9" s="45">
        <v>17079</v>
      </c>
      <c r="F9" s="45">
        <v>18604</v>
      </c>
      <c r="G9" s="45">
        <v>18822</v>
      </c>
      <c r="H9" s="45">
        <v>20170</v>
      </c>
      <c r="I9" s="45">
        <v>22267</v>
      </c>
      <c r="J9" s="45">
        <v>27889</v>
      </c>
      <c r="K9" s="45">
        <v>31491</v>
      </c>
      <c r="L9" s="45">
        <v>35130</v>
      </c>
      <c r="M9" s="45">
        <v>36425</v>
      </c>
      <c r="N9" s="63">
        <v>38145</v>
      </c>
    </row>
    <row r="10" ht="18.75" spans="1:14">
      <c r="A10" s="43" t="s">
        <v>9</v>
      </c>
      <c r="B10" s="47">
        <v>0.29</v>
      </c>
      <c r="C10" s="47">
        <v>0.27</v>
      </c>
      <c r="D10" s="47">
        <v>0.28</v>
      </c>
      <c r="E10" s="47">
        <v>0.27</v>
      </c>
      <c r="F10" s="47">
        <v>0.27</v>
      </c>
      <c r="G10" s="47">
        <v>0.27</v>
      </c>
      <c r="H10" s="47">
        <v>0.24</v>
      </c>
      <c r="I10" s="47">
        <v>0.25</v>
      </c>
      <c r="J10" s="47">
        <v>0.28</v>
      </c>
      <c r="K10" s="47">
        <v>0.26</v>
      </c>
      <c r="L10" s="47">
        <v>0.24</v>
      </c>
      <c r="M10" s="47">
        <v>0.24</v>
      </c>
      <c r="N10" s="66">
        <v>0.24</v>
      </c>
    </row>
    <row r="11" ht="18.75" spans="1:14">
      <c r="A11" s="43" t="s">
        <v>10</v>
      </c>
      <c r="B11" s="45">
        <v>2365</v>
      </c>
      <c r="C11" s="45">
        <v>2664</v>
      </c>
      <c r="D11" s="45">
        <v>3430</v>
      </c>
      <c r="E11" s="45">
        <v>3120</v>
      </c>
      <c r="F11" s="45">
        <v>3050</v>
      </c>
      <c r="G11" s="45">
        <v>3311</v>
      </c>
      <c r="H11" s="45">
        <v>2882</v>
      </c>
      <c r="I11" s="45">
        <v>2803</v>
      </c>
      <c r="J11" s="45">
        <v>2201</v>
      </c>
      <c r="K11" s="45">
        <v>2295</v>
      </c>
      <c r="L11" s="45">
        <v>2701</v>
      </c>
      <c r="M11" s="45">
        <v>4711</v>
      </c>
      <c r="N11" s="63">
        <v>5138</v>
      </c>
    </row>
    <row r="12" ht="18.75" spans="1:14">
      <c r="A12" s="43" t="s">
        <v>11</v>
      </c>
      <c r="B12" s="49">
        <v>0</v>
      </c>
      <c r="C12" s="49">
        <v>0</v>
      </c>
      <c r="D12" s="49">
        <v>14</v>
      </c>
      <c r="E12" s="49">
        <v>0</v>
      </c>
      <c r="F12" s="49">
        <v>238</v>
      </c>
      <c r="G12" s="49">
        <v>253</v>
      </c>
      <c r="H12" s="49">
        <v>170</v>
      </c>
      <c r="I12" s="49">
        <v>183</v>
      </c>
      <c r="J12" s="49">
        <v>74</v>
      </c>
      <c r="K12" s="49">
        <v>177</v>
      </c>
      <c r="L12" s="49">
        <v>148</v>
      </c>
      <c r="M12" s="49">
        <v>285</v>
      </c>
      <c r="N12" s="64"/>
    </row>
    <row r="13" ht="18.75" spans="1:14">
      <c r="A13" s="43" t="s">
        <v>12</v>
      </c>
      <c r="B13" s="45">
        <v>2365</v>
      </c>
      <c r="C13" s="45">
        <v>2664</v>
      </c>
      <c r="D13" s="45">
        <v>3416</v>
      </c>
      <c r="E13" s="45">
        <v>3120</v>
      </c>
      <c r="F13" s="45">
        <v>2812</v>
      </c>
      <c r="G13" s="45">
        <v>3058</v>
      </c>
      <c r="H13" s="45">
        <v>2712</v>
      </c>
      <c r="I13" s="45">
        <v>2620</v>
      </c>
      <c r="J13" s="45">
        <v>2127</v>
      </c>
      <c r="K13" s="45">
        <v>2118</v>
      </c>
      <c r="L13" s="45">
        <v>2553</v>
      </c>
      <c r="M13" s="45">
        <v>4426</v>
      </c>
      <c r="N13" s="65"/>
    </row>
    <row r="14" ht="18.75" spans="1:14">
      <c r="A14" s="43" t="s">
        <v>13</v>
      </c>
      <c r="B14" s="49">
        <v>5</v>
      </c>
      <c r="C14" s="49">
        <v>9</v>
      </c>
      <c r="D14" s="49">
        <v>12</v>
      </c>
      <c r="E14" s="49">
        <v>0</v>
      </c>
      <c r="F14" s="49">
        <v>0</v>
      </c>
      <c r="G14" s="49">
        <v>0</v>
      </c>
      <c r="H14" s="49">
        <v>0</v>
      </c>
      <c r="I14" s="49">
        <v>170</v>
      </c>
      <c r="J14" s="49">
        <v>195</v>
      </c>
      <c r="K14" s="49">
        <v>200</v>
      </c>
      <c r="L14" s="49">
        <v>284</v>
      </c>
      <c r="M14" s="49">
        <v>470</v>
      </c>
      <c r="N14" s="64">
        <v>424</v>
      </c>
    </row>
    <row r="15" ht="18.75" spans="1:14">
      <c r="A15" s="43" t="s">
        <v>14</v>
      </c>
      <c r="B15" s="45">
        <v>1099</v>
      </c>
      <c r="C15" s="45">
        <v>1317</v>
      </c>
      <c r="D15" s="45">
        <v>1017</v>
      </c>
      <c r="E15" s="45">
        <v>1459</v>
      </c>
      <c r="F15" s="45">
        <v>1703</v>
      </c>
      <c r="G15" s="45">
        <v>1863</v>
      </c>
      <c r="H15" s="45">
        <v>2011</v>
      </c>
      <c r="I15" s="45">
        <v>2893</v>
      </c>
      <c r="J15" s="45">
        <v>3267</v>
      </c>
      <c r="K15" s="45">
        <v>3476</v>
      </c>
      <c r="L15" s="45">
        <v>4225</v>
      </c>
      <c r="M15" s="45">
        <v>4678</v>
      </c>
      <c r="N15" s="63">
        <v>4675</v>
      </c>
    </row>
    <row r="16" ht="18.75" spans="1:14">
      <c r="A16" s="43" t="s">
        <v>15</v>
      </c>
      <c r="B16" s="50">
        <v>12799</v>
      </c>
      <c r="C16" s="50">
        <v>14728</v>
      </c>
      <c r="D16" s="50">
        <v>17284</v>
      </c>
      <c r="E16" s="50">
        <v>18740</v>
      </c>
      <c r="F16" s="50">
        <v>19951</v>
      </c>
      <c r="G16" s="50">
        <v>20270</v>
      </c>
      <c r="H16" s="50">
        <v>21041</v>
      </c>
      <c r="I16" s="50">
        <v>22007</v>
      </c>
      <c r="J16" s="50">
        <v>26628</v>
      </c>
      <c r="K16" s="50">
        <v>30110</v>
      </c>
      <c r="L16" s="50">
        <v>33322</v>
      </c>
      <c r="M16" s="50">
        <v>35988</v>
      </c>
      <c r="N16" s="67">
        <v>38184</v>
      </c>
    </row>
    <row r="17" ht="18.75" spans="1:14">
      <c r="A17" s="43" t="s">
        <v>16</v>
      </c>
      <c r="B17" s="48">
        <v>0.26</v>
      </c>
      <c r="C17" s="48">
        <v>0.28</v>
      </c>
      <c r="D17" s="48">
        <v>0.28</v>
      </c>
      <c r="E17" s="48">
        <v>0.28</v>
      </c>
      <c r="F17" s="48">
        <v>0.28</v>
      </c>
      <c r="G17" s="48">
        <v>0.21</v>
      </c>
      <c r="H17" s="48">
        <v>0.27</v>
      </c>
      <c r="I17" s="48">
        <v>0.24</v>
      </c>
      <c r="J17" s="48">
        <v>0.27</v>
      </c>
      <c r="K17" s="48">
        <v>0.26</v>
      </c>
      <c r="L17" s="48">
        <v>0.28</v>
      </c>
      <c r="M17" s="48">
        <v>0.27</v>
      </c>
      <c r="N17" s="65"/>
    </row>
    <row r="18" ht="18.75" spans="1:14">
      <c r="A18" s="43" t="s">
        <v>17</v>
      </c>
      <c r="B18" s="50">
        <v>9429</v>
      </c>
      <c r="C18" s="50">
        <v>10656</v>
      </c>
      <c r="D18" s="50">
        <v>12372</v>
      </c>
      <c r="E18" s="50">
        <v>13489</v>
      </c>
      <c r="F18" s="50">
        <v>14353</v>
      </c>
      <c r="G18" s="50">
        <v>16029</v>
      </c>
      <c r="H18" s="50">
        <v>15410</v>
      </c>
      <c r="I18" s="50">
        <v>16639</v>
      </c>
      <c r="J18" s="50">
        <v>19423</v>
      </c>
      <c r="K18" s="50">
        <v>22146</v>
      </c>
      <c r="L18" s="50">
        <v>24108</v>
      </c>
      <c r="M18" s="50">
        <v>26248</v>
      </c>
      <c r="N18" s="67">
        <v>27687</v>
      </c>
    </row>
    <row r="19" ht="18.75" spans="1:14">
      <c r="A19" s="43" t="s">
        <v>18</v>
      </c>
      <c r="B19" s="45">
        <v>9429</v>
      </c>
      <c r="C19" s="45">
        <v>10656</v>
      </c>
      <c r="D19" s="45">
        <v>12373</v>
      </c>
      <c r="E19" s="45">
        <v>13489</v>
      </c>
      <c r="F19" s="45">
        <v>14353</v>
      </c>
      <c r="G19" s="45">
        <v>16029</v>
      </c>
      <c r="H19" s="45">
        <v>15410</v>
      </c>
      <c r="I19" s="45">
        <v>16639</v>
      </c>
      <c r="J19" s="45">
        <v>19423</v>
      </c>
      <c r="K19" s="45">
        <v>22146</v>
      </c>
      <c r="L19" s="45">
        <v>24108</v>
      </c>
      <c r="M19" s="45">
        <v>26248</v>
      </c>
      <c r="N19" s="65"/>
    </row>
    <row r="20" ht="18.75" spans="1:14">
      <c r="A20" s="43" t="s">
        <v>19</v>
      </c>
      <c r="B20" s="49">
        <v>0</v>
      </c>
      <c r="C20" s="49">
        <v>0</v>
      </c>
      <c r="D20" s="49">
        <v>-1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64"/>
    </row>
    <row r="21" ht="18.75" spans="1:14">
      <c r="A21" s="43" t="s">
        <v>20</v>
      </c>
      <c r="B21" s="45">
        <v>9429</v>
      </c>
      <c r="C21" s="45">
        <v>10656</v>
      </c>
      <c r="D21" s="45">
        <v>12372</v>
      </c>
      <c r="E21" s="45">
        <v>13489</v>
      </c>
      <c r="F21" s="45">
        <v>14353</v>
      </c>
      <c r="G21" s="45">
        <v>16029</v>
      </c>
      <c r="H21" s="45">
        <v>15410</v>
      </c>
      <c r="I21" s="45">
        <v>16639</v>
      </c>
      <c r="J21" s="45">
        <v>19423</v>
      </c>
      <c r="K21" s="45">
        <v>22146</v>
      </c>
      <c r="L21" s="45">
        <v>24108</v>
      </c>
      <c r="M21" s="45">
        <v>26248</v>
      </c>
      <c r="N21" s="65"/>
    </row>
    <row r="22" ht="18.75" spans="1:14">
      <c r="A22" s="43" t="s">
        <v>21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-6</v>
      </c>
      <c r="I22" s="49">
        <v>-45</v>
      </c>
      <c r="J22" s="49">
        <v>-72</v>
      </c>
      <c r="K22" s="49">
        <v>-36</v>
      </c>
      <c r="L22" s="49">
        <v>-13</v>
      </c>
      <c r="M22" s="49">
        <v>-15</v>
      </c>
      <c r="N22" s="64"/>
    </row>
    <row r="23" ht="18.75" spans="1:14">
      <c r="A23" s="43" t="s">
        <v>22</v>
      </c>
      <c r="B23" s="45">
        <v>9429</v>
      </c>
      <c r="C23" s="45">
        <v>10656</v>
      </c>
      <c r="D23" s="45">
        <v>12372</v>
      </c>
      <c r="E23" s="45">
        <v>13489</v>
      </c>
      <c r="F23" s="45">
        <v>14353</v>
      </c>
      <c r="G23" s="45">
        <v>16029</v>
      </c>
      <c r="H23" s="45">
        <v>15404</v>
      </c>
      <c r="I23" s="45">
        <v>16594</v>
      </c>
      <c r="J23" s="45">
        <v>19351</v>
      </c>
      <c r="K23" s="45">
        <v>22110</v>
      </c>
      <c r="L23" s="45">
        <v>24095</v>
      </c>
      <c r="M23" s="45">
        <v>26233</v>
      </c>
      <c r="N23" s="65"/>
    </row>
    <row r="24" ht="18.75" spans="1:14">
      <c r="A24" s="43" t="s">
        <v>23</v>
      </c>
      <c r="B24" s="49">
        <v>0</v>
      </c>
      <c r="C24" s="49">
        <v>0</v>
      </c>
      <c r="D24" s="49">
        <v>10</v>
      </c>
      <c r="E24" s="49">
        <v>0</v>
      </c>
      <c r="F24" s="49">
        <v>171</v>
      </c>
      <c r="G24" s="49">
        <v>196</v>
      </c>
      <c r="H24" s="49">
        <v>124</v>
      </c>
      <c r="I24" s="49">
        <v>135</v>
      </c>
      <c r="J24" s="49">
        <v>54</v>
      </c>
      <c r="K24" s="49">
        <v>130</v>
      </c>
      <c r="L24" s="49">
        <v>107</v>
      </c>
      <c r="M24" s="49">
        <v>208</v>
      </c>
      <c r="N24" s="64"/>
    </row>
    <row r="25" ht="18.75" spans="1:14">
      <c r="A25" s="43" t="s">
        <v>24</v>
      </c>
      <c r="B25" s="45">
        <v>9429</v>
      </c>
      <c r="C25" s="45">
        <v>10656</v>
      </c>
      <c r="D25" s="45">
        <v>12362</v>
      </c>
      <c r="E25" s="45">
        <v>13489</v>
      </c>
      <c r="F25" s="45">
        <v>14182</v>
      </c>
      <c r="G25" s="45">
        <v>15833</v>
      </c>
      <c r="H25" s="45">
        <v>15280</v>
      </c>
      <c r="I25" s="45">
        <v>16459</v>
      </c>
      <c r="J25" s="45">
        <v>19297</v>
      </c>
      <c r="K25" s="45">
        <v>21980</v>
      </c>
      <c r="L25" s="45">
        <v>23988</v>
      </c>
      <c r="M25" s="45">
        <v>26025</v>
      </c>
      <c r="N25" s="65"/>
    </row>
    <row r="26" ht="18.75" spans="1:14">
      <c r="A26" s="43" t="s">
        <v>25</v>
      </c>
      <c r="B26" s="49">
        <v>20.52</v>
      </c>
      <c r="C26" s="49">
        <v>23.31</v>
      </c>
      <c r="D26" s="49">
        <v>26.93</v>
      </c>
      <c r="E26" s="49">
        <v>29.36</v>
      </c>
      <c r="F26" s="49">
        <v>31.24</v>
      </c>
      <c r="G26" s="49">
        <v>36.69</v>
      </c>
      <c r="H26" s="49">
        <v>35.26</v>
      </c>
      <c r="I26" s="49">
        <v>38.96</v>
      </c>
      <c r="J26" s="49">
        <v>45.42</v>
      </c>
      <c r="K26" s="49">
        <v>52.56</v>
      </c>
      <c r="L26" s="49">
        <v>58.08</v>
      </c>
      <c r="M26" s="49">
        <v>63.2</v>
      </c>
      <c r="N26" s="64">
        <v>66.6</v>
      </c>
    </row>
    <row r="27" ht="18.75" spans="1:14">
      <c r="A27" s="51" t="s">
        <v>26</v>
      </c>
      <c r="B27" s="52">
        <v>0.25</v>
      </c>
      <c r="C27" s="52">
        <v>0.34</v>
      </c>
      <c r="D27" s="52">
        <v>0.55</v>
      </c>
      <c r="E27" s="52">
        <v>0.41</v>
      </c>
      <c r="F27" s="52">
        <v>0.41</v>
      </c>
      <c r="G27" s="52">
        <v>0.59</v>
      </c>
      <c r="H27" s="52">
        <v>0.6</v>
      </c>
      <c r="I27" s="52">
        <v>0.45</v>
      </c>
      <c r="J27" s="52">
        <v>0.59</v>
      </c>
      <c r="K27" s="52">
        <v>0.59</v>
      </c>
      <c r="L27" s="52">
        <v>0.58</v>
      </c>
      <c r="M27" s="52">
        <v>0.73</v>
      </c>
      <c r="N27" s="68"/>
    </row>
    <row r="30" ht="21" spans="1:14">
      <c r="A30" s="53" t="s">
        <v>27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ht="18.75" spans="1:14">
      <c r="A31" s="54">
        <v>41334</v>
      </c>
      <c r="B31" s="55">
        <v>41699</v>
      </c>
      <c r="C31" s="55">
        <v>42064</v>
      </c>
      <c r="D31" s="55">
        <v>42430</v>
      </c>
      <c r="E31" s="55">
        <v>42795</v>
      </c>
      <c r="F31" s="55">
        <v>43160</v>
      </c>
      <c r="G31" s="55">
        <v>43525</v>
      </c>
      <c r="H31" s="55">
        <v>43891</v>
      </c>
      <c r="I31" s="55">
        <v>44256</v>
      </c>
      <c r="J31" s="55">
        <v>44621</v>
      </c>
      <c r="K31" s="55">
        <v>44986</v>
      </c>
      <c r="L31" s="55">
        <v>45352</v>
      </c>
      <c r="M31" s="55">
        <v>45536</v>
      </c>
      <c r="N31" s="69"/>
    </row>
    <row r="32" ht="18.75" spans="1:14">
      <c r="A32" s="56" t="s">
        <v>28</v>
      </c>
      <c r="B32" s="57">
        <v>287</v>
      </c>
      <c r="C32" s="57">
        <v>286</v>
      </c>
      <c r="D32" s="57">
        <v>574</v>
      </c>
      <c r="E32" s="45">
        <v>1148</v>
      </c>
      <c r="F32" s="45">
        <v>1148</v>
      </c>
      <c r="G32" s="45">
        <v>1092</v>
      </c>
      <c r="H32" s="45">
        <v>2178</v>
      </c>
      <c r="I32" s="45">
        <v>2129</v>
      </c>
      <c r="J32" s="45">
        <v>2130</v>
      </c>
      <c r="K32" s="45">
        <v>2103</v>
      </c>
      <c r="L32" s="45">
        <v>2074</v>
      </c>
      <c r="M32" s="45">
        <v>2075</v>
      </c>
      <c r="N32" s="70">
        <v>2076</v>
      </c>
    </row>
    <row r="33" ht="18.75" spans="1:14">
      <c r="A33" s="56" t="s">
        <v>29</v>
      </c>
      <c r="B33" s="58">
        <v>35772</v>
      </c>
      <c r="C33" s="58">
        <v>41806</v>
      </c>
      <c r="D33" s="58">
        <v>47494</v>
      </c>
      <c r="E33" s="58">
        <v>59934</v>
      </c>
      <c r="F33" s="58">
        <v>66869</v>
      </c>
      <c r="G33" s="58">
        <v>62410</v>
      </c>
      <c r="H33" s="58">
        <v>60533</v>
      </c>
      <c r="I33" s="58">
        <v>60105</v>
      </c>
      <c r="J33" s="58">
        <v>69401</v>
      </c>
      <c r="K33" s="58">
        <v>67203</v>
      </c>
      <c r="L33" s="58">
        <v>65671</v>
      </c>
      <c r="M33" s="58">
        <v>79101</v>
      </c>
      <c r="N33" s="71">
        <v>80673</v>
      </c>
    </row>
    <row r="34" ht="18.75" spans="1:14">
      <c r="A34" s="56" t="s">
        <v>30</v>
      </c>
      <c r="B34" s="57">
        <v>0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45">
        <v>3165</v>
      </c>
      <c r="J34" s="45">
        <v>3854</v>
      </c>
      <c r="K34" s="45">
        <v>3786</v>
      </c>
      <c r="L34" s="45">
        <v>4266</v>
      </c>
      <c r="M34" s="45">
        <v>3766</v>
      </c>
      <c r="N34" s="70">
        <v>3836</v>
      </c>
    </row>
    <row r="35" ht="18.75" spans="1:14">
      <c r="A35" s="56" t="s">
        <v>31</v>
      </c>
      <c r="B35" s="59">
        <v>0</v>
      </c>
      <c r="C35" s="59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8">
        <v>3165</v>
      </c>
      <c r="J35" s="58">
        <v>3854</v>
      </c>
      <c r="K35" s="58">
        <v>3786</v>
      </c>
      <c r="L35" s="58">
        <v>4266</v>
      </c>
      <c r="M35" s="58">
        <v>3766</v>
      </c>
      <c r="N35" s="71">
        <v>3836</v>
      </c>
    </row>
    <row r="36" ht="18.75" spans="1:14">
      <c r="A36" s="56" t="s">
        <v>32</v>
      </c>
      <c r="B36" s="45">
        <v>6913</v>
      </c>
      <c r="C36" s="45">
        <v>10620</v>
      </c>
      <c r="D36" s="45">
        <v>13745</v>
      </c>
      <c r="E36" s="45">
        <v>11650</v>
      </c>
      <c r="F36" s="45">
        <v>11868</v>
      </c>
      <c r="G36" s="45">
        <v>11870</v>
      </c>
      <c r="H36" s="45">
        <v>15678</v>
      </c>
      <c r="I36" s="45">
        <v>15086</v>
      </c>
      <c r="J36" s="45">
        <v>18043</v>
      </c>
      <c r="K36" s="45">
        <v>25454</v>
      </c>
      <c r="L36" s="45">
        <v>28547</v>
      </c>
      <c r="M36" s="45">
        <v>30008</v>
      </c>
      <c r="N36" s="70">
        <v>31519</v>
      </c>
    </row>
    <row r="37" ht="18.75" spans="1:14">
      <c r="A37" s="56" t="s">
        <v>33</v>
      </c>
      <c r="B37" s="59">
        <v>96</v>
      </c>
      <c r="C37" s="59">
        <v>38</v>
      </c>
      <c r="D37" s="59">
        <v>124</v>
      </c>
      <c r="E37" s="59">
        <v>623</v>
      </c>
      <c r="F37" s="59">
        <v>269</v>
      </c>
      <c r="G37" s="59">
        <v>738</v>
      </c>
      <c r="H37" s="58">
        <v>1604</v>
      </c>
      <c r="I37" s="58">
        <v>1529</v>
      </c>
      <c r="J37" s="58">
        <v>1562</v>
      </c>
      <c r="K37" s="58">
        <v>2669</v>
      </c>
      <c r="L37" s="58">
        <v>2426</v>
      </c>
      <c r="M37" s="58">
        <v>2493</v>
      </c>
      <c r="N37" s="71">
        <v>2821</v>
      </c>
    </row>
    <row r="38" ht="18.75" spans="1:14">
      <c r="A38" s="56" t="s">
        <v>34</v>
      </c>
      <c r="B38" s="57">
        <v>20</v>
      </c>
      <c r="C38" s="57">
        <v>21</v>
      </c>
      <c r="D38" s="57">
        <v>20</v>
      </c>
      <c r="E38" s="57">
        <v>16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72"/>
    </row>
    <row r="39" ht="18.75" spans="1:14">
      <c r="A39" s="56" t="s">
        <v>35</v>
      </c>
      <c r="B39" s="58">
        <v>6797</v>
      </c>
      <c r="C39" s="58">
        <v>10561</v>
      </c>
      <c r="D39" s="58">
        <v>13601</v>
      </c>
      <c r="E39" s="58">
        <v>11011</v>
      </c>
      <c r="F39" s="58">
        <v>11599</v>
      </c>
      <c r="G39" s="58">
        <v>11132</v>
      </c>
      <c r="H39" s="58">
        <v>14074</v>
      </c>
      <c r="I39" s="58">
        <v>13557</v>
      </c>
      <c r="J39" s="58">
        <v>16481</v>
      </c>
      <c r="K39" s="58">
        <v>22785</v>
      </c>
      <c r="L39" s="58">
        <v>26121</v>
      </c>
      <c r="M39" s="58">
        <v>27515</v>
      </c>
      <c r="N39" s="71">
        <v>28698</v>
      </c>
    </row>
    <row r="40" ht="18.75" spans="1:14">
      <c r="A40" s="56" t="s">
        <v>36</v>
      </c>
      <c r="B40" s="45">
        <v>42972</v>
      </c>
      <c r="C40" s="45">
        <v>52712</v>
      </c>
      <c r="D40" s="45">
        <v>61813</v>
      </c>
      <c r="E40" s="45">
        <v>72732</v>
      </c>
      <c r="F40" s="45">
        <v>79885</v>
      </c>
      <c r="G40" s="45">
        <v>75372</v>
      </c>
      <c r="H40" s="45">
        <v>78389</v>
      </c>
      <c r="I40" s="45">
        <v>80485</v>
      </c>
      <c r="J40" s="45">
        <v>93428</v>
      </c>
      <c r="K40" s="45">
        <v>98546</v>
      </c>
      <c r="L40" s="45">
        <v>100558</v>
      </c>
      <c r="M40" s="45">
        <v>114950</v>
      </c>
      <c r="N40" s="70">
        <v>118104</v>
      </c>
    </row>
    <row r="41" ht="18.75" spans="1:14">
      <c r="A41" s="56" t="s">
        <v>37</v>
      </c>
      <c r="B41" s="58">
        <v>4453</v>
      </c>
      <c r="C41" s="58">
        <v>5732</v>
      </c>
      <c r="D41" s="58">
        <v>7347</v>
      </c>
      <c r="E41" s="58">
        <v>8248</v>
      </c>
      <c r="F41" s="58">
        <v>8605</v>
      </c>
      <c r="G41" s="58">
        <v>9157</v>
      </c>
      <c r="H41" s="58">
        <v>10497</v>
      </c>
      <c r="I41" s="58">
        <v>13974</v>
      </c>
      <c r="J41" s="58">
        <v>14599</v>
      </c>
      <c r="K41" s="58">
        <v>14938</v>
      </c>
      <c r="L41" s="58">
        <v>15431</v>
      </c>
      <c r="M41" s="58">
        <v>14327</v>
      </c>
      <c r="N41" s="71">
        <v>13619</v>
      </c>
    </row>
    <row r="42" ht="18.75" spans="1:14">
      <c r="A42" s="56" t="s">
        <v>38</v>
      </c>
      <c r="B42" s="57">
        <v>840</v>
      </c>
      <c r="C42" s="45">
        <v>1130</v>
      </c>
      <c r="D42" s="45">
        <v>1550</v>
      </c>
      <c r="E42" s="45">
        <v>1608</v>
      </c>
      <c r="F42" s="45">
        <v>1752</v>
      </c>
      <c r="G42" s="45">
        <v>1888</v>
      </c>
      <c r="H42" s="45">
        <v>1898</v>
      </c>
      <c r="I42" s="45">
        <v>1875</v>
      </c>
      <c r="J42" s="45">
        <v>1958</v>
      </c>
      <c r="K42" s="45">
        <v>1985</v>
      </c>
      <c r="L42" s="45">
        <v>1977</v>
      </c>
      <c r="M42" s="45">
        <v>1964</v>
      </c>
      <c r="N42" s="72"/>
    </row>
    <row r="43" ht="18.75" spans="1:14">
      <c r="A43" s="56" t="s">
        <v>39</v>
      </c>
      <c r="B43" s="58">
        <v>4053</v>
      </c>
      <c r="C43" s="58">
        <v>4878</v>
      </c>
      <c r="D43" s="58">
        <v>5733</v>
      </c>
      <c r="E43" s="58">
        <v>6173</v>
      </c>
      <c r="F43" s="58">
        <v>6681</v>
      </c>
      <c r="G43" s="58">
        <v>7506</v>
      </c>
      <c r="H43" s="58">
        <v>8484</v>
      </c>
      <c r="I43" s="58">
        <v>12247</v>
      </c>
      <c r="J43" s="58">
        <v>13472</v>
      </c>
      <c r="K43" s="58">
        <v>13986</v>
      </c>
      <c r="L43" s="58">
        <v>14082</v>
      </c>
      <c r="M43" s="58">
        <v>13908</v>
      </c>
      <c r="N43" s="73"/>
    </row>
    <row r="44" ht="18.75" spans="1:14">
      <c r="A44" s="56" t="s">
        <v>40</v>
      </c>
      <c r="B44" s="57">
        <v>779</v>
      </c>
      <c r="C44" s="45">
        <v>1090</v>
      </c>
      <c r="D44" s="45">
        <v>1361</v>
      </c>
      <c r="E44" s="45">
        <v>1679</v>
      </c>
      <c r="F44" s="45">
        <v>1966</v>
      </c>
      <c r="G44" s="45">
        <v>2209</v>
      </c>
      <c r="H44" s="45">
        <v>2612</v>
      </c>
      <c r="I44" s="45">
        <v>3038</v>
      </c>
      <c r="J44" s="45">
        <v>3141</v>
      </c>
      <c r="K44" s="45">
        <v>3054</v>
      </c>
      <c r="L44" s="45">
        <v>3144</v>
      </c>
      <c r="M44" s="45">
        <v>3214</v>
      </c>
      <c r="N44" s="72"/>
    </row>
    <row r="45" ht="18.75" spans="1:14">
      <c r="A45" s="56" t="s">
        <v>41</v>
      </c>
      <c r="B45" s="59">
        <v>276</v>
      </c>
      <c r="C45" s="59">
        <v>393</v>
      </c>
      <c r="D45" s="59">
        <v>525</v>
      </c>
      <c r="E45" s="59">
        <v>679</v>
      </c>
      <c r="F45" s="59">
        <v>769</v>
      </c>
      <c r="G45" s="59">
        <v>841</v>
      </c>
      <c r="H45" s="59">
        <v>938</v>
      </c>
      <c r="I45" s="58">
        <v>1094</v>
      </c>
      <c r="J45" s="58">
        <v>1195</v>
      </c>
      <c r="K45" s="58">
        <v>1250</v>
      </c>
      <c r="L45" s="58">
        <v>1314</v>
      </c>
      <c r="M45" s="58">
        <v>1370</v>
      </c>
      <c r="N45" s="73"/>
    </row>
    <row r="46" ht="18.75" spans="1:14">
      <c r="A46" s="56" t="s">
        <v>42</v>
      </c>
      <c r="B46" s="45">
        <v>1525</v>
      </c>
      <c r="C46" s="45">
        <v>2178</v>
      </c>
      <c r="D46" s="45">
        <v>2812</v>
      </c>
      <c r="E46" s="45">
        <v>3481</v>
      </c>
      <c r="F46" s="45">
        <v>3886</v>
      </c>
      <c r="G46" s="45">
        <v>4229</v>
      </c>
      <c r="H46" s="45">
        <v>5052</v>
      </c>
      <c r="I46" s="45">
        <v>5739</v>
      </c>
      <c r="J46" s="45">
        <v>6718</v>
      </c>
      <c r="K46" s="45">
        <v>7474</v>
      </c>
      <c r="L46" s="45">
        <v>7633</v>
      </c>
      <c r="M46" s="45">
        <v>7936</v>
      </c>
      <c r="N46" s="72"/>
    </row>
    <row r="47" ht="18.75" spans="1:14">
      <c r="A47" s="56" t="s">
        <v>43</v>
      </c>
      <c r="B47" s="59">
        <v>518</v>
      </c>
      <c r="C47" s="59">
        <v>679</v>
      </c>
      <c r="D47" s="59">
        <v>832</v>
      </c>
      <c r="E47" s="58">
        <v>1070</v>
      </c>
      <c r="F47" s="58">
        <v>1132</v>
      </c>
      <c r="G47" s="58">
        <v>1247</v>
      </c>
      <c r="H47" s="58">
        <v>1454</v>
      </c>
      <c r="I47" s="58">
        <v>1875</v>
      </c>
      <c r="J47" s="58">
        <v>1952</v>
      </c>
      <c r="K47" s="58">
        <v>2070</v>
      </c>
      <c r="L47" s="58">
        <v>2129</v>
      </c>
      <c r="M47" s="58">
        <v>2160</v>
      </c>
      <c r="N47" s="73"/>
    </row>
    <row r="48" ht="18.75" spans="1:14">
      <c r="A48" s="56" t="s">
        <v>44</v>
      </c>
      <c r="B48" s="57">
        <v>10</v>
      </c>
      <c r="C48" s="57">
        <v>13</v>
      </c>
      <c r="D48" s="57">
        <v>14</v>
      </c>
      <c r="E48" s="57">
        <v>19</v>
      </c>
      <c r="F48" s="57">
        <v>24</v>
      </c>
      <c r="G48" s="57">
        <v>29</v>
      </c>
      <c r="H48" s="57">
        <v>37</v>
      </c>
      <c r="I48" s="57">
        <v>43</v>
      </c>
      <c r="J48" s="57">
        <v>44</v>
      </c>
      <c r="K48" s="57">
        <v>44</v>
      </c>
      <c r="L48" s="57">
        <v>45</v>
      </c>
      <c r="M48" s="57">
        <v>45</v>
      </c>
      <c r="N48" s="72"/>
    </row>
    <row r="49" ht="18.75" spans="1:14">
      <c r="A49" s="56" t="s">
        <v>45</v>
      </c>
      <c r="B49" s="59">
        <v>0</v>
      </c>
      <c r="C49" s="59">
        <v>0</v>
      </c>
      <c r="D49" s="59">
        <v>42</v>
      </c>
      <c r="E49" s="59">
        <v>0</v>
      </c>
      <c r="F49" s="59">
        <v>21</v>
      </c>
      <c r="G49" s="59">
        <v>55</v>
      </c>
      <c r="H49" s="59">
        <v>55</v>
      </c>
      <c r="I49" s="59">
        <v>55</v>
      </c>
      <c r="J49" s="59">
        <v>193</v>
      </c>
      <c r="K49" s="59">
        <v>237</v>
      </c>
      <c r="L49" s="59">
        <v>237</v>
      </c>
      <c r="M49" s="59">
        <v>237</v>
      </c>
      <c r="N49" s="73">
        <v>211</v>
      </c>
    </row>
    <row r="50" ht="18.75" spans="1:14">
      <c r="A50" s="56" t="s">
        <v>46</v>
      </c>
      <c r="B50" s="57">
        <v>59</v>
      </c>
      <c r="C50" s="57">
        <v>59</v>
      </c>
      <c r="D50" s="57">
        <v>0</v>
      </c>
      <c r="E50" s="57">
        <v>0</v>
      </c>
      <c r="F50" s="57">
        <v>9</v>
      </c>
      <c r="G50" s="57">
        <v>139</v>
      </c>
      <c r="H50" s="57">
        <v>139</v>
      </c>
      <c r="I50" s="57">
        <v>139</v>
      </c>
      <c r="J50" s="57">
        <v>139</v>
      </c>
      <c r="K50" s="57">
        <v>139</v>
      </c>
      <c r="L50" s="57">
        <v>139</v>
      </c>
      <c r="M50" s="57">
        <v>139</v>
      </c>
      <c r="N50" s="72"/>
    </row>
    <row r="51" ht="18.75" spans="1:14">
      <c r="A51" s="56" t="s">
        <v>47</v>
      </c>
      <c r="B51" s="58">
        <v>8060</v>
      </c>
      <c r="C51" s="58">
        <v>10420</v>
      </c>
      <c r="D51" s="58">
        <v>12869</v>
      </c>
      <c r="E51" s="58">
        <v>14709</v>
      </c>
      <c r="F51" s="58">
        <v>16240</v>
      </c>
      <c r="G51" s="58">
        <v>18143</v>
      </c>
      <c r="H51" s="58">
        <v>20669</v>
      </c>
      <c r="I51" s="58">
        <v>26105</v>
      </c>
      <c r="J51" s="58">
        <v>28812</v>
      </c>
      <c r="K51" s="58">
        <v>30239</v>
      </c>
      <c r="L51" s="58">
        <v>30700</v>
      </c>
      <c r="M51" s="58">
        <v>30973</v>
      </c>
      <c r="N51" s="73"/>
    </row>
    <row r="52" ht="18.75" spans="1:14">
      <c r="A52" s="56" t="s">
        <v>48</v>
      </c>
      <c r="B52" s="45">
        <v>3607</v>
      </c>
      <c r="C52" s="45">
        <v>4688</v>
      </c>
      <c r="D52" s="45">
        <v>5522</v>
      </c>
      <c r="E52" s="45">
        <v>6461</v>
      </c>
      <c r="F52" s="45">
        <v>7635</v>
      </c>
      <c r="G52" s="45">
        <v>8986</v>
      </c>
      <c r="H52" s="45">
        <v>10172</v>
      </c>
      <c r="I52" s="45">
        <v>12131</v>
      </c>
      <c r="J52" s="45">
        <v>14213</v>
      </c>
      <c r="K52" s="45">
        <v>15301</v>
      </c>
      <c r="L52" s="45">
        <v>15269</v>
      </c>
      <c r="M52" s="45">
        <v>16646</v>
      </c>
      <c r="N52" s="72"/>
    </row>
    <row r="53" ht="18.75" spans="1:14">
      <c r="A53" s="56" t="s">
        <v>49</v>
      </c>
      <c r="B53" s="58">
        <v>1135</v>
      </c>
      <c r="C53" s="59">
        <v>954</v>
      </c>
      <c r="D53" s="59">
        <v>769</v>
      </c>
      <c r="E53" s="59">
        <v>934</v>
      </c>
      <c r="F53" s="58">
        <v>1247</v>
      </c>
      <c r="G53" s="58">
        <v>1442</v>
      </c>
      <c r="H53" s="58">
        <v>1212</v>
      </c>
      <c r="I53" s="59">
        <v>945</v>
      </c>
      <c r="J53" s="59">
        <v>906</v>
      </c>
      <c r="K53" s="59">
        <v>411</v>
      </c>
      <c r="L53" s="59">
        <v>275</v>
      </c>
      <c r="M53" s="59">
        <v>277</v>
      </c>
      <c r="N53" s="73">
        <v>467</v>
      </c>
    </row>
    <row r="54" ht="18.75" spans="1:14">
      <c r="A54" s="56" t="s">
        <v>50</v>
      </c>
      <c r="B54" s="45">
        <v>4344</v>
      </c>
      <c r="C54" s="45">
        <v>6717</v>
      </c>
      <c r="D54" s="45">
        <v>6857</v>
      </c>
      <c r="E54" s="45">
        <v>11078</v>
      </c>
      <c r="F54" s="45">
        <v>24977</v>
      </c>
      <c r="G54" s="45">
        <v>17899</v>
      </c>
      <c r="H54" s="45">
        <v>18139</v>
      </c>
      <c r="I54" s="45">
        <v>17922</v>
      </c>
      <c r="J54" s="45">
        <v>24155</v>
      </c>
      <c r="K54" s="45">
        <v>28336</v>
      </c>
      <c r="L54" s="45">
        <v>28162</v>
      </c>
      <c r="M54" s="45">
        <v>34659</v>
      </c>
      <c r="N54" s="70">
        <v>32455</v>
      </c>
    </row>
    <row r="55" ht="18.75" spans="1:14">
      <c r="A55" s="56" t="s">
        <v>51</v>
      </c>
      <c r="B55" s="58">
        <v>33040</v>
      </c>
      <c r="C55" s="58">
        <v>39309</v>
      </c>
      <c r="D55" s="58">
        <v>46840</v>
      </c>
      <c r="E55" s="58">
        <v>52472</v>
      </c>
      <c r="F55" s="58">
        <v>45056</v>
      </c>
      <c r="G55" s="58">
        <v>46874</v>
      </c>
      <c r="H55" s="58">
        <v>48541</v>
      </c>
      <c r="I55" s="58">
        <v>47644</v>
      </c>
      <c r="J55" s="58">
        <v>53768</v>
      </c>
      <c r="K55" s="58">
        <v>54861</v>
      </c>
      <c r="L55" s="58">
        <v>56690</v>
      </c>
      <c r="M55" s="58">
        <v>65687</v>
      </c>
      <c r="N55" s="71">
        <v>71563</v>
      </c>
    </row>
    <row r="56" ht="18.75" spans="1:14">
      <c r="A56" s="56" t="s">
        <v>52</v>
      </c>
      <c r="B56" s="45">
        <v>6365</v>
      </c>
      <c r="C56" s="45">
        <v>7336</v>
      </c>
      <c r="D56" s="45">
        <v>8627</v>
      </c>
      <c r="E56" s="45">
        <v>9798</v>
      </c>
      <c r="F56" s="45">
        <v>10960</v>
      </c>
      <c r="G56" s="45">
        <v>12151</v>
      </c>
      <c r="H56" s="45">
        <v>13370</v>
      </c>
      <c r="I56" s="45">
        <v>15459</v>
      </c>
      <c r="J56" s="45">
        <v>16394</v>
      </c>
      <c r="K56" s="45">
        <v>18966</v>
      </c>
      <c r="L56" s="45">
        <v>20773</v>
      </c>
      <c r="M56" s="45">
        <v>25152</v>
      </c>
      <c r="N56" s="70">
        <v>26748</v>
      </c>
    </row>
    <row r="57" ht="18.75" spans="1:14">
      <c r="A57" s="56" t="s">
        <v>53</v>
      </c>
      <c r="B57" s="58">
        <v>20401</v>
      </c>
      <c r="C57" s="58">
        <v>24100</v>
      </c>
      <c r="D57" s="58">
        <v>27722</v>
      </c>
      <c r="E57" s="58">
        <v>29176</v>
      </c>
      <c r="F57" s="58">
        <v>19153</v>
      </c>
      <c r="G57" s="58">
        <v>16770</v>
      </c>
      <c r="H57" s="58">
        <v>15551</v>
      </c>
      <c r="I57" s="58">
        <v>13562</v>
      </c>
      <c r="J57" s="58">
        <v>17612</v>
      </c>
      <c r="K57" s="58">
        <v>12270</v>
      </c>
      <c r="L57" s="58">
        <v>6534</v>
      </c>
      <c r="M57" s="58">
        <v>8191</v>
      </c>
      <c r="N57" s="71">
        <v>13917</v>
      </c>
    </row>
    <row r="58" ht="18.75" spans="1:14">
      <c r="A58" s="56" t="s">
        <v>54</v>
      </c>
      <c r="B58" s="45">
        <v>1022</v>
      </c>
      <c r="C58" s="45">
        <v>1348</v>
      </c>
      <c r="D58" s="57">
        <v>332</v>
      </c>
      <c r="E58" s="57">
        <v>531</v>
      </c>
      <c r="F58" s="57">
        <v>715</v>
      </c>
      <c r="G58" s="57">
        <v>760</v>
      </c>
      <c r="H58" s="45">
        <v>1304</v>
      </c>
      <c r="I58" s="45">
        <v>1069</v>
      </c>
      <c r="J58" s="45">
        <v>1138</v>
      </c>
      <c r="K58" s="45">
        <v>1576</v>
      </c>
      <c r="L58" s="45">
        <v>2124</v>
      </c>
      <c r="M58" s="45">
        <v>8748</v>
      </c>
      <c r="N58" s="70">
        <v>2271</v>
      </c>
    </row>
    <row r="59" ht="18.75" spans="1:14">
      <c r="A59" s="56" t="s">
        <v>55</v>
      </c>
      <c r="B59" s="58">
        <v>5252</v>
      </c>
      <c r="C59" s="58">
        <v>6525</v>
      </c>
      <c r="D59" s="58">
        <v>10159</v>
      </c>
      <c r="E59" s="58">
        <v>12967</v>
      </c>
      <c r="F59" s="58">
        <v>14228</v>
      </c>
      <c r="G59" s="58">
        <v>17193</v>
      </c>
      <c r="H59" s="58">
        <v>18316</v>
      </c>
      <c r="I59" s="58">
        <v>17554</v>
      </c>
      <c r="J59" s="58">
        <v>18624</v>
      </c>
      <c r="K59" s="58">
        <v>22049</v>
      </c>
      <c r="L59" s="58">
        <v>27259</v>
      </c>
      <c r="M59" s="58">
        <v>23596</v>
      </c>
      <c r="N59" s="71">
        <v>28627</v>
      </c>
    </row>
    <row r="60" ht="18.75" spans="1:14">
      <c r="A60" s="60" t="s">
        <v>56</v>
      </c>
      <c r="B60" s="61">
        <v>42972</v>
      </c>
      <c r="C60" s="61">
        <v>52712</v>
      </c>
      <c r="D60" s="61">
        <v>61813</v>
      </c>
      <c r="E60" s="61">
        <v>72732</v>
      </c>
      <c r="F60" s="61">
        <v>79885</v>
      </c>
      <c r="G60" s="61">
        <v>75372</v>
      </c>
      <c r="H60" s="61">
        <v>78389</v>
      </c>
      <c r="I60" s="61">
        <v>80485</v>
      </c>
      <c r="J60" s="61">
        <v>93428</v>
      </c>
      <c r="K60" s="61">
        <v>98546</v>
      </c>
      <c r="L60" s="61">
        <v>100558</v>
      </c>
      <c r="M60" s="61">
        <v>114950</v>
      </c>
      <c r="N60" s="74">
        <v>118104</v>
      </c>
    </row>
  </sheetData>
  <mergeCells count="2">
    <mergeCell ref="A1:N1"/>
    <mergeCell ref="A30:N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49" zoomScaleNormal="49" workbookViewId="0">
      <selection activeCell="AR22" sqref="AR22"/>
    </sheetView>
  </sheetViews>
  <sheetFormatPr defaultColWidth="9.14285714285714" defaultRowHeight="15"/>
  <cols>
    <col min="1" max="1" width="21.7142857142857" customWidth="1"/>
    <col min="2" max="6" width="10.1428571428571" customWidth="1"/>
    <col min="7" max="12" width="10.1428571428571"/>
    <col min="13" max="13" width="10.1428571428571" customWidth="1"/>
    <col min="14" max="14" width="10.8571428571429" customWidth="1"/>
    <col min="15" max="15" width="12.5714285714286" customWidth="1"/>
  </cols>
  <sheetData>
    <row r="1" ht="21" spans="1:15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8"/>
      <c r="O1" s="28"/>
    </row>
    <row r="2" ht="18.75" spans="1:15">
      <c r="A2" s="3" t="s">
        <v>58</v>
      </c>
      <c r="B2" s="4">
        <v>41334</v>
      </c>
      <c r="C2" s="4">
        <v>41699</v>
      </c>
      <c r="D2" s="4">
        <v>42064</v>
      </c>
      <c r="E2" s="4">
        <v>42430</v>
      </c>
      <c r="F2" s="4">
        <v>42795</v>
      </c>
      <c r="G2" s="4">
        <v>43160</v>
      </c>
      <c r="H2" s="4">
        <v>43525</v>
      </c>
      <c r="I2" s="4">
        <v>43891</v>
      </c>
      <c r="J2" s="4">
        <v>44256</v>
      </c>
      <c r="K2" s="4">
        <v>44621</v>
      </c>
      <c r="L2" s="4">
        <v>44986</v>
      </c>
      <c r="M2" s="29">
        <v>45352</v>
      </c>
      <c r="N2" s="30"/>
      <c r="O2" s="30"/>
    </row>
    <row r="3" ht="18.75" spans="1: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9"/>
      <c r="N3" s="30"/>
      <c r="O3" s="30"/>
    </row>
    <row r="4" spans="1:13">
      <c r="A4" s="5" t="s">
        <v>59</v>
      </c>
      <c r="B4" s="6">
        <f>(Input!B3-Input!B3)/Input!B3</f>
        <v>0</v>
      </c>
      <c r="C4" s="6">
        <f>(Input!C3-Input!B3)/Input!B3</f>
        <v>0.242391950832672</v>
      </c>
      <c r="D4" s="6">
        <f>(Input!D3-Input!C3)/Input!C3</f>
        <v>0.0635509544611334</v>
      </c>
      <c r="E4" s="6">
        <f>(Input!E3-Input!D3)/Input!D3</f>
        <v>0.171083478684897</v>
      </c>
      <c r="F4" s="6">
        <f>(Input!F3-Input!E3)/Input!E3</f>
        <v>0.0967793597155715</v>
      </c>
      <c r="G4" s="6">
        <f>(Input!G3-Input!F3)/Input!F3</f>
        <v>0.0297587757724432</v>
      </c>
      <c r="H4" s="6">
        <f>(Input!H3-Input!G3)/Input!G3</f>
        <v>0.172329202234764</v>
      </c>
      <c r="I4" s="6">
        <f>(Input!I3-Input!H3)/Input!H3</f>
        <v>0.0981675234351376</v>
      </c>
      <c r="J4" s="6">
        <f>(Input!J3-Input!I3)/Input!I3</f>
        <v>0.106629511735745</v>
      </c>
      <c r="K4" s="6">
        <f>(Input!K3-Input!J3)/Input!J3</f>
        <v>0.210695517159009</v>
      </c>
      <c r="L4" s="6">
        <f>(Input!L3-Input!K3)/Input!K3</f>
        <v>0.206558643878298</v>
      </c>
      <c r="M4" s="31">
        <f>(Input!M3-Input!L3)/Input!L3</f>
        <v>0.0470337337412361</v>
      </c>
    </row>
    <row r="5" spans="1:13">
      <c r="A5" s="5" t="s">
        <v>60</v>
      </c>
      <c r="B5" s="7">
        <f>(Input!B5-Input!B5)/Input!B5</f>
        <v>0</v>
      </c>
      <c r="C5" s="7">
        <f>(Input!C5-Input!B5)/Input!B5</f>
        <v>0.275178732560561</v>
      </c>
      <c r="D5" s="7">
        <f>(Input!D5-Input!C5)/Input!C5</f>
        <v>0.046076803744931</v>
      </c>
      <c r="E5" s="7">
        <f>(Input!E5-Input!D5)/Input!D5</f>
        <v>0.180195649911541</v>
      </c>
      <c r="F5" s="7">
        <f>(Input!F5-Input!E5)/Input!E5</f>
        <v>0.0995987831224373</v>
      </c>
      <c r="G5" s="7">
        <f>(Input!G5-Input!F5)/Input!F5</f>
        <v>0.0364875701684042</v>
      </c>
      <c r="H5" s="7">
        <f>(Input!H5-Input!G5)/Input!G5</f>
        <v>0.20899419729207</v>
      </c>
      <c r="I5" s="7">
        <f>(Input!I5-Input!H5)/Input!H5</f>
        <v>0.0962962962962963</v>
      </c>
      <c r="J5" s="7">
        <f>(Input!J5-Input!I5)/Input!I5</f>
        <v>0.0592347206818049</v>
      </c>
      <c r="K5" s="7">
        <f>(Input!K5-Input!J5)/Input!J5</f>
        <v>0.242026369811113</v>
      </c>
      <c r="L5" s="7">
        <f>(Input!L5-Input!K5)/Input!K5</f>
        <v>0.23834719911259</v>
      </c>
      <c r="M5" s="32">
        <f>(Input!M5-Input!L5)/Input!L5</f>
        <v>0.0502342413357579</v>
      </c>
    </row>
    <row r="6" spans="1:13">
      <c r="A6" s="5" t="s">
        <v>61</v>
      </c>
      <c r="B6" s="8">
        <f>B4+B5</f>
        <v>0</v>
      </c>
      <c r="C6" s="8">
        <f>C4+C5</f>
        <v>0.517570683393233</v>
      </c>
      <c r="D6" s="8">
        <f t="shared" ref="D6:M6" si="0">D4+D5</f>
        <v>0.109627758206064</v>
      </c>
      <c r="E6" s="8">
        <f t="shared" si="0"/>
        <v>0.351279128596438</v>
      </c>
      <c r="F6" s="8">
        <f t="shared" si="0"/>
        <v>0.196378142838009</v>
      </c>
      <c r="G6" s="8">
        <f t="shared" si="0"/>
        <v>0.0662463459408474</v>
      </c>
      <c r="H6" s="8">
        <f t="shared" si="0"/>
        <v>0.381323399526833</v>
      </c>
      <c r="I6" s="8">
        <f t="shared" si="0"/>
        <v>0.194463819731434</v>
      </c>
      <c r="J6" s="8">
        <f t="shared" si="0"/>
        <v>0.16586423241755</v>
      </c>
      <c r="K6" s="8">
        <f t="shared" si="0"/>
        <v>0.452721886970122</v>
      </c>
      <c r="L6" s="8">
        <f t="shared" si="0"/>
        <v>0.444905842990888</v>
      </c>
      <c r="M6" s="33">
        <f t="shared" si="0"/>
        <v>0.097267975076994</v>
      </c>
    </row>
    <row r="7" spans="1:13">
      <c r="A7" s="5" t="s">
        <v>62</v>
      </c>
      <c r="B7" s="7">
        <f>(Input!B9-Input!B9)/Input!B9</f>
        <v>0</v>
      </c>
      <c r="C7" s="7">
        <f>(Input!C9-Input!B9)/Input!B9</f>
        <v>0.160513087190154</v>
      </c>
      <c r="D7" s="7">
        <f>(Input!D9-Input!C9)/Input!C9</f>
        <v>0.111501120238984</v>
      </c>
      <c r="E7" s="7">
        <f>(Input!E9-Input!D9)/Input!D9</f>
        <v>0.147550896996573</v>
      </c>
      <c r="F7" s="7">
        <f>(Input!F9-Input!E9)/Input!E9</f>
        <v>0.0892909420926284</v>
      </c>
      <c r="G7" s="7">
        <f>(Input!G9-Input!F9)/Input!F9</f>
        <v>0.0117179101268544</v>
      </c>
      <c r="H7" s="7">
        <f>(Input!H9-Input!G9)/Input!G9</f>
        <v>0.0716183189884178</v>
      </c>
      <c r="I7" s="7">
        <f>(Input!I9-Input!H9)/Input!H9</f>
        <v>0.103966286564204</v>
      </c>
      <c r="J7" s="7">
        <f>(Input!J9-Input!I9)/Input!I9</f>
        <v>0.252481250280684</v>
      </c>
      <c r="K7" s="7">
        <f>(Input!K9-Input!J9)/Input!J9</f>
        <v>0.129154863924845</v>
      </c>
      <c r="L7" s="7">
        <f>(Input!L9-Input!K9)/Input!K9</f>
        <v>0.115556825759741</v>
      </c>
      <c r="M7" s="32">
        <f>(Input!M9-Input!L9)/Input!L9</f>
        <v>0.0368630799886137</v>
      </c>
    </row>
    <row r="8" spans="1:13">
      <c r="A8" s="9" t="s">
        <v>63</v>
      </c>
      <c r="B8" s="10">
        <f>(Input!B18-Input!B18)/Input!B18</f>
        <v>0</v>
      </c>
      <c r="C8" s="10">
        <f>(Input!C18-Input!B18)/Input!B18</f>
        <v>0.130130448615972</v>
      </c>
      <c r="D8" s="10">
        <f>(Input!D18-Input!C18)/Input!C18</f>
        <v>0.161036036036036</v>
      </c>
      <c r="E8" s="10">
        <f>(Input!E18-Input!D18)/Input!D18</f>
        <v>0.0902845134173941</v>
      </c>
      <c r="F8" s="10">
        <f>(Input!F18-Input!E18)/Input!E18</f>
        <v>0.0640521906738824</v>
      </c>
      <c r="G8" s="10">
        <f>(Input!G18-Input!F18)/Input!F18</f>
        <v>0.116770013237651</v>
      </c>
      <c r="H8" s="10">
        <f>(Input!H18-Input!G18)/Input!G18</f>
        <v>-0.0386175057707904</v>
      </c>
      <c r="I8" s="10">
        <f>(Input!I18-Input!H18)/Input!H18</f>
        <v>0.0797534068786502</v>
      </c>
      <c r="J8" s="10">
        <f>(Input!J18-Input!I18)/Input!I18</f>
        <v>0.167317747460785</v>
      </c>
      <c r="K8" s="10">
        <f>(Input!K18-Input!J18)/Input!J18</f>
        <v>0.140194614632137</v>
      </c>
      <c r="L8" s="10">
        <f>(Input!L18-Input!K18)/Input!K18</f>
        <v>0.0885938769981035</v>
      </c>
      <c r="M8" s="34">
        <f>(Input!M18-Input!L18)/Input!L18</f>
        <v>0.0887672142027543</v>
      </c>
    </row>
    <row r="9" ht="21" spans="1:13">
      <c r="A9" s="1" t="s">
        <v>64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5" t="s">
        <v>59</v>
      </c>
      <c r="B10" s="11">
        <f>(Input!B3/Input!B3)</f>
        <v>1</v>
      </c>
      <c r="C10" s="12">
        <f>(Input!C3/Input!C3)</f>
        <v>1</v>
      </c>
      <c r="D10" s="12">
        <f>(Input!D3/Input!D3)</f>
        <v>1</v>
      </c>
      <c r="E10" s="12">
        <f>(Input!E3/Input!E3)</f>
        <v>1</v>
      </c>
      <c r="F10" s="12">
        <f>(Input!F3/Input!F3)</f>
        <v>1</v>
      </c>
      <c r="G10" s="12">
        <f>(Input!G3/Input!G3)</f>
        <v>1</v>
      </c>
      <c r="H10" s="12">
        <f>(Input!H3/Input!H3)</f>
        <v>1</v>
      </c>
      <c r="I10" s="12">
        <f>(Input!I3/Input!I3)</f>
        <v>1</v>
      </c>
      <c r="J10" s="12">
        <f>(Input!J3/Input!J3)</f>
        <v>1</v>
      </c>
      <c r="K10" s="12">
        <f>(Input!K3/Input!K3)</f>
        <v>1</v>
      </c>
      <c r="L10" s="12">
        <f>(Input!L3/Input!L3)</f>
        <v>1</v>
      </c>
      <c r="M10" s="35">
        <f>(Input!M3/Input!M3)</f>
        <v>1</v>
      </c>
    </row>
    <row r="11" spans="1:13">
      <c r="A11" s="5" t="s">
        <v>60</v>
      </c>
      <c r="B11" s="13">
        <f>(Input!B5/Input!B3)</f>
        <v>0.714066217287867</v>
      </c>
      <c r="C11" s="14">
        <f>(Input!C5/Input!C3)</f>
        <v>0.732910458181238</v>
      </c>
      <c r="D11" s="14">
        <f>(Input!D5/Input!D3)</f>
        <v>0.720868733472121</v>
      </c>
      <c r="E11" s="14">
        <f>(Input!E5/Input!E3)</f>
        <v>0.726477795038516</v>
      </c>
      <c r="F11" s="14">
        <f>(Input!F5/Input!F3)</f>
        <v>0.728345306933006</v>
      </c>
      <c r="G11" s="14">
        <f>(Input!G5/Input!G3)</f>
        <v>0.733104563115056</v>
      </c>
      <c r="H11" s="14">
        <f>(Input!H5/Input!H3)</f>
        <v>0.756032657998186</v>
      </c>
      <c r="I11" s="14">
        <f>(Input!I5/Input!I3)</f>
        <v>0.754744412992477</v>
      </c>
      <c r="J11" s="14">
        <f>(Input!J5/Input!J3)</f>
        <v>0.722420176765666</v>
      </c>
      <c r="K11" s="14">
        <f>(Input!K5/Input!K3)</f>
        <v>0.741115248970331</v>
      </c>
      <c r="L11" s="14">
        <f>(Input!L5/Input!L3)</f>
        <v>0.760641016032214</v>
      </c>
      <c r="M11" s="36">
        <f>(Input!M5/Input!M3)</f>
        <v>0.762966096180126</v>
      </c>
    </row>
    <row r="12" spans="1:13">
      <c r="A12" s="5" t="s">
        <v>61</v>
      </c>
      <c r="B12" s="15">
        <f>(Input!B3-Input!B5)/Input!B3</f>
        <v>0.285933782712133</v>
      </c>
      <c r="C12" s="16">
        <f>(Input!C3-Input!C5)/Input!C3</f>
        <v>0.267089541818762</v>
      </c>
      <c r="D12" s="16">
        <f>(Input!D3-Input!D5)/Input!D3</f>
        <v>0.279131266527879</v>
      </c>
      <c r="E12" s="16">
        <f>(Input!E3-Input!E5)/Input!E3</f>
        <v>0.273522204961484</v>
      </c>
      <c r="F12" s="16">
        <f>(Input!F3-Input!F5)/Input!F3</f>
        <v>0.271654693066994</v>
      </c>
      <c r="G12" s="16">
        <f>(Input!G3-Input!G5)/Input!G3</f>
        <v>0.266895436884944</v>
      </c>
      <c r="H12" s="16">
        <f>(Input!H3-Input!H5)/Input!H3</f>
        <v>0.243967342001814</v>
      </c>
      <c r="I12" s="16">
        <f>(Input!I3-Input!I5)/Input!I3</f>
        <v>0.245255587007523</v>
      </c>
      <c r="J12" s="16">
        <f>(Input!J3-Input!J5)/Input!J3</f>
        <v>0.277579823234334</v>
      </c>
      <c r="K12" s="16">
        <f>(Input!K3-Input!K5)/Input!K3</f>
        <v>0.258884751029669</v>
      </c>
      <c r="L12" s="16">
        <f>(Input!L3-Input!L5)/Input!L3</f>
        <v>0.239358983967786</v>
      </c>
      <c r="M12" s="37">
        <f>(Input!M3-Input!M5)/Input!M3</f>
        <v>0.237033903819874</v>
      </c>
    </row>
    <row r="13" spans="1:13">
      <c r="A13" s="5" t="s">
        <v>62</v>
      </c>
      <c r="B13" s="13">
        <f>Input!B9/Input!B3</f>
        <v>0.285933782712133</v>
      </c>
      <c r="C13" s="14">
        <f>Input!C9/Input!C3</f>
        <v>0.267089541818762</v>
      </c>
      <c r="D13" s="14">
        <f>Input!D9/Input!D3</f>
        <v>0.279131266527879</v>
      </c>
      <c r="E13" s="14">
        <f>Input!E9/Input!E3</f>
        <v>0.273522204961484</v>
      </c>
      <c r="F13" s="14">
        <f>Input!F9/Input!F3</f>
        <v>0.271654693066994</v>
      </c>
      <c r="G13" s="14">
        <f>Input!G9/Input!G3</f>
        <v>0.266895436884944</v>
      </c>
      <c r="H13" s="14">
        <f>Input!H9/Input!H3</f>
        <v>0.243967342001814</v>
      </c>
      <c r="I13" s="14">
        <f>Input!I9/Input!I3</f>
        <v>0.245255587007523</v>
      </c>
      <c r="J13" s="14">
        <f>Input!J9/Input!J3</f>
        <v>0.277579823234334</v>
      </c>
      <c r="K13" s="14">
        <f>Input!K9/Input!K3</f>
        <v>0.258884751029669</v>
      </c>
      <c r="L13" s="14">
        <f>Input!L9/Input!L3</f>
        <v>0.239358983967786</v>
      </c>
      <c r="M13" s="36">
        <f>Input!M9/Input!M3</f>
        <v>0.237033903819874</v>
      </c>
    </row>
    <row r="14" spans="1:13">
      <c r="A14" s="9" t="s">
        <v>63</v>
      </c>
      <c r="B14" s="17">
        <f>Input!B18/Input!B3</f>
        <v>0.233668715305313</v>
      </c>
      <c r="C14" s="18">
        <f>Input!C18/Input!C3</f>
        <v>0.212554604751361</v>
      </c>
      <c r="D14" s="18">
        <f>Input!D18/Input!D3</f>
        <v>0.232037360040511</v>
      </c>
      <c r="E14" s="18">
        <f>Input!E18/Input!E3</f>
        <v>0.216027930366266</v>
      </c>
      <c r="F14" s="18">
        <f>Input!F18/Input!F3</f>
        <v>0.209581800128497</v>
      </c>
      <c r="G14" s="18">
        <f>Input!G18/Input!G3</f>
        <v>0.227290774510082</v>
      </c>
      <c r="H14" s="18">
        <f>Input!H18/Input!H3</f>
        <v>0.186392500755972</v>
      </c>
      <c r="I14" s="18">
        <f>Input!I18/Input!I3</f>
        <v>0.183267063916027</v>
      </c>
      <c r="J14" s="18">
        <f>Input!J18/Input!J3</f>
        <v>0.19331754120551</v>
      </c>
      <c r="K14" s="18">
        <f>Input!K18/Input!K3</f>
        <v>0.182060325054875</v>
      </c>
      <c r="L14" s="18">
        <f>Input!L18/Input!L3</f>
        <v>0.164260358254921</v>
      </c>
      <c r="M14" s="38">
        <f>Input!M18/Input!M3</f>
        <v>0.170807574673001</v>
      </c>
    </row>
    <row r="17" ht="21" spans="1:13">
      <c r="A17" s="19" t="s">
        <v>65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>
      <c r="A18" s="21" t="s">
        <v>58</v>
      </c>
      <c r="B18" s="22">
        <v>41334</v>
      </c>
      <c r="C18" s="22">
        <v>41699</v>
      </c>
      <c r="D18" s="22">
        <v>42064</v>
      </c>
      <c r="E18" s="22">
        <v>42430</v>
      </c>
      <c r="F18" s="22">
        <v>42795</v>
      </c>
      <c r="G18" s="22">
        <v>43160</v>
      </c>
      <c r="H18" s="22">
        <v>43525</v>
      </c>
      <c r="I18" s="22">
        <v>43891</v>
      </c>
      <c r="J18" s="22">
        <v>44256</v>
      </c>
      <c r="K18" s="22">
        <v>44621</v>
      </c>
      <c r="L18" s="22">
        <v>44986</v>
      </c>
      <c r="M18" s="39">
        <v>45352</v>
      </c>
    </row>
    <row r="19" spans="1:13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39"/>
    </row>
    <row r="20" spans="1:13">
      <c r="A20" s="23" t="s">
        <v>36</v>
      </c>
      <c r="B20" s="24">
        <f>(Input!B40-Input!B40)/Input!B40</f>
        <v>0</v>
      </c>
      <c r="C20" s="25">
        <f>(Input!C40-Input!B40)/Input!B40</f>
        <v>0.226659219957181</v>
      </c>
      <c r="D20" s="25">
        <f>(Input!D40-Input!C40)/Input!C40</f>
        <v>0.172655182880559</v>
      </c>
      <c r="E20" s="25">
        <f>(Input!E40-Input!D40)/Input!D40</f>
        <v>0.176645689418084</v>
      </c>
      <c r="F20" s="25">
        <f>(Input!F40-Input!E40)/Input!E40</f>
        <v>0.0983473574217676</v>
      </c>
      <c r="G20" s="25">
        <f>(Input!G40-Input!F40)/Input!F40</f>
        <v>-0.0564937097077048</v>
      </c>
      <c r="H20" s="25">
        <f>(Input!H40-Input!G40)/Input!G40</f>
        <v>0.040028127155973</v>
      </c>
      <c r="I20" s="25">
        <f>(Input!I40-Input!H40)/Input!H40</f>
        <v>0.0267384454451517</v>
      </c>
      <c r="J20" s="25">
        <f>(Input!J40-Input!I40)/Input!I40</f>
        <v>0.16081257377151</v>
      </c>
      <c r="K20" s="25">
        <f>(Input!K40-Input!J40)/Input!J40</f>
        <v>0.05478015156056</v>
      </c>
      <c r="L20" s="25">
        <f>(Input!L40-Input!K40)/Input!K40</f>
        <v>0.0204168611612851</v>
      </c>
      <c r="M20" s="40">
        <f>(Input!M40-Input!L40)/Input!L40</f>
        <v>0.14312138268462</v>
      </c>
    </row>
    <row r="21" spans="1:13">
      <c r="A21" s="23" t="s">
        <v>56</v>
      </c>
      <c r="B21" s="26">
        <f>(Input!B60-Input!B60)/Input!B60</f>
        <v>0</v>
      </c>
      <c r="C21" s="27">
        <f>(Input!C60-Input!B60)/Input!B60</f>
        <v>0.226659219957181</v>
      </c>
      <c r="D21" s="27">
        <f>(Input!D60-Input!C60)/Input!C60</f>
        <v>0.172655182880559</v>
      </c>
      <c r="E21" s="27">
        <f>(Input!E60-Input!D60)/Input!D60</f>
        <v>0.176645689418084</v>
      </c>
      <c r="F21" s="27">
        <f>(Input!F60-Input!E60)/Input!E60</f>
        <v>0.0983473574217676</v>
      </c>
      <c r="G21" s="27">
        <f>(Input!G60-Input!F60)/Input!F60</f>
        <v>-0.0564937097077048</v>
      </c>
      <c r="H21" s="27">
        <f>(Input!H60-Input!G60)/Input!G60</f>
        <v>0.040028127155973</v>
      </c>
      <c r="I21" s="27">
        <f>(Input!I60-Input!H60)/Input!H60</f>
        <v>0.0267384454451517</v>
      </c>
      <c r="J21" s="27">
        <f>(Input!J60-Input!I60)/Input!I60</f>
        <v>0.16081257377151</v>
      </c>
      <c r="K21" s="27">
        <f>(Input!K60-Input!J60)/Input!J60</f>
        <v>0.05478015156056</v>
      </c>
      <c r="L21" s="27">
        <f>(Input!L60-Input!K60)/Input!K60</f>
        <v>0.0204168611612851</v>
      </c>
      <c r="M21" s="41">
        <f>(Input!M60-Input!L60)/Input!L60</f>
        <v>0.14312138268462</v>
      </c>
    </row>
  </sheetData>
  <mergeCells count="29">
    <mergeCell ref="A1:M1"/>
    <mergeCell ref="A9:M9"/>
    <mergeCell ref="A17:M17"/>
    <mergeCell ref="A2:A3"/>
    <mergeCell ref="A18:A19"/>
    <mergeCell ref="B2:B3"/>
    <mergeCell ref="B18:B19"/>
    <mergeCell ref="C2:C3"/>
    <mergeCell ref="C18:C19"/>
    <mergeCell ref="D2:D3"/>
    <mergeCell ref="D18:D19"/>
    <mergeCell ref="E2:E3"/>
    <mergeCell ref="E18:E19"/>
    <mergeCell ref="F2:F3"/>
    <mergeCell ref="F18:F19"/>
    <mergeCell ref="G2:G3"/>
    <mergeCell ref="G18:G19"/>
    <mergeCell ref="H2:H3"/>
    <mergeCell ref="H18:H19"/>
    <mergeCell ref="I2:I3"/>
    <mergeCell ref="I18:I19"/>
    <mergeCell ref="J2:J3"/>
    <mergeCell ref="J18:J19"/>
    <mergeCell ref="K2:K3"/>
    <mergeCell ref="K18:K19"/>
    <mergeCell ref="L2:L3"/>
    <mergeCell ref="L18:L19"/>
    <mergeCell ref="M2:M3"/>
    <mergeCell ref="M18:M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2025-03-01T11:35:45Z</dcterms:created>
  <dcterms:modified xsi:type="dcterms:W3CDTF">2025-03-01T13:39:06Z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9A02EBCE8F7443EFAC2BCB884FC7422C_11</vt:lpwstr>
  </property>
  <property fmtid="{D5CDD505-2E9C-101B-9397-08002B2CF9AE}" pid="3" name="KSOProductBuildVer">
    <vt:lpwstr>2057-12.2.0.20341</vt:lpwstr>
  </property>
</Properties>
</file>