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<sst xmlns="http://schemas.openxmlformats.org/spreadsheetml/2006/main" count="32" uniqueCount="24">
  <si>
    <t>PROJECT TITLE</t>
  </si>
  <si>
    <t>BSDT</t>
  </si>
  <si>
    <t>PROJECT MANAGER</t>
  </si>
  <si>
    <t>Badrul Amin (b031910475)</t>
  </si>
  <si>
    <t>GROUP NAME</t>
  </si>
  <si>
    <t>Muhammad Luqman (b031910487)
Syed Muhammad Harith (b031910496)</t>
  </si>
  <si>
    <t>COMPANY NAME</t>
  </si>
  <si>
    <t>BlackBox Sdn. Bhd.</t>
  </si>
  <si>
    <t>DATE</t>
  </si>
  <si>
    <t>Caculate Net Present Value (NPV)</t>
  </si>
  <si>
    <t xml:space="preserve"> </t>
  </si>
  <si>
    <t xml:space="preserve">Actuals </t>
  </si>
  <si>
    <t>Plan</t>
  </si>
  <si>
    <t>Cash Flows</t>
  </si>
  <si>
    <t>Discounted Rate (Risk)</t>
  </si>
  <si>
    <t>NPV (Manual)</t>
  </si>
  <si>
    <t>Accept the project</t>
  </si>
  <si>
    <t>NPV (Formula)</t>
  </si>
  <si>
    <t xml:space="preserve">The higher the NPV, the better </t>
  </si>
  <si>
    <t xml:space="preserve">means the return from a project </t>
  </si>
  <si>
    <t xml:space="preserve">exceeds the cost of capital </t>
  </si>
  <si>
    <t xml:space="preserve">Net present value (NPV) </t>
  </si>
  <si>
    <t xml:space="preserve">the difference between the present value of cash inflows and the present value of cash outflows over a period of time. </t>
  </si>
  <si>
    <t>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</si>
</sst>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_);_(&quot;$&quot;* \(#,##0\);_(&quot;$&quot;* &quot;-&quot;??_);_(@_)"/>
    <numFmt numFmtId="165" formatCode="&quot;$&quot;#,##0_);[Red]\(&quot;$&quot;#,##0\)"/>
    <numFmt numFmtId="166" formatCode="0.0%"/>
  </numFmts>
  <fonts count="13">
    <font>
      <sz val="12.0"/>
      <color theme="1"/>
      <name val="Arial"/>
    </font>
    <font>
      <b/>
      <sz val="10.0"/>
      <color theme="0"/>
      <name val="Century Gothic"/>
    </font>
    <font>
      <sz val="10.0"/>
      <color theme="1"/>
      <name val="Century Gothic"/>
    </font>
    <font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i/>
      <sz val="12.0"/>
      <color theme="1"/>
      <name val="Calibri"/>
    </font>
    <font>
      <sz val="12.0"/>
      <color rgb="FF0432FF"/>
      <name val="Calibri"/>
    </font>
    <font>
      <color theme="1"/>
      <name val="Calibri"/>
    </font>
    <font>
      <sz val="11.0"/>
      <color theme="1"/>
      <name val="Calibri"/>
    </font>
    <font/>
    <font>
      <b/>
      <sz val="12.0"/>
      <color theme="1"/>
      <name val="Calibri"/>
    </font>
    <font>
      <sz val="5.0"/>
      <color rgb="FF222222"/>
      <name val="Arial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E598"/>
        <bgColor rgb="FFFFE598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2" fillId="0" fontId="4" numFmtId="0" xfId="0" applyBorder="1" applyFont="1"/>
    <xf borderId="2" fillId="0" fontId="3" numFmtId="0" xfId="0" applyBorder="1" applyFont="1"/>
    <xf borderId="2" fillId="0" fontId="5" numFmtId="0" xfId="0" applyAlignment="1" applyBorder="1" applyFont="1">
      <alignment horizontal="center"/>
    </xf>
    <xf borderId="2" fillId="3" fontId="6" numFmtId="0" xfId="0" applyAlignment="1" applyBorder="1" applyFill="1" applyFont="1">
      <alignment horizontal="center"/>
    </xf>
    <xf borderId="2" fillId="4" fontId="6" numFmtId="0" xfId="0" applyAlignment="1" applyBorder="1" applyFill="1" applyFont="1">
      <alignment horizontal="center"/>
    </xf>
    <xf borderId="2" fillId="0" fontId="3" numFmtId="164" xfId="0" applyBorder="1" applyFont="1" applyNumberFormat="1"/>
    <xf borderId="2" fillId="0" fontId="3" numFmtId="165" xfId="0" applyBorder="1" applyFont="1" applyNumberFormat="1"/>
    <xf borderId="2" fillId="0" fontId="7" numFmtId="166" xfId="0" applyBorder="1" applyFont="1" applyNumberFormat="1"/>
    <xf borderId="2" fillId="0" fontId="3" numFmtId="164" xfId="0" applyAlignment="1" applyBorder="1" applyFont="1" applyNumberFormat="1">
      <alignment readingOrder="0"/>
    </xf>
    <xf borderId="0" fillId="0" fontId="8" numFmtId="0" xfId="0" applyFont="1"/>
    <xf borderId="3" fillId="0" fontId="9" numFmtId="0" xfId="0" applyAlignment="1" applyBorder="1" applyFont="1">
      <alignment horizontal="left"/>
    </xf>
    <xf borderId="4" fillId="0" fontId="9" numFmtId="0" xfId="0" applyAlignment="1" applyBorder="1" applyFont="1">
      <alignment horizontal="left"/>
    </xf>
    <xf borderId="3" fillId="0" fontId="3" numFmtId="9" xfId="0" applyAlignment="1" applyBorder="1" applyFont="1" applyNumberFormat="1">
      <alignment horizontal="right" vertical="top"/>
    </xf>
    <xf borderId="5" fillId="0" fontId="9" numFmtId="0" xfId="0" applyAlignment="1" applyBorder="1" applyFont="1">
      <alignment horizontal="left"/>
    </xf>
    <xf borderId="5" fillId="0" fontId="10" numFmtId="0" xfId="0" applyBorder="1" applyFont="1"/>
    <xf borderId="0" fillId="0" fontId="9" numFmtId="0" xfId="0" applyFont="1"/>
    <xf borderId="6" fillId="0" fontId="11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3" numFmtId="0" xfId="0" applyFont="1"/>
    <xf borderId="10" fillId="0" fontId="3" numFmtId="0" xfId="0" applyBorder="1" applyFont="1"/>
    <xf borderId="11" fillId="5" fontId="12" numFmtId="0" xfId="0" applyAlignment="1" applyBorder="1" applyFill="1" applyFont="1">
      <alignment shrinkToFit="0" vertical="center" wrapText="1"/>
    </xf>
    <xf borderId="12" fillId="0" fontId="11" numFmtId="0" xfId="0" applyBorder="1" applyFont="1"/>
    <xf borderId="13" fillId="0" fontId="3" numFmtId="0" xfId="0" applyBorder="1" applyFont="1"/>
    <xf borderId="1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21</xdr:row>
      <xdr:rowOff>0</xdr:rowOff>
    </xdr:from>
    <xdr:ext cx="304800" cy="304800"/>
    <xdr:sp>
      <xdr:nvSpPr>
        <xdr:cNvPr descr="\text{NPV}" id="3" name="Shape 3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20</xdr:row>
      <xdr:rowOff>28575</xdr:rowOff>
    </xdr:from>
    <xdr:ext cx="3829050" cy="16478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22</xdr:row>
      <xdr:rowOff>76200</xdr:rowOff>
    </xdr:from>
    <xdr:ext cx="6400800" cy="7620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44"/>
    <col customWidth="1" min="2" max="2" width="24.33"/>
    <col customWidth="1" min="3" max="3" width="12.0"/>
    <col customWidth="1" min="4" max="4" width="11.78"/>
    <col customWidth="1" min="5" max="9" width="11.0"/>
    <col customWidth="1" min="10" max="10" width="12.44"/>
    <col customWidth="1" min="11" max="11" width="17.56"/>
    <col customWidth="1" min="12" max="26" width="11.0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 t="s">
        <v>7</v>
      </c>
    </row>
    <row r="5">
      <c r="A5" s="1" t="s">
        <v>8</v>
      </c>
      <c r="B5" s="2">
        <v>44501.0</v>
      </c>
    </row>
    <row r="6"/>
    <row r="7">
      <c r="A7" s="3" t="s">
        <v>9</v>
      </c>
    </row>
    <row r="8">
      <c r="A8" s="3"/>
      <c r="B8" s="3"/>
      <c r="C8" s="3"/>
      <c r="D8" s="3"/>
      <c r="E8" s="3"/>
      <c r="F8" s="3"/>
      <c r="G8" s="3"/>
      <c r="H8" s="3"/>
      <c r="I8" s="3"/>
      <c r="J8" s="3"/>
    </row>
    <row r="9">
      <c r="A9" s="4" t="s">
        <v>10</v>
      </c>
      <c r="B9" s="5"/>
      <c r="C9" s="6">
        <v>2020.0</v>
      </c>
      <c r="D9" s="6">
        <v>2021.0</v>
      </c>
      <c r="E9" s="6">
        <v>2022.0</v>
      </c>
      <c r="F9" s="6">
        <v>2023.0</v>
      </c>
      <c r="G9" s="6">
        <v>2024.0</v>
      </c>
      <c r="H9" s="6">
        <v>2025.0</v>
      </c>
      <c r="I9" s="6">
        <v>2026.0</v>
      </c>
      <c r="J9" s="6">
        <v>2027.0</v>
      </c>
    </row>
    <row r="10">
      <c r="A10" s="5"/>
      <c r="B10" s="5"/>
      <c r="C10" s="7" t="s">
        <v>11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</row>
    <row r="12">
      <c r="A12" s="5" t="s">
        <v>13</v>
      </c>
      <c r="B12" s="5"/>
      <c r="C12" s="9">
        <v>100000.0</v>
      </c>
      <c r="D12" s="10">
        <f>C14 * 1.05</f>
        <v>105000</v>
      </c>
      <c r="E12" s="10">
        <f>D14 *1.1</f>
        <v>88846.15385</v>
      </c>
      <c r="F12" s="10">
        <f>E14*1.5</f>
        <v>78857.533</v>
      </c>
      <c r="G12" s="10">
        <f>F14*1.01</f>
        <v>36252.21135</v>
      </c>
      <c r="H12" s="10">
        <f>G14 * 1.3</f>
        <v>16500.77895</v>
      </c>
      <c r="I12" s="10">
        <f t="shared" ref="I12:J12" si="1">H14 * 1.4</f>
        <v>6221.795328</v>
      </c>
      <c r="J12" s="10">
        <f t="shared" si="1"/>
        <v>1804.611175</v>
      </c>
    </row>
    <row r="13">
      <c r="A13" s="5" t="s">
        <v>14</v>
      </c>
      <c r="B13" s="11" t="s">
        <v>10</v>
      </c>
      <c r="C13" s="5">
        <v>0.3</v>
      </c>
      <c r="D13" s="5">
        <f t="shared" ref="D13:J13" si="2">C13</f>
        <v>0.3</v>
      </c>
      <c r="E13" s="5">
        <f t="shared" si="2"/>
        <v>0.3</v>
      </c>
      <c r="F13" s="5">
        <f t="shared" si="2"/>
        <v>0.3</v>
      </c>
      <c r="G13" s="5">
        <f t="shared" si="2"/>
        <v>0.3</v>
      </c>
      <c r="H13" s="5">
        <f t="shared" si="2"/>
        <v>0.3</v>
      </c>
      <c r="I13" s="5">
        <f t="shared" si="2"/>
        <v>0.3</v>
      </c>
      <c r="J13" s="5">
        <f t="shared" si="2"/>
        <v>0.3</v>
      </c>
    </row>
    <row r="14">
      <c r="A14" s="5" t="s">
        <v>15</v>
      </c>
      <c r="B14" s="12">
        <f>SUM(D14:J14)</f>
        <v>187947.8466</v>
      </c>
      <c r="C14" s="10">
        <f>C12/(1+C13)^0</f>
        <v>100000</v>
      </c>
      <c r="D14" s="10">
        <f>D12/(1+D13)^1</f>
        <v>80769.23077</v>
      </c>
      <c r="E14" s="10">
        <f>E12/(1+E13)^2</f>
        <v>52571.68867</v>
      </c>
      <c r="F14" s="10">
        <f>F12/(1+F13)^3</f>
        <v>35893.27856</v>
      </c>
      <c r="G14" s="10">
        <f>G12/(1+G13)^4</f>
        <v>12692.90688</v>
      </c>
      <c r="H14" s="10">
        <f>H12/(1+H13)^5</f>
        <v>4444.13952</v>
      </c>
      <c r="I14" s="10">
        <f>I12/(1+I13)^6</f>
        <v>1289.007982</v>
      </c>
      <c r="J14" s="10">
        <f>J12/(1+J13)^7</f>
        <v>287.594235</v>
      </c>
      <c r="K14" s="13" t="s">
        <v>16</v>
      </c>
    </row>
    <row r="15">
      <c r="A15" s="5" t="s">
        <v>17</v>
      </c>
      <c r="B15" s="12">
        <f>SUM(D14:J14)</f>
        <v>187947.8466</v>
      </c>
      <c r="C15" s="9">
        <f>C12/(1+C13)^0</f>
        <v>100000</v>
      </c>
      <c r="D15" s="9">
        <f>D12/(1+D13)^1</f>
        <v>80769.23077</v>
      </c>
      <c r="E15" s="9">
        <f>E12/(1+E13)^2</f>
        <v>52571.68867</v>
      </c>
      <c r="F15" s="9">
        <f>F12/(1+F13)^3</f>
        <v>35893.27856</v>
      </c>
      <c r="G15" s="9">
        <f>G12/(1+G13)^4</f>
        <v>12692.90688</v>
      </c>
      <c r="H15" s="9">
        <f>H12/(1+H13)^5</f>
        <v>4444.13952</v>
      </c>
      <c r="I15" s="9">
        <f>I12/(1+I13)^6</f>
        <v>1289.007982</v>
      </c>
      <c r="J15" s="9">
        <f>J12/(1+J13)^7</f>
        <v>287.594235</v>
      </c>
    </row>
    <row r="16" ht="13.5" customHeight="1">
      <c r="A16" s="14" t="s">
        <v>18</v>
      </c>
      <c r="B16" s="12">
        <f>SUM(B15)-(-C12)</f>
        <v>287947.8466</v>
      </c>
      <c r="C16" s="5"/>
      <c r="D16" s="5"/>
      <c r="E16" s="5"/>
      <c r="F16" s="5"/>
      <c r="G16" s="5"/>
      <c r="H16" s="5"/>
      <c r="I16" s="5"/>
      <c r="J16" s="5"/>
    </row>
    <row r="17" ht="12.0" customHeight="1">
      <c r="A17" s="15" t="s">
        <v>19</v>
      </c>
      <c r="B17" s="16">
        <f> SUM(B16)/B14</f>
        <v>1.532062494</v>
      </c>
      <c r="C17" s="5"/>
      <c r="D17" s="5"/>
      <c r="E17" s="5"/>
      <c r="F17" s="5"/>
      <c r="G17" s="5"/>
      <c r="H17" s="5"/>
      <c r="I17" s="5"/>
      <c r="J17" s="5"/>
    </row>
    <row r="18" ht="14.25" customHeight="1">
      <c r="A18" s="17" t="s">
        <v>20</v>
      </c>
      <c r="B18" s="18"/>
      <c r="C18" s="5"/>
      <c r="D18" s="5"/>
      <c r="E18" s="5"/>
      <c r="F18" s="5"/>
      <c r="G18" s="5"/>
      <c r="H18" s="5"/>
      <c r="I18" s="5"/>
      <c r="J18" s="5"/>
    </row>
    <row r="19">
      <c r="A19" s="19"/>
    </row>
    <row r="20">
      <c r="A20" s="20" t="s">
        <v>21</v>
      </c>
      <c r="B20" s="21" t="s">
        <v>22</v>
      </c>
      <c r="C20" s="21"/>
      <c r="D20" s="21"/>
      <c r="E20" s="21"/>
      <c r="F20" s="21"/>
      <c r="G20" s="21"/>
      <c r="H20" s="21"/>
      <c r="I20" s="22"/>
    </row>
    <row r="21">
      <c r="A21" s="23"/>
      <c r="B21" s="24"/>
      <c r="C21" s="24"/>
      <c r="D21" s="24"/>
      <c r="E21" s="24"/>
      <c r="F21" s="24"/>
      <c r="G21" s="24"/>
      <c r="H21" s="24"/>
      <c r="I21" s="25"/>
    </row>
    <row r="22">
      <c r="A22" s="23"/>
      <c r="B22" s="24"/>
      <c r="C22" s="24"/>
      <c r="D22" s="26"/>
      <c r="E22" s="26" t="s">
        <v>23</v>
      </c>
      <c r="F22" s="26" t="s">
        <v>10</v>
      </c>
      <c r="G22" s="24"/>
      <c r="H22" s="24"/>
      <c r="I22" s="25"/>
    </row>
    <row r="23">
      <c r="A23" s="23"/>
      <c r="B23" s="24"/>
      <c r="C23" s="24"/>
      <c r="D23" s="24"/>
      <c r="E23" s="24"/>
      <c r="F23" s="24"/>
      <c r="G23" s="24"/>
      <c r="H23" s="24"/>
      <c r="I23" s="25"/>
    </row>
    <row r="24">
      <c r="A24" s="23"/>
      <c r="B24" s="24"/>
      <c r="C24" s="24"/>
      <c r="D24" s="24"/>
      <c r="E24" s="24"/>
      <c r="F24" s="24"/>
      <c r="G24" s="24"/>
      <c r="H24" s="24"/>
      <c r="I24" s="25"/>
    </row>
    <row r="25">
      <c r="A25" s="23"/>
      <c r="B25" s="24"/>
      <c r="C25" s="24"/>
      <c r="D25" s="24"/>
      <c r="E25" s="24"/>
      <c r="F25" s="24"/>
      <c r="G25" s="24"/>
      <c r="H25" s="24"/>
      <c r="I25" s="25"/>
    </row>
    <row r="26">
      <c r="A26" s="23"/>
      <c r="B26" s="24"/>
      <c r="C26" s="24"/>
      <c r="D26" s="24"/>
      <c r="E26" s="24"/>
      <c r="F26" s="24"/>
      <c r="G26" s="24"/>
      <c r="H26" s="24"/>
      <c r="I26" s="25"/>
    </row>
    <row r="27">
      <c r="A27" s="23"/>
      <c r="B27" s="24"/>
      <c r="C27" s="24"/>
      <c r="D27" s="24"/>
      <c r="E27" s="24"/>
      <c r="F27" s="24"/>
      <c r="G27" s="24"/>
      <c r="H27" s="24"/>
      <c r="I27" s="25"/>
    </row>
    <row r="28">
      <c r="A28" s="23"/>
      <c r="B28" s="24"/>
      <c r="C28" s="24"/>
      <c r="D28" s="24"/>
      <c r="E28" s="24"/>
      <c r="F28" s="24"/>
      <c r="G28" s="24"/>
      <c r="H28" s="24"/>
      <c r="I28" s="25"/>
    </row>
    <row r="29">
      <c r="A29" s="27"/>
      <c r="B29" s="28"/>
      <c r="C29" s="28"/>
      <c r="D29" s="28"/>
      <c r="E29" s="28"/>
      <c r="F29" s="28"/>
      <c r="G29" s="28"/>
      <c r="H29" s="28"/>
      <c r="I29" s="29"/>
    </row>
  </sheetData>
  <mergeCells count="2">
    <mergeCell ref="A7:J7"/>
    <mergeCell ref="B17:B18"/>
  </mergeCells>
  <printOptions/>
  <pageMargins bottom="0.75" footer="0.0" header="0.0" left="0.7" right="0.7" top="0.75"/>
  <pageSetup orientation="portrait"/>
  <drawing r:id="rId1"/>
</worksheet>
</file>