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9960" windowHeight="7845" tabRatio="500"/>
  </bookViews>
  <sheets>
    <sheet name="MAT3557 2.xls" sheetId="1" r:id="rId1"/>
  </sheets>
  <calcPr calcId="144525"/>
</workbook>
</file>

<file path=xl/sharedStrings.xml><?xml version="1.0" encoding="utf-8"?>
<sst xmlns="http://schemas.openxmlformats.org/spreadsheetml/2006/main" count="175" uniqueCount="175">
  <si>
    <t>STT</t>
  </si>
  <si>
    <t>Mã SV</t>
  </si>
  <si>
    <t>Họ và tên</t>
  </si>
  <si>
    <t>Lên bảng</t>
  </si>
  <si>
    <t>GK Bài 1</t>
  </si>
  <si>
    <t>GK Bài 2</t>
  </si>
  <si>
    <t>Nộp muộn (phút)</t>
  </si>
  <si>
    <t>BT1</t>
  </si>
  <si>
    <t>BT2</t>
  </si>
  <si>
    <t>BT3</t>
  </si>
  <si>
    <t>BT4</t>
  </si>
  <si>
    <t>BT5</t>
  </si>
  <si>
    <t>BT6</t>
  </si>
  <si>
    <t>BT7</t>
  </si>
  <si>
    <t>BT8</t>
  </si>
  <si>
    <t>BT10</t>
  </si>
  <si>
    <t>BT11</t>
  </si>
  <si>
    <t>BT12</t>
  </si>
  <si>
    <t>Trắc nghiệm</t>
  </si>
  <si>
    <t>Chuyên cần</t>
  </si>
  <si>
    <t>Giữa kì</t>
  </si>
  <si>
    <t>Cuối kì</t>
  </si>
  <si>
    <t>Tổng kết</t>
  </si>
  <si>
    <t> 1</t>
  </si>
  <si>
    <t>  Đào Tấn Dũng </t>
  </si>
  <si>
    <t> 2</t>
  </si>
  <si>
    <t>  Nguyễn Thị Hà </t>
  </si>
  <si>
    <t> 3</t>
  </si>
  <si>
    <t>  Mạc Văn Hiếu </t>
  </si>
  <si>
    <t> 4</t>
  </si>
  <si>
    <t>  Nguyễn Huy Hiệu </t>
  </si>
  <si>
    <t> 5</t>
  </si>
  <si>
    <t>  Phạm Huy Hoàng </t>
  </si>
  <si>
    <t> 6</t>
  </si>
  <si>
    <t>  Trần Thế Hùng </t>
  </si>
  <si>
    <t> 7</t>
  </si>
  <si>
    <t>  Lê Thị Thu Hương </t>
  </si>
  <si>
    <t> 8</t>
  </si>
  <si>
    <t>  Nguyễn Quang Hướng </t>
  </si>
  <si>
    <t> 9</t>
  </si>
  <si>
    <t>  Nguyễn Xuân Khánh </t>
  </si>
  <si>
    <t> 10</t>
  </si>
  <si>
    <t>  Lương Vân Khoa </t>
  </si>
  <si>
    <t> 11</t>
  </si>
  <si>
    <t>  Nguyễn Đăng Khoa </t>
  </si>
  <si>
    <t> 12</t>
  </si>
  <si>
    <t>  Đỗ Chí Kiên </t>
  </si>
  <si>
    <t> 13</t>
  </si>
  <si>
    <t>  Nguyễn Phương Lan </t>
  </si>
  <si>
    <t> 14</t>
  </si>
  <si>
    <t>  Hoàng Thiết Lâm </t>
  </si>
  <si>
    <t> 15</t>
  </si>
  <si>
    <t>  Lê Quốc Lâm </t>
  </si>
  <si>
    <t> 16</t>
  </si>
  <si>
    <t>  Trần Thanh Lâm </t>
  </si>
  <si>
    <t> 17</t>
  </si>
  <si>
    <t>  Vũ Duy Linh </t>
  </si>
  <si>
    <t> 18</t>
  </si>
  <si>
    <t>  Vũ Khánh Linh </t>
  </si>
  <si>
    <t> 19</t>
  </si>
  <si>
    <t>  Hoàng Ngọc Long </t>
  </si>
  <si>
    <t> 20</t>
  </si>
  <si>
    <t>  Nguyễn Văn Long </t>
  </si>
  <si>
    <t> 21</t>
  </si>
  <si>
    <t>  Thiều Văn Long </t>
  </si>
  <si>
    <t> 22</t>
  </si>
  <si>
    <t>  Vũ Quốc Long </t>
  </si>
  <si>
    <t> 23</t>
  </si>
  <si>
    <t>  Đặng Đức Lộc </t>
  </si>
  <si>
    <t> 24</t>
  </si>
  <si>
    <t>  Nguyễn Thị Xuân Mai </t>
  </si>
  <si>
    <t> 25</t>
  </si>
  <si>
    <t>  Phạm Đức Mạnh </t>
  </si>
  <si>
    <t> 26</t>
  </si>
  <si>
    <t>  Hoàng Anh Minh </t>
  </si>
  <si>
    <t> 27</t>
  </si>
  <si>
    <t>  Khuất Đức Minh </t>
  </si>
  <si>
    <t> 28</t>
  </si>
  <si>
    <t>  Đặng Phương Nam </t>
  </si>
  <si>
    <t> 29</t>
  </si>
  <si>
    <t>  Hoàng Hoài Nam </t>
  </si>
  <si>
    <t> 30</t>
  </si>
  <si>
    <t>  Mùa A Nam </t>
  </si>
  <si>
    <t> 31</t>
  </si>
  <si>
    <t>  Nguyễn Sơn Nam </t>
  </si>
  <si>
    <t> 32</t>
  </si>
  <si>
    <t>  Phạm Văn Nam </t>
  </si>
  <si>
    <t> 33</t>
  </si>
  <si>
    <t>  Đỗ Quốc Minh Nghĩa </t>
  </si>
  <si>
    <t> 34</t>
  </si>
  <si>
    <t>  La Trung Nghĩa </t>
  </si>
  <si>
    <t> 35</t>
  </si>
  <si>
    <t>  Vũ Tuấn Ngọc </t>
  </si>
  <si>
    <t> 36</t>
  </si>
  <si>
    <t>  Phạm Gia Nguyên </t>
  </si>
  <si>
    <t> 37</t>
  </si>
  <si>
    <t>  Cao Duy Ninh </t>
  </si>
  <si>
    <t> 38</t>
  </si>
  <si>
    <t>  Nguyễn Văn Ninh </t>
  </si>
  <si>
    <t> 39</t>
  </si>
  <si>
    <t>  Nguyễn Duy Phong </t>
  </si>
  <si>
    <t> 40</t>
  </si>
  <si>
    <t>  Bùi Hữu Phước </t>
  </si>
  <si>
    <t> 41</t>
  </si>
  <si>
    <t>  Nguyễn Như Yến Phương </t>
  </si>
  <si>
    <t> 42</t>
  </si>
  <si>
    <t>  Nghiêm Việt Quân </t>
  </si>
  <si>
    <t> 43</t>
  </si>
  <si>
    <t>  Nguyễn Anh Quân </t>
  </si>
  <si>
    <t> 44</t>
  </si>
  <si>
    <t>  Nguyễn Minh Quân </t>
  </si>
  <si>
    <t> 45</t>
  </si>
  <si>
    <t>  Trần Giao Quỳnh </t>
  </si>
  <si>
    <t> 46</t>
  </si>
  <si>
    <t>  Lương Hồng Sơn </t>
  </si>
  <si>
    <t> 47</t>
  </si>
  <si>
    <t>  Triệu Duy Tân </t>
  </si>
  <si>
    <t> 48</t>
  </si>
  <si>
    <t>  Trần Viết Thành </t>
  </si>
  <si>
    <t> 49</t>
  </si>
  <si>
    <t>  Nghiêm Thị Thanh Thơm </t>
  </si>
  <si>
    <t> 50</t>
  </si>
  <si>
    <t>  Nguyễn Đăng Thực </t>
  </si>
  <si>
    <t> 51</t>
  </si>
  <si>
    <t>  Dương Ngọc Tiến </t>
  </si>
  <si>
    <t> 52</t>
  </si>
  <si>
    <t>  Lê Quang Tín </t>
  </si>
  <si>
    <t> 53</t>
  </si>
  <si>
    <t>  Nguyễn Khánh Toàn </t>
  </si>
  <si>
    <t> 54</t>
  </si>
  <si>
    <t>  Đỗ Thị Trang </t>
  </si>
  <si>
    <t> 55</t>
  </si>
  <si>
    <t>  Lê Thùy Trang </t>
  </si>
  <si>
    <t> 56</t>
  </si>
  <si>
    <t>  Nguyễn Thị Thu Trang </t>
  </si>
  <si>
    <t> 57</t>
  </si>
  <si>
    <t>  Nguyễn Đức Trung </t>
  </si>
  <si>
    <t> 58</t>
  </si>
  <si>
    <t>  Nguyễn Thành Trung </t>
  </si>
  <si>
    <t> 59</t>
  </si>
  <si>
    <t>  Ngô Khánh Trượng </t>
  </si>
  <si>
    <t> 60</t>
  </si>
  <si>
    <t>  Nguyễn Minh Tú </t>
  </si>
  <si>
    <t> 61</t>
  </si>
  <si>
    <t>  Nguyễn Thừa Tuân </t>
  </si>
  <si>
    <t> 62</t>
  </si>
  <si>
    <t>  Hoàng Lê Tuấn </t>
  </si>
  <si>
    <t> 63</t>
  </si>
  <si>
    <t>  Phùng Hữu Uy </t>
  </si>
  <si>
    <t> 64</t>
  </si>
  <si>
    <t>  Trương Đan Vi </t>
  </si>
  <si>
    <t> 65</t>
  </si>
  <si>
    <t>  Bùi Quang Việt </t>
  </si>
  <si>
    <t> 66</t>
  </si>
  <si>
    <t>  Hoàng Mạnh Việt </t>
  </si>
  <si>
    <t> 67</t>
  </si>
  <si>
    <t>  Nguyễn Hoàng Việt </t>
  </si>
  <si>
    <t> 68</t>
  </si>
  <si>
    <t>  Nguyễn Quang Việt </t>
  </si>
  <si>
    <t> 69</t>
  </si>
  <si>
    <t>  Trần Quốc Việt </t>
  </si>
  <si>
    <t> 70</t>
  </si>
  <si>
    <t>  Vương Sỹ Việt </t>
  </si>
  <si>
    <t> 71</t>
  </si>
  <si>
    <t>  Đỗ Văn Vinh </t>
  </si>
  <si>
    <t> 72</t>
  </si>
  <si>
    <t>  Ngô Quang Vinh </t>
  </si>
  <si>
    <t> 73</t>
  </si>
  <si>
    <t>  Phạm Văn Vinh </t>
  </si>
  <si>
    <t> 74</t>
  </si>
  <si>
    <t>  Cao Sỹ Nguyên Vũ </t>
  </si>
  <si>
    <t> 75</t>
  </si>
  <si>
    <t>  Lê Minh Vương </t>
  </si>
  <si>
    <t> 76</t>
  </si>
  <si>
    <t>  Ngô Hải Yến 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</si>
</sst>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0"/>
      <color rgb="FF000000"/>
      <name val="Arial"/>
      <charset val="1"/>
    </font>
    <font>
      <sz val="11"/>
      <color theme="1"/>
      <name val="Arial"/>
      <charset val="1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0"/>
      <name val="Arial"/>
      <charset val="134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8" fillId="0" borderId="0" applyBorder="0" applyAlignment="0" applyProtection="0"/>
    <xf numFmtId="0" fontId="6" fillId="10" borderId="0" applyNumberFormat="0" applyBorder="0" applyAlignment="0" applyProtection="0">
      <alignment vertical="center"/>
    </xf>
    <xf numFmtId="0" fontId="15" fillId="13" borderId="7" applyNumberFormat="0" applyFon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8" fillId="0" borderId="0" applyBorder="0" applyAlignment="0" applyProtection="0"/>
    <xf numFmtId="0" fontId="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8" fillId="0" borderId="0" applyBorder="0" applyAlignment="0" applyProtection="0"/>
    <xf numFmtId="0" fontId="4" fillId="6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3" borderId="0" xfId="0" applyFont="1" applyFill="1" applyAlignme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  <xf numFmtId="0" fontId="1" fillId="4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9"/>
  <sheetViews>
    <sheetView tabSelected="1" topLeftCell="P2" workbookViewId="0">
      <selection activeCell="W26" sqref="W26"/>
    </sheetView>
  </sheetViews>
  <sheetFormatPr defaultColWidth="12.6285714285714" defaultRowHeight="12.75"/>
  <cols>
    <col min="1" max="1" width="4.13333333333333" customWidth="1"/>
    <col min="2" max="2" width="11.5428571428571" customWidth="1"/>
    <col min="3" max="3" width="23.8571428571429" customWidth="1"/>
    <col min="4" max="4" width="9.85714285714286" customWidth="1"/>
    <col min="5" max="5" width="9.57142857142857" customWidth="1"/>
    <col min="6" max="6" width="9.42857142857143" customWidth="1"/>
    <col min="7" max="7" width="10.8571428571429" customWidth="1"/>
    <col min="8" max="8" width="4.85714285714286" customWidth="1"/>
    <col min="9" max="10" width="5" customWidth="1"/>
    <col min="11" max="11" width="5.14285714285714" customWidth="1"/>
    <col min="12" max="12" width="5" customWidth="1"/>
    <col min="13" max="13" width="5.42857142857143" customWidth="1"/>
    <col min="14" max="14" width="4.42857142857143" customWidth="1"/>
    <col min="15" max="15" width="5" customWidth="1"/>
    <col min="16" max="16" width="5.71428571428571" customWidth="1"/>
    <col min="17" max="17" width="6" customWidth="1"/>
    <col min="18" max="18" width="5.71428571428571" customWidth="1"/>
    <col min="19" max="19" width="12.5714285714286" customWidth="1"/>
    <col min="20" max="20" width="15.5809523809524" customWidth="1"/>
    <col min="21" max="21" width="12.2285714285714" customWidth="1"/>
    <col min="23" max="23" width="13.7619047619048" customWidth="1"/>
  </cols>
  <sheetData>
    <row r="1" ht="14.25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1" t="s">
        <v>21</v>
      </c>
      <c r="W1" s="1" t="s">
        <v>22</v>
      </c>
    </row>
    <row r="2" ht="14.25" spans="1:23">
      <c r="A2" s="2" t="s">
        <v>23</v>
      </c>
      <c r="B2" s="2">
        <v>18001028</v>
      </c>
      <c r="C2" s="2" t="s">
        <v>24</v>
      </c>
      <c r="D2" s="3"/>
      <c r="E2" s="2">
        <v>2</v>
      </c>
      <c r="F2" s="3">
        <f>0.5+0.5+1+0.5+1+1.5</f>
        <v>5</v>
      </c>
      <c r="G2" s="2">
        <v>15</v>
      </c>
      <c r="H2" s="2">
        <v>1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6.5</v>
      </c>
      <c r="T2" s="6">
        <f t="shared" ref="T2:T15" si="0">MROUND(SUM(H2:R2)*10/11*0.7+S2*0.3+D2*0.5,0.5)</f>
        <v>4</v>
      </c>
      <c r="U2" s="6">
        <f t="shared" ref="U2:U15" si="1">SUM(F2,E2)</f>
        <v>7</v>
      </c>
      <c r="V2" s="1">
        <v>8</v>
      </c>
      <c r="W2" s="9">
        <f t="shared" ref="W2:W65" si="2">T2*0.2+U2*0.2+V2*0.6</f>
        <v>7</v>
      </c>
    </row>
    <row r="3" ht="14.25" spans="1:23">
      <c r="A3" s="2" t="s">
        <v>25</v>
      </c>
      <c r="B3" s="2">
        <v>18001036</v>
      </c>
      <c r="C3" s="2" t="s">
        <v>26</v>
      </c>
      <c r="D3" s="3"/>
      <c r="E3" s="2">
        <v>2.5</v>
      </c>
      <c r="F3" s="3">
        <f>0.5+0.5+1+0.5+1+1.5</f>
        <v>5</v>
      </c>
      <c r="G3" s="2">
        <v>6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3"/>
      <c r="T3" s="6">
        <f t="shared" si="0"/>
        <v>4</v>
      </c>
      <c r="U3" s="6">
        <f t="shared" si="1"/>
        <v>7.5</v>
      </c>
      <c r="W3" s="9">
        <f t="shared" si="2"/>
        <v>2.3</v>
      </c>
    </row>
    <row r="4" ht="14.25" spans="1:23">
      <c r="A4" s="2" t="s">
        <v>27</v>
      </c>
      <c r="B4" s="2">
        <v>17001053</v>
      </c>
      <c r="C4" s="2" t="s">
        <v>28</v>
      </c>
      <c r="D4" s="3"/>
      <c r="E4" s="2">
        <v>0</v>
      </c>
      <c r="F4" s="3"/>
      <c r="G4" s="3"/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3"/>
      <c r="T4" s="6">
        <f t="shared" si="0"/>
        <v>0</v>
      </c>
      <c r="U4" s="6">
        <f t="shared" si="1"/>
        <v>0</v>
      </c>
      <c r="W4" s="9">
        <f t="shared" si="2"/>
        <v>0</v>
      </c>
    </row>
    <row r="5" ht="14.25" spans="1:23">
      <c r="A5" s="2" t="s">
        <v>29</v>
      </c>
      <c r="B5" s="2">
        <v>21001549</v>
      </c>
      <c r="C5" s="2" t="s">
        <v>30</v>
      </c>
      <c r="D5" s="3"/>
      <c r="E5" s="2">
        <v>3</v>
      </c>
      <c r="F5" s="2">
        <v>6</v>
      </c>
      <c r="G5" s="3"/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6.5</v>
      </c>
      <c r="T5" s="6">
        <f t="shared" si="0"/>
        <v>9</v>
      </c>
      <c r="U5" s="6">
        <f t="shared" si="1"/>
        <v>9</v>
      </c>
      <c r="V5" s="1">
        <v>10</v>
      </c>
      <c r="W5" s="9">
        <f t="shared" si="2"/>
        <v>9.6</v>
      </c>
    </row>
    <row r="6" ht="14.25" spans="1:23">
      <c r="A6" s="2" t="s">
        <v>31</v>
      </c>
      <c r="B6" s="2">
        <v>18001140</v>
      </c>
      <c r="C6" s="2" t="s">
        <v>32</v>
      </c>
      <c r="D6" s="3"/>
      <c r="E6" s="3"/>
      <c r="F6" s="3"/>
      <c r="G6" s="3"/>
      <c r="H6" s="2">
        <v>1</v>
      </c>
      <c r="I6" s="2">
        <v>0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6">
        <f t="shared" si="0"/>
        <v>2</v>
      </c>
      <c r="U6" s="6">
        <f t="shared" si="1"/>
        <v>0</v>
      </c>
      <c r="W6" s="9">
        <f t="shared" si="2"/>
        <v>0.4</v>
      </c>
    </row>
    <row r="7" ht="14.25" spans="1:23">
      <c r="A7" s="2" t="s">
        <v>33</v>
      </c>
      <c r="B7" s="2">
        <v>18001043</v>
      </c>
      <c r="C7" s="2" t="s">
        <v>34</v>
      </c>
      <c r="D7" s="3"/>
      <c r="E7" s="2">
        <v>2</v>
      </c>
      <c r="F7" s="3">
        <f>1+1+1+1.5+1.5</f>
        <v>6</v>
      </c>
      <c r="G7" s="3"/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7</v>
      </c>
      <c r="T7" s="6">
        <f t="shared" si="0"/>
        <v>9</v>
      </c>
      <c r="U7" s="6">
        <f t="shared" si="1"/>
        <v>8</v>
      </c>
      <c r="V7" s="1">
        <v>9</v>
      </c>
      <c r="W7" s="9">
        <f t="shared" si="2"/>
        <v>8.8</v>
      </c>
    </row>
    <row r="8" ht="14.25" spans="1:23">
      <c r="A8" s="2" t="s">
        <v>35</v>
      </c>
      <c r="B8" s="2">
        <v>20000395</v>
      </c>
      <c r="C8" s="2" t="s">
        <v>36</v>
      </c>
      <c r="E8" s="2">
        <v>1.5</v>
      </c>
      <c r="F8" s="2">
        <v>2.5</v>
      </c>
      <c r="G8" s="3"/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1</v>
      </c>
      <c r="R8" s="2">
        <v>0</v>
      </c>
      <c r="S8" s="3"/>
      <c r="T8" s="6">
        <f t="shared" si="0"/>
        <v>5.5</v>
      </c>
      <c r="U8" s="6">
        <f t="shared" si="1"/>
        <v>4</v>
      </c>
      <c r="V8" s="1">
        <v>2</v>
      </c>
      <c r="W8" s="9">
        <f t="shared" si="2"/>
        <v>3.1</v>
      </c>
    </row>
    <row r="9" ht="14.25" spans="1:23">
      <c r="A9" s="2" t="s">
        <v>37</v>
      </c>
      <c r="B9" s="2">
        <v>22001600</v>
      </c>
      <c r="C9" s="2" t="s">
        <v>38</v>
      </c>
      <c r="D9" s="3"/>
      <c r="E9" s="3"/>
      <c r="F9" s="3"/>
      <c r="G9" s="3"/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3"/>
      <c r="T9" s="6">
        <f t="shared" si="0"/>
        <v>0</v>
      </c>
      <c r="U9" s="6">
        <f t="shared" si="1"/>
        <v>0</v>
      </c>
      <c r="W9" s="9">
        <f t="shared" si="2"/>
        <v>0</v>
      </c>
    </row>
    <row r="10" ht="14.25" spans="1:23">
      <c r="A10" s="2" t="s">
        <v>39</v>
      </c>
      <c r="B10" s="2">
        <v>22001601</v>
      </c>
      <c r="C10" s="2" t="s">
        <v>40</v>
      </c>
      <c r="D10" s="3"/>
      <c r="E10" s="2">
        <v>3</v>
      </c>
      <c r="F10" s="2">
        <v>4.5</v>
      </c>
      <c r="G10" s="3"/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6.5</v>
      </c>
      <c r="T10" s="6">
        <f t="shared" si="0"/>
        <v>9</v>
      </c>
      <c r="U10" s="6">
        <f t="shared" si="1"/>
        <v>7.5</v>
      </c>
      <c r="V10" s="1">
        <v>6.5</v>
      </c>
      <c r="W10" s="9">
        <f t="shared" si="2"/>
        <v>7.2</v>
      </c>
    </row>
    <row r="11" ht="14.25" spans="1:23">
      <c r="A11" s="2" t="s">
        <v>41</v>
      </c>
      <c r="B11" s="2">
        <v>22001602</v>
      </c>
      <c r="C11" s="2" t="s">
        <v>42</v>
      </c>
      <c r="D11" s="3"/>
      <c r="E11" s="2">
        <v>1</v>
      </c>
      <c r="F11" s="2">
        <v>5</v>
      </c>
      <c r="G11" s="3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7</v>
      </c>
      <c r="T11" s="6">
        <f t="shared" si="0"/>
        <v>9</v>
      </c>
      <c r="U11" s="6">
        <f t="shared" si="1"/>
        <v>6</v>
      </c>
      <c r="V11" s="1">
        <v>5</v>
      </c>
      <c r="W11" s="9">
        <f t="shared" si="2"/>
        <v>6</v>
      </c>
    </row>
    <row r="12" ht="14.25" spans="1:23">
      <c r="A12" s="2" t="s">
        <v>43</v>
      </c>
      <c r="B12" s="2">
        <v>22001603</v>
      </c>
      <c r="C12" s="2" t="s">
        <v>44</v>
      </c>
      <c r="D12" s="3"/>
      <c r="E12" s="2">
        <v>3</v>
      </c>
      <c r="F12" s="2">
        <v>4.5</v>
      </c>
      <c r="G12" s="3"/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6</v>
      </c>
      <c r="T12" s="6">
        <f t="shared" si="0"/>
        <v>9</v>
      </c>
      <c r="U12" s="6">
        <f t="shared" si="1"/>
        <v>7.5</v>
      </c>
      <c r="V12" s="1">
        <v>4.5</v>
      </c>
      <c r="W12" s="9">
        <f t="shared" si="2"/>
        <v>6</v>
      </c>
    </row>
    <row r="13" ht="14.25" spans="1:23">
      <c r="A13" s="2" t="s">
        <v>45</v>
      </c>
      <c r="B13" s="2">
        <v>22001604</v>
      </c>
      <c r="C13" s="2" t="s">
        <v>46</v>
      </c>
      <c r="D13" s="3"/>
      <c r="E13" s="2">
        <v>3</v>
      </c>
      <c r="F13" s="2">
        <v>5</v>
      </c>
      <c r="G13" s="3"/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7</v>
      </c>
      <c r="T13" s="6">
        <f t="shared" si="0"/>
        <v>9</v>
      </c>
      <c r="U13" s="6">
        <f t="shared" si="1"/>
        <v>8</v>
      </c>
      <c r="V13" s="1">
        <v>9</v>
      </c>
      <c r="W13" s="9">
        <f t="shared" si="2"/>
        <v>8.8</v>
      </c>
    </row>
    <row r="14" ht="14.25" spans="1:23">
      <c r="A14" s="2" t="s">
        <v>47</v>
      </c>
      <c r="B14" s="2">
        <v>19000442</v>
      </c>
      <c r="C14" s="2" t="s">
        <v>48</v>
      </c>
      <c r="D14" s="3"/>
      <c r="E14" s="2">
        <v>2.5</v>
      </c>
      <c r="F14" s="2">
        <v>3</v>
      </c>
      <c r="G14" s="3"/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7.5</v>
      </c>
      <c r="T14" s="6">
        <f t="shared" si="0"/>
        <v>9.5</v>
      </c>
      <c r="U14" s="6">
        <f t="shared" si="1"/>
        <v>5.5</v>
      </c>
      <c r="V14" s="1">
        <v>7</v>
      </c>
      <c r="W14" s="9">
        <f t="shared" si="2"/>
        <v>7.2</v>
      </c>
    </row>
    <row r="15" ht="14.25" spans="1:23">
      <c r="A15" s="2" t="s">
        <v>49</v>
      </c>
      <c r="B15" s="2">
        <v>22001605</v>
      </c>
      <c r="C15" s="2" t="s">
        <v>50</v>
      </c>
      <c r="D15" s="3"/>
      <c r="E15" s="2">
        <v>3</v>
      </c>
      <c r="F15" s="2">
        <v>5</v>
      </c>
      <c r="G15" s="3"/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5</v>
      </c>
      <c r="T15" s="6">
        <f t="shared" si="0"/>
        <v>8.5</v>
      </c>
      <c r="U15" s="6">
        <f t="shared" si="1"/>
        <v>8</v>
      </c>
      <c r="V15" s="1">
        <v>9</v>
      </c>
      <c r="W15" s="9">
        <f t="shared" si="2"/>
        <v>8.7</v>
      </c>
    </row>
    <row r="16" ht="14.25" spans="1:23">
      <c r="A16" s="2" t="s">
        <v>51</v>
      </c>
      <c r="B16" s="2">
        <v>21002153</v>
      </c>
      <c r="C16" s="2" t="s">
        <v>52</v>
      </c>
      <c r="D16" s="2">
        <v>3</v>
      </c>
      <c r="E16" s="2">
        <v>3</v>
      </c>
      <c r="F16" s="2">
        <v>4</v>
      </c>
      <c r="G16" s="3"/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2</v>
      </c>
      <c r="Q16" s="2">
        <v>1</v>
      </c>
      <c r="R16" s="2">
        <v>1</v>
      </c>
      <c r="S16" s="2">
        <v>6.5</v>
      </c>
      <c r="T16" s="7">
        <v>10</v>
      </c>
      <c r="U16" s="7">
        <v>8</v>
      </c>
      <c r="V16" s="1">
        <v>6</v>
      </c>
      <c r="W16" s="9">
        <f t="shared" si="2"/>
        <v>7.2</v>
      </c>
    </row>
    <row r="17" ht="14.25" spans="1:23">
      <c r="A17" s="2" t="s">
        <v>53</v>
      </c>
      <c r="B17" s="2">
        <v>22001606</v>
      </c>
      <c r="C17" s="2" t="s">
        <v>54</v>
      </c>
      <c r="D17" s="3"/>
      <c r="E17" s="2">
        <v>3</v>
      </c>
      <c r="F17" s="2">
        <v>3.5</v>
      </c>
      <c r="G17" s="3"/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7</v>
      </c>
      <c r="T17" s="6">
        <f>MROUND(SUM(H17:R17)*10/11*0.7+S17*0.3+D17*0.5,0.5)</f>
        <v>8.5</v>
      </c>
      <c r="U17" s="6">
        <f>SUM(F17,E17)</f>
        <v>6.5</v>
      </c>
      <c r="V17" s="1">
        <v>9</v>
      </c>
      <c r="W17" s="9">
        <f t="shared" si="2"/>
        <v>8.4</v>
      </c>
    </row>
    <row r="18" ht="14.25" spans="1:23">
      <c r="A18" s="2" t="s">
        <v>55</v>
      </c>
      <c r="B18" s="2">
        <v>22001607</v>
      </c>
      <c r="C18" s="2" t="s">
        <v>56</v>
      </c>
      <c r="D18" s="3"/>
      <c r="E18" s="2">
        <v>3</v>
      </c>
      <c r="F18" s="2">
        <v>5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5</v>
      </c>
      <c r="T18" s="6">
        <f>MROUND(SUM(H18:R18)*10/11*0.7+S18*0.3+D18*0.5,0.5)</f>
        <v>8.5</v>
      </c>
      <c r="U18" s="6">
        <f>SUM(F18,E18)</f>
        <v>8</v>
      </c>
      <c r="V18" s="1">
        <v>9</v>
      </c>
      <c r="W18" s="9">
        <f t="shared" si="2"/>
        <v>8.7</v>
      </c>
    </row>
    <row r="19" ht="14.25" spans="1:23">
      <c r="A19" s="4" t="s">
        <v>57</v>
      </c>
      <c r="B19" s="4">
        <v>17001469</v>
      </c>
      <c r="C19" s="4" t="s">
        <v>58</v>
      </c>
      <c r="D19" s="5"/>
      <c r="E19" s="4">
        <v>2</v>
      </c>
      <c r="F19" s="4">
        <v>1.5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5"/>
      <c r="T19" s="4">
        <v>4</v>
      </c>
      <c r="U19" s="4">
        <v>4</v>
      </c>
      <c r="V19" s="10">
        <v>4</v>
      </c>
      <c r="W19" s="11">
        <f t="shared" si="2"/>
        <v>4</v>
      </c>
    </row>
    <row r="20" ht="14.25" spans="1:23">
      <c r="A20" s="2" t="s">
        <v>59</v>
      </c>
      <c r="B20" s="2">
        <v>22001608</v>
      </c>
      <c r="C20" s="2" t="s">
        <v>60</v>
      </c>
      <c r="D20" s="2">
        <v>1</v>
      </c>
      <c r="E20" s="2">
        <v>3</v>
      </c>
      <c r="F20" s="2">
        <v>0.5</v>
      </c>
      <c r="G20" s="3"/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2">
        <v>1</v>
      </c>
      <c r="R20" s="2">
        <v>1</v>
      </c>
      <c r="S20" s="2">
        <v>7</v>
      </c>
      <c r="T20" s="6">
        <f>MROUND(SUM(H20:R20)*10/11*0.7+S20*0.3+D20*0.5,0.5)</f>
        <v>9</v>
      </c>
      <c r="U20" s="6">
        <f t="shared" ref="U20:U77" si="3">SUM(F20,E20)</f>
        <v>3.5</v>
      </c>
      <c r="V20" s="1">
        <v>5</v>
      </c>
      <c r="W20" s="9">
        <f t="shared" si="2"/>
        <v>5.5</v>
      </c>
    </row>
    <row r="21" ht="14.25" spans="1:23">
      <c r="A21" s="2" t="s">
        <v>61</v>
      </c>
      <c r="B21" s="2">
        <v>22001609</v>
      </c>
      <c r="C21" s="2" t="s">
        <v>62</v>
      </c>
      <c r="D21" s="2">
        <v>2</v>
      </c>
      <c r="E21" s="2">
        <v>3</v>
      </c>
      <c r="F21" s="2">
        <v>7</v>
      </c>
      <c r="G21" s="3"/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9</v>
      </c>
      <c r="T21" s="7">
        <v>10</v>
      </c>
      <c r="U21" s="6">
        <f t="shared" si="3"/>
        <v>10</v>
      </c>
      <c r="V21" s="1">
        <v>8.5</v>
      </c>
      <c r="W21" s="9">
        <f t="shared" si="2"/>
        <v>9.1</v>
      </c>
    </row>
    <row r="22" ht="14.25" spans="1:23">
      <c r="A22" s="2" t="s">
        <v>63</v>
      </c>
      <c r="B22" s="2">
        <v>22001611</v>
      </c>
      <c r="C22" s="2" t="s">
        <v>64</v>
      </c>
      <c r="D22" s="3"/>
      <c r="E22" s="2">
        <v>0</v>
      </c>
      <c r="F22" s="2">
        <v>0.5</v>
      </c>
      <c r="G22" s="3"/>
      <c r="H22" s="2">
        <v>1</v>
      </c>
      <c r="I22" s="2">
        <v>1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0</v>
      </c>
      <c r="P22" s="2">
        <v>1</v>
      </c>
      <c r="Q22" s="2">
        <v>0</v>
      </c>
      <c r="R22" s="2">
        <v>0</v>
      </c>
      <c r="S22" s="2">
        <v>6.5</v>
      </c>
      <c r="T22" s="6">
        <f t="shared" ref="T22:T77" si="4">MROUND(SUM(H22:R22)*10/11*0.7+S22*0.3+D22*0.5,0.5)</f>
        <v>6.5</v>
      </c>
      <c r="U22" s="6">
        <f t="shared" si="3"/>
        <v>0.5</v>
      </c>
      <c r="V22" s="1">
        <v>2</v>
      </c>
      <c r="W22" s="9">
        <f t="shared" si="2"/>
        <v>2.6</v>
      </c>
    </row>
    <row r="23" ht="14.25" spans="1:23">
      <c r="A23" s="2" t="s">
        <v>65</v>
      </c>
      <c r="B23" s="2">
        <v>22001612</v>
      </c>
      <c r="C23" s="2" t="s">
        <v>66</v>
      </c>
      <c r="D23" s="3"/>
      <c r="E23" s="2">
        <v>3</v>
      </c>
      <c r="F23" s="2">
        <v>5</v>
      </c>
      <c r="G23" s="3"/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0</v>
      </c>
      <c r="P23" s="2">
        <v>1</v>
      </c>
      <c r="Q23" s="2">
        <v>1</v>
      </c>
      <c r="R23" s="2">
        <v>1</v>
      </c>
      <c r="S23" s="2">
        <v>6</v>
      </c>
      <c r="T23" s="6">
        <f t="shared" si="4"/>
        <v>8</v>
      </c>
      <c r="U23" s="6">
        <f t="shared" si="3"/>
        <v>8</v>
      </c>
      <c r="V23" s="1">
        <v>8.5</v>
      </c>
      <c r="W23" s="9">
        <f t="shared" si="2"/>
        <v>8.3</v>
      </c>
    </row>
    <row r="24" ht="14.25" spans="1:23">
      <c r="A24" s="2" t="s">
        <v>67</v>
      </c>
      <c r="B24" s="2">
        <v>22001613</v>
      </c>
      <c r="C24" s="2" t="s">
        <v>68</v>
      </c>
      <c r="D24" s="3"/>
      <c r="E24" s="2">
        <v>0</v>
      </c>
      <c r="F24" s="2">
        <v>3</v>
      </c>
      <c r="G24" s="3"/>
      <c r="H24" s="2">
        <v>1</v>
      </c>
      <c r="I24" s="2">
        <v>1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5.5</v>
      </c>
      <c r="T24" s="6">
        <f t="shared" si="4"/>
        <v>5</v>
      </c>
      <c r="U24" s="6">
        <f t="shared" si="3"/>
        <v>3</v>
      </c>
      <c r="V24" s="1">
        <v>1</v>
      </c>
      <c r="W24" s="9">
        <f t="shared" si="2"/>
        <v>2.2</v>
      </c>
    </row>
    <row r="25" ht="14.25" spans="1:23">
      <c r="A25" s="2" t="s">
        <v>69</v>
      </c>
      <c r="B25" s="2">
        <v>22001614</v>
      </c>
      <c r="C25" s="2" t="s">
        <v>70</v>
      </c>
      <c r="D25" s="3"/>
      <c r="E25" s="2">
        <v>3</v>
      </c>
      <c r="F25" s="2">
        <v>3.5</v>
      </c>
      <c r="G25" s="3"/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0</v>
      </c>
      <c r="P25" s="2">
        <v>1</v>
      </c>
      <c r="Q25" s="2">
        <v>1</v>
      </c>
      <c r="R25" s="2">
        <v>1</v>
      </c>
      <c r="S25" s="2">
        <v>6</v>
      </c>
      <c r="T25" s="6">
        <f t="shared" si="4"/>
        <v>8</v>
      </c>
      <c r="U25" s="6">
        <f t="shared" si="3"/>
        <v>6.5</v>
      </c>
      <c r="V25" s="1">
        <v>7.5</v>
      </c>
      <c r="W25" s="9">
        <f t="shared" si="2"/>
        <v>7.4</v>
      </c>
    </row>
    <row r="26" ht="14.25" spans="1:23">
      <c r="A26" s="2" t="s">
        <v>71</v>
      </c>
      <c r="B26" s="2">
        <v>22001615</v>
      </c>
      <c r="C26" s="2" t="s">
        <v>72</v>
      </c>
      <c r="D26" s="3"/>
      <c r="E26" s="2">
        <v>3</v>
      </c>
      <c r="F26" s="2">
        <v>2</v>
      </c>
      <c r="G26" s="2">
        <v>3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0</v>
      </c>
      <c r="P26" s="2">
        <v>1</v>
      </c>
      <c r="Q26" s="2">
        <v>1</v>
      </c>
      <c r="R26" s="2">
        <v>1</v>
      </c>
      <c r="S26" s="2">
        <v>5</v>
      </c>
      <c r="T26" s="6">
        <f t="shared" si="4"/>
        <v>8</v>
      </c>
      <c r="U26" s="6">
        <f t="shared" si="3"/>
        <v>5</v>
      </c>
      <c r="V26" s="1">
        <v>2.5</v>
      </c>
      <c r="W26" s="9">
        <f t="shared" si="2"/>
        <v>4.1</v>
      </c>
    </row>
    <row r="27" ht="14.25" spans="1:23">
      <c r="A27" s="2" t="s">
        <v>73</v>
      </c>
      <c r="B27" s="2">
        <v>22001616</v>
      </c>
      <c r="C27" s="2" t="s">
        <v>74</v>
      </c>
      <c r="D27" s="3"/>
      <c r="E27" s="2">
        <v>2.5</v>
      </c>
      <c r="F27" s="2">
        <v>4</v>
      </c>
      <c r="G27" s="3"/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7</v>
      </c>
      <c r="T27" s="6">
        <f t="shared" si="4"/>
        <v>9</v>
      </c>
      <c r="U27" s="6">
        <f t="shared" si="3"/>
        <v>6.5</v>
      </c>
      <c r="V27" s="1">
        <v>8.5</v>
      </c>
      <c r="W27" s="9">
        <f t="shared" si="2"/>
        <v>8.2</v>
      </c>
    </row>
    <row r="28" ht="14.25" spans="1:23">
      <c r="A28" s="2" t="s">
        <v>75</v>
      </c>
      <c r="B28" s="2">
        <v>22001617</v>
      </c>
      <c r="C28" s="2" t="s">
        <v>76</v>
      </c>
      <c r="D28" s="3"/>
      <c r="E28" s="2">
        <v>3</v>
      </c>
      <c r="F28" s="2">
        <v>5</v>
      </c>
      <c r="G28" s="3"/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6.5</v>
      </c>
      <c r="T28" s="6">
        <f t="shared" si="4"/>
        <v>9</v>
      </c>
      <c r="U28" s="6">
        <f t="shared" si="3"/>
        <v>8</v>
      </c>
      <c r="V28" s="1">
        <v>5.5</v>
      </c>
      <c r="W28" s="9">
        <f t="shared" si="2"/>
        <v>6.7</v>
      </c>
    </row>
    <row r="29" ht="14.25" spans="1:23">
      <c r="A29" s="2" t="s">
        <v>77</v>
      </c>
      <c r="B29" s="2">
        <v>22001618</v>
      </c>
      <c r="C29" s="2" t="s">
        <v>78</v>
      </c>
      <c r="D29" s="2">
        <v>1</v>
      </c>
      <c r="E29" s="2">
        <v>3</v>
      </c>
      <c r="F29" s="2">
        <v>3.5</v>
      </c>
      <c r="G29" s="3"/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6</v>
      </c>
      <c r="T29" s="6">
        <f t="shared" si="4"/>
        <v>9.5</v>
      </c>
      <c r="U29" s="6">
        <f t="shared" si="3"/>
        <v>6.5</v>
      </c>
      <c r="V29" s="1">
        <v>5</v>
      </c>
      <c r="W29" s="9">
        <f t="shared" si="2"/>
        <v>6.2</v>
      </c>
    </row>
    <row r="30" ht="14.25" spans="1:23">
      <c r="A30" s="2" t="s">
        <v>79</v>
      </c>
      <c r="B30" s="2">
        <v>22001619</v>
      </c>
      <c r="C30" s="2" t="s">
        <v>80</v>
      </c>
      <c r="D30" s="3"/>
      <c r="E30" s="2">
        <v>1.5</v>
      </c>
      <c r="F30" s="2">
        <v>1.5</v>
      </c>
      <c r="G30" s="3"/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</v>
      </c>
      <c r="T30" s="6">
        <f t="shared" si="4"/>
        <v>1</v>
      </c>
      <c r="U30" s="6">
        <f t="shared" si="3"/>
        <v>3</v>
      </c>
      <c r="V30" s="1">
        <v>2</v>
      </c>
      <c r="W30" s="9">
        <f t="shared" si="2"/>
        <v>2</v>
      </c>
    </row>
    <row r="31" ht="14.25" spans="1:23">
      <c r="A31" s="2" t="s">
        <v>81</v>
      </c>
      <c r="B31" s="2">
        <v>22001620</v>
      </c>
      <c r="C31" s="2" t="s">
        <v>82</v>
      </c>
      <c r="D31" s="3"/>
      <c r="E31" s="2">
        <v>3</v>
      </c>
      <c r="F31" s="2">
        <v>4</v>
      </c>
      <c r="G31" s="3"/>
      <c r="H31" s="2">
        <v>0</v>
      </c>
      <c r="I31" s="2">
        <v>0</v>
      </c>
      <c r="J31" s="2">
        <v>0</v>
      </c>
      <c r="K31" s="2">
        <v>1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2">
        <v>1</v>
      </c>
      <c r="S31" s="2">
        <v>6</v>
      </c>
      <c r="T31" s="6">
        <f t="shared" si="4"/>
        <v>5</v>
      </c>
      <c r="U31" s="6">
        <f t="shared" si="3"/>
        <v>7</v>
      </c>
      <c r="V31" s="1">
        <v>5.5</v>
      </c>
      <c r="W31" s="9">
        <f t="shared" si="2"/>
        <v>5.7</v>
      </c>
    </row>
    <row r="32" ht="14.25" spans="1:23">
      <c r="A32" s="2" t="s">
        <v>83</v>
      </c>
      <c r="B32" s="2">
        <v>22001621</v>
      </c>
      <c r="C32" s="2" t="s">
        <v>84</v>
      </c>
      <c r="D32" s="3"/>
      <c r="E32" s="2">
        <v>0</v>
      </c>
      <c r="F32" s="2">
        <v>2</v>
      </c>
      <c r="G32" s="3"/>
      <c r="H32" s="2">
        <v>1</v>
      </c>
      <c r="I32" s="2">
        <v>1</v>
      </c>
      <c r="J32" s="2">
        <v>0</v>
      </c>
      <c r="K32" s="2">
        <v>0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1</v>
      </c>
      <c r="R32" s="2">
        <v>0</v>
      </c>
      <c r="S32" s="2">
        <v>7</v>
      </c>
      <c r="T32" s="6">
        <f t="shared" si="4"/>
        <v>5.5</v>
      </c>
      <c r="U32" s="6">
        <f t="shared" si="3"/>
        <v>2</v>
      </c>
      <c r="V32" s="1">
        <v>4.5</v>
      </c>
      <c r="W32" s="9">
        <f t="shared" si="2"/>
        <v>4.2</v>
      </c>
    </row>
    <row r="33" ht="14.25" spans="1:23">
      <c r="A33" s="2" t="s">
        <v>85</v>
      </c>
      <c r="B33" s="2">
        <v>22001622</v>
      </c>
      <c r="C33" s="2" t="s">
        <v>86</v>
      </c>
      <c r="D33" s="3"/>
      <c r="E33" s="2">
        <v>3</v>
      </c>
      <c r="F33" s="2">
        <v>2.5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8</v>
      </c>
      <c r="T33" s="6">
        <f t="shared" si="4"/>
        <v>9.5</v>
      </c>
      <c r="U33" s="6">
        <f t="shared" si="3"/>
        <v>5.5</v>
      </c>
      <c r="V33" s="1">
        <v>6.5</v>
      </c>
      <c r="W33" s="9">
        <f t="shared" si="2"/>
        <v>6.9</v>
      </c>
    </row>
    <row r="34" ht="14.25" spans="1:23">
      <c r="A34" s="2" t="s">
        <v>87</v>
      </c>
      <c r="B34" s="2">
        <v>22001623</v>
      </c>
      <c r="C34" s="2" t="s">
        <v>88</v>
      </c>
      <c r="D34" s="3"/>
      <c r="E34" s="2">
        <v>3</v>
      </c>
      <c r="F34" s="2">
        <v>4.5</v>
      </c>
      <c r="G34" s="3"/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7</v>
      </c>
      <c r="T34" s="6">
        <f t="shared" si="4"/>
        <v>9</v>
      </c>
      <c r="U34" s="6">
        <f t="shared" si="3"/>
        <v>7.5</v>
      </c>
      <c r="V34" s="1">
        <v>6.5</v>
      </c>
      <c r="W34" s="9">
        <f t="shared" si="2"/>
        <v>7.2</v>
      </c>
    </row>
    <row r="35" ht="14.25" spans="1:23">
      <c r="A35" s="2" t="s">
        <v>89</v>
      </c>
      <c r="B35" s="2">
        <v>22001624</v>
      </c>
      <c r="C35" s="2" t="s">
        <v>90</v>
      </c>
      <c r="D35" s="3"/>
      <c r="E35" s="2">
        <v>3</v>
      </c>
      <c r="F35" s="2">
        <v>5</v>
      </c>
      <c r="G35" s="3"/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6</v>
      </c>
      <c r="T35" s="6">
        <f t="shared" si="4"/>
        <v>9</v>
      </c>
      <c r="U35" s="6">
        <f t="shared" si="3"/>
        <v>8</v>
      </c>
      <c r="V35" s="1">
        <v>8</v>
      </c>
      <c r="W35" s="9">
        <f t="shared" si="2"/>
        <v>8.2</v>
      </c>
    </row>
    <row r="36" ht="14.25" spans="1:23">
      <c r="A36" s="2" t="s">
        <v>91</v>
      </c>
      <c r="B36" s="2">
        <v>22001625</v>
      </c>
      <c r="C36" s="2" t="s">
        <v>92</v>
      </c>
      <c r="D36" s="3"/>
      <c r="E36" s="2">
        <v>3</v>
      </c>
      <c r="F36" s="2">
        <v>7</v>
      </c>
      <c r="G36" s="3"/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0</v>
      </c>
      <c r="Q36" s="2">
        <v>1</v>
      </c>
      <c r="R36" s="2">
        <v>1</v>
      </c>
      <c r="S36" s="2">
        <v>8</v>
      </c>
      <c r="T36" s="6">
        <f t="shared" si="4"/>
        <v>9</v>
      </c>
      <c r="U36" s="6">
        <f t="shared" si="3"/>
        <v>10</v>
      </c>
      <c r="V36" s="1">
        <v>7.75</v>
      </c>
      <c r="W36" s="9">
        <f t="shared" si="2"/>
        <v>8.45</v>
      </c>
    </row>
    <row r="37" ht="14.25" spans="1:23">
      <c r="A37" s="2" t="s">
        <v>93</v>
      </c>
      <c r="B37" s="2">
        <v>22001626</v>
      </c>
      <c r="C37" s="2" t="s">
        <v>94</v>
      </c>
      <c r="D37" s="2">
        <v>2</v>
      </c>
      <c r="E37" s="2">
        <v>3</v>
      </c>
      <c r="F37" s="2">
        <v>4</v>
      </c>
      <c r="G37" s="3"/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0</v>
      </c>
      <c r="P37" s="2">
        <v>2</v>
      </c>
      <c r="Q37" s="2">
        <v>1</v>
      </c>
      <c r="R37" s="2">
        <v>1</v>
      </c>
      <c r="S37" s="2">
        <v>6</v>
      </c>
      <c r="T37" s="6">
        <f t="shared" si="4"/>
        <v>10</v>
      </c>
      <c r="U37" s="6">
        <f t="shared" si="3"/>
        <v>7</v>
      </c>
      <c r="V37" s="1">
        <v>9</v>
      </c>
      <c r="W37" s="9">
        <f t="shared" si="2"/>
        <v>8.8</v>
      </c>
    </row>
    <row r="38" ht="14.25" spans="1:23">
      <c r="A38" s="2" t="s">
        <v>95</v>
      </c>
      <c r="B38" s="2">
        <v>22001627</v>
      </c>
      <c r="C38" s="2" t="s">
        <v>96</v>
      </c>
      <c r="D38" s="2"/>
      <c r="E38" s="2">
        <v>1</v>
      </c>
      <c r="F38" s="2">
        <v>3.5</v>
      </c>
      <c r="G38" s="3"/>
      <c r="H38" s="2">
        <v>0</v>
      </c>
      <c r="I38" s="2">
        <v>1</v>
      </c>
      <c r="J38" s="2">
        <v>0</v>
      </c>
      <c r="K38" s="2">
        <v>1</v>
      </c>
      <c r="L38" s="2">
        <v>1</v>
      </c>
      <c r="M38" s="2">
        <v>1</v>
      </c>
      <c r="N38" s="2">
        <v>1</v>
      </c>
      <c r="O38" s="2">
        <v>0</v>
      </c>
      <c r="P38" s="2">
        <v>1</v>
      </c>
      <c r="Q38" s="2">
        <v>0</v>
      </c>
      <c r="R38" s="2">
        <v>1</v>
      </c>
      <c r="S38" s="2">
        <v>5.5</v>
      </c>
      <c r="T38" s="6">
        <f t="shared" si="4"/>
        <v>6</v>
      </c>
      <c r="U38" s="6">
        <f t="shared" si="3"/>
        <v>4.5</v>
      </c>
      <c r="V38" s="1">
        <v>7</v>
      </c>
      <c r="W38" s="9">
        <f t="shared" si="2"/>
        <v>6.3</v>
      </c>
    </row>
    <row r="39" ht="14.25" spans="1:23">
      <c r="A39" s="2" t="s">
        <v>97</v>
      </c>
      <c r="B39" s="2">
        <v>22001628</v>
      </c>
      <c r="C39" s="2" t="s">
        <v>98</v>
      </c>
      <c r="D39" s="3"/>
      <c r="E39" s="2">
        <v>3</v>
      </c>
      <c r="F39" s="2">
        <v>3</v>
      </c>
      <c r="G39" s="2">
        <v>3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0</v>
      </c>
      <c r="P39" s="2">
        <v>1</v>
      </c>
      <c r="Q39" s="2">
        <v>1</v>
      </c>
      <c r="R39" s="2">
        <v>1</v>
      </c>
      <c r="S39" s="2">
        <v>7</v>
      </c>
      <c r="T39" s="6">
        <f t="shared" si="4"/>
        <v>8.5</v>
      </c>
      <c r="U39" s="6">
        <f t="shared" si="3"/>
        <v>6</v>
      </c>
      <c r="V39" s="1">
        <v>6</v>
      </c>
      <c r="W39" s="9">
        <f t="shared" si="2"/>
        <v>6.5</v>
      </c>
    </row>
    <row r="40" ht="14.25" spans="1:23">
      <c r="A40" s="2" t="s">
        <v>99</v>
      </c>
      <c r="B40" s="2">
        <v>22001629</v>
      </c>
      <c r="C40" s="2" t="s">
        <v>100</v>
      </c>
      <c r="D40" s="3"/>
      <c r="E40" s="2">
        <v>3</v>
      </c>
      <c r="F40" s="2">
        <v>3.5</v>
      </c>
      <c r="G40" s="3"/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7.5</v>
      </c>
      <c r="T40" s="6">
        <f t="shared" si="4"/>
        <v>9.5</v>
      </c>
      <c r="U40" s="6">
        <f t="shared" si="3"/>
        <v>6.5</v>
      </c>
      <c r="V40" s="1">
        <v>5.25</v>
      </c>
      <c r="W40" s="9">
        <f t="shared" si="2"/>
        <v>6.35</v>
      </c>
    </row>
    <row r="41" ht="14.25" spans="1:23">
      <c r="A41" s="2" t="s">
        <v>101</v>
      </c>
      <c r="B41" s="2">
        <v>22001630</v>
      </c>
      <c r="C41" s="2" t="s">
        <v>102</v>
      </c>
      <c r="D41" s="3"/>
      <c r="E41" s="2">
        <v>3</v>
      </c>
      <c r="F41" s="2">
        <v>5.5</v>
      </c>
      <c r="G41" s="3"/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0</v>
      </c>
      <c r="P41" s="2">
        <v>1</v>
      </c>
      <c r="Q41" s="2">
        <v>1</v>
      </c>
      <c r="R41" s="2">
        <v>1</v>
      </c>
      <c r="S41" s="2">
        <v>8</v>
      </c>
      <c r="T41" s="6">
        <f t="shared" si="4"/>
        <v>9</v>
      </c>
      <c r="U41" s="6">
        <f t="shared" si="3"/>
        <v>8.5</v>
      </c>
      <c r="V41" s="1">
        <v>7.5</v>
      </c>
      <c r="W41" s="9">
        <f t="shared" si="2"/>
        <v>8</v>
      </c>
    </row>
    <row r="42" ht="14.25" spans="1:23">
      <c r="A42" s="2" t="s">
        <v>103</v>
      </c>
      <c r="B42" s="2">
        <v>22001631</v>
      </c>
      <c r="C42" s="2" t="s">
        <v>104</v>
      </c>
      <c r="D42" s="3"/>
      <c r="E42" s="2">
        <v>3</v>
      </c>
      <c r="F42" s="2">
        <v>5.5</v>
      </c>
      <c r="G42" s="3"/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7.5</v>
      </c>
      <c r="T42" s="6">
        <f t="shared" si="4"/>
        <v>9.5</v>
      </c>
      <c r="U42" s="6">
        <f t="shared" si="3"/>
        <v>8.5</v>
      </c>
      <c r="V42" s="1">
        <v>6</v>
      </c>
      <c r="W42" s="9">
        <f t="shared" si="2"/>
        <v>7.2</v>
      </c>
    </row>
    <row r="43" ht="14.25" spans="1:23">
      <c r="A43" s="2" t="s">
        <v>105</v>
      </c>
      <c r="B43" s="2">
        <v>22001632</v>
      </c>
      <c r="C43" s="2" t="s">
        <v>106</v>
      </c>
      <c r="D43" s="3"/>
      <c r="E43" s="2">
        <v>3</v>
      </c>
      <c r="F43" s="2">
        <v>3</v>
      </c>
      <c r="G43" s="3"/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5</v>
      </c>
      <c r="T43" s="6">
        <f t="shared" si="4"/>
        <v>8.5</v>
      </c>
      <c r="U43" s="6">
        <f t="shared" si="3"/>
        <v>6</v>
      </c>
      <c r="V43" s="1">
        <v>5</v>
      </c>
      <c r="W43" s="9">
        <f t="shared" si="2"/>
        <v>5.9</v>
      </c>
    </row>
    <row r="44" ht="14.25" spans="1:23">
      <c r="A44" s="2" t="s">
        <v>107</v>
      </c>
      <c r="B44" s="2">
        <v>22001633</v>
      </c>
      <c r="C44" s="2" t="s">
        <v>108</v>
      </c>
      <c r="D44" s="3"/>
      <c r="E44" s="2">
        <v>1</v>
      </c>
      <c r="F44" s="2">
        <v>1.5</v>
      </c>
      <c r="G44" s="3"/>
      <c r="H44" s="2">
        <v>1</v>
      </c>
      <c r="I44" s="2">
        <v>1</v>
      </c>
      <c r="J44" s="2">
        <v>1</v>
      </c>
      <c r="K44" s="2">
        <v>0</v>
      </c>
      <c r="L44" s="2">
        <v>1</v>
      </c>
      <c r="M44" s="2">
        <v>1</v>
      </c>
      <c r="N44" s="2">
        <v>1</v>
      </c>
      <c r="O44" s="2">
        <v>0</v>
      </c>
      <c r="P44" s="2">
        <v>1</v>
      </c>
      <c r="Q44" s="2">
        <v>1</v>
      </c>
      <c r="R44" s="2">
        <v>1</v>
      </c>
      <c r="S44" s="2">
        <v>5</v>
      </c>
      <c r="T44" s="6">
        <f t="shared" si="4"/>
        <v>7</v>
      </c>
      <c r="U44" s="6">
        <f t="shared" si="3"/>
        <v>2.5</v>
      </c>
      <c r="V44" s="1">
        <v>4.5</v>
      </c>
      <c r="W44" s="9">
        <f t="shared" si="2"/>
        <v>4.6</v>
      </c>
    </row>
    <row r="45" ht="14.25" spans="1:23">
      <c r="A45" s="2" t="s">
        <v>109</v>
      </c>
      <c r="B45" s="2">
        <v>22001634</v>
      </c>
      <c r="C45" s="2" t="s">
        <v>110</v>
      </c>
      <c r="D45" s="3"/>
      <c r="E45" s="2">
        <v>3</v>
      </c>
      <c r="F45" s="2">
        <v>5</v>
      </c>
      <c r="G45" s="3"/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5.5</v>
      </c>
      <c r="T45" s="6">
        <f t="shared" si="4"/>
        <v>8.5</v>
      </c>
      <c r="U45" s="6">
        <f t="shared" si="3"/>
        <v>8</v>
      </c>
      <c r="V45" s="1">
        <v>8</v>
      </c>
      <c r="W45" s="9">
        <f t="shared" si="2"/>
        <v>8.1</v>
      </c>
    </row>
    <row r="46" ht="14.25" spans="1:23">
      <c r="A46" s="2" t="s">
        <v>111</v>
      </c>
      <c r="B46" s="2">
        <v>22001635</v>
      </c>
      <c r="C46" s="2" t="s">
        <v>112</v>
      </c>
      <c r="D46" s="3"/>
      <c r="E46" s="2">
        <v>3</v>
      </c>
      <c r="F46" s="2">
        <v>4.5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0</v>
      </c>
      <c r="P46" s="2">
        <v>0</v>
      </c>
      <c r="Q46" s="2">
        <v>1</v>
      </c>
      <c r="R46" s="2">
        <v>1</v>
      </c>
      <c r="S46" s="2">
        <v>5.5</v>
      </c>
      <c r="T46" s="6">
        <f t="shared" si="4"/>
        <v>7.5</v>
      </c>
      <c r="U46" s="6">
        <f t="shared" si="3"/>
        <v>7.5</v>
      </c>
      <c r="V46" s="1">
        <v>8.5</v>
      </c>
      <c r="W46" s="9">
        <f t="shared" si="2"/>
        <v>8.1</v>
      </c>
    </row>
    <row r="47" ht="14.25" spans="1:23">
      <c r="A47" s="2" t="s">
        <v>113</v>
      </c>
      <c r="B47" s="2">
        <v>22001636</v>
      </c>
      <c r="C47" s="2" t="s">
        <v>114</v>
      </c>
      <c r="D47" s="3"/>
      <c r="E47" s="2">
        <v>3</v>
      </c>
      <c r="F47" s="2">
        <v>3.75</v>
      </c>
      <c r="G47" s="3"/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8</v>
      </c>
      <c r="T47" s="6">
        <f t="shared" si="4"/>
        <v>9.5</v>
      </c>
      <c r="U47" s="6">
        <f t="shared" si="3"/>
        <v>6.75</v>
      </c>
      <c r="V47" s="1">
        <v>9.75</v>
      </c>
      <c r="W47" s="9">
        <f t="shared" si="2"/>
        <v>9.1</v>
      </c>
    </row>
    <row r="48" ht="14.25" spans="1:23">
      <c r="A48" s="2" t="s">
        <v>115</v>
      </c>
      <c r="B48" s="2">
        <v>22001638</v>
      </c>
      <c r="C48" s="2" t="s">
        <v>116</v>
      </c>
      <c r="D48" s="3"/>
      <c r="E48" s="2">
        <v>3</v>
      </c>
      <c r="F48" s="2">
        <v>5.5</v>
      </c>
      <c r="G48" s="3"/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6.5</v>
      </c>
      <c r="T48" s="6">
        <f t="shared" si="4"/>
        <v>9</v>
      </c>
      <c r="U48" s="6">
        <f t="shared" si="3"/>
        <v>8.5</v>
      </c>
      <c r="V48" s="1">
        <v>4</v>
      </c>
      <c r="W48" s="9">
        <f t="shared" si="2"/>
        <v>5.9</v>
      </c>
    </row>
    <row r="49" ht="14.25" spans="1:23">
      <c r="A49" s="2" t="s">
        <v>117</v>
      </c>
      <c r="B49" s="2">
        <v>22001639</v>
      </c>
      <c r="C49" s="2" t="s">
        <v>118</v>
      </c>
      <c r="D49" s="3"/>
      <c r="E49" s="2">
        <v>3</v>
      </c>
      <c r="F49" s="2">
        <v>4.5</v>
      </c>
      <c r="G49" s="3"/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1</v>
      </c>
      <c r="Q49" s="2">
        <v>0</v>
      </c>
      <c r="R49" s="2">
        <v>1</v>
      </c>
      <c r="S49" s="2">
        <v>6.5</v>
      </c>
      <c r="T49" s="6">
        <f t="shared" si="4"/>
        <v>7.5</v>
      </c>
      <c r="U49" s="6">
        <f t="shared" si="3"/>
        <v>7.5</v>
      </c>
      <c r="V49" s="1">
        <v>5</v>
      </c>
      <c r="W49" s="9">
        <f t="shared" si="2"/>
        <v>6</v>
      </c>
    </row>
    <row r="50" ht="14.25" spans="1:23">
      <c r="A50" s="2" t="s">
        <v>119</v>
      </c>
      <c r="B50" s="2">
        <v>22001640</v>
      </c>
      <c r="C50" s="2" t="s">
        <v>120</v>
      </c>
      <c r="D50" s="3"/>
      <c r="E50" s="2">
        <v>3</v>
      </c>
      <c r="F50" s="2">
        <v>4</v>
      </c>
      <c r="G50" s="3"/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5.5</v>
      </c>
      <c r="T50" s="6">
        <f t="shared" si="4"/>
        <v>8.5</v>
      </c>
      <c r="U50" s="6">
        <f t="shared" si="3"/>
        <v>7</v>
      </c>
      <c r="V50" s="1">
        <v>5</v>
      </c>
      <c r="W50" s="9">
        <f t="shared" si="2"/>
        <v>6.1</v>
      </c>
    </row>
    <row r="51" ht="14.25" spans="1:23">
      <c r="A51" s="2" t="s">
        <v>121</v>
      </c>
      <c r="B51" s="2">
        <v>22001641</v>
      </c>
      <c r="C51" s="2" t="s">
        <v>122</v>
      </c>
      <c r="D51" s="3"/>
      <c r="E51" s="2">
        <v>1.5</v>
      </c>
      <c r="F51" s="2">
        <v>3</v>
      </c>
      <c r="G51" s="3"/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  <c r="S51" s="2">
        <v>7</v>
      </c>
      <c r="T51" s="6">
        <f t="shared" si="4"/>
        <v>8.5</v>
      </c>
      <c r="U51" s="6">
        <f t="shared" si="3"/>
        <v>4.5</v>
      </c>
      <c r="V51" s="1">
        <v>4</v>
      </c>
      <c r="W51" s="9">
        <f t="shared" si="2"/>
        <v>5</v>
      </c>
    </row>
    <row r="52" ht="14.25" spans="1:23">
      <c r="A52" s="2" t="s">
        <v>123</v>
      </c>
      <c r="B52" s="2">
        <v>22001642</v>
      </c>
      <c r="C52" s="2" t="s">
        <v>124</v>
      </c>
      <c r="D52" s="3"/>
      <c r="E52" s="2">
        <v>2</v>
      </c>
      <c r="F52" s="2">
        <v>4</v>
      </c>
      <c r="G52" s="3"/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6.5</v>
      </c>
      <c r="T52" s="6">
        <f t="shared" si="4"/>
        <v>9</v>
      </c>
      <c r="U52" s="6">
        <f t="shared" si="3"/>
        <v>6</v>
      </c>
      <c r="V52" s="1">
        <v>3</v>
      </c>
      <c r="W52" s="9">
        <f t="shared" si="2"/>
        <v>4.8</v>
      </c>
    </row>
    <row r="53" ht="14.25" spans="1:23">
      <c r="A53" s="2" t="s">
        <v>125</v>
      </c>
      <c r="B53" s="2">
        <v>22001643</v>
      </c>
      <c r="C53" s="2" t="s">
        <v>126</v>
      </c>
      <c r="D53" s="3"/>
      <c r="E53" s="2">
        <v>3</v>
      </c>
      <c r="F53" s="2">
        <v>6.5</v>
      </c>
      <c r="G53" s="3"/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  <c r="S53" s="2">
        <v>8.5</v>
      </c>
      <c r="T53" s="6">
        <f t="shared" si="4"/>
        <v>9</v>
      </c>
      <c r="U53" s="6">
        <f t="shared" si="3"/>
        <v>9.5</v>
      </c>
      <c r="V53" s="1">
        <v>6</v>
      </c>
      <c r="W53" s="9">
        <f t="shared" si="2"/>
        <v>7.3</v>
      </c>
    </row>
    <row r="54" ht="14.25" spans="1:23">
      <c r="A54" s="2" t="s">
        <v>127</v>
      </c>
      <c r="B54" s="2">
        <v>22001644</v>
      </c>
      <c r="C54" s="2" t="s">
        <v>128</v>
      </c>
      <c r="D54" s="3"/>
      <c r="E54" s="2">
        <v>3</v>
      </c>
      <c r="F54" s="2">
        <v>4.5</v>
      </c>
      <c r="G54" s="3"/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  <c r="S54" s="2">
        <v>7</v>
      </c>
      <c r="T54" s="6">
        <f t="shared" si="4"/>
        <v>8.5</v>
      </c>
      <c r="U54" s="6">
        <f t="shared" si="3"/>
        <v>7.5</v>
      </c>
      <c r="V54" s="1">
        <v>5</v>
      </c>
      <c r="W54" s="9">
        <f t="shared" si="2"/>
        <v>6.2</v>
      </c>
    </row>
    <row r="55" ht="14.25" spans="1:23">
      <c r="A55" s="2" t="s">
        <v>129</v>
      </c>
      <c r="B55" s="2">
        <v>22001645</v>
      </c>
      <c r="C55" s="2" t="s">
        <v>130</v>
      </c>
      <c r="D55" s="3"/>
      <c r="E55" s="2">
        <v>3</v>
      </c>
      <c r="F55" s="2">
        <v>0</v>
      </c>
      <c r="G55" s="3"/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</v>
      </c>
      <c r="O55" s="2">
        <v>0</v>
      </c>
      <c r="P55" s="2">
        <v>0</v>
      </c>
      <c r="Q55" s="2">
        <v>1</v>
      </c>
      <c r="R55" s="2">
        <v>0</v>
      </c>
      <c r="S55" s="2">
        <v>2.5</v>
      </c>
      <c r="T55" s="6">
        <f t="shared" si="4"/>
        <v>2</v>
      </c>
      <c r="U55" s="6">
        <f t="shared" si="3"/>
        <v>3</v>
      </c>
      <c r="V55" s="1">
        <v>3</v>
      </c>
      <c r="W55" s="9">
        <f t="shared" si="2"/>
        <v>2.8</v>
      </c>
    </row>
    <row r="56" ht="14.25" spans="1:23">
      <c r="A56" s="2" t="s">
        <v>131</v>
      </c>
      <c r="B56" s="2">
        <v>22001646</v>
      </c>
      <c r="C56" s="2" t="s">
        <v>132</v>
      </c>
      <c r="D56" s="3"/>
      <c r="E56" s="2">
        <v>1</v>
      </c>
      <c r="F56" s="2">
        <v>1.5</v>
      </c>
      <c r="G56" s="3"/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0</v>
      </c>
      <c r="P56" s="2">
        <v>1</v>
      </c>
      <c r="Q56" s="2">
        <v>1</v>
      </c>
      <c r="R56" s="2">
        <v>1</v>
      </c>
      <c r="S56" s="2">
        <v>4.5</v>
      </c>
      <c r="T56" s="6">
        <f t="shared" si="4"/>
        <v>7.5</v>
      </c>
      <c r="U56" s="6">
        <f t="shared" si="3"/>
        <v>2.5</v>
      </c>
      <c r="V56" s="1">
        <v>3.5</v>
      </c>
      <c r="W56" s="9">
        <f t="shared" si="2"/>
        <v>4.1</v>
      </c>
    </row>
    <row r="57" ht="14.25" spans="1:23">
      <c r="A57" s="2" t="s">
        <v>133</v>
      </c>
      <c r="B57" s="2">
        <v>22001647</v>
      </c>
      <c r="C57" s="2" t="s">
        <v>134</v>
      </c>
      <c r="D57" s="3"/>
      <c r="E57" s="2">
        <v>3</v>
      </c>
      <c r="F57" s="2">
        <v>1</v>
      </c>
      <c r="G57" s="3"/>
      <c r="H57" s="2">
        <v>1</v>
      </c>
      <c r="I57" s="2">
        <v>1</v>
      </c>
      <c r="J57" s="2">
        <v>1</v>
      </c>
      <c r="K57" s="2">
        <v>1</v>
      </c>
      <c r="L57" s="2">
        <v>0</v>
      </c>
      <c r="M57" s="2">
        <v>1</v>
      </c>
      <c r="N57" s="2">
        <v>1</v>
      </c>
      <c r="O57" s="2">
        <v>0</v>
      </c>
      <c r="P57" s="2">
        <v>1</v>
      </c>
      <c r="Q57" s="2">
        <v>1</v>
      </c>
      <c r="R57" s="2">
        <v>1</v>
      </c>
      <c r="S57" s="2">
        <v>6.5</v>
      </c>
      <c r="T57" s="6">
        <f t="shared" si="4"/>
        <v>7.5</v>
      </c>
      <c r="U57" s="6">
        <f t="shared" si="3"/>
        <v>4</v>
      </c>
      <c r="V57" s="1">
        <v>3.5</v>
      </c>
      <c r="W57" s="9">
        <f t="shared" si="2"/>
        <v>4.4</v>
      </c>
    </row>
    <row r="58" ht="14.25" spans="1:23">
      <c r="A58" s="2" t="s">
        <v>135</v>
      </c>
      <c r="B58" s="2">
        <v>22001648</v>
      </c>
      <c r="C58" s="2" t="s">
        <v>136</v>
      </c>
      <c r="D58" s="3"/>
      <c r="E58" s="2">
        <v>3</v>
      </c>
      <c r="F58" s="2">
        <v>5.5</v>
      </c>
      <c r="G58" s="3"/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5.5</v>
      </c>
      <c r="T58" s="6">
        <f t="shared" si="4"/>
        <v>8.5</v>
      </c>
      <c r="U58" s="6">
        <f t="shared" si="3"/>
        <v>8.5</v>
      </c>
      <c r="V58" s="1">
        <v>9</v>
      </c>
      <c r="W58" s="9">
        <f t="shared" si="2"/>
        <v>8.8</v>
      </c>
    </row>
    <row r="59" ht="14.25" spans="1:23">
      <c r="A59" s="2" t="s">
        <v>137</v>
      </c>
      <c r="B59" s="2">
        <v>22001649</v>
      </c>
      <c r="C59" s="2" t="s">
        <v>138</v>
      </c>
      <c r="D59" s="3"/>
      <c r="E59" s="2">
        <v>3</v>
      </c>
      <c r="F59" s="2">
        <v>4</v>
      </c>
      <c r="G59" s="3"/>
      <c r="H59" s="2">
        <v>0</v>
      </c>
      <c r="I59" s="2">
        <v>1</v>
      </c>
      <c r="J59" s="2">
        <v>1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7.5</v>
      </c>
      <c r="T59" s="6">
        <f t="shared" si="4"/>
        <v>4</v>
      </c>
      <c r="U59" s="6">
        <f t="shared" si="3"/>
        <v>7</v>
      </c>
      <c r="V59" s="1">
        <v>2</v>
      </c>
      <c r="W59" s="9">
        <f t="shared" si="2"/>
        <v>3.4</v>
      </c>
    </row>
    <row r="60" ht="14.25" spans="1:23">
      <c r="A60" s="2" t="s">
        <v>139</v>
      </c>
      <c r="B60" s="2">
        <v>22001650</v>
      </c>
      <c r="C60" s="2" t="s">
        <v>140</v>
      </c>
      <c r="D60" s="3"/>
      <c r="E60" s="2">
        <v>1.5</v>
      </c>
      <c r="F60" s="2">
        <v>0.5</v>
      </c>
      <c r="G60" s="3"/>
      <c r="H60" s="2">
        <v>1</v>
      </c>
      <c r="I60" s="2">
        <v>1</v>
      </c>
      <c r="J60" s="2">
        <v>0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2</v>
      </c>
      <c r="T60" s="6">
        <f t="shared" si="4"/>
        <v>7</v>
      </c>
      <c r="U60" s="6">
        <f t="shared" si="3"/>
        <v>2</v>
      </c>
      <c r="V60" s="1">
        <v>2</v>
      </c>
      <c r="W60" s="9">
        <f t="shared" si="2"/>
        <v>3</v>
      </c>
    </row>
    <row r="61" ht="14.25" spans="1:23">
      <c r="A61" s="2" t="s">
        <v>141</v>
      </c>
      <c r="B61" s="2">
        <v>22001651</v>
      </c>
      <c r="C61" s="2" t="s">
        <v>142</v>
      </c>
      <c r="D61" s="3"/>
      <c r="E61" s="2">
        <v>3</v>
      </c>
      <c r="F61" s="2">
        <v>3</v>
      </c>
      <c r="G61" s="3"/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6</v>
      </c>
      <c r="T61" s="6">
        <f t="shared" si="4"/>
        <v>9</v>
      </c>
      <c r="U61" s="6">
        <f t="shared" si="3"/>
        <v>6</v>
      </c>
      <c r="V61" s="1">
        <v>6</v>
      </c>
      <c r="W61" s="9">
        <f t="shared" si="2"/>
        <v>6.6</v>
      </c>
    </row>
    <row r="62" ht="14.25" spans="1:23">
      <c r="A62" s="2" t="s">
        <v>143</v>
      </c>
      <c r="B62" s="2">
        <v>22001652</v>
      </c>
      <c r="C62" s="2" t="s">
        <v>144</v>
      </c>
      <c r="D62" s="3"/>
      <c r="E62" s="2">
        <v>3</v>
      </c>
      <c r="F62" s="2">
        <v>3</v>
      </c>
      <c r="G62" s="3"/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0</v>
      </c>
      <c r="P62" s="2">
        <v>0</v>
      </c>
      <c r="Q62" s="2">
        <v>1</v>
      </c>
      <c r="R62" s="2">
        <v>1</v>
      </c>
      <c r="S62" s="2">
        <v>5.5</v>
      </c>
      <c r="T62" s="6">
        <f t="shared" si="4"/>
        <v>7.5</v>
      </c>
      <c r="U62" s="6">
        <f t="shared" si="3"/>
        <v>6</v>
      </c>
      <c r="V62" s="1">
        <v>3</v>
      </c>
      <c r="W62" s="9">
        <f t="shared" si="2"/>
        <v>4.5</v>
      </c>
    </row>
    <row r="63" ht="14.25" spans="1:23">
      <c r="A63" s="2" t="s">
        <v>145</v>
      </c>
      <c r="B63" s="2">
        <v>22001653</v>
      </c>
      <c r="C63" s="2" t="s">
        <v>146</v>
      </c>
      <c r="D63" s="2">
        <v>2</v>
      </c>
      <c r="E63" s="2">
        <v>1</v>
      </c>
      <c r="F63" s="2">
        <v>3</v>
      </c>
      <c r="G63" s="3"/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5</v>
      </c>
      <c r="T63" s="6">
        <f t="shared" si="4"/>
        <v>9.5</v>
      </c>
      <c r="U63" s="6">
        <f t="shared" si="3"/>
        <v>4</v>
      </c>
      <c r="V63" s="1">
        <v>3</v>
      </c>
      <c r="W63" s="9">
        <f t="shared" si="2"/>
        <v>4.5</v>
      </c>
    </row>
    <row r="64" ht="14.25" spans="1:23">
      <c r="A64" s="2" t="s">
        <v>147</v>
      </c>
      <c r="B64" s="2">
        <v>22001654</v>
      </c>
      <c r="C64" s="2" t="s">
        <v>148</v>
      </c>
      <c r="D64" s="3"/>
      <c r="E64" s="2">
        <v>1</v>
      </c>
      <c r="F64" s="2">
        <v>3</v>
      </c>
      <c r="G64" s="2">
        <v>4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0</v>
      </c>
      <c r="P64" s="2">
        <v>1</v>
      </c>
      <c r="Q64" s="2">
        <v>1</v>
      </c>
      <c r="R64" s="2">
        <v>1</v>
      </c>
      <c r="S64" s="2">
        <v>6.5</v>
      </c>
      <c r="T64" s="6">
        <f t="shared" si="4"/>
        <v>8.5</v>
      </c>
      <c r="U64" s="6">
        <f t="shared" si="3"/>
        <v>4</v>
      </c>
      <c r="V64" s="1">
        <v>3.5</v>
      </c>
      <c r="W64" s="9">
        <f t="shared" si="2"/>
        <v>4.6</v>
      </c>
    </row>
    <row r="65" ht="14.25" spans="1:23">
      <c r="A65" s="2" t="s">
        <v>149</v>
      </c>
      <c r="B65" s="2">
        <v>22001655</v>
      </c>
      <c r="C65" s="2" t="s">
        <v>150</v>
      </c>
      <c r="D65" s="3"/>
      <c r="E65" s="2">
        <v>3</v>
      </c>
      <c r="F65" s="2">
        <v>4</v>
      </c>
      <c r="G65" s="3"/>
      <c r="H65" s="2">
        <v>1</v>
      </c>
      <c r="I65" s="2">
        <v>1</v>
      </c>
      <c r="J65" s="2">
        <v>1</v>
      </c>
      <c r="K65" s="2">
        <v>0</v>
      </c>
      <c r="L65" s="2">
        <v>0</v>
      </c>
      <c r="M65" s="2">
        <v>1</v>
      </c>
      <c r="N65" s="2">
        <v>1</v>
      </c>
      <c r="O65" s="2">
        <v>0</v>
      </c>
      <c r="P65" s="2">
        <v>1</v>
      </c>
      <c r="Q65" s="2">
        <v>0</v>
      </c>
      <c r="R65" s="2">
        <v>1</v>
      </c>
      <c r="S65" s="2">
        <v>6</v>
      </c>
      <c r="T65" s="6">
        <f t="shared" si="4"/>
        <v>6.5</v>
      </c>
      <c r="U65" s="6">
        <f t="shared" si="3"/>
        <v>7</v>
      </c>
      <c r="V65" s="1">
        <v>4</v>
      </c>
      <c r="W65" s="9">
        <f t="shared" si="2"/>
        <v>5.1</v>
      </c>
    </row>
    <row r="66" ht="14.25" spans="1:23">
      <c r="A66" s="2" t="s">
        <v>151</v>
      </c>
      <c r="B66" s="2">
        <v>22001656</v>
      </c>
      <c r="C66" s="2" t="s">
        <v>152</v>
      </c>
      <c r="D66" s="2">
        <v>1</v>
      </c>
      <c r="E66" s="2">
        <v>3</v>
      </c>
      <c r="F66" s="2">
        <v>4.5</v>
      </c>
      <c r="G66" s="3"/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2</v>
      </c>
      <c r="Q66" s="2">
        <v>1</v>
      </c>
      <c r="R66" s="2">
        <v>1</v>
      </c>
      <c r="S66" s="2">
        <v>8</v>
      </c>
      <c r="T66" s="6">
        <f t="shared" si="4"/>
        <v>10.5</v>
      </c>
      <c r="U66" s="6">
        <f t="shared" si="3"/>
        <v>7.5</v>
      </c>
      <c r="V66" s="12">
        <v>9</v>
      </c>
      <c r="W66" s="9">
        <f t="shared" ref="W66:W77" si="5">T66*0.2+U66*0.2+V66*0.6</f>
        <v>9</v>
      </c>
    </row>
    <row r="67" ht="14.25" spans="1:23">
      <c r="A67" s="2" t="s">
        <v>153</v>
      </c>
      <c r="B67" s="2">
        <v>22001657</v>
      </c>
      <c r="C67" s="2" t="s">
        <v>154</v>
      </c>
      <c r="D67" s="3"/>
      <c r="E67" s="2">
        <v>3</v>
      </c>
      <c r="F67" s="2">
        <v>1</v>
      </c>
      <c r="G67" s="3"/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6.5</v>
      </c>
      <c r="T67" s="6">
        <f t="shared" si="4"/>
        <v>9</v>
      </c>
      <c r="U67" s="6">
        <f t="shared" si="3"/>
        <v>4</v>
      </c>
      <c r="V67" s="12">
        <v>4.5</v>
      </c>
      <c r="W67" s="9">
        <f t="shared" si="5"/>
        <v>5.3</v>
      </c>
    </row>
    <row r="68" ht="14.25" spans="1:23">
      <c r="A68" s="2" t="s">
        <v>155</v>
      </c>
      <c r="B68" s="2">
        <v>22001658</v>
      </c>
      <c r="C68" s="2" t="s">
        <v>156</v>
      </c>
      <c r="D68" s="3"/>
      <c r="E68" s="2">
        <v>3</v>
      </c>
      <c r="F68" s="2">
        <v>4</v>
      </c>
      <c r="G68" s="3"/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0</v>
      </c>
      <c r="O68" s="2">
        <v>0</v>
      </c>
      <c r="P68" s="2">
        <v>1</v>
      </c>
      <c r="Q68" s="2">
        <v>1</v>
      </c>
      <c r="R68" s="2">
        <v>1</v>
      </c>
      <c r="S68" s="2">
        <v>7.5</v>
      </c>
      <c r="T68" s="6">
        <f t="shared" si="4"/>
        <v>8</v>
      </c>
      <c r="U68" s="6">
        <f t="shared" si="3"/>
        <v>7</v>
      </c>
      <c r="V68" s="1">
        <v>6.5</v>
      </c>
      <c r="W68" s="9">
        <f t="shared" si="5"/>
        <v>6.9</v>
      </c>
    </row>
    <row r="69" ht="14.25" spans="1:23">
      <c r="A69" s="2" t="s">
        <v>157</v>
      </c>
      <c r="B69" s="2">
        <v>22001659</v>
      </c>
      <c r="C69" s="2" t="s">
        <v>158</v>
      </c>
      <c r="D69" s="3"/>
      <c r="E69" s="2">
        <v>0</v>
      </c>
      <c r="F69" s="2">
        <v>3</v>
      </c>
      <c r="G69" s="3"/>
      <c r="H69" s="2">
        <v>1</v>
      </c>
      <c r="I69" s="2">
        <v>1</v>
      </c>
      <c r="J69" s="2">
        <v>1</v>
      </c>
      <c r="K69" s="2">
        <v>0</v>
      </c>
      <c r="L69" s="2">
        <v>1</v>
      </c>
      <c r="M69" s="2">
        <v>1</v>
      </c>
      <c r="N69" s="2">
        <v>1</v>
      </c>
      <c r="O69" s="2">
        <v>0</v>
      </c>
      <c r="P69" s="2">
        <v>1</v>
      </c>
      <c r="Q69" s="2">
        <v>1</v>
      </c>
      <c r="R69" s="2">
        <v>1</v>
      </c>
      <c r="S69" s="2">
        <v>5.5</v>
      </c>
      <c r="T69" s="6">
        <f t="shared" si="4"/>
        <v>7.5</v>
      </c>
      <c r="U69" s="6">
        <f t="shared" si="3"/>
        <v>3</v>
      </c>
      <c r="V69" s="1">
        <v>8</v>
      </c>
      <c r="W69" s="9">
        <f t="shared" si="5"/>
        <v>6.9</v>
      </c>
    </row>
    <row r="70" ht="14.25" spans="1:23">
      <c r="A70" s="2" t="s">
        <v>159</v>
      </c>
      <c r="B70" s="2">
        <v>22001660</v>
      </c>
      <c r="C70" s="2" t="s">
        <v>160</v>
      </c>
      <c r="D70" s="3"/>
      <c r="E70" s="3"/>
      <c r="F70" s="2">
        <v>0.5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0</v>
      </c>
      <c r="P70" s="2">
        <v>1</v>
      </c>
      <c r="Q70" s="2">
        <v>1</v>
      </c>
      <c r="R70" s="2">
        <v>0</v>
      </c>
      <c r="S70" s="2">
        <v>6</v>
      </c>
      <c r="T70" s="6">
        <f t="shared" si="4"/>
        <v>7.5</v>
      </c>
      <c r="U70" s="6">
        <f t="shared" si="3"/>
        <v>0.5</v>
      </c>
      <c r="V70" s="1">
        <v>6.5</v>
      </c>
      <c r="W70" s="9">
        <f t="shared" si="5"/>
        <v>5.5</v>
      </c>
    </row>
    <row r="71" ht="14.25" spans="1:23">
      <c r="A71" s="2" t="s">
        <v>161</v>
      </c>
      <c r="B71" s="2">
        <v>22001661</v>
      </c>
      <c r="C71" s="2" t="s">
        <v>162</v>
      </c>
      <c r="D71" s="2">
        <v>1</v>
      </c>
      <c r="E71" s="2">
        <v>3</v>
      </c>
      <c r="F71" s="2">
        <v>5</v>
      </c>
      <c r="G71" s="2">
        <v>11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2</v>
      </c>
      <c r="Q71" s="2">
        <v>1</v>
      </c>
      <c r="R71" s="2">
        <v>1</v>
      </c>
      <c r="S71" s="2">
        <v>6.5</v>
      </c>
      <c r="T71" s="6">
        <f t="shared" si="4"/>
        <v>10</v>
      </c>
      <c r="U71" s="6">
        <f t="shared" si="3"/>
        <v>8</v>
      </c>
      <c r="V71" s="1">
        <v>8.5</v>
      </c>
      <c r="W71" s="9">
        <f t="shared" si="5"/>
        <v>8.7</v>
      </c>
    </row>
    <row r="72" ht="14.25" spans="1:23">
      <c r="A72" s="2" t="s">
        <v>163</v>
      </c>
      <c r="B72" s="2">
        <v>22001662</v>
      </c>
      <c r="C72" s="2" t="s">
        <v>164</v>
      </c>
      <c r="D72" s="3"/>
      <c r="E72" s="3"/>
      <c r="F72" s="2">
        <v>1</v>
      </c>
      <c r="G72" s="3"/>
      <c r="H72" s="2">
        <v>0</v>
      </c>
      <c r="I72" s="2">
        <v>1</v>
      </c>
      <c r="J72" s="2">
        <v>0</v>
      </c>
      <c r="K72" s="2">
        <v>0</v>
      </c>
      <c r="L72" s="2">
        <v>1</v>
      </c>
      <c r="M72" s="2">
        <v>1</v>
      </c>
      <c r="N72" s="2">
        <v>1</v>
      </c>
      <c r="O72" s="2">
        <v>0</v>
      </c>
      <c r="P72" s="2">
        <v>1</v>
      </c>
      <c r="Q72" s="2">
        <v>0</v>
      </c>
      <c r="R72" s="2">
        <v>1</v>
      </c>
      <c r="S72" s="2">
        <v>6</v>
      </c>
      <c r="T72" s="6">
        <f t="shared" si="4"/>
        <v>5.5</v>
      </c>
      <c r="U72" s="6">
        <f t="shared" si="3"/>
        <v>1</v>
      </c>
      <c r="V72" s="1">
        <v>2.5</v>
      </c>
      <c r="W72" s="9">
        <f t="shared" si="5"/>
        <v>2.8</v>
      </c>
    </row>
    <row r="73" ht="14.25" spans="1:23">
      <c r="A73" s="2" t="s">
        <v>165</v>
      </c>
      <c r="B73" s="2">
        <v>22001663</v>
      </c>
      <c r="C73" s="2" t="s">
        <v>166</v>
      </c>
      <c r="D73" s="3"/>
      <c r="E73" s="3"/>
      <c r="F73" s="2">
        <v>0.5</v>
      </c>
      <c r="G73" s="3"/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1</v>
      </c>
      <c r="S73" s="2">
        <v>5</v>
      </c>
      <c r="T73" s="6">
        <f t="shared" si="4"/>
        <v>3.5</v>
      </c>
      <c r="U73" s="6">
        <f t="shared" si="3"/>
        <v>0.5</v>
      </c>
      <c r="V73" s="1">
        <v>1.5</v>
      </c>
      <c r="W73" s="9">
        <f t="shared" si="5"/>
        <v>1.7</v>
      </c>
    </row>
    <row r="74" ht="14.25" spans="1:23">
      <c r="A74" s="2" t="s">
        <v>167</v>
      </c>
      <c r="B74" s="2">
        <v>22001664</v>
      </c>
      <c r="C74" s="2" t="s">
        <v>168</v>
      </c>
      <c r="D74" s="3"/>
      <c r="E74" s="2">
        <v>2</v>
      </c>
      <c r="F74" s="2">
        <v>2.5</v>
      </c>
      <c r="G74" s="2">
        <v>2</v>
      </c>
      <c r="H74" s="2">
        <v>1</v>
      </c>
      <c r="I74" s="2">
        <v>1</v>
      </c>
      <c r="J74" s="2">
        <v>1</v>
      </c>
      <c r="K74" s="2">
        <v>1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2">
        <v>1</v>
      </c>
      <c r="R74" s="2">
        <v>1</v>
      </c>
      <c r="S74" s="2">
        <v>7</v>
      </c>
      <c r="T74" s="6">
        <f t="shared" si="4"/>
        <v>6.5</v>
      </c>
      <c r="U74" s="6">
        <f t="shared" si="3"/>
        <v>4.5</v>
      </c>
      <c r="V74" s="1">
        <v>7</v>
      </c>
      <c r="W74" s="9">
        <f t="shared" si="5"/>
        <v>6.4</v>
      </c>
    </row>
    <row r="75" ht="14.25" spans="1:23">
      <c r="A75" s="2" t="s">
        <v>169</v>
      </c>
      <c r="B75" s="2">
        <v>22001665</v>
      </c>
      <c r="C75" s="2" t="s">
        <v>170</v>
      </c>
      <c r="D75" s="3"/>
      <c r="E75" s="2">
        <v>3</v>
      </c>
      <c r="F75" s="2">
        <v>6</v>
      </c>
      <c r="G75" s="3"/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0</v>
      </c>
      <c r="P75" s="2">
        <v>1</v>
      </c>
      <c r="Q75" s="2">
        <v>1</v>
      </c>
      <c r="R75" s="2">
        <v>1</v>
      </c>
      <c r="S75" s="2">
        <v>8.5</v>
      </c>
      <c r="T75" s="6">
        <f t="shared" si="4"/>
        <v>9</v>
      </c>
      <c r="U75" s="6">
        <f t="shared" si="3"/>
        <v>9</v>
      </c>
      <c r="V75" s="1">
        <v>10</v>
      </c>
      <c r="W75" s="9">
        <f t="shared" si="5"/>
        <v>9.6</v>
      </c>
    </row>
    <row r="76" ht="14.25" spans="1:23">
      <c r="A76" s="2" t="s">
        <v>171</v>
      </c>
      <c r="B76" s="2">
        <v>22001666</v>
      </c>
      <c r="C76" s="2" t="s">
        <v>172</v>
      </c>
      <c r="D76" s="3"/>
      <c r="E76" s="2">
        <v>3</v>
      </c>
      <c r="F76" s="2">
        <v>0.5</v>
      </c>
      <c r="G76" s="3"/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8</v>
      </c>
      <c r="T76" s="6">
        <f t="shared" si="4"/>
        <v>9.5</v>
      </c>
      <c r="U76" s="6">
        <f t="shared" si="3"/>
        <v>3.5</v>
      </c>
      <c r="V76" s="1">
        <v>9</v>
      </c>
      <c r="W76" s="9">
        <f t="shared" si="5"/>
        <v>8</v>
      </c>
    </row>
    <row r="77" ht="14.25" spans="1:23">
      <c r="A77" s="2" t="s">
        <v>173</v>
      </c>
      <c r="B77" s="2">
        <v>22001667</v>
      </c>
      <c r="C77" s="2" t="s">
        <v>174</v>
      </c>
      <c r="D77" s="3"/>
      <c r="E77" s="2">
        <v>3</v>
      </c>
      <c r="F77" s="2">
        <v>5.5</v>
      </c>
      <c r="G77" s="3"/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8</v>
      </c>
      <c r="T77" s="6">
        <f t="shared" si="4"/>
        <v>9.5</v>
      </c>
      <c r="U77" s="6">
        <f t="shared" si="3"/>
        <v>8.5</v>
      </c>
      <c r="V77" s="1">
        <v>9</v>
      </c>
      <c r="W77" s="9">
        <f t="shared" si="5"/>
        <v>9</v>
      </c>
    </row>
    <row r="79" ht="14.25" spans="8:21">
      <c r="H79" s="9">
        <f t="shared" ref="H79:O79" si="6">COUNTIF(H2:H77,"1")</f>
        <v>67</v>
      </c>
      <c r="I79" s="9">
        <f t="shared" si="6"/>
        <v>68</v>
      </c>
      <c r="J79" s="9">
        <f t="shared" si="6"/>
        <v>64</v>
      </c>
      <c r="K79" s="9">
        <f t="shared" si="6"/>
        <v>63</v>
      </c>
      <c r="L79" s="9">
        <f t="shared" si="6"/>
        <v>63</v>
      </c>
      <c r="M79" s="9">
        <f t="shared" si="6"/>
        <v>66</v>
      </c>
      <c r="N79" s="9">
        <f t="shared" si="6"/>
        <v>63</v>
      </c>
      <c r="O79" s="9">
        <f t="shared" si="6"/>
        <v>35</v>
      </c>
      <c r="P79" s="9">
        <f>COUNTIF(P2:P77,"1")+COUNTIF(P2:P77,"2")</f>
        <v>59</v>
      </c>
      <c r="Q79" s="9">
        <f>COUNTIF(Q2:Q77,"1")</f>
        <v>63</v>
      </c>
      <c r="R79" s="9">
        <f>COUNTIF(R2:R77,"1")+COUNTIF(R2:R77,"2")</f>
        <v>62</v>
      </c>
      <c r="U79" s="9">
        <f>COUNTIF(U2:U77,"0")</f>
        <v>3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LibreOffice/7.6.4.1$Linux_X86_64 LibreOffice_project/60$Build-1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MAT3557 2.xls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harito</cp:lastModifiedBy>
  <cp:revision>1</cp:revision>
  <dcterms:created xsi:type="dcterms:W3CDTF">2024-01-26T16:59:58Z</dcterms:created>
  <dcterms:modified xsi:type="dcterms:W3CDTF">2024-01-26T17:16:55Z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