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"/>
    </mc:Choice>
  </mc:AlternateContent>
  <bookViews>
    <workbookView xWindow="0" yWindow="0" windowWidth="28770" windowHeight="13560"/>
  </bookViews>
  <sheets>
    <sheet name="SerialPrimerTestCT" sheetId="1" r:id="rId1"/>
  </sheets>
  <calcPr calcId="152511"/>
</workbook>
</file>

<file path=xl/calcChain.xml><?xml version="1.0" encoding="utf-8"?>
<calcChain xmlns="http://schemas.openxmlformats.org/spreadsheetml/2006/main">
  <c r="F30" i="1" l="1"/>
  <c r="Q87" i="1"/>
  <c r="P74" i="1"/>
  <c r="P61" i="1"/>
  <c r="P47" i="1"/>
  <c r="P34" i="1"/>
  <c r="P21" i="1"/>
  <c r="Q4" i="1"/>
  <c r="H91" i="1" l="1"/>
  <c r="H88" i="1"/>
  <c r="H85" i="1"/>
  <c r="H82" i="1"/>
  <c r="H78" i="1"/>
  <c r="H75" i="1"/>
  <c r="H72" i="1"/>
  <c r="H69" i="1"/>
  <c r="H65" i="1"/>
  <c r="H62" i="1"/>
  <c r="H59" i="1"/>
  <c r="H56" i="1"/>
  <c r="H49" i="1"/>
  <c r="H52" i="1"/>
  <c r="H46" i="1"/>
  <c r="H43" i="1"/>
  <c r="H39" i="1"/>
  <c r="H13" i="1"/>
  <c r="H36" i="1"/>
  <c r="H33" i="1"/>
  <c r="H30" i="1"/>
  <c r="H26" i="1"/>
  <c r="H23" i="1"/>
  <c r="H20" i="1"/>
  <c r="H17" i="1"/>
  <c r="H10" i="1"/>
  <c r="H7" i="1"/>
  <c r="H4" i="1"/>
  <c r="F39" i="1"/>
  <c r="F13" i="1"/>
  <c r="F91" i="1"/>
  <c r="F88" i="1"/>
  <c r="F85" i="1"/>
  <c r="F82" i="1"/>
  <c r="F78" i="1"/>
  <c r="F71" i="1"/>
  <c r="F74" i="1"/>
  <c r="F69" i="1"/>
  <c r="F65" i="1"/>
  <c r="F62" i="1"/>
  <c r="F59" i="1"/>
  <c r="F56" i="1"/>
  <c r="F52" i="1"/>
  <c r="F49" i="1"/>
  <c r="F46" i="1"/>
  <c r="F43" i="1"/>
  <c r="F36" i="1"/>
  <c r="F33" i="1"/>
  <c r="F26" i="1"/>
  <c r="F22" i="1"/>
  <c r="F20" i="1"/>
  <c r="F17" i="1"/>
  <c r="F9" i="1"/>
  <c r="F4" i="1"/>
  <c r="F7" i="1"/>
</calcChain>
</file>

<file path=xl/sharedStrings.xml><?xml version="1.0" encoding="utf-8"?>
<sst xmlns="http://schemas.openxmlformats.org/spreadsheetml/2006/main" count="195" uniqueCount="23">
  <si>
    <t>Experiment: SerialPrimerTest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</si>
  <si>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</si>
  <si>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</si>
  <si>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</si>
  <si>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</si>
  <si>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</si>
  <si>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</si>
  <si>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</si>
  <si>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</si>
  <si>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1:1</t>
  </si>
  <si>
    <t>1:10</t>
  </si>
  <si>
    <t>1:100</t>
  </si>
  <si>
    <t>1:1000</t>
  </si>
  <si>
    <t>Water</t>
  </si>
  <si>
    <t>200a</t>
  </si>
  <si>
    <t>148a</t>
  </si>
  <si>
    <t>146a</t>
  </si>
  <si>
    <t>20b</t>
  </si>
  <si>
    <t>19a</t>
  </si>
  <si>
    <t>30a</t>
  </si>
  <si>
    <t>10b</t>
  </si>
  <si>
    <t>NOTHING</t>
  </si>
  <si>
    <t>E=10^[-1/slope]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</si>
</sst>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0" borderId="10" xfId="0" applyBorder="1"/>
    <xf numFmtId="49" fontId="0" fillId="0" borderId="10" xfId="0" applyNumberFormat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200a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05292566352832"/>
                  <c:y val="-0.17966349355584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0.316</c:v>
                </c:pt>
                <c:pt idx="1">
                  <c:v>0.30199999999999999</c:v>
                </c:pt>
                <c:pt idx="2">
                  <c:v>0.61599999999999999</c:v>
                </c:pt>
                <c:pt idx="3">
                  <c:v>2.5880000000000001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0.316</c:v>
                </c:pt>
                <c:pt idx="1">
                  <c:v>0.30199999999999999</c:v>
                </c:pt>
                <c:pt idx="2">
                  <c:v>0.61599999999999999</c:v>
                </c:pt>
                <c:pt idx="3">
                  <c:v>2.5880000000000001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(SerialPrimerTestCT!$D$4,SerialPrimerTestCT!$D$7,SerialPrimerTestCT!$D$9,SerialPrimerTestCT!$D$13)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(SerialPrimerTestCT!$F$4,SerialPrimerTestCT!$F$7,SerialPrimerTestCT!$F$9,SerialPrimerTestCT!$F$13)</c:f>
              <c:numCache>
                <c:formatCode>General</c:formatCode>
                <c:ptCount val="4"/>
                <c:pt idx="0">
                  <c:v>28.976666666666663</c:v>
                </c:pt>
                <c:pt idx="1">
                  <c:v>29.110000000000003</c:v>
                </c:pt>
                <c:pt idx="2">
                  <c:v>32.080000000000005</c:v>
                </c:pt>
                <c:pt idx="3">
                  <c:v>35.010000000000005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8976"/>
        <c:axId val="123159536"/>
      </c:barChart>
      <c:catAx>
        <c:axId val="1231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9536"/>
        <c:crosses val="autoZero"/>
        <c:auto val="1"/>
        <c:lblAlgn val="ctr"/>
        <c:lblOffset val="100"/>
        <c:noMultiLvlLbl val="0"/>
      </c:catAx>
      <c:valAx>
        <c:axId val="1231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</a:t>
            </a:r>
            <a:r>
              <a:rPr lang="en-AU"/>
              <a:t>148a</a:t>
            </a:r>
          </a:p>
        </c:rich>
      </c:tx>
      <c:layout>
        <c:manualLayout>
          <c:xMode val="edge"/>
          <c:yMode val="edge"/>
          <c:x val="0.37832649517957884"/>
          <c:y val="3.29218106995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6381770975936"/>
                  <c:y val="-0.2136016331291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0.85850000000000004</c:v>
                </c:pt>
                <c:pt idx="1">
                  <c:v>0.25850000000000001</c:v>
                </c:pt>
                <c:pt idx="2">
                  <c:v>0.45760000000000001</c:v>
                </c:pt>
                <c:pt idx="3">
                  <c:v>2.9590000000000001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0.85850000000000004</c:v>
                </c:pt>
                <c:pt idx="1">
                  <c:v>0.25850000000000001</c:v>
                </c:pt>
                <c:pt idx="2">
                  <c:v>0.45760000000000001</c:v>
                </c:pt>
                <c:pt idx="3">
                  <c:v>2.9590000000000001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(SerialPrimerTestCT!$D$17,SerialPrimerTestCT!$D$20,SerialPrimerTestCT!$D$22,SerialPrimerTestCT!$D$26)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(SerialPrimerTestCT!$F$17,SerialPrimerTestCT!$F$20,SerialPrimerTestCT!$F$22,SerialPrimerTestCT!$F$26)</c:f>
              <c:numCache>
                <c:formatCode>General</c:formatCode>
                <c:ptCount val="4"/>
                <c:pt idx="0">
                  <c:v>27.626666666666665</c:v>
                </c:pt>
                <c:pt idx="1">
                  <c:v>27.939999999999998</c:v>
                </c:pt>
                <c:pt idx="2">
                  <c:v>30.953333333333333</c:v>
                </c:pt>
                <c:pt idx="3">
                  <c:v>34.303333333333335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85648"/>
        <c:axId val="123986208"/>
      </c:barChart>
      <c:catAx>
        <c:axId val="1239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6208"/>
        <c:crosses val="autoZero"/>
        <c:auto val="1"/>
        <c:lblAlgn val="ctr"/>
        <c:lblOffset val="100"/>
        <c:noMultiLvlLbl val="0"/>
      </c:catAx>
      <c:valAx>
        <c:axId val="123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146a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131390983921095"/>
                  <c:y val="-0.23665800843222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0.46929999999999999</c:v>
                </c:pt>
                <c:pt idx="1">
                  <c:v>4.0399999999999998E-2</c:v>
                </c:pt>
                <c:pt idx="2">
                  <c:v>0.9577</c:v>
                </c:pt>
                <c:pt idx="3">
                  <c:v>4.5890000000000004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0.46929999999999999</c:v>
                </c:pt>
                <c:pt idx="1">
                  <c:v>4.0399999999999998E-2</c:v>
                </c:pt>
                <c:pt idx="2">
                  <c:v>0.9577</c:v>
                </c:pt>
                <c:pt idx="3">
                  <c:v>4.5890000000000004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(SerialPrimerTestCT!$C$30,SerialPrimerTestCT!$C$33,SerialPrimerTestCT!$C$36,SerialPrimerTestCT!$C$39)</c:f>
              <c:strCache>
                <c:ptCount val="4"/>
                <c:pt idx="0">
                  <c:v>146a</c:v>
                </c:pt>
                <c:pt idx="1">
                  <c:v>146a</c:v>
                </c:pt>
                <c:pt idx="2">
                  <c:v>146a</c:v>
                </c:pt>
                <c:pt idx="3">
                  <c:v>146a</c:v>
                </c:pt>
              </c:strCache>
            </c:strRef>
          </c:cat>
          <c:val>
            <c:numRef>
              <c:f>(SerialPrimerTestCT!$F$30,SerialPrimerTestCT!$F$33,SerialPrimerTestCT!$F$36,SerialPrimerTestCT!$F$39)</c:f>
              <c:numCache>
                <c:formatCode>General</c:formatCode>
                <c:ptCount val="4"/>
                <c:pt idx="0">
                  <c:v>29.429999999999996</c:v>
                </c:pt>
                <c:pt idx="1">
                  <c:v>29.536666666666665</c:v>
                </c:pt>
                <c:pt idx="2">
                  <c:v>32.4</c:v>
                </c:pt>
                <c:pt idx="3">
                  <c:v>36.614999999999995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88448"/>
        <c:axId val="124552016"/>
      </c:barChart>
      <c:catAx>
        <c:axId val="123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2016"/>
        <c:crosses val="autoZero"/>
        <c:auto val="1"/>
        <c:lblAlgn val="ctr"/>
        <c:lblOffset val="100"/>
        <c:noMultiLvlLbl val="0"/>
      </c:catAx>
      <c:valAx>
        <c:axId val="1245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20b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8046793826383"/>
                  <c:y val="-0.1913824138400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1.2988999999999999</c:v>
                </c:pt>
                <c:pt idx="1">
                  <c:v>0.41720000000000002</c:v>
                </c:pt>
                <c:pt idx="2">
                  <c:v>7.8100000000000003E-2</c:v>
                </c:pt>
                <c:pt idx="3">
                  <c:v>0.51732999999999996</c:v>
                </c:pt>
              </c:numLit>
            </c:plus>
            <c:minus>
              <c:numLit>
                <c:formatCode>General</c:formatCode>
                <c:ptCount val="4"/>
                <c:pt idx="0">
                  <c:v>1.2988999999999999</c:v>
                </c:pt>
                <c:pt idx="1">
                  <c:v>0.41720000000000002</c:v>
                </c:pt>
                <c:pt idx="2">
                  <c:v>7.8100000000000003E-2</c:v>
                </c:pt>
                <c:pt idx="3">
                  <c:v>0.51732999999999996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(SerialPrimerTestCT!$D$43,SerialPrimerTestCT!$D$46,SerialPrimerTestCT!$D$49,SerialPrimerTestCT!$D$52)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(SerialPrimerTestCT!$F$43,SerialPrimerTestCT!$F$46,SerialPrimerTestCT!$F$49,SerialPrimerTestCT!$F$52)</c:f>
              <c:numCache>
                <c:formatCode>General</c:formatCode>
                <c:ptCount val="4"/>
                <c:pt idx="0">
                  <c:v>28.636666666666667</c:v>
                </c:pt>
                <c:pt idx="1">
                  <c:v>25.36</c:v>
                </c:pt>
                <c:pt idx="2">
                  <c:v>27.72</c:v>
                </c:pt>
                <c:pt idx="3">
                  <c:v>31.226666666666663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54256"/>
        <c:axId val="124554816"/>
      </c:barChart>
      <c:catAx>
        <c:axId val="1245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4816"/>
        <c:crosses val="autoZero"/>
        <c:auto val="1"/>
        <c:lblAlgn val="ctr"/>
        <c:lblOffset val="100"/>
        <c:noMultiLvlLbl val="0"/>
      </c:catAx>
      <c:valAx>
        <c:axId val="124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19a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73532040504834"/>
                  <c:y val="-0.2239082089573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0.56210000000000004</c:v>
                </c:pt>
                <c:pt idx="1">
                  <c:v>0.15040000000000001</c:v>
                </c:pt>
                <c:pt idx="2">
                  <c:v>0.58040000000000003</c:v>
                </c:pt>
                <c:pt idx="3">
                  <c:v>0.86599999999999999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0.56210000000000004</c:v>
                </c:pt>
                <c:pt idx="1">
                  <c:v>0.15040000000000001</c:v>
                </c:pt>
                <c:pt idx="2">
                  <c:v>0.58040000000000003</c:v>
                </c:pt>
                <c:pt idx="3">
                  <c:v>0.86599999999999999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(SerialPrimerTestCT!$D$56,SerialPrimerTestCT!$D$59,SerialPrimerTestCT!$D$62,SerialPrimerTestCT!$D$65)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(SerialPrimerTestCT!$F$56,SerialPrimerTestCT!$F$59,SerialPrimerTestCT!$F$62,SerialPrimerTestCT!$F$65)</c:f>
              <c:numCache>
                <c:formatCode>General</c:formatCode>
                <c:ptCount val="4"/>
                <c:pt idx="0">
                  <c:v>28.943333333333332</c:v>
                </c:pt>
                <c:pt idx="1">
                  <c:v>27.043333333333337</c:v>
                </c:pt>
                <c:pt idx="2">
                  <c:v>29.486666666666665</c:v>
                </c:pt>
                <c:pt idx="3">
                  <c:v>33.643333333333331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265408"/>
        <c:axId val="204366432"/>
      </c:barChart>
      <c:catAx>
        <c:axId val="2042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6432"/>
        <c:crosses val="autoZero"/>
        <c:auto val="1"/>
        <c:lblAlgn val="ctr"/>
        <c:lblOffset val="100"/>
        <c:noMultiLvlLbl val="0"/>
      </c:catAx>
      <c:valAx>
        <c:axId val="2043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3121014957016"/>
                  <c:y val="-0.22628579729722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0.70530000000000004</c:v>
                </c:pt>
                <c:pt idx="1">
                  <c:v>0.33479999999999999</c:v>
                </c:pt>
                <c:pt idx="2">
                  <c:v>0.41860000000000003</c:v>
                </c:pt>
                <c:pt idx="3">
                  <c:v>0.73350000000000004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0.70530000000000004</c:v>
                </c:pt>
                <c:pt idx="1">
                  <c:v>0.33479999999999999</c:v>
                </c:pt>
                <c:pt idx="2">
                  <c:v>0.41860000000000003</c:v>
                </c:pt>
                <c:pt idx="3">
                  <c:v>0.73350000000000004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(SerialPrimerTestCT!$D$69,SerialPrimerTestCT!$D$71,SerialPrimerTestCT!$D$74,SerialPrimerTestCT!$D$78)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(SerialPrimerTestCT!$F$69,SerialPrimerTestCT!$F$71,SerialPrimerTestCT!$F$74,SerialPrimerTestCT!$F$78)</c:f>
              <c:numCache>
                <c:formatCode>General</c:formatCode>
                <c:ptCount val="4"/>
                <c:pt idx="0">
                  <c:v>26.310000000000002</c:v>
                </c:pt>
                <c:pt idx="1">
                  <c:v>27.146666666666665</c:v>
                </c:pt>
                <c:pt idx="2">
                  <c:v>29.976666666666663</c:v>
                </c:pt>
                <c:pt idx="3">
                  <c:v>33.376666666666665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441808"/>
        <c:axId val="204442368"/>
      </c:barChart>
      <c:catAx>
        <c:axId val="2044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368"/>
        <c:crosses val="autoZero"/>
        <c:auto val="1"/>
        <c:lblAlgn val="ctr"/>
        <c:lblOffset val="100"/>
        <c:noMultiLvlLbl val="0"/>
      </c:catAx>
      <c:valAx>
        <c:axId val="2044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10b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85039370078735"/>
                  <c:y val="-0.19248140857392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0.51790000000000003</c:v>
                </c:pt>
                <c:pt idx="1">
                  <c:v>0.1429</c:v>
                </c:pt>
                <c:pt idx="2">
                  <c:v>0.54669999999999996</c:v>
                </c:pt>
                <c:pt idx="3">
                  <c:v>0.67300000000000004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0.51790000000000003</c:v>
                </c:pt>
                <c:pt idx="1">
                  <c:v>0.1429</c:v>
                </c:pt>
                <c:pt idx="2">
                  <c:v>0.54669999999999996</c:v>
                </c:pt>
                <c:pt idx="3">
                  <c:v>0.67300000000000004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(SerialPrimerTestCT!$D$82,SerialPrimerTestCT!$D$85,SerialPrimerTestCT!$D$88,SerialPrimerTestCT!$D$91)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(SerialPrimerTestCT!$F$82,SerialPrimerTestCT!$F$85,SerialPrimerTestCT!$F$88,SerialPrimerTestCT!$F$91)</c:f>
              <c:numCache>
                <c:formatCode>General</c:formatCode>
                <c:ptCount val="4"/>
                <c:pt idx="0">
                  <c:v>29.523333333333337</c:v>
                </c:pt>
                <c:pt idx="1">
                  <c:v>29.236666666666665</c:v>
                </c:pt>
                <c:pt idx="2">
                  <c:v>31.419999999999998</c:v>
                </c:pt>
                <c:pt idx="3">
                  <c:v>34.283333333333331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444608"/>
        <c:axId val="204753088"/>
      </c:barChart>
      <c:catAx>
        <c:axId val="2044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3088"/>
        <c:crosses val="autoZero"/>
        <c:auto val="1"/>
        <c:lblAlgn val="ctr"/>
        <c:lblOffset val="100"/>
        <c:noMultiLvlLbl val="0"/>
      </c:catAx>
      <c:valAx>
        <c:axId val="2047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</xdr:row>
      <xdr:rowOff>38100</xdr:rowOff>
    </xdr:from>
    <xdr:to>
      <xdr:col>14</xdr:col>
      <xdr:colOff>466725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15</xdr:row>
      <xdr:rowOff>95250</xdr:rowOff>
    </xdr:from>
    <xdr:to>
      <xdr:col>15</xdr:col>
      <xdr:colOff>161925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28</xdr:row>
      <xdr:rowOff>142874</xdr:rowOff>
    </xdr:from>
    <xdr:to>
      <xdr:col>15</xdr:col>
      <xdr:colOff>47625</xdr:colOff>
      <xdr:row>40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395286</xdr:colOff>
      <xdr:row>41</xdr:row>
      <xdr:rowOff>119062</xdr:rowOff>
    </xdr:from>
    <xdr:to>
      <xdr:col>14</xdr:col>
      <xdr:colOff>590549</xdr:colOff>
      <xdr:row>53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309562</xdr:colOff>
      <xdr:row>54</xdr:row>
      <xdr:rowOff>123825</xdr:rowOff>
    </xdr:from>
    <xdr:to>
      <xdr:col>15</xdr:col>
      <xdr:colOff>0</xdr:colOff>
      <xdr:row>66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328612</xdr:colOff>
      <xdr:row>67</xdr:row>
      <xdr:rowOff>47625</xdr:rowOff>
    </xdr:from>
    <xdr:to>
      <xdr:col>15</xdr:col>
      <xdr:colOff>19050</xdr:colOff>
      <xdr:row>79</xdr:row>
      <xdr:rowOff>152401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252412</xdr:colOff>
      <xdr:row>80</xdr:row>
      <xdr:rowOff>166687</xdr:rowOff>
    </xdr:from>
    <xdr:to>
      <xdr:col>14</xdr:col>
      <xdr:colOff>600075</xdr:colOff>
      <xdr:row>93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H19" workbookViewId="0">
      <selection activeCell="R4" sqref="R4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P2" t="s">
        <v>22</v>
      </c>
    </row>
    <row r="3" spans="1:17" x14ac:dyDescent="0.25">
      <c r="A3" t="b">
        <v>1</v>
      </c>
      <c r="B3">
        <v>255</v>
      </c>
      <c r="C3" t="s">
        <v>14</v>
      </c>
      <c r="D3" s="1" t="s">
        <v>9</v>
      </c>
      <c r="E3">
        <v>28.72</v>
      </c>
      <c r="G3">
        <v>0</v>
      </c>
    </row>
    <row r="4" spans="1:17" x14ac:dyDescent="0.25">
      <c r="A4" t="b">
        <v>1</v>
      </c>
      <c r="B4">
        <v>255</v>
      </c>
      <c r="C4" t="s">
        <v>14</v>
      </c>
      <c r="D4" s="1" t="s">
        <v>9</v>
      </c>
      <c r="E4">
        <v>28.88</v>
      </c>
      <c r="F4">
        <f>AVERAGE(E3:E5)</f>
        <v>28.976666666666663</v>
      </c>
      <c r="G4">
        <v>0</v>
      </c>
      <c r="H4">
        <f>STDEV(E3:E5)</f>
        <v>0.31628046625318662</v>
      </c>
      <c r="Q4">
        <f>10^(-1/2.107)</f>
        <v>0.33526757405660113</v>
      </c>
    </row>
    <row r="5" spans="1:17" x14ac:dyDescent="0.25">
      <c r="A5" t="b">
        <v>1</v>
      </c>
      <c r="B5">
        <v>255</v>
      </c>
      <c r="C5" t="s">
        <v>14</v>
      </c>
      <c r="D5" s="1" t="s">
        <v>9</v>
      </c>
      <c r="E5">
        <v>29.33</v>
      </c>
      <c r="G5">
        <v>0</v>
      </c>
    </row>
    <row r="6" spans="1:17" x14ac:dyDescent="0.25">
      <c r="A6" t="b">
        <v>1</v>
      </c>
      <c r="B6">
        <v>255</v>
      </c>
      <c r="C6" t="s">
        <v>14</v>
      </c>
      <c r="D6" s="1" t="s">
        <v>10</v>
      </c>
      <c r="E6">
        <v>29.35</v>
      </c>
      <c r="G6">
        <v>0</v>
      </c>
    </row>
    <row r="7" spans="1:17" x14ac:dyDescent="0.25">
      <c r="A7" t="b">
        <v>1</v>
      </c>
      <c r="B7">
        <v>255</v>
      </c>
      <c r="C7" t="s">
        <v>14</v>
      </c>
      <c r="D7" s="1" t="s">
        <v>10</v>
      </c>
      <c r="E7">
        <v>28.77</v>
      </c>
      <c r="F7">
        <f>AVERAGE(E6:E8)</f>
        <v>29.110000000000003</v>
      </c>
      <c r="G7">
        <v>0</v>
      </c>
      <c r="H7">
        <f>STDEV(E6:E8)</f>
        <v>0.30265491900843206</v>
      </c>
    </row>
    <row r="8" spans="1:17" x14ac:dyDescent="0.25">
      <c r="A8" t="b">
        <v>1</v>
      </c>
      <c r="B8">
        <v>255</v>
      </c>
      <c r="C8" t="s">
        <v>14</v>
      </c>
      <c r="D8" s="1" t="s">
        <v>10</v>
      </c>
      <c r="E8">
        <v>29.21</v>
      </c>
      <c r="G8">
        <v>0</v>
      </c>
    </row>
    <row r="9" spans="1:17" x14ac:dyDescent="0.25">
      <c r="A9" t="b">
        <v>1</v>
      </c>
      <c r="B9">
        <v>255</v>
      </c>
      <c r="C9" t="s">
        <v>14</v>
      </c>
      <c r="D9" s="1" t="s">
        <v>11</v>
      </c>
      <c r="E9">
        <v>31.77</v>
      </c>
      <c r="F9">
        <f>AVERAGE(E9:E11)</f>
        <v>32.080000000000005</v>
      </c>
      <c r="G9">
        <v>0</v>
      </c>
    </row>
    <row r="10" spans="1:17" x14ac:dyDescent="0.25">
      <c r="A10" t="b">
        <v>1</v>
      </c>
      <c r="B10">
        <v>255</v>
      </c>
      <c r="C10" t="s">
        <v>14</v>
      </c>
      <c r="D10" s="1" t="s">
        <v>11</v>
      </c>
      <c r="E10">
        <v>31.68</v>
      </c>
      <c r="G10">
        <v>0</v>
      </c>
      <c r="H10">
        <f>STDEV(E9:E11)</f>
        <v>0.61652250567193378</v>
      </c>
    </row>
    <row r="11" spans="1:17" x14ac:dyDescent="0.25">
      <c r="A11" t="b">
        <v>1</v>
      </c>
      <c r="B11">
        <v>255</v>
      </c>
      <c r="C11" t="s">
        <v>14</v>
      </c>
      <c r="D11" s="1" t="s">
        <v>11</v>
      </c>
      <c r="E11">
        <v>32.79</v>
      </c>
      <c r="G11">
        <v>0</v>
      </c>
    </row>
    <row r="12" spans="1:17" x14ac:dyDescent="0.25">
      <c r="A12" t="b">
        <v>1</v>
      </c>
      <c r="B12">
        <v>65280</v>
      </c>
      <c r="C12" t="s">
        <v>14</v>
      </c>
      <c r="D12" s="1" t="s">
        <v>12</v>
      </c>
      <c r="E12" s="2" t="s">
        <v>21</v>
      </c>
      <c r="G12">
        <v>0</v>
      </c>
    </row>
    <row r="13" spans="1:17" x14ac:dyDescent="0.25">
      <c r="A13" t="b">
        <v>1</v>
      </c>
      <c r="B13">
        <v>255</v>
      </c>
      <c r="C13" t="s">
        <v>14</v>
      </c>
      <c r="D13" s="1" t="s">
        <v>12</v>
      </c>
      <c r="E13">
        <v>33.18</v>
      </c>
      <c r="F13">
        <f>AVERAGE(E12:E14)</f>
        <v>35.010000000000005</v>
      </c>
      <c r="G13">
        <v>0</v>
      </c>
      <c r="H13">
        <f>STDEV(E12:E14)</f>
        <v>2.5880108191427666</v>
      </c>
    </row>
    <row r="14" spans="1:17" x14ac:dyDescent="0.25">
      <c r="A14" t="b">
        <v>1</v>
      </c>
      <c r="B14">
        <v>255</v>
      </c>
      <c r="C14" t="s">
        <v>14</v>
      </c>
      <c r="D14" s="1" t="s">
        <v>12</v>
      </c>
      <c r="E14">
        <v>36.840000000000003</v>
      </c>
      <c r="G14">
        <v>0</v>
      </c>
    </row>
    <row r="15" spans="1:17" x14ac:dyDescent="0.25">
      <c r="A15" t="b">
        <v>1</v>
      </c>
      <c r="B15">
        <v>65280</v>
      </c>
      <c r="C15" t="s">
        <v>14</v>
      </c>
      <c r="D15" t="s">
        <v>13</v>
      </c>
      <c r="E15" s="5"/>
      <c r="G15">
        <v>0</v>
      </c>
    </row>
    <row r="16" spans="1:17" s="3" customFormat="1" x14ac:dyDescent="0.25">
      <c r="A16" s="3" t="b">
        <v>1</v>
      </c>
      <c r="B16" s="3">
        <v>255</v>
      </c>
      <c r="C16" s="3" t="s">
        <v>15</v>
      </c>
      <c r="D16" s="4" t="s">
        <v>9</v>
      </c>
      <c r="E16" s="3">
        <v>28.33</v>
      </c>
      <c r="G16" s="3">
        <v>0</v>
      </c>
    </row>
    <row r="17" spans="1:16" x14ac:dyDescent="0.25">
      <c r="A17" t="b">
        <v>1</v>
      </c>
      <c r="B17">
        <v>255</v>
      </c>
      <c r="C17" t="s">
        <v>15</v>
      </c>
      <c r="D17" s="1" t="s">
        <v>9</v>
      </c>
      <c r="E17">
        <v>27.88</v>
      </c>
      <c r="F17">
        <f>AVERAGE(E16:E18)</f>
        <v>27.626666666666665</v>
      </c>
      <c r="G17">
        <v>0</v>
      </c>
      <c r="H17">
        <f>STDEV(E16:E18)</f>
        <v>0.85850645503300105</v>
      </c>
    </row>
    <row r="18" spans="1:16" x14ac:dyDescent="0.25">
      <c r="A18" t="b">
        <v>1</v>
      </c>
      <c r="B18">
        <v>255</v>
      </c>
      <c r="C18" t="s">
        <v>15</v>
      </c>
      <c r="D18" s="1" t="s">
        <v>9</v>
      </c>
      <c r="E18">
        <v>26.67</v>
      </c>
      <c r="G18">
        <v>0</v>
      </c>
    </row>
    <row r="19" spans="1:16" x14ac:dyDescent="0.25">
      <c r="A19" t="b">
        <v>1</v>
      </c>
      <c r="B19">
        <v>255</v>
      </c>
      <c r="C19" t="s">
        <v>15</v>
      </c>
      <c r="D19" s="1" t="s">
        <v>10</v>
      </c>
      <c r="E19">
        <v>27.71</v>
      </c>
      <c r="G19">
        <v>0</v>
      </c>
    </row>
    <row r="20" spans="1:16" x14ac:dyDescent="0.25">
      <c r="A20" t="b">
        <v>1</v>
      </c>
      <c r="B20">
        <v>255</v>
      </c>
      <c r="C20" t="s">
        <v>15</v>
      </c>
      <c r="D20" s="1" t="s">
        <v>10</v>
      </c>
      <c r="E20">
        <v>28.22</v>
      </c>
      <c r="F20">
        <f>AVERAGE(E19:E21)</f>
        <v>27.939999999999998</v>
      </c>
      <c r="G20">
        <v>0</v>
      </c>
      <c r="H20">
        <f>STDEV(E19:E21)</f>
        <v>0.2586503431275502</v>
      </c>
    </row>
    <row r="21" spans="1:16" x14ac:dyDescent="0.25">
      <c r="A21" t="b">
        <v>1</v>
      </c>
      <c r="B21">
        <v>255</v>
      </c>
      <c r="C21" t="s">
        <v>15</v>
      </c>
      <c r="D21" s="1" t="s">
        <v>10</v>
      </c>
      <c r="E21">
        <v>27.89</v>
      </c>
      <c r="G21">
        <v>0</v>
      </c>
      <c r="P21">
        <f>10^(-1/2.3043)</f>
        <v>0.36815332644930238</v>
      </c>
    </row>
    <row r="22" spans="1:16" x14ac:dyDescent="0.25">
      <c r="A22" t="b">
        <v>1</v>
      </c>
      <c r="B22">
        <v>255</v>
      </c>
      <c r="C22" t="s">
        <v>15</v>
      </c>
      <c r="D22" s="1" t="s">
        <v>11</v>
      </c>
      <c r="E22">
        <v>31.46</v>
      </c>
      <c r="F22">
        <f>AVERAGE(E22:E24)</f>
        <v>30.953333333333333</v>
      </c>
      <c r="G22">
        <v>0</v>
      </c>
    </row>
    <row r="23" spans="1:16" x14ac:dyDescent="0.25">
      <c r="A23" t="b">
        <v>1</v>
      </c>
      <c r="B23">
        <v>255</v>
      </c>
      <c r="C23" t="s">
        <v>15</v>
      </c>
      <c r="D23" s="1" t="s">
        <v>11</v>
      </c>
      <c r="E23">
        <v>30.57</v>
      </c>
      <c r="G23">
        <v>0</v>
      </c>
      <c r="H23">
        <f>STDEV(E22:E24)</f>
        <v>0.45763886781318502</v>
      </c>
    </row>
    <row r="24" spans="1:16" x14ac:dyDescent="0.25">
      <c r="A24" t="b">
        <v>1</v>
      </c>
      <c r="B24">
        <v>255</v>
      </c>
      <c r="C24" t="s">
        <v>15</v>
      </c>
      <c r="D24" s="1" t="s">
        <v>11</v>
      </c>
      <c r="E24">
        <v>30.83</v>
      </c>
      <c r="G24">
        <v>0</v>
      </c>
    </row>
    <row r="25" spans="1:16" x14ac:dyDescent="0.25">
      <c r="A25" t="b">
        <v>1</v>
      </c>
      <c r="B25">
        <v>255</v>
      </c>
      <c r="C25" t="s">
        <v>15</v>
      </c>
      <c r="D25" s="1" t="s">
        <v>12</v>
      </c>
      <c r="E25">
        <v>31.8</v>
      </c>
      <c r="G25">
        <v>0</v>
      </c>
    </row>
    <row r="26" spans="1:16" x14ac:dyDescent="0.25">
      <c r="A26" t="b">
        <v>1</v>
      </c>
      <c r="B26">
        <v>255</v>
      </c>
      <c r="C26" t="s">
        <v>15</v>
      </c>
      <c r="D26" s="1" t="s">
        <v>12</v>
      </c>
      <c r="E26">
        <v>33.54</v>
      </c>
      <c r="F26">
        <f>AVERAGE(E25:E27)</f>
        <v>34.303333333333335</v>
      </c>
      <c r="G26">
        <v>0</v>
      </c>
      <c r="H26">
        <f>STDEV(E25:E27)</f>
        <v>2.9597691351410047</v>
      </c>
    </row>
    <row r="27" spans="1:16" x14ac:dyDescent="0.25">
      <c r="A27" t="b">
        <v>1</v>
      </c>
      <c r="B27">
        <v>255</v>
      </c>
      <c r="C27" t="s">
        <v>15</v>
      </c>
      <c r="D27" s="1" t="s">
        <v>12</v>
      </c>
      <c r="E27">
        <v>37.57</v>
      </c>
      <c r="G27">
        <v>0</v>
      </c>
    </row>
    <row r="28" spans="1:16" x14ac:dyDescent="0.25">
      <c r="A28" t="b">
        <v>1</v>
      </c>
      <c r="B28">
        <v>65280</v>
      </c>
      <c r="C28" t="s">
        <v>15</v>
      </c>
      <c r="D28" t="s">
        <v>13</v>
      </c>
      <c r="G28">
        <v>0</v>
      </c>
    </row>
    <row r="29" spans="1:16" s="3" customFormat="1" x14ac:dyDescent="0.25">
      <c r="A29" s="3" t="b">
        <v>1</v>
      </c>
      <c r="B29" s="3">
        <v>255</v>
      </c>
      <c r="C29" s="3" t="s">
        <v>16</v>
      </c>
      <c r="D29" s="4" t="s">
        <v>9</v>
      </c>
      <c r="E29" s="3">
        <v>29.74</v>
      </c>
      <c r="G29" s="3">
        <v>0</v>
      </c>
    </row>
    <row r="30" spans="1:16" x14ac:dyDescent="0.25">
      <c r="A30" t="b">
        <v>1</v>
      </c>
      <c r="B30">
        <v>255</v>
      </c>
      <c r="C30" t="s">
        <v>16</v>
      </c>
      <c r="D30" s="1" t="s">
        <v>9</v>
      </c>
      <c r="E30">
        <v>29.66</v>
      </c>
      <c r="F30">
        <f>AVERAGE(E29:E31)</f>
        <v>29.429999999999996</v>
      </c>
      <c r="G30">
        <v>0</v>
      </c>
      <c r="H30">
        <f>STDEV(E29:E31)</f>
        <v>0.46936126810805262</v>
      </c>
    </row>
    <row r="31" spans="1:16" x14ac:dyDescent="0.25">
      <c r="A31" t="b">
        <v>1</v>
      </c>
      <c r="B31">
        <v>255</v>
      </c>
      <c r="C31" t="s">
        <v>16</v>
      </c>
      <c r="D31" s="1" t="s">
        <v>9</v>
      </c>
      <c r="E31">
        <v>28.89</v>
      </c>
      <c r="G31">
        <v>0</v>
      </c>
    </row>
    <row r="32" spans="1:16" x14ac:dyDescent="0.25">
      <c r="A32" t="b">
        <v>1</v>
      </c>
      <c r="B32">
        <v>255</v>
      </c>
      <c r="C32" t="s">
        <v>16</v>
      </c>
      <c r="D32" s="1" t="s">
        <v>10</v>
      </c>
      <c r="E32">
        <v>29.58</v>
      </c>
      <c r="G32">
        <v>0</v>
      </c>
    </row>
    <row r="33" spans="1:16" x14ac:dyDescent="0.25">
      <c r="A33" t="b">
        <v>1</v>
      </c>
      <c r="B33">
        <v>255</v>
      </c>
      <c r="C33" t="s">
        <v>16</v>
      </c>
      <c r="D33" s="1" t="s">
        <v>10</v>
      </c>
      <c r="E33">
        <v>29.5</v>
      </c>
      <c r="F33">
        <f>AVERAGE(E32:E34)</f>
        <v>29.536666666666665</v>
      </c>
      <c r="G33">
        <v>0</v>
      </c>
      <c r="H33">
        <f>STDEV(E32:E34)</f>
        <v>4.0414518843272795E-2</v>
      </c>
    </row>
    <row r="34" spans="1:16" x14ac:dyDescent="0.25">
      <c r="A34" t="b">
        <v>1</v>
      </c>
      <c r="B34">
        <v>255</v>
      </c>
      <c r="C34" t="s">
        <v>16</v>
      </c>
      <c r="D34" s="1" t="s">
        <v>10</v>
      </c>
      <c r="E34">
        <v>29.53</v>
      </c>
      <c r="G34">
        <v>0</v>
      </c>
      <c r="P34">
        <f>10^(-1/2.4418)</f>
        <v>0.38946286079847015</v>
      </c>
    </row>
    <row r="35" spans="1:16" x14ac:dyDescent="0.25">
      <c r="A35" t="b">
        <v>1</v>
      </c>
      <c r="B35">
        <v>255</v>
      </c>
      <c r="C35" t="s">
        <v>16</v>
      </c>
      <c r="D35" s="1" t="s">
        <v>11</v>
      </c>
      <c r="E35">
        <v>31.38</v>
      </c>
      <c r="G35">
        <v>0</v>
      </c>
    </row>
    <row r="36" spans="1:16" x14ac:dyDescent="0.25">
      <c r="A36" t="b">
        <v>1</v>
      </c>
      <c r="B36">
        <v>255</v>
      </c>
      <c r="C36" t="s">
        <v>16</v>
      </c>
      <c r="D36" s="1" t="s">
        <v>11</v>
      </c>
      <c r="E36">
        <v>33.28</v>
      </c>
      <c r="F36">
        <f>AVERAGE(E35:E37)</f>
        <v>32.4</v>
      </c>
      <c r="G36">
        <v>0</v>
      </c>
      <c r="H36">
        <f>STDEV(E35:E37)</f>
        <v>0.95770559150503121</v>
      </c>
    </row>
    <row r="37" spans="1:16" x14ac:dyDescent="0.25">
      <c r="A37" t="b">
        <v>1</v>
      </c>
      <c r="B37">
        <v>255</v>
      </c>
      <c r="C37" t="s">
        <v>16</v>
      </c>
      <c r="D37" s="1" t="s">
        <v>11</v>
      </c>
      <c r="E37">
        <v>32.54</v>
      </c>
      <c r="G37">
        <v>0</v>
      </c>
    </row>
    <row r="38" spans="1:16" x14ac:dyDescent="0.25">
      <c r="A38" t="b">
        <v>1</v>
      </c>
      <c r="B38">
        <v>255</v>
      </c>
      <c r="C38" t="s">
        <v>16</v>
      </c>
      <c r="D38" s="1" t="s">
        <v>12</v>
      </c>
      <c r="E38">
        <v>33.369999999999997</v>
      </c>
      <c r="G38">
        <v>0</v>
      </c>
    </row>
    <row r="39" spans="1:16" x14ac:dyDescent="0.25">
      <c r="A39" t="b">
        <v>1</v>
      </c>
      <c r="B39">
        <v>65280</v>
      </c>
      <c r="C39" t="s">
        <v>16</v>
      </c>
      <c r="D39" s="1" t="s">
        <v>12</v>
      </c>
      <c r="E39" s="2" t="s">
        <v>21</v>
      </c>
      <c r="F39">
        <f>AVERAGE(E38:E40)</f>
        <v>36.614999999999995</v>
      </c>
      <c r="G39">
        <v>0</v>
      </c>
      <c r="H39">
        <f>STDEV(E38:E40)</f>
        <v>4.5891230099006952</v>
      </c>
    </row>
    <row r="40" spans="1:16" x14ac:dyDescent="0.25">
      <c r="A40" t="b">
        <v>1</v>
      </c>
      <c r="B40">
        <v>255</v>
      </c>
      <c r="C40" t="s">
        <v>16</v>
      </c>
      <c r="D40" s="1" t="s">
        <v>12</v>
      </c>
      <c r="E40">
        <v>39.86</v>
      </c>
      <c r="G40">
        <v>0</v>
      </c>
    </row>
    <row r="41" spans="1:16" x14ac:dyDescent="0.25">
      <c r="A41" t="b">
        <v>1</v>
      </c>
      <c r="B41">
        <v>65280</v>
      </c>
      <c r="C41" t="s">
        <v>16</v>
      </c>
      <c r="D41" t="s">
        <v>13</v>
      </c>
      <c r="G41">
        <v>0</v>
      </c>
    </row>
    <row r="42" spans="1:16" s="3" customFormat="1" x14ac:dyDescent="0.25">
      <c r="A42" s="3" t="b">
        <v>1</v>
      </c>
      <c r="B42" s="3">
        <v>255</v>
      </c>
      <c r="C42" s="3" t="s">
        <v>17</v>
      </c>
      <c r="D42" s="4" t="s">
        <v>9</v>
      </c>
      <c r="E42" s="3">
        <v>29.99</v>
      </c>
      <c r="G42" s="3">
        <v>0</v>
      </c>
    </row>
    <row r="43" spans="1:16" x14ac:dyDescent="0.25">
      <c r="A43" t="b">
        <v>1</v>
      </c>
      <c r="B43">
        <v>255</v>
      </c>
      <c r="C43" t="s">
        <v>17</v>
      </c>
      <c r="D43" s="1" t="s">
        <v>9</v>
      </c>
      <c r="E43">
        <v>28.52</v>
      </c>
      <c r="F43">
        <f>AVERAGE(E42:E44)</f>
        <v>28.636666666666667</v>
      </c>
      <c r="G43">
        <v>0</v>
      </c>
      <c r="H43">
        <f>STDEV(E42:E44)</f>
        <v>1.298935461573566</v>
      </c>
    </row>
    <row r="44" spans="1:16" x14ac:dyDescent="0.25">
      <c r="A44" t="b">
        <v>1</v>
      </c>
      <c r="B44">
        <v>255</v>
      </c>
      <c r="C44" t="s">
        <v>17</v>
      </c>
      <c r="D44" s="1" t="s">
        <v>9</v>
      </c>
      <c r="E44">
        <v>27.4</v>
      </c>
      <c r="G44">
        <v>0</v>
      </c>
    </row>
    <row r="45" spans="1:16" x14ac:dyDescent="0.25">
      <c r="A45" t="b">
        <v>1</v>
      </c>
      <c r="B45">
        <v>255</v>
      </c>
      <c r="C45" t="s">
        <v>17</v>
      </c>
      <c r="D45" s="1" t="s">
        <v>10</v>
      </c>
      <c r="E45">
        <v>25.8</v>
      </c>
      <c r="G45">
        <v>0</v>
      </c>
    </row>
    <row r="46" spans="1:16" x14ac:dyDescent="0.25">
      <c r="A46" t="b">
        <v>1</v>
      </c>
      <c r="B46">
        <v>255</v>
      </c>
      <c r="C46" t="s">
        <v>17</v>
      </c>
      <c r="D46" s="1" t="s">
        <v>10</v>
      </c>
      <c r="E46">
        <v>25.31</v>
      </c>
      <c r="F46">
        <f>AVERAGE(E45:E47)</f>
        <v>25.36</v>
      </c>
      <c r="G46">
        <v>0</v>
      </c>
      <c r="H46">
        <f>STDEV(E45:E47)</f>
        <v>0.41725292090050226</v>
      </c>
    </row>
    <row r="47" spans="1:16" x14ac:dyDescent="0.25">
      <c r="A47" t="b">
        <v>1</v>
      </c>
      <c r="B47">
        <v>255</v>
      </c>
      <c r="C47" t="s">
        <v>17</v>
      </c>
      <c r="D47" s="1" t="s">
        <v>10</v>
      </c>
      <c r="E47">
        <v>24.97</v>
      </c>
      <c r="G47">
        <v>0</v>
      </c>
      <c r="P47">
        <f>10^(-1/1.013)</f>
        <v>0.10299903808192358</v>
      </c>
    </row>
    <row r="48" spans="1:16" x14ac:dyDescent="0.25">
      <c r="A48" t="b">
        <v>1</v>
      </c>
      <c r="B48">
        <v>255</v>
      </c>
      <c r="C48" t="s">
        <v>17</v>
      </c>
      <c r="D48" s="1" t="s">
        <v>11</v>
      </c>
      <c r="E48">
        <v>27.76</v>
      </c>
      <c r="G48">
        <v>0</v>
      </c>
    </row>
    <row r="49" spans="1:16" x14ac:dyDescent="0.25">
      <c r="A49" t="b">
        <v>1</v>
      </c>
      <c r="B49">
        <v>255</v>
      </c>
      <c r="C49" t="s">
        <v>17</v>
      </c>
      <c r="D49" s="1" t="s">
        <v>11</v>
      </c>
      <c r="E49">
        <v>27.77</v>
      </c>
      <c r="F49">
        <f>AVERAGE(E48:E50)</f>
        <v>27.72</v>
      </c>
      <c r="G49">
        <v>0</v>
      </c>
      <c r="H49">
        <f>STDEV(E48:E50)</f>
        <v>7.8102496759067386E-2</v>
      </c>
    </row>
    <row r="50" spans="1:16" x14ac:dyDescent="0.25">
      <c r="A50" t="b">
        <v>1</v>
      </c>
      <c r="B50">
        <v>255</v>
      </c>
      <c r="C50" t="s">
        <v>17</v>
      </c>
      <c r="D50" s="1" t="s">
        <v>11</v>
      </c>
      <c r="E50">
        <v>27.63</v>
      </c>
      <c r="G50">
        <v>0</v>
      </c>
    </row>
    <row r="51" spans="1:16" x14ac:dyDescent="0.25">
      <c r="A51" t="b">
        <v>1</v>
      </c>
      <c r="B51">
        <v>255</v>
      </c>
      <c r="C51" t="s">
        <v>17</v>
      </c>
      <c r="D51" s="1" t="s">
        <v>12</v>
      </c>
      <c r="E51">
        <v>30.63</v>
      </c>
      <c r="G51">
        <v>0</v>
      </c>
    </row>
    <row r="52" spans="1:16" x14ac:dyDescent="0.25">
      <c r="A52" t="b">
        <v>1</v>
      </c>
      <c r="B52">
        <v>255</v>
      </c>
      <c r="C52" t="s">
        <v>17</v>
      </c>
      <c r="D52" s="1" t="s">
        <v>12</v>
      </c>
      <c r="E52">
        <v>31.5</v>
      </c>
      <c r="F52">
        <f>AVERAGE(E51:E53)</f>
        <v>31.226666666666663</v>
      </c>
      <c r="G52">
        <v>0</v>
      </c>
      <c r="H52">
        <f>STDEV(E51:E53)</f>
        <v>0.51733290377989116</v>
      </c>
    </row>
    <row r="53" spans="1:16" x14ac:dyDescent="0.25">
      <c r="A53" t="b">
        <v>1</v>
      </c>
      <c r="B53">
        <v>255</v>
      </c>
      <c r="C53" t="s">
        <v>17</v>
      </c>
      <c r="D53" s="1" t="s">
        <v>12</v>
      </c>
      <c r="E53">
        <v>31.55</v>
      </c>
      <c r="G53">
        <v>0</v>
      </c>
    </row>
    <row r="54" spans="1:16" x14ac:dyDescent="0.25">
      <c r="A54" t="b">
        <v>1</v>
      </c>
      <c r="B54">
        <v>65280</v>
      </c>
      <c r="C54" t="s">
        <v>17</v>
      </c>
      <c r="D54" t="s">
        <v>13</v>
      </c>
      <c r="G54">
        <v>0</v>
      </c>
    </row>
    <row r="55" spans="1:16" s="3" customFormat="1" x14ac:dyDescent="0.25">
      <c r="A55" s="3" t="b">
        <v>1</v>
      </c>
      <c r="B55" s="3">
        <v>255</v>
      </c>
      <c r="C55" s="3" t="s">
        <v>18</v>
      </c>
      <c r="D55" s="4" t="s">
        <v>9</v>
      </c>
      <c r="E55" s="3">
        <v>29.34</v>
      </c>
      <c r="G55" s="3">
        <v>0</v>
      </c>
    </row>
    <row r="56" spans="1:16" x14ac:dyDescent="0.25">
      <c r="A56" t="b">
        <v>1</v>
      </c>
      <c r="B56">
        <v>255</v>
      </c>
      <c r="C56" t="s">
        <v>18</v>
      </c>
      <c r="D56" s="1" t="s">
        <v>9</v>
      </c>
      <c r="E56">
        <v>29.19</v>
      </c>
      <c r="F56">
        <f>AVERAGE(E55:E57)</f>
        <v>28.943333333333332</v>
      </c>
      <c r="G56">
        <v>0</v>
      </c>
      <c r="H56">
        <f>STDEV(E55:E57)</f>
        <v>0.56216842078983165</v>
      </c>
    </row>
    <row r="57" spans="1:16" x14ac:dyDescent="0.25">
      <c r="A57" t="b">
        <v>1</v>
      </c>
      <c r="B57">
        <v>255</v>
      </c>
      <c r="C57" t="s">
        <v>18</v>
      </c>
      <c r="D57" s="1" t="s">
        <v>9</v>
      </c>
      <c r="E57">
        <v>28.3</v>
      </c>
      <c r="G57">
        <v>0</v>
      </c>
    </row>
    <row r="58" spans="1:16" x14ac:dyDescent="0.25">
      <c r="A58" t="b">
        <v>1</v>
      </c>
      <c r="B58">
        <v>255</v>
      </c>
      <c r="C58" t="s">
        <v>18</v>
      </c>
      <c r="D58" s="1" t="s">
        <v>10</v>
      </c>
      <c r="E58">
        <v>27.14</v>
      </c>
      <c r="G58">
        <v>0</v>
      </c>
    </row>
    <row r="59" spans="1:16" x14ac:dyDescent="0.25">
      <c r="A59" t="b">
        <v>1</v>
      </c>
      <c r="B59">
        <v>255</v>
      </c>
      <c r="C59" t="s">
        <v>18</v>
      </c>
      <c r="D59" s="1" t="s">
        <v>10</v>
      </c>
      <c r="E59">
        <v>26.87</v>
      </c>
      <c r="F59">
        <f>AVERAGE(E58:E60)</f>
        <v>27.043333333333337</v>
      </c>
      <c r="G59">
        <v>0</v>
      </c>
      <c r="H59">
        <f>STDEV(E58:E60)</f>
        <v>0.15044378795195662</v>
      </c>
    </row>
    <row r="60" spans="1:16" x14ac:dyDescent="0.25">
      <c r="A60" t="b">
        <v>1</v>
      </c>
      <c r="B60">
        <v>255</v>
      </c>
      <c r="C60" t="s">
        <v>18</v>
      </c>
      <c r="D60" s="1" t="s">
        <v>10</v>
      </c>
      <c r="E60">
        <v>27.12</v>
      </c>
      <c r="G60">
        <v>0</v>
      </c>
    </row>
    <row r="61" spans="1:16" x14ac:dyDescent="0.25">
      <c r="A61" t="b">
        <v>1</v>
      </c>
      <c r="B61">
        <v>255</v>
      </c>
      <c r="C61" t="s">
        <v>18</v>
      </c>
      <c r="D61" s="1" t="s">
        <v>11</v>
      </c>
      <c r="E61">
        <v>28.82</v>
      </c>
      <c r="G61">
        <v>0</v>
      </c>
      <c r="P61">
        <f>10^(-1/1.6543)</f>
        <v>0.24860778215681836</v>
      </c>
    </row>
    <row r="62" spans="1:16" x14ac:dyDescent="0.25">
      <c r="A62" t="b">
        <v>1</v>
      </c>
      <c r="B62">
        <v>255</v>
      </c>
      <c r="C62" t="s">
        <v>18</v>
      </c>
      <c r="D62" s="1" t="s">
        <v>11</v>
      </c>
      <c r="E62">
        <v>29.76</v>
      </c>
      <c r="F62">
        <f>AVERAGE(E61:E63)</f>
        <v>29.486666666666665</v>
      </c>
      <c r="G62">
        <v>0</v>
      </c>
      <c r="H62">
        <f>STDEV(E61:E63)</f>
        <v>0.58045958802773967</v>
      </c>
    </row>
    <row r="63" spans="1:16" x14ac:dyDescent="0.25">
      <c r="A63" t="b">
        <v>1</v>
      </c>
      <c r="B63">
        <v>255</v>
      </c>
      <c r="C63" t="s">
        <v>18</v>
      </c>
      <c r="D63" s="1" t="s">
        <v>11</v>
      </c>
      <c r="E63">
        <v>29.88</v>
      </c>
      <c r="G63">
        <v>0</v>
      </c>
    </row>
    <row r="64" spans="1:16" x14ac:dyDescent="0.25">
      <c r="A64" t="b">
        <v>1</v>
      </c>
      <c r="B64">
        <v>255</v>
      </c>
      <c r="C64" t="s">
        <v>18</v>
      </c>
      <c r="D64" s="1" t="s">
        <v>12</v>
      </c>
      <c r="E64">
        <v>34.479999999999997</v>
      </c>
      <c r="G64">
        <v>0</v>
      </c>
    </row>
    <row r="65" spans="1:16" x14ac:dyDescent="0.25">
      <c r="A65" t="b">
        <v>1</v>
      </c>
      <c r="B65">
        <v>255</v>
      </c>
      <c r="C65" t="s">
        <v>18</v>
      </c>
      <c r="D65" s="1" t="s">
        <v>12</v>
      </c>
      <c r="E65">
        <v>32.75</v>
      </c>
      <c r="F65">
        <f>AVERAGE(E64:E66)</f>
        <v>33.643333333333331</v>
      </c>
      <c r="G65">
        <v>0</v>
      </c>
      <c r="H65">
        <f>STDEV(E64:E66)</f>
        <v>0.86639098179363039</v>
      </c>
    </row>
    <row r="66" spans="1:16" x14ac:dyDescent="0.25">
      <c r="A66" t="b">
        <v>1</v>
      </c>
      <c r="B66">
        <v>255</v>
      </c>
      <c r="C66" t="s">
        <v>18</v>
      </c>
      <c r="D66" s="1" t="s">
        <v>12</v>
      </c>
      <c r="E66">
        <v>33.700000000000003</v>
      </c>
      <c r="G66">
        <v>0</v>
      </c>
    </row>
    <row r="67" spans="1:16" x14ac:dyDescent="0.25">
      <c r="A67" t="b">
        <v>1</v>
      </c>
      <c r="B67">
        <v>255</v>
      </c>
      <c r="C67" t="s">
        <v>18</v>
      </c>
      <c r="D67" t="s">
        <v>13</v>
      </c>
      <c r="G67">
        <v>0</v>
      </c>
    </row>
    <row r="68" spans="1:16" s="3" customFormat="1" x14ac:dyDescent="0.25">
      <c r="A68" s="3" t="b">
        <v>1</v>
      </c>
      <c r="B68" s="3">
        <v>255</v>
      </c>
      <c r="C68" s="3" t="s">
        <v>19</v>
      </c>
      <c r="D68" s="4" t="s">
        <v>9</v>
      </c>
      <c r="E68" s="3">
        <v>25.56</v>
      </c>
      <c r="G68" s="3">
        <v>0</v>
      </c>
    </row>
    <row r="69" spans="1:16" x14ac:dyDescent="0.25">
      <c r="A69" t="b">
        <v>1</v>
      </c>
      <c r="B69">
        <v>255</v>
      </c>
      <c r="C69" t="s">
        <v>19</v>
      </c>
      <c r="D69" s="1" t="s">
        <v>9</v>
      </c>
      <c r="E69">
        <v>26.41</v>
      </c>
      <c r="F69">
        <f>AVERAGE(E68:E70)</f>
        <v>26.310000000000002</v>
      </c>
      <c r="G69">
        <v>0</v>
      </c>
      <c r="H69">
        <f>STDEV(E68:E70)</f>
        <v>0.70533679898329527</v>
      </c>
    </row>
    <row r="70" spans="1:16" x14ac:dyDescent="0.25">
      <c r="A70" t="b">
        <v>1</v>
      </c>
      <c r="B70">
        <v>255</v>
      </c>
      <c r="C70" t="s">
        <v>19</v>
      </c>
      <c r="D70" s="1" t="s">
        <v>9</v>
      </c>
      <c r="E70">
        <v>26.96</v>
      </c>
      <c r="G70">
        <v>0</v>
      </c>
    </row>
    <row r="71" spans="1:16" x14ac:dyDescent="0.25">
      <c r="A71" t="b">
        <v>1</v>
      </c>
      <c r="B71">
        <v>255</v>
      </c>
      <c r="C71" t="s">
        <v>19</v>
      </c>
      <c r="D71" s="1" t="s">
        <v>10</v>
      </c>
      <c r="E71">
        <v>26.76</v>
      </c>
      <c r="F71">
        <f>AVERAGE(E71:E73)</f>
        <v>27.146666666666665</v>
      </c>
      <c r="G71">
        <v>0</v>
      </c>
    </row>
    <row r="72" spans="1:16" x14ac:dyDescent="0.25">
      <c r="A72" t="b">
        <v>1</v>
      </c>
      <c r="B72">
        <v>255</v>
      </c>
      <c r="C72" t="s">
        <v>19</v>
      </c>
      <c r="D72" s="1" t="s">
        <v>10</v>
      </c>
      <c r="E72">
        <v>27.34</v>
      </c>
      <c r="G72">
        <v>0</v>
      </c>
      <c r="H72">
        <f>STDEV(E71:E73)</f>
        <v>0.33486315612998196</v>
      </c>
      <c r="P72" t="s">
        <v>22</v>
      </c>
    </row>
    <row r="73" spans="1:16" x14ac:dyDescent="0.25">
      <c r="A73" t="b">
        <v>1</v>
      </c>
      <c r="B73">
        <v>255</v>
      </c>
      <c r="C73" t="s">
        <v>19</v>
      </c>
      <c r="D73" s="1" t="s">
        <v>10</v>
      </c>
      <c r="E73">
        <v>27.34</v>
      </c>
      <c r="G73">
        <v>0</v>
      </c>
    </row>
    <row r="74" spans="1:16" x14ac:dyDescent="0.25">
      <c r="A74" t="b">
        <v>1</v>
      </c>
      <c r="B74">
        <v>255</v>
      </c>
      <c r="C74" t="s">
        <v>19</v>
      </c>
      <c r="D74" s="1" t="s">
        <v>11</v>
      </c>
      <c r="E74">
        <v>30.46</v>
      </c>
      <c r="F74">
        <f>AVERAGE(E74:E76)</f>
        <v>29.976666666666663</v>
      </c>
      <c r="G74">
        <v>0</v>
      </c>
      <c r="P74">
        <f>10^(-1/2.403)</f>
        <v>0.38357784636667736</v>
      </c>
    </row>
    <row r="75" spans="1:16" x14ac:dyDescent="0.25">
      <c r="A75" t="b">
        <v>1</v>
      </c>
      <c r="B75">
        <v>255</v>
      </c>
      <c r="C75" t="s">
        <v>19</v>
      </c>
      <c r="D75" s="1" t="s">
        <v>11</v>
      </c>
      <c r="E75">
        <v>29.73</v>
      </c>
      <c r="G75">
        <v>0</v>
      </c>
      <c r="H75">
        <f>STDEV(E74:E76)</f>
        <v>0.41860880704224801</v>
      </c>
    </row>
    <row r="76" spans="1:16" x14ac:dyDescent="0.25">
      <c r="A76" t="b">
        <v>1</v>
      </c>
      <c r="B76">
        <v>255</v>
      </c>
      <c r="C76" t="s">
        <v>19</v>
      </c>
      <c r="D76" s="1" t="s">
        <v>11</v>
      </c>
      <c r="E76">
        <v>29.74</v>
      </c>
      <c r="G76">
        <v>0</v>
      </c>
    </row>
    <row r="77" spans="1:16" x14ac:dyDescent="0.25">
      <c r="A77" t="b">
        <v>1</v>
      </c>
      <c r="B77">
        <v>255</v>
      </c>
      <c r="C77" t="s">
        <v>19</v>
      </c>
      <c r="D77" s="1" t="s">
        <v>12</v>
      </c>
      <c r="E77">
        <v>33.78</v>
      </c>
      <c r="G77">
        <v>0</v>
      </c>
    </row>
    <row r="78" spans="1:16" x14ac:dyDescent="0.25">
      <c r="A78" t="b">
        <v>1</v>
      </c>
      <c r="B78">
        <v>255</v>
      </c>
      <c r="C78" t="s">
        <v>19</v>
      </c>
      <c r="D78" s="1" t="s">
        <v>12</v>
      </c>
      <c r="E78">
        <v>33.82</v>
      </c>
      <c r="F78">
        <f>AVERAGE(E77:E79)</f>
        <v>33.376666666666665</v>
      </c>
      <c r="G78">
        <v>0</v>
      </c>
      <c r="H78">
        <f>STDEV(E77:E79)</f>
        <v>0.73350755506220444</v>
      </c>
    </row>
    <row r="79" spans="1:16" x14ac:dyDescent="0.25">
      <c r="A79" t="b">
        <v>1</v>
      </c>
      <c r="B79">
        <v>255</v>
      </c>
      <c r="C79" t="s">
        <v>19</v>
      </c>
      <c r="D79" s="1" t="s">
        <v>12</v>
      </c>
      <c r="E79">
        <v>32.53</v>
      </c>
      <c r="G79">
        <v>0</v>
      </c>
    </row>
    <row r="80" spans="1:16" x14ac:dyDescent="0.25">
      <c r="A80" t="b">
        <v>1</v>
      </c>
      <c r="B80">
        <v>65280</v>
      </c>
      <c r="C80" t="s">
        <v>19</v>
      </c>
      <c r="D80" t="s">
        <v>13</v>
      </c>
      <c r="G80">
        <v>0</v>
      </c>
    </row>
    <row r="81" spans="1:17" s="3" customFormat="1" x14ac:dyDescent="0.25">
      <c r="A81" s="3" t="b">
        <v>1</v>
      </c>
      <c r="B81" s="3">
        <v>255</v>
      </c>
      <c r="C81" s="3" t="s">
        <v>20</v>
      </c>
      <c r="D81" s="4" t="s">
        <v>9</v>
      </c>
      <c r="E81" s="3">
        <v>30.12</v>
      </c>
      <c r="G81" s="3">
        <v>0</v>
      </c>
    </row>
    <row r="82" spans="1:17" x14ac:dyDescent="0.25">
      <c r="A82" t="b">
        <v>1</v>
      </c>
      <c r="B82">
        <v>255</v>
      </c>
      <c r="C82" t="s">
        <v>20</v>
      </c>
      <c r="D82" s="1" t="s">
        <v>9</v>
      </c>
      <c r="E82">
        <v>29.26</v>
      </c>
      <c r="F82">
        <f>AVERAGE(E81:E83)</f>
        <v>29.523333333333337</v>
      </c>
      <c r="G82">
        <v>0</v>
      </c>
      <c r="H82">
        <f>STDEV(E81:E83)</f>
        <v>0.51791247651831396</v>
      </c>
    </row>
    <row r="83" spans="1:17" x14ac:dyDescent="0.25">
      <c r="A83" t="b">
        <v>1</v>
      </c>
      <c r="B83">
        <v>255</v>
      </c>
      <c r="C83" t="s">
        <v>20</v>
      </c>
      <c r="D83" s="1" t="s">
        <v>9</v>
      </c>
      <c r="E83">
        <v>29.19</v>
      </c>
      <c r="G83">
        <v>0</v>
      </c>
    </row>
    <row r="84" spans="1:17" x14ac:dyDescent="0.25">
      <c r="A84" t="b">
        <v>1</v>
      </c>
      <c r="B84">
        <v>255</v>
      </c>
      <c r="C84" t="s">
        <v>20</v>
      </c>
      <c r="D84" s="1" t="s">
        <v>10</v>
      </c>
      <c r="E84">
        <v>29.27</v>
      </c>
      <c r="G84">
        <v>0</v>
      </c>
    </row>
    <row r="85" spans="1:17" x14ac:dyDescent="0.25">
      <c r="A85" t="b">
        <v>1</v>
      </c>
      <c r="B85">
        <v>255</v>
      </c>
      <c r="C85" t="s">
        <v>20</v>
      </c>
      <c r="D85" s="1" t="s">
        <v>10</v>
      </c>
      <c r="E85">
        <v>29.08</v>
      </c>
      <c r="F85">
        <f>AVERAGE(E84:E86)</f>
        <v>29.236666666666665</v>
      </c>
      <c r="G85">
        <v>0</v>
      </c>
      <c r="H85">
        <f>STDEV(E84:E86)</f>
        <v>0.14294521094927776</v>
      </c>
    </row>
    <row r="86" spans="1:17" x14ac:dyDescent="0.25">
      <c r="A86" t="b">
        <v>1</v>
      </c>
      <c r="B86">
        <v>255</v>
      </c>
      <c r="C86" t="s">
        <v>20</v>
      </c>
      <c r="D86" s="1" t="s">
        <v>10</v>
      </c>
      <c r="E86">
        <v>29.36</v>
      </c>
      <c r="G86">
        <v>0</v>
      </c>
    </row>
    <row r="87" spans="1:17" x14ac:dyDescent="0.25">
      <c r="A87" t="b">
        <v>1</v>
      </c>
      <c r="B87">
        <v>255</v>
      </c>
      <c r="C87" t="s">
        <v>20</v>
      </c>
      <c r="D87" s="1" t="s">
        <v>11</v>
      </c>
      <c r="E87">
        <v>31.47</v>
      </c>
      <c r="G87">
        <v>0</v>
      </c>
      <c r="Q87">
        <f>10^(-1/1.6463)</f>
        <v>0.2469319548511793</v>
      </c>
    </row>
    <row r="88" spans="1:17" x14ac:dyDescent="0.25">
      <c r="A88" t="b">
        <v>1</v>
      </c>
      <c r="B88">
        <v>255</v>
      </c>
      <c r="C88" t="s">
        <v>20</v>
      </c>
      <c r="D88" s="1" t="s">
        <v>11</v>
      </c>
      <c r="E88">
        <v>31.94</v>
      </c>
      <c r="F88">
        <f>AVERAGE(E87:E89)</f>
        <v>31.419999999999998</v>
      </c>
      <c r="G88">
        <v>0</v>
      </c>
      <c r="H88">
        <f>STDEV(E87:E89)</f>
        <v>0.54671747731346565</v>
      </c>
    </row>
    <row r="89" spans="1:17" x14ac:dyDescent="0.25">
      <c r="A89" t="b">
        <v>1</v>
      </c>
      <c r="B89">
        <v>255</v>
      </c>
      <c r="C89" t="s">
        <v>20</v>
      </c>
      <c r="D89" s="1" t="s">
        <v>11</v>
      </c>
      <c r="E89">
        <v>30.85</v>
      </c>
      <c r="G89">
        <v>0</v>
      </c>
    </row>
    <row r="90" spans="1:17" x14ac:dyDescent="0.25">
      <c r="A90" t="b">
        <v>1</v>
      </c>
      <c r="B90">
        <v>255</v>
      </c>
      <c r="C90" t="s">
        <v>20</v>
      </c>
      <c r="D90" s="1" t="s">
        <v>12</v>
      </c>
      <c r="E90">
        <v>33.65</v>
      </c>
      <c r="G90">
        <v>0</v>
      </c>
    </row>
    <row r="91" spans="1:17" x14ac:dyDescent="0.25">
      <c r="A91" t="b">
        <v>1</v>
      </c>
      <c r="B91">
        <v>255</v>
      </c>
      <c r="C91" t="s">
        <v>20</v>
      </c>
      <c r="D91" s="1" t="s">
        <v>12</v>
      </c>
      <c r="E91">
        <v>34.99</v>
      </c>
      <c r="F91">
        <f>AVERAGE(E90:E92)</f>
        <v>34.283333333333331</v>
      </c>
      <c r="G91">
        <v>0</v>
      </c>
      <c r="H91">
        <f>STDEV(E90:E92)</f>
        <v>0.67300321940785368</v>
      </c>
    </row>
    <row r="92" spans="1:17" x14ac:dyDescent="0.25">
      <c r="A92" t="b">
        <v>1</v>
      </c>
      <c r="B92">
        <v>255</v>
      </c>
      <c r="C92" t="s">
        <v>20</v>
      </c>
      <c r="D92" s="1" t="s">
        <v>12</v>
      </c>
      <c r="E92">
        <v>34.21</v>
      </c>
      <c r="G92">
        <v>0</v>
      </c>
    </row>
    <row r="93" spans="1:17" x14ac:dyDescent="0.25">
      <c r="A93" t="b">
        <v>1</v>
      </c>
      <c r="B93">
        <v>65280</v>
      </c>
      <c r="C93" t="s">
        <v>20</v>
      </c>
      <c r="D93" t="s">
        <v>13</v>
      </c>
      <c r="G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SerialPrimerTestCT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2016-05-09T01:54:55Z</dcterms:created>
  <dcterms:modified xsi:type="dcterms:W3CDTF">2016-05-09T02:10:32Z</dcterms:modified>
</cp:coreProperties>
</file>