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PCR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7" i="1" l="1"/>
  <c r="D91" i="1"/>
  <c r="D78" i="1"/>
  <c r="B78" i="1"/>
  <c r="D64" i="1"/>
  <c r="E106" i="1"/>
  <c r="C106" i="1"/>
  <c r="B106" i="1"/>
  <c r="C105" i="1"/>
  <c r="B107" i="1" s="1"/>
  <c r="B105" i="1"/>
  <c r="D106" i="1"/>
  <c r="E105" i="1"/>
  <c r="D105" i="1"/>
  <c r="E98" i="1"/>
  <c r="D98" i="1"/>
  <c r="C98" i="1"/>
  <c r="B98" i="1"/>
  <c r="C97" i="1"/>
  <c r="B99" i="1" s="1"/>
  <c r="D97" i="1"/>
  <c r="E97" i="1"/>
  <c r="B97" i="1"/>
  <c r="E90" i="1"/>
  <c r="D90" i="1"/>
  <c r="C90" i="1"/>
  <c r="B90" i="1"/>
  <c r="C89" i="1"/>
  <c r="B91" i="1" s="1"/>
  <c r="D89" i="1"/>
  <c r="E89" i="1"/>
  <c r="B89" i="1"/>
  <c r="E77" i="1"/>
  <c r="D77" i="1"/>
  <c r="C77" i="1"/>
  <c r="B77" i="1"/>
  <c r="C76" i="1"/>
  <c r="D76" i="1"/>
  <c r="E76" i="1"/>
  <c r="B76" i="1"/>
  <c r="E63" i="1"/>
  <c r="D63" i="1"/>
  <c r="C63" i="1"/>
  <c r="B63" i="1"/>
  <c r="C62" i="1"/>
  <c r="D62" i="1"/>
  <c r="E62" i="1"/>
  <c r="B62" i="1"/>
  <c r="B64" i="1" s="1"/>
  <c r="E55" i="1"/>
  <c r="D55" i="1"/>
  <c r="C55" i="1"/>
  <c r="B55" i="1"/>
  <c r="C54" i="1"/>
  <c r="D54" i="1"/>
  <c r="E54" i="1"/>
  <c r="B54" i="1"/>
  <c r="E28" i="1"/>
  <c r="D28" i="1"/>
  <c r="C28" i="1"/>
  <c r="B28" i="1"/>
  <c r="C27" i="1"/>
  <c r="D27" i="1"/>
  <c r="E27" i="1"/>
  <c r="B27" i="1"/>
  <c r="C17" i="1"/>
  <c r="B17" i="1"/>
  <c r="E18" i="1"/>
  <c r="D18" i="1"/>
  <c r="C18" i="1"/>
  <c r="B18" i="1"/>
  <c r="E17" i="1"/>
  <c r="D17" i="1"/>
  <c r="E9" i="1"/>
  <c r="D9" i="1"/>
  <c r="B9" i="1"/>
  <c r="C9" i="1"/>
  <c r="C8" i="1"/>
  <c r="D8" i="1"/>
  <c r="E8" i="1"/>
  <c r="B8" i="1"/>
  <c r="D99" i="1" l="1"/>
  <c r="D56" i="1"/>
  <c r="B56" i="1"/>
  <c r="B10" i="1"/>
  <c r="D10" i="1"/>
  <c r="D19" i="1"/>
  <c r="B19" i="1"/>
  <c r="D29" i="1"/>
  <c r="B29" i="1"/>
</calcChain>
</file>

<file path=xl/sharedStrings.xml><?xml version="1.0" encoding="utf-8"?>
<sst xmlns="http://schemas.openxmlformats.org/spreadsheetml/2006/main" count="37" uniqueCount="17">
  <si>
    <t>Exo</t>
  </si>
  <si>
    <t>Cell</t>
  </si>
  <si>
    <t>Cavin-1</t>
  </si>
  <si>
    <t>GFP</t>
  </si>
  <si>
    <t>Cavin-2</t>
  </si>
  <si>
    <t>Delta-CT</t>
  </si>
  <si>
    <t>Sample-Ref</t>
  </si>
  <si>
    <t>200a</t>
  </si>
  <si>
    <t>148a</t>
  </si>
  <si>
    <t>30a</t>
  </si>
  <si>
    <t>20b</t>
  </si>
  <si>
    <t>146a</t>
  </si>
  <si>
    <t>19a</t>
  </si>
  <si>
    <t>10b</t>
  </si>
  <si>
    <t>av</t>
  </si>
  <si>
    <t>stdev</t>
  </si>
  <si>
    <t>DDct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</si>
</sst>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(Sheet1!$B$10,Sheet1!$B$19,Sheet1!$B$29,Sheet1!$B$56,Sheet1!$B$64,Sheet1!$B$78,Sheet1!$B$91,Sheet1!$B$99,Sheet1!$B$107)</c:f>
              <c:numCache>
                <c:formatCode>General</c:formatCode>
                <c:ptCount val="9"/>
                <c:pt idx="0">
                  <c:v>-5.2619999999999978</c:v>
                </c:pt>
                <c:pt idx="1">
                  <c:v>-4.4774999999999974</c:v>
                </c:pt>
                <c:pt idx="2">
                  <c:v>-1.8340476190476187</c:v>
                </c:pt>
                <c:pt idx="3">
                  <c:v>-1.7479761904761906</c:v>
                </c:pt>
                <c:pt idx="4">
                  <c:v>0.35083333333333466</c:v>
                </c:pt>
                <c:pt idx="5">
                  <c:v>-0.84500000000000108</c:v>
                </c:pt>
                <c:pt idx="6">
                  <c:v>1.9180000000000015</c:v>
                </c:pt>
                <c:pt idx="7">
                  <c:v>2.357000000000002</c:v>
                </c:pt>
                <c:pt idx="8">
                  <c:v>-2.145999999999999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(Sheet1!$D$10,Sheet1!$D$19,Sheet1!$D$29,Sheet1!$D$56,Sheet1!$D$64,Sheet1!$D$78,Sheet1!$D$91,Sheet1!$D$99,Sheet1!$D$107)</c:f>
              <c:numCache>
                <c:formatCode>General</c:formatCode>
                <c:ptCount val="9"/>
                <c:pt idx="0">
                  <c:v>-1.8844999999999994</c:v>
                </c:pt>
                <c:pt idx="1">
                  <c:v>-1.611499999999999</c:v>
                </c:pt>
                <c:pt idx="2">
                  <c:v>-2.537500000000001</c:v>
                </c:pt>
                <c:pt idx="3">
                  <c:v>-0.15199095022624476</c:v>
                </c:pt>
                <c:pt idx="4">
                  <c:v>-2.3683333333333341</c:v>
                </c:pt>
                <c:pt idx="5">
                  <c:v>-0.8583333333333325</c:v>
                </c:pt>
                <c:pt idx="6">
                  <c:v>-0.68964285714285811</c:v>
                </c:pt>
                <c:pt idx="7">
                  <c:v>0.24049999999999838</c:v>
                </c:pt>
                <c:pt idx="8">
                  <c:v>-1.0950000000000013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091104"/>
        <c:axId val="169676416"/>
      </c:barChart>
      <c:catAx>
        <c:axId val="169091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6416"/>
        <c:crosses val="autoZero"/>
        <c:auto val="1"/>
        <c:lblAlgn val="ctr"/>
        <c:lblOffset val="100"/>
        <c:noMultiLvlLbl val="0"/>
      </c:catAx>
      <c:valAx>
        <c:axId val="16967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408214</xdr:colOff>
      <xdr:row>70</xdr:row>
      <xdr:rowOff>16329</xdr:rowOff>
    </xdr:from>
    <xdr:to>
      <xdr:col>14</xdr:col>
      <xdr:colOff>81643</xdr:colOff>
      <xdr:row>84</xdr:row>
      <xdr:rowOff>92529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47" zoomScale="70" zoomScaleNormal="70" workbookViewId="0">
      <selection activeCell="A100" activeCellId="8" sqref="A3 A12 A20 A30 A57 A65 A79 A92 A100"/>
    </sheetView>
  </sheetViews>
  <sheetFormatPr defaultRowHeight="15" x14ac:dyDescent="0.25"/>
  <sheetData>
    <row r="1" spans="1:8" x14ac:dyDescent="0.25">
      <c r="B1" s="1" t="s">
        <v>0</v>
      </c>
      <c r="C1" s="1"/>
      <c r="D1" s="1" t="s">
        <v>1</v>
      </c>
      <c r="E1" s="1"/>
    </row>
    <row r="2" spans="1:8" x14ac:dyDescent="0.25">
      <c r="B2" t="s">
        <v>2</v>
      </c>
      <c r="C2" t="s">
        <v>3</v>
      </c>
      <c r="D2" t="s">
        <v>4</v>
      </c>
      <c r="E2" t="s">
        <v>3</v>
      </c>
      <c r="G2" t="s">
        <v>5</v>
      </c>
      <c r="H2" t="s">
        <v>6</v>
      </c>
    </row>
    <row r="3" spans="1:8" x14ac:dyDescent="0.25">
      <c r="A3" t="s">
        <v>7</v>
      </c>
      <c r="B3" s="3">
        <v>-2.6900000000000013</v>
      </c>
      <c r="C3" s="3">
        <v>0.49000000000000199</v>
      </c>
      <c r="D3" s="3">
        <v>1.5700000000000003</v>
      </c>
      <c r="E3" s="3">
        <v>-0.12999999999999901</v>
      </c>
    </row>
    <row r="4" spans="1:8" x14ac:dyDescent="0.25">
      <c r="B4" s="3">
        <v>-0.30000000000000071</v>
      </c>
      <c r="C4" s="3">
        <v>-27.27</v>
      </c>
      <c r="D4" s="3">
        <v>-2.4800000000000004</v>
      </c>
      <c r="E4" s="3">
        <v>0.96999999999999886</v>
      </c>
    </row>
    <row r="5" spans="1:8" x14ac:dyDescent="0.25">
      <c r="B5" s="3">
        <v>1.629999999999999</v>
      </c>
      <c r="C5" s="3">
        <v>1.33</v>
      </c>
      <c r="D5" s="3">
        <v>3.9800000000000004</v>
      </c>
      <c r="E5" s="3">
        <v>-4.1199999999999992</v>
      </c>
    </row>
    <row r="6" spans="1:8" x14ac:dyDescent="0.25">
      <c r="B6" s="3">
        <v>-0.89000000000000057</v>
      </c>
      <c r="C6" s="3">
        <v>2.17</v>
      </c>
      <c r="D6" s="3">
        <v>-0.33000000000000007</v>
      </c>
      <c r="E6" s="3">
        <v>-0.96999999999999886</v>
      </c>
    </row>
    <row r="7" spans="1:8" x14ac:dyDescent="0.25">
      <c r="B7" s="3">
        <v>-0.53999999999999915</v>
      </c>
      <c r="C7" s="3"/>
      <c r="D7" s="3">
        <v>1.3699999999999992</v>
      </c>
    </row>
    <row r="8" spans="1:8" x14ac:dyDescent="0.25">
      <c r="A8" s="12" t="s">
        <v>14</v>
      </c>
      <c r="B8" s="12">
        <f>AVERAGE(B3:B7)</f>
        <v>-0.5580000000000005</v>
      </c>
      <c r="C8" s="12">
        <f t="shared" ref="C8:E8" si="0">AVERAGE(C3:C7)</f>
        <v>-5.8199999999999985</v>
      </c>
      <c r="D8" s="12">
        <f t="shared" si="0"/>
        <v>0.82199999999999984</v>
      </c>
      <c r="E8" s="12">
        <f t="shared" si="0"/>
        <v>-1.0624999999999996</v>
      </c>
    </row>
    <row r="9" spans="1:8" x14ac:dyDescent="0.25">
      <c r="A9" s="11" t="s">
        <v>15</v>
      </c>
      <c r="B9" s="11">
        <f>STDEV(B3:B7)/2.236</f>
        <v>0.68958169334244723</v>
      </c>
      <c r="C9" s="11">
        <f>STDEV(C3:C7)/2</f>
        <v>7.1582190522503577</v>
      </c>
      <c r="D9" s="11">
        <f>STDEV(D3:D7)/2.236</f>
        <v>1.0738827291777508</v>
      </c>
      <c r="E9" s="11">
        <f>STDEV(E3:E7)/2</f>
        <v>1.0938264259012942</v>
      </c>
    </row>
    <row r="10" spans="1:8" x14ac:dyDescent="0.25">
      <c r="A10" s="6" t="s">
        <v>16</v>
      </c>
      <c r="B10" s="6">
        <f>-(B8-C8)</f>
        <v>-5.2619999999999978</v>
      </c>
      <c r="C10" s="6"/>
      <c r="D10" s="6">
        <f t="shared" ref="D10" si="1">-(D8-E8)</f>
        <v>-1.8844999999999994</v>
      </c>
      <c r="E10" s="6"/>
    </row>
    <row r="12" spans="1:8" x14ac:dyDescent="0.25">
      <c r="A12" s="2" t="s">
        <v>8</v>
      </c>
      <c r="B12" s="2">
        <v>-2.8299999999999983</v>
      </c>
      <c r="C12" s="2">
        <v>-0.32000000000000028</v>
      </c>
      <c r="D12" s="2">
        <v>0.13999999999999702</v>
      </c>
      <c r="E12" s="2">
        <v>-2.2999999999999989</v>
      </c>
    </row>
    <row r="13" spans="1:8" x14ac:dyDescent="0.25">
      <c r="B13" s="4">
        <v>-1.8900000000000006</v>
      </c>
      <c r="C13" s="4">
        <v>-24.799999999999997</v>
      </c>
      <c r="D13" s="4">
        <v>-1.4399999999999995</v>
      </c>
      <c r="E13" s="4">
        <v>-0.82000000000000028</v>
      </c>
    </row>
    <row r="14" spans="1:8" x14ac:dyDescent="0.25">
      <c r="B14" s="4">
        <v>-1.5800000000000018</v>
      </c>
      <c r="C14" s="4">
        <v>-1.6499999999999986</v>
      </c>
      <c r="D14" s="4">
        <v>-1.1099999999999994</v>
      </c>
      <c r="E14" s="4"/>
    </row>
    <row r="15" spans="1:8" x14ac:dyDescent="0.25">
      <c r="B15" s="4">
        <v>-0.26000000000000156</v>
      </c>
      <c r="C15" s="4">
        <v>1.7000000000000011</v>
      </c>
      <c r="D15" s="4">
        <v>-1.0500000000000007</v>
      </c>
      <c r="E15" s="4">
        <v>-3.76</v>
      </c>
    </row>
    <row r="16" spans="1:8" x14ac:dyDescent="0.25">
      <c r="B16" s="4">
        <v>-2.3900000000000006</v>
      </c>
      <c r="C16" s="4"/>
      <c r="D16" s="4">
        <v>-1.370000000000001</v>
      </c>
      <c r="E16" s="4">
        <v>-3.4299999999999997</v>
      </c>
    </row>
    <row r="17" spans="1:5" x14ac:dyDescent="0.25">
      <c r="A17" s="12" t="s">
        <v>14</v>
      </c>
      <c r="B17" s="12">
        <f>AVERAGE(B12:B16)</f>
        <v>-1.7900000000000005</v>
      </c>
      <c r="C17" s="12">
        <f>AVERAGE(C12:C16)</f>
        <v>-6.2674999999999983</v>
      </c>
      <c r="D17" s="12">
        <f t="shared" ref="D17" si="2">AVERAGE(D12:D16)</f>
        <v>-0.96600000000000075</v>
      </c>
      <c r="E17" s="12">
        <f t="shared" ref="E17" si="3">AVERAGE(E12:E16)</f>
        <v>-2.5774999999999997</v>
      </c>
    </row>
    <row r="18" spans="1:5" x14ac:dyDescent="0.25">
      <c r="A18" s="11" t="s">
        <v>15</v>
      </c>
      <c r="B18" s="11">
        <f>STDEV(B12:B16)/2.236</f>
        <v>0.43799733329458662</v>
      </c>
      <c r="C18" s="11">
        <f>STDEV(C12:C16)/2</f>
        <v>6.2157640653958754</v>
      </c>
      <c r="D18" s="11">
        <f>STDEV(D12:D16)/2.236</f>
        <v>0.2862708204126696</v>
      </c>
      <c r="E18" s="11">
        <f>STDEV(E12:E16)/2</f>
        <v>0.66400771832863514</v>
      </c>
    </row>
    <row r="19" spans="1:5" x14ac:dyDescent="0.25">
      <c r="B19">
        <f>-(B17-C17)</f>
        <v>-4.4774999999999974</v>
      </c>
      <c r="C19" s="10"/>
      <c r="D19" s="10">
        <f t="shared" ref="D19" si="4">-(D17-E17)</f>
        <v>-1.611499999999999</v>
      </c>
    </row>
    <row r="20" spans="1:5" x14ac:dyDescent="0.25">
      <c r="A20" s="2">
        <v>363</v>
      </c>
      <c r="B20" s="2">
        <v>-0.86000000000000121</v>
      </c>
      <c r="C20" s="2">
        <v>-2.0100000000000016</v>
      </c>
      <c r="D20" s="2"/>
      <c r="E20" s="2"/>
    </row>
    <row r="21" spans="1:5" x14ac:dyDescent="0.25">
      <c r="B21" s="5">
        <v>0.21000000000000085</v>
      </c>
      <c r="C21" s="5">
        <v>-3.7</v>
      </c>
      <c r="D21" s="5">
        <v>0.51999999999999957</v>
      </c>
      <c r="E21" s="5">
        <v>-1.5800000000000018</v>
      </c>
    </row>
    <row r="22" spans="1:5" x14ac:dyDescent="0.25">
      <c r="B22" s="8">
        <v>-2.6400000000000006</v>
      </c>
      <c r="C22" s="8">
        <v>-5.2100000000000009</v>
      </c>
      <c r="D22" s="8">
        <v>-2.5799999999999983</v>
      </c>
      <c r="E22" s="5"/>
    </row>
    <row r="23" spans="1:5" x14ac:dyDescent="0.25">
      <c r="B23" s="8">
        <v>4.0199999999999996</v>
      </c>
      <c r="C23" s="8">
        <v>-2.0499999999999989</v>
      </c>
      <c r="D23" s="8">
        <v>4.1500000000000021</v>
      </c>
      <c r="E23" s="5"/>
    </row>
    <row r="24" spans="1:5" x14ac:dyDescent="0.25">
      <c r="B24" s="8">
        <v>-3.84</v>
      </c>
      <c r="C24" s="8">
        <v>-1.7300000000000004</v>
      </c>
      <c r="D24" s="8">
        <v>-2.9400000000000013</v>
      </c>
      <c r="E24" s="8">
        <v>-7.0000000000000284E-2</v>
      </c>
    </row>
    <row r="25" spans="1:5" x14ac:dyDescent="0.25">
      <c r="B25" s="8">
        <v>0.71999999999999886</v>
      </c>
      <c r="C25" s="8">
        <v>-0.82999999999999829</v>
      </c>
      <c r="D25" s="8"/>
      <c r="E25" s="8">
        <v>-6.6</v>
      </c>
    </row>
    <row r="26" spans="1:5" x14ac:dyDescent="0.25">
      <c r="B26" s="8">
        <v>-2.8900000000000006</v>
      </c>
      <c r="D26" s="8"/>
      <c r="E26" s="8"/>
    </row>
    <row r="27" spans="1:5" x14ac:dyDescent="0.25">
      <c r="A27" s="12" t="s">
        <v>14</v>
      </c>
      <c r="B27" s="12">
        <f>AVERAGE(B20:B26)</f>
        <v>-0.75428571428571467</v>
      </c>
      <c r="C27" s="12">
        <f>AVERAGE(C20:C25)</f>
        <v>-2.5883333333333334</v>
      </c>
      <c r="D27" s="12">
        <f>AVERAGE(D20:D26)</f>
        <v>-0.21249999999999947</v>
      </c>
      <c r="E27" s="12">
        <f>AVERAGE(E20:E26)</f>
        <v>-2.7500000000000004</v>
      </c>
    </row>
    <row r="28" spans="1:5" x14ac:dyDescent="0.25">
      <c r="A28" s="11" t="s">
        <v>15</v>
      </c>
      <c r="B28" s="11">
        <f>STDEV(B20:B26)/2.645</f>
        <v>1.0185413712895579</v>
      </c>
      <c r="C28" s="11">
        <f>STDEV(C20:C25)/2.645</f>
        <v>0.59925717417254387</v>
      </c>
      <c r="D28" s="11">
        <f>STDEV(D20:D26)/2.449</f>
        <v>1.3462977978788693</v>
      </c>
      <c r="E28" s="11">
        <f>STDEV(E20:E26)/2.645</f>
        <v>1.2924804646416534</v>
      </c>
    </row>
    <row r="29" spans="1:5" x14ac:dyDescent="0.25">
      <c r="A29" t="s">
        <v>16</v>
      </c>
      <c r="B29">
        <f>-(B27-C27)</f>
        <v>-1.8340476190476187</v>
      </c>
      <c r="C29" s="10"/>
      <c r="D29" s="10">
        <f>-(D27-E27)</f>
        <v>-2.537500000000001</v>
      </c>
    </row>
    <row r="30" spans="1:5" x14ac:dyDescent="0.25">
      <c r="A30" s="2" t="s">
        <v>9</v>
      </c>
      <c r="B30" s="2">
        <v>1.67</v>
      </c>
      <c r="C30" s="2">
        <v>-7.3000000000000007</v>
      </c>
      <c r="D30" s="2">
        <v>-0.24000000000000199</v>
      </c>
      <c r="E30" s="2">
        <v>8.4599999999999991</v>
      </c>
    </row>
    <row r="31" spans="1:5" x14ac:dyDescent="0.25">
      <c r="B31" s="6">
        <v>0.91000000000000014</v>
      </c>
      <c r="C31" s="6">
        <v>0.17999999999999972</v>
      </c>
      <c r="D31" s="6">
        <v>2.7600000000000016</v>
      </c>
      <c r="E31" s="6">
        <v>0.11999999999999744</v>
      </c>
    </row>
    <row r="32" spans="1:5" x14ac:dyDescent="0.25">
      <c r="C32" s="6">
        <v>3.3400000000000016</v>
      </c>
      <c r="E32" s="6">
        <v>2.9000000000000004</v>
      </c>
    </row>
    <row r="33" spans="2:5" x14ac:dyDescent="0.25">
      <c r="B33" s="6"/>
      <c r="D33" s="6"/>
      <c r="E33" s="6">
        <v>1.8200000000000003</v>
      </c>
    </row>
    <row r="34" spans="2:5" x14ac:dyDescent="0.25">
      <c r="B34" s="7">
        <v>-0.65000000000000213</v>
      </c>
      <c r="C34" s="7"/>
      <c r="D34" s="7">
        <v>-9.379999999999999</v>
      </c>
      <c r="E34" s="7"/>
    </row>
    <row r="35" spans="2:5" x14ac:dyDescent="0.25">
      <c r="B35" s="7">
        <v>-0.80000000000000071</v>
      </c>
      <c r="C35" s="7"/>
      <c r="D35" s="7">
        <v>6.9300000000000033</v>
      </c>
      <c r="E35" s="7">
        <v>6.32</v>
      </c>
    </row>
    <row r="36" spans="2:5" x14ac:dyDescent="0.25">
      <c r="B36" s="7"/>
      <c r="C36" s="7">
        <v>-0.66000000000000014</v>
      </c>
      <c r="D36" s="7">
        <v>4.1699999999999982</v>
      </c>
      <c r="E36" s="7"/>
    </row>
    <row r="37" spans="2:5" x14ac:dyDescent="0.25">
      <c r="B37" s="7">
        <v>-5.4499999999999993</v>
      </c>
      <c r="C37" s="7">
        <v>2.6900000000000013</v>
      </c>
      <c r="D37" s="7"/>
      <c r="E37" s="7">
        <v>-1.1499999999999986</v>
      </c>
    </row>
    <row r="38" spans="2:5" x14ac:dyDescent="0.25">
      <c r="B38" s="7">
        <v>-5.16</v>
      </c>
      <c r="C38" s="7">
        <v>-0.25999999999999801</v>
      </c>
      <c r="D38" s="7">
        <v>1.5899999999999999</v>
      </c>
      <c r="E38" s="7">
        <v>-0.41999999999999815</v>
      </c>
    </row>
    <row r="39" spans="2:5" x14ac:dyDescent="0.25">
      <c r="B39" s="10"/>
      <c r="C39" s="10"/>
      <c r="D39" s="10"/>
      <c r="E39" s="10">
        <v>1.6000000000000014</v>
      </c>
    </row>
    <row r="40" spans="2:5" x14ac:dyDescent="0.25">
      <c r="B40" s="10">
        <v>-4.6499999999999986</v>
      </c>
      <c r="C40" s="10"/>
      <c r="D40" s="10">
        <v>-7.3699999999999974</v>
      </c>
      <c r="E40" s="10">
        <v>-8.41</v>
      </c>
    </row>
    <row r="41" spans="2:5" x14ac:dyDescent="0.25">
      <c r="B41" s="10">
        <v>-4.0100000000000016</v>
      </c>
      <c r="C41" s="10">
        <v>1.4499999999999993</v>
      </c>
      <c r="D41" s="10">
        <v>-12.5</v>
      </c>
      <c r="E41" s="10"/>
    </row>
    <row r="42" spans="2:5" x14ac:dyDescent="0.25">
      <c r="B42" s="10"/>
      <c r="C42" s="10">
        <v>-4.4499999999999993</v>
      </c>
      <c r="D42" s="10"/>
      <c r="E42" s="10">
        <v>-5.0500000000000007</v>
      </c>
    </row>
    <row r="43" spans="2:5" x14ac:dyDescent="0.25">
      <c r="B43" s="10"/>
      <c r="C43" s="10">
        <v>-2.2800000000000011</v>
      </c>
      <c r="D43" s="10"/>
      <c r="E43" s="10"/>
    </row>
    <row r="44" spans="2:5" x14ac:dyDescent="0.25">
      <c r="B44" s="10"/>
      <c r="C44" s="10"/>
      <c r="D44" s="10"/>
      <c r="E44" s="10">
        <v>-1.5200000000000031</v>
      </c>
    </row>
    <row r="45" spans="2:5" x14ac:dyDescent="0.25">
      <c r="B45" s="10"/>
      <c r="C45" s="10"/>
      <c r="D45" s="10">
        <v>-3.3499999999999979</v>
      </c>
      <c r="E45" s="10"/>
    </row>
    <row r="46" spans="2:5" x14ac:dyDescent="0.25">
      <c r="B46" s="10"/>
      <c r="C46" s="10"/>
      <c r="D46" s="10"/>
      <c r="E46" s="10"/>
    </row>
    <row r="47" spans="2:5" x14ac:dyDescent="0.25">
      <c r="B47" s="10"/>
      <c r="C47" s="10">
        <v>-14.769999999999996</v>
      </c>
      <c r="D47" s="10">
        <v>-7.1300000000000008</v>
      </c>
      <c r="E47" s="10">
        <v>-1.2599999999999998</v>
      </c>
    </row>
    <row r="48" spans="2:5" x14ac:dyDescent="0.25">
      <c r="B48" s="10">
        <v>1.6099999999999994</v>
      </c>
      <c r="C48" s="10">
        <v>-7.7100000000000009</v>
      </c>
      <c r="D48" s="10"/>
      <c r="E48" s="10"/>
    </row>
    <row r="49" spans="1:5" x14ac:dyDescent="0.25">
      <c r="B49" s="10"/>
      <c r="C49" s="10"/>
      <c r="D49" s="10">
        <v>-0.96000000000000085</v>
      </c>
      <c r="E49" s="10">
        <v>-3.8399999999999981</v>
      </c>
    </row>
    <row r="50" spans="1:5" x14ac:dyDescent="0.25">
      <c r="B50" s="10">
        <v>0.95000000000000284</v>
      </c>
      <c r="C50" s="10">
        <v>-0.28999999999999915</v>
      </c>
      <c r="D50" s="10">
        <v>8.84</v>
      </c>
      <c r="E50" s="10">
        <v>-9.7999999999999989</v>
      </c>
    </row>
    <row r="51" spans="1:5" x14ac:dyDescent="0.25">
      <c r="B51" s="10">
        <v>1.2199999999999989</v>
      </c>
      <c r="C51" s="10"/>
      <c r="D51" s="10">
        <v>5.0500000000000007</v>
      </c>
      <c r="E51" s="10">
        <v>3</v>
      </c>
    </row>
    <row r="52" spans="1:5" x14ac:dyDescent="0.25">
      <c r="B52" s="10">
        <v>3.0000000000001137E-2</v>
      </c>
      <c r="C52" s="10">
        <v>-14.580000000000002</v>
      </c>
      <c r="D52" s="10"/>
      <c r="E52" s="10">
        <v>-8.48</v>
      </c>
    </row>
    <row r="53" spans="1:5" x14ac:dyDescent="0.25">
      <c r="B53" s="10"/>
      <c r="C53" s="10">
        <v>3.4499999999999993</v>
      </c>
      <c r="D53" s="10"/>
      <c r="E53" s="10">
        <v>-2.0300000000000011</v>
      </c>
    </row>
    <row r="54" spans="1:5" x14ac:dyDescent="0.25">
      <c r="A54" s="12" t="s">
        <v>14</v>
      </c>
      <c r="B54" s="12">
        <f>AVERAGE(B30:B53)</f>
        <v>-1.1941666666666666</v>
      </c>
      <c r="C54" s="12">
        <f t="shared" ref="C54:E54" si="5">AVERAGE(C30:C53)</f>
        <v>-2.9421428571428572</v>
      </c>
      <c r="D54" s="12">
        <f t="shared" si="5"/>
        <v>-0.89153846153846128</v>
      </c>
      <c r="E54" s="12">
        <f t="shared" si="5"/>
        <v>-1.043529411764706</v>
      </c>
    </row>
    <row r="55" spans="1:5" x14ac:dyDescent="0.25">
      <c r="A55" s="11" t="s">
        <v>15</v>
      </c>
      <c r="B55" s="11">
        <f>STDEV(B30:B53)/3.7416</f>
        <v>0.74982399484458551</v>
      </c>
      <c r="C55" s="11">
        <f>STDEV(C30:C53)/3.872</f>
        <v>1.5698077961457984</v>
      </c>
      <c r="D55" s="11">
        <f>STDEV(D30:D53)/4</f>
        <v>1.6621781787994099</v>
      </c>
      <c r="E55" s="11">
        <f>STDEV(E30:E53)/4.242</f>
        <v>1.1856568408467847</v>
      </c>
    </row>
    <row r="56" spans="1:5" x14ac:dyDescent="0.25">
      <c r="A56" t="s">
        <v>16</v>
      </c>
      <c r="B56">
        <f>-(B54-C54)</f>
        <v>-1.7479761904761906</v>
      </c>
      <c r="C56" s="10"/>
      <c r="D56" s="10">
        <f t="shared" ref="C56:E56" si="6">-(D54-E54)</f>
        <v>-0.15199095022624476</v>
      </c>
      <c r="E56" s="10"/>
    </row>
    <row r="57" spans="1:5" x14ac:dyDescent="0.25">
      <c r="A57" s="12" t="s">
        <v>10</v>
      </c>
      <c r="B57" s="12">
        <v>-1.5</v>
      </c>
      <c r="C57" s="12"/>
      <c r="D57" s="12"/>
      <c r="E57" s="12">
        <v>-4.5500000000000007</v>
      </c>
    </row>
    <row r="58" spans="1:5" x14ac:dyDescent="0.25">
      <c r="B58" s="9">
        <v>-1.3200000000000003</v>
      </c>
      <c r="C58" s="9"/>
      <c r="D58" s="9">
        <v>10.64</v>
      </c>
      <c r="E58" s="9">
        <v>5.73</v>
      </c>
    </row>
    <row r="59" spans="1:5" x14ac:dyDescent="0.25">
      <c r="B59" s="9">
        <v>-4.4200000000000017</v>
      </c>
      <c r="C59" s="9">
        <v>-1.75</v>
      </c>
      <c r="D59" s="9">
        <v>-1.6799999999999997</v>
      </c>
      <c r="E59" s="9"/>
    </row>
    <row r="60" spans="1:5" x14ac:dyDescent="0.25">
      <c r="B60" s="9">
        <v>0.96999999999999886</v>
      </c>
      <c r="C60" s="9">
        <v>0.62999999999999901</v>
      </c>
      <c r="D60" s="9"/>
      <c r="E60" s="9">
        <v>-1.2100000000000009</v>
      </c>
    </row>
    <row r="61" spans="1:5" x14ac:dyDescent="0.25">
      <c r="B61" s="9"/>
      <c r="C61" s="9">
        <v>-2.5299999999999976</v>
      </c>
      <c r="D61" s="9">
        <v>-3.91</v>
      </c>
      <c r="E61" s="9">
        <v>-2.7100000000000009</v>
      </c>
    </row>
    <row r="62" spans="1:5" x14ac:dyDescent="0.25">
      <c r="A62" s="12" t="s">
        <v>14</v>
      </c>
      <c r="B62" s="12">
        <f>AVERAGE(B57:B61)</f>
        <v>-1.5675000000000008</v>
      </c>
      <c r="C62" s="12">
        <f>AVERAGE(C57:C61)</f>
        <v>-1.2166666666666661</v>
      </c>
      <c r="D62" s="12">
        <f t="shared" ref="D62:E62" si="7">AVERAGE(D57:D61)</f>
        <v>1.6833333333333336</v>
      </c>
      <c r="E62" s="12">
        <f t="shared" si="7"/>
        <v>-0.6850000000000005</v>
      </c>
    </row>
    <row r="63" spans="1:5" x14ac:dyDescent="0.25">
      <c r="A63" s="11" t="s">
        <v>15</v>
      </c>
      <c r="B63" s="11">
        <f>STDEV(B57:B61)/2</f>
        <v>1.1045917420778897</v>
      </c>
      <c r="C63" s="11">
        <f>STDEV(C57:C61)/1.732</f>
        <v>0.95041961148438681</v>
      </c>
      <c r="D63" s="11">
        <f>STDEV(D57:D61)/1.732</f>
        <v>4.5244976237954839</v>
      </c>
      <c r="E63" s="11">
        <f>STDEV(E57:E61)/2</f>
        <v>2.2447475730394872</v>
      </c>
    </row>
    <row r="64" spans="1:5" x14ac:dyDescent="0.25">
      <c r="B64">
        <f>-(B62-C62)</f>
        <v>0.35083333333333466</v>
      </c>
      <c r="C64" s="10"/>
      <c r="D64" s="10">
        <f t="shared" ref="C64:D64" si="8">-(D62-E62)</f>
        <v>-2.3683333333333341</v>
      </c>
    </row>
    <row r="65" spans="1:5" x14ac:dyDescent="0.25">
      <c r="A65" s="12" t="s">
        <v>11</v>
      </c>
      <c r="B65" s="12">
        <v>-8.6500000000000021</v>
      </c>
      <c r="C65" s="12"/>
      <c r="D65" s="12">
        <v>-9.58</v>
      </c>
      <c r="E65" s="12">
        <v>-20.330000000000002</v>
      </c>
    </row>
    <row r="66" spans="1:5" x14ac:dyDescent="0.25">
      <c r="A66" s="6"/>
      <c r="B66" s="6">
        <v>-5.2200000000000006</v>
      </c>
      <c r="C66" s="6"/>
      <c r="D66" s="6">
        <v>-1.4799999999999969</v>
      </c>
      <c r="E66" s="6">
        <v>-5.99</v>
      </c>
    </row>
    <row r="67" spans="1:5" x14ac:dyDescent="0.25">
      <c r="B67" s="10"/>
      <c r="C67" s="10">
        <v>-2.629999999999999</v>
      </c>
      <c r="D67" s="10">
        <v>-8.6100000000000012</v>
      </c>
      <c r="E67" s="10"/>
    </row>
    <row r="68" spans="1:5" x14ac:dyDescent="0.25">
      <c r="B68" s="10">
        <v>-7.4499999999999993</v>
      </c>
      <c r="C68" s="10">
        <v>-6.99</v>
      </c>
      <c r="D68" s="10"/>
      <c r="E68" s="10">
        <v>-11.569999999999999</v>
      </c>
    </row>
    <row r="69" spans="1:5" x14ac:dyDescent="0.25">
      <c r="B69" s="10">
        <v>-10.130000000000003</v>
      </c>
      <c r="C69" s="10">
        <v>-8.7499999999999982</v>
      </c>
      <c r="D69" s="10">
        <v>-6.5900000000000016</v>
      </c>
      <c r="E69" s="10">
        <v>-15.23</v>
      </c>
    </row>
    <row r="70" spans="1:5" x14ac:dyDescent="0.25">
      <c r="B70" s="10"/>
      <c r="C70" s="10"/>
      <c r="D70" s="10"/>
      <c r="E70" s="10">
        <v>14.850000000000001</v>
      </c>
    </row>
    <row r="71" spans="1:5" x14ac:dyDescent="0.25">
      <c r="B71" s="10"/>
      <c r="C71" s="10"/>
      <c r="D71" s="10">
        <v>-12.149999999999999</v>
      </c>
      <c r="E71" s="10"/>
    </row>
    <row r="72" spans="1:5" x14ac:dyDescent="0.25">
      <c r="B72" s="10">
        <v>-3.8100000000000023</v>
      </c>
      <c r="C72" s="10">
        <v>-3.9999999999999147E-2</v>
      </c>
      <c r="D72" s="10">
        <v>-2.1999999999999993</v>
      </c>
      <c r="E72" s="10"/>
    </row>
    <row r="73" spans="1:5" x14ac:dyDescent="0.25">
      <c r="B73" s="10"/>
      <c r="C73" s="10">
        <v>-4.32</v>
      </c>
      <c r="D73" s="10"/>
      <c r="E73" s="10">
        <v>-3.5100000000000016</v>
      </c>
    </row>
    <row r="74" spans="1:5" x14ac:dyDescent="0.25">
      <c r="B74" s="10">
        <v>6.57</v>
      </c>
      <c r="C74" s="10">
        <v>-0.89000000000000057</v>
      </c>
      <c r="D74" s="10"/>
      <c r="E74" s="10">
        <v>0.41000000000000014</v>
      </c>
    </row>
    <row r="75" spans="1:5" x14ac:dyDescent="0.25">
      <c r="B75" s="10"/>
      <c r="C75" s="10"/>
      <c r="D75" s="10"/>
      <c r="E75" s="10"/>
    </row>
    <row r="76" spans="1:5" x14ac:dyDescent="0.25">
      <c r="A76" s="12" t="s">
        <v>14</v>
      </c>
      <c r="B76" s="12">
        <f>AVERAGE(B65:B74)</f>
        <v>-4.7816666666666672</v>
      </c>
      <c r="C76" s="12">
        <f>AVERAGE(C65:C74)</f>
        <v>-3.9366666666666661</v>
      </c>
      <c r="D76" s="12">
        <f>AVERAGE(D65:D74)</f>
        <v>-6.7683333333333335</v>
      </c>
      <c r="E76" s="12">
        <f>AVERAGE(E65:E74)</f>
        <v>-5.910000000000001</v>
      </c>
    </row>
    <row r="77" spans="1:5" x14ac:dyDescent="0.25">
      <c r="A77" s="11" t="s">
        <v>15</v>
      </c>
      <c r="B77" s="11">
        <f>STDEV(B65:B75)/2.449</f>
        <v>2.454638848042388</v>
      </c>
      <c r="C77" s="11">
        <f>STDEV(C65:C75)/2.449</f>
        <v>1.4004172896022886</v>
      </c>
      <c r="D77" s="11">
        <f>STDEV(D65:D75)/2.449</f>
        <v>1.7239792509028016</v>
      </c>
      <c r="E77" s="11">
        <f>STDEV(E65:E75)/2.645</f>
        <v>4.3751934495398341</v>
      </c>
    </row>
    <row r="78" spans="1:5" x14ac:dyDescent="0.25">
      <c r="A78" t="s">
        <v>16</v>
      </c>
      <c r="B78">
        <f>(B76-C76)</f>
        <v>-0.84500000000000108</v>
      </c>
      <c r="C78" s="10"/>
      <c r="D78" s="10">
        <f>(D76-E76)</f>
        <v>-0.8583333333333325</v>
      </c>
    </row>
    <row r="79" spans="1:5" x14ac:dyDescent="0.25">
      <c r="A79" s="12" t="s">
        <v>12</v>
      </c>
      <c r="B79" s="12"/>
      <c r="C79" s="12"/>
      <c r="D79" s="12"/>
      <c r="E79" s="12">
        <v>3.870000000000001</v>
      </c>
    </row>
    <row r="80" spans="1:5" x14ac:dyDescent="0.25">
      <c r="B80" s="10">
        <v>-4.5500000000000007</v>
      </c>
      <c r="C80" s="10"/>
      <c r="D80" s="10">
        <v>0.37000000000000099</v>
      </c>
      <c r="E80" s="10">
        <v>1.6500000000000021</v>
      </c>
    </row>
    <row r="81" spans="1:5" x14ac:dyDescent="0.25">
      <c r="B81" s="10">
        <v>-3.7300000000000004</v>
      </c>
      <c r="C81" s="10">
        <v>3.990000000000002</v>
      </c>
      <c r="D81" s="10"/>
      <c r="E81" s="10"/>
    </row>
    <row r="82" spans="1:5" x14ac:dyDescent="0.25">
      <c r="B82" s="10"/>
      <c r="C82" s="10">
        <v>1.0600000000000023</v>
      </c>
      <c r="D82" s="10"/>
      <c r="E82" s="10">
        <v>1.2300000000000004</v>
      </c>
    </row>
    <row r="83" spans="1:5" x14ac:dyDescent="0.25">
      <c r="B83" s="10"/>
      <c r="C83" s="10"/>
      <c r="D83" s="10"/>
      <c r="E83" s="10">
        <v>-2.16</v>
      </c>
    </row>
    <row r="84" spans="1:5" x14ac:dyDescent="0.25">
      <c r="B84" s="10"/>
      <c r="C84" s="10"/>
      <c r="D84" s="10">
        <v>1.1799999999999997</v>
      </c>
      <c r="E84" s="10">
        <v>-7.0399999999999991</v>
      </c>
    </row>
    <row r="85" spans="1:5" x14ac:dyDescent="0.25">
      <c r="B85" s="10">
        <v>3.1300000000000026</v>
      </c>
      <c r="C85" s="10">
        <v>-3.7199999999999989</v>
      </c>
      <c r="D85" s="10">
        <v>-3.2099999999999973</v>
      </c>
      <c r="E85" s="10"/>
    </row>
    <row r="86" spans="1:5" x14ac:dyDescent="0.25">
      <c r="B86" s="10">
        <v>3.2799999999999976</v>
      </c>
      <c r="C86" s="10"/>
      <c r="D86" s="10">
        <v>3.1900000000000013</v>
      </c>
      <c r="E86" s="10"/>
    </row>
    <row r="87" spans="1:5" x14ac:dyDescent="0.25">
      <c r="B87" s="10">
        <v>-1.2199999999999989</v>
      </c>
      <c r="C87" s="10"/>
      <c r="D87" s="10"/>
      <c r="E87" s="10">
        <v>-1.7300000000000004</v>
      </c>
    </row>
    <row r="88" spans="1:5" x14ac:dyDescent="0.25">
      <c r="B88" s="10"/>
      <c r="C88" s="10">
        <v>3.870000000000001</v>
      </c>
      <c r="D88" s="10"/>
      <c r="E88" s="10">
        <v>2.0299999999999976</v>
      </c>
    </row>
    <row r="89" spans="1:5" x14ac:dyDescent="0.25">
      <c r="A89" s="12" t="s">
        <v>14</v>
      </c>
      <c r="B89" s="12">
        <f>AVERAGE(B79:B88)</f>
        <v>-0.61799999999999999</v>
      </c>
      <c r="C89" s="12">
        <f t="shared" ref="C89:E89" si="9">AVERAGE(C79:C88)</f>
        <v>1.3000000000000016</v>
      </c>
      <c r="D89" s="12">
        <f t="shared" si="9"/>
        <v>0.38250000000000117</v>
      </c>
      <c r="E89" s="12">
        <f t="shared" si="9"/>
        <v>-0.30714285714285694</v>
      </c>
    </row>
    <row r="90" spans="1:5" x14ac:dyDescent="0.25">
      <c r="A90" s="11" t="s">
        <v>15</v>
      </c>
      <c r="B90" s="11">
        <f>STDEV(B79:B88)/SQRT(5)</f>
        <v>1.6545313535862656</v>
      </c>
      <c r="C90" s="11">
        <f>STDEV(C79:C88)/2</f>
        <v>1.8050623257937659</v>
      </c>
      <c r="D90" s="11">
        <f>STDEV(D79:D88)/SQRT(5)</f>
        <v>1.1951087816596442</v>
      </c>
      <c r="E90" s="11">
        <f>STDEV(E79:E88)/2.645</f>
        <v>1.3795991171736293</v>
      </c>
    </row>
    <row r="91" spans="1:5" x14ac:dyDescent="0.25">
      <c r="B91">
        <f>-(B89-C89)</f>
        <v>1.9180000000000015</v>
      </c>
      <c r="C91" s="10"/>
      <c r="D91" s="10">
        <f t="shared" ref="C91:D91" si="10">-(D89-E89)</f>
        <v>-0.68964285714285811</v>
      </c>
    </row>
    <row r="92" spans="1:5" x14ac:dyDescent="0.25">
      <c r="A92" s="12">
        <v>574</v>
      </c>
      <c r="B92" s="12">
        <v>-1.2850000000000001</v>
      </c>
      <c r="C92" s="12">
        <v>18.855000000000004</v>
      </c>
      <c r="D92" s="12">
        <v>-0.93999999999999773</v>
      </c>
      <c r="E92" s="12">
        <v>6.57</v>
      </c>
    </row>
    <row r="93" spans="1:5" x14ac:dyDescent="0.25">
      <c r="B93" s="10">
        <v>-0.83500000000000085</v>
      </c>
      <c r="C93" s="10">
        <v>15.164999999999999</v>
      </c>
      <c r="D93" s="10">
        <v>4.9400000000000013</v>
      </c>
      <c r="E93" s="10">
        <v>3.09</v>
      </c>
    </row>
    <row r="94" spans="1:5" x14ac:dyDescent="0.25">
      <c r="B94" s="10">
        <v>7.0449999999999982</v>
      </c>
      <c r="C94" s="10"/>
      <c r="D94" s="10"/>
      <c r="E94" s="10">
        <v>-2.9100000000000037</v>
      </c>
    </row>
    <row r="95" spans="1:5" x14ac:dyDescent="0.25">
      <c r="B95" s="10"/>
      <c r="C95" s="10">
        <v>-6.7149999999999999</v>
      </c>
      <c r="D95" s="10">
        <v>0.23000000000000398</v>
      </c>
      <c r="E95" s="10">
        <v>-0.86999999999999744</v>
      </c>
    </row>
    <row r="96" spans="1:5" x14ac:dyDescent="0.25">
      <c r="B96" s="10">
        <v>8.9649999999999999</v>
      </c>
      <c r="C96" s="10">
        <v>-3.9869999999999983</v>
      </c>
      <c r="D96" s="10">
        <v>-2.0400000000000027</v>
      </c>
      <c r="E96" s="10">
        <v>-1.9400000000000013</v>
      </c>
    </row>
    <row r="97" spans="1:5" x14ac:dyDescent="0.25">
      <c r="A97" s="12" t="s">
        <v>14</v>
      </c>
      <c r="B97" s="12">
        <f>AVERAGE(B92:B96)</f>
        <v>3.4724999999999993</v>
      </c>
      <c r="C97" s="12">
        <f t="shared" ref="C97:E97" si="11">AVERAGE(C92:C96)</f>
        <v>5.8295000000000012</v>
      </c>
      <c r="D97" s="12">
        <f t="shared" si="11"/>
        <v>0.54750000000000121</v>
      </c>
      <c r="E97" s="12">
        <f t="shared" si="11"/>
        <v>0.78799999999999959</v>
      </c>
    </row>
    <row r="98" spans="1:5" x14ac:dyDescent="0.25">
      <c r="A98" s="11" t="s">
        <v>15</v>
      </c>
      <c r="B98" s="11">
        <f>STDEV(B92:B96)/2</f>
        <v>2.6476196069929179</v>
      </c>
      <c r="C98" s="11">
        <f>STDEV(C92:C96)/SQRT(5)</f>
        <v>5.8340572674597562</v>
      </c>
      <c r="D98" s="11">
        <f>STDEV(D92:D96)/SQRT(4)</f>
        <v>1.535759177084741</v>
      </c>
      <c r="E98" s="11">
        <f>STDEV(E92:E96)/SQRT(5)</f>
        <v>1.7691365125393805</v>
      </c>
    </row>
    <row r="99" spans="1:5" x14ac:dyDescent="0.25">
      <c r="B99">
        <f>-(B97-C97)</f>
        <v>2.357000000000002</v>
      </c>
      <c r="C99" s="10"/>
      <c r="D99" s="10">
        <f t="shared" ref="C99:D99" si="12">-(D97-E97)</f>
        <v>0.24049999999999838</v>
      </c>
    </row>
    <row r="100" spans="1:5" x14ac:dyDescent="0.25">
      <c r="A100" s="12" t="s">
        <v>13</v>
      </c>
      <c r="B100" s="12">
        <v>-4.43</v>
      </c>
      <c r="C100" s="12">
        <v>-1.7399999999999984</v>
      </c>
      <c r="D100" s="12">
        <v>0.96000000000000085</v>
      </c>
      <c r="E100" s="12">
        <v>-5.009999999999998</v>
      </c>
    </row>
    <row r="101" spans="1:5" x14ac:dyDescent="0.25">
      <c r="B101" s="10">
        <v>-4.9800000000000004</v>
      </c>
      <c r="C101" s="10">
        <v>-7.5600000000000023</v>
      </c>
      <c r="D101" s="10">
        <v>0.66000000000000014</v>
      </c>
      <c r="E101" s="10">
        <v>-6.4400000000000013</v>
      </c>
    </row>
    <row r="102" spans="1:5" x14ac:dyDescent="0.25">
      <c r="B102" s="10">
        <v>-1.5900000000000034</v>
      </c>
      <c r="C102" s="10"/>
      <c r="D102" s="10">
        <v>8.7700000000000031</v>
      </c>
      <c r="E102" s="10"/>
    </row>
    <row r="103" spans="1:5" x14ac:dyDescent="0.25">
      <c r="B103" s="10">
        <v>-0.85000000000000142</v>
      </c>
      <c r="C103" s="10"/>
      <c r="D103" s="10"/>
      <c r="E103" s="10"/>
    </row>
    <row r="104" spans="1:5" x14ac:dyDescent="0.25">
      <c r="B104" s="10">
        <v>-0.67000000000000171</v>
      </c>
      <c r="C104" s="10"/>
      <c r="D104" s="10">
        <v>-11.41</v>
      </c>
      <c r="E104" s="10">
        <v>7.3999999999999986</v>
      </c>
    </row>
    <row r="105" spans="1:5" x14ac:dyDescent="0.25">
      <c r="A105" s="12" t="s">
        <v>14</v>
      </c>
      <c r="B105" s="12">
        <f>AVERAGE(B100:B104)</f>
        <v>-2.5040000000000013</v>
      </c>
      <c r="C105" s="12">
        <f>AVERAGE(C100:C104)</f>
        <v>-4.6500000000000004</v>
      </c>
      <c r="D105" s="12">
        <f>AVERAGE(D100:D104)</f>
        <v>-0.25499999999999901</v>
      </c>
      <c r="E105" s="12">
        <f>AVERAGE(E100:E104)</f>
        <v>-1.3500000000000003</v>
      </c>
    </row>
    <row r="106" spans="1:5" x14ac:dyDescent="0.25">
      <c r="A106" s="11" t="s">
        <v>15</v>
      </c>
      <c r="B106" s="11">
        <f>STDEV(B100:B104)/SQRT(5)</f>
        <v>0.91582531085354879</v>
      </c>
      <c r="C106" s="11">
        <f>STDEV(C100:C104)/SQRT(3)</f>
        <v>2.3760050504996841</v>
      </c>
      <c r="D106" s="11">
        <f>STDEV(D100:D104)/SQRT(4)</f>
        <v>4.165314113805425</v>
      </c>
      <c r="E106" s="11">
        <f>STDEV(E100:E104)/SQRT(4)</f>
        <v>3.8056898192049227</v>
      </c>
    </row>
    <row r="107" spans="1:5" x14ac:dyDescent="0.25">
      <c r="B107">
        <f>-(B105-C105)</f>
        <v>-2.145999999999999</v>
      </c>
      <c r="C107" s="10"/>
      <c r="D107" s="10">
        <f t="shared" ref="C107:D107" si="13">-(D105-E105)</f>
        <v>-1.0950000000000013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2016-06-28T23:12:45Z</dcterms:created>
  <dcterms:modified xsi:type="dcterms:W3CDTF">2016-06-29T00:12:54Z</dcterms:modified>
</cp:coreProperties>
</file>