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766" documentId="13_ncr:1_{679CD6E7-C354-49D7-932E-3BF61B59A59F}" xr6:coauthVersionLast="47" xr6:coauthVersionMax="47" xr10:uidLastSave="{0A3D3736-7140-4D8B-B2A3-D9E77381E4AF}"/>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AJ50" i="5" s="1"/>
  <c r="J51" i="5"/>
  <c r="AJ51" i="5" s="1"/>
  <c r="J52" i="5"/>
  <c r="J53" i="5"/>
  <c r="AJ53" i="5" s="1"/>
  <c r="J54" i="5"/>
  <c r="AJ54" i="5" s="1"/>
  <c r="J55" i="5"/>
  <c r="AJ55" i="5" s="1"/>
  <c r="J56" i="5"/>
  <c r="AJ56" i="5" s="1"/>
  <c r="J57" i="5"/>
  <c r="AJ57" i="5" s="1"/>
  <c r="J58" i="5"/>
  <c r="AJ58" i="5" s="1"/>
  <c r="J59" i="5"/>
  <c r="AJ59" i="5" s="1"/>
  <c r="J60" i="5"/>
  <c r="AJ60" i="5" s="1"/>
  <c r="J61" i="5"/>
  <c r="AJ61" i="5" s="1"/>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2"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AJ43" i="11"/>
  <c r="AJ44" i="11"/>
  <c r="AJ45" i="11"/>
  <c r="AJ46" i="11"/>
  <c r="AJ47" i="11"/>
  <c r="AJ48" i="11"/>
  <c r="AJ49" i="11"/>
  <c r="AJ50" i="11"/>
  <c r="AJ51" i="11"/>
  <c r="AJ52" i="11"/>
  <c r="AJ53" i="11"/>
  <c r="AJ54" i="11"/>
  <c r="AJ55" i="11"/>
  <c r="AJ56" i="11"/>
  <c r="AJ57" i="11"/>
  <c r="AJ58" i="11"/>
  <c r="AJ59" i="11"/>
  <c r="AJ60" i="11"/>
  <c r="AJ61" i="11"/>
  <c r="AJ62" i="11"/>
  <c r="AJ63" i="11"/>
  <c r="AJ64" i="1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<sst xmlns="http://schemas.openxmlformats.org/spreadsheetml/2006/main" count="781" uniqueCount="262">
  <si>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</si>
  <si>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</si>
  <si>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</si>
  <si>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</si>
  <si>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</si>
  <si>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</si>
  <si>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</si>
  <si>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</si>
  <si>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</si>
  <si>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</si>
  <si>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</si>
  <si>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</si>
  <si>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</si>
  <si>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</si>
  <si>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</si>
  <si>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</si>
  <si>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</si>
  <si>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</si>
  <si>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</si>
  <si>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</si>
  <si>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</si>
  <si>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</si>
  <si>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</si>
  <si>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</si>
  <si>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</si>
  <si>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</si>
  <si>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</si>
  <si>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</si>
  <si>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</si>
  <si>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</si>
  <si>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</si>
  <si>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</si>
  <si>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</si>
  <si>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</si>
  <si>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</si>
  <si>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</si>
  <si>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</si>
  <si>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</si>
  <si>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</si>
  <si>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</si>
  <si>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</si>
  <si>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</si>
  <si>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</si>
  <si>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</si>
  <si>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</si>
  <si>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</si>
  <si>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</si>
  <si>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</si>
  <si>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</si>
  <si>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</si>
  <si>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</si>
  <si>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</si>
  <si>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</si>
  <si>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</si>
  <si>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</si>
  <si>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</si>
  <si>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</si>
  <si>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</si>
  <si>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</si>
  <si>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</si>
  <si>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</si>
  <si>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</si>
  <si>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</si>
  <si>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</si>
  <si>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</si>
  <si>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</si>
  <si>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</si>
  <si>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</si>
  <si>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</si>
  <si>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</si>
  <si>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</si>
  <si>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</si>
  <si>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</si>
  <si>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</si>
  <si>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</si>
  <si>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</si>
  <si>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</si>
  <si>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</si>
  <si>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</si>
  <si>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</si>
  <si>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</si>
  <si>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</si>
  <si>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</si>
  <si>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</si>
  <si>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</si>
  <si>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</si>
  <si>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</si>
  <si>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</si>
  <si>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</si>
  <si>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</si>
  <si>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</si>
  <si>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</si>
  <si>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</si>
  <si>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</si>
  <si>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</si>
  <si>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</si>
  <si>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</si>
  <si>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</si>
  <si>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</si>
  <si>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</si>
  <si>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</si>
  <si>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</si>
  <si>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</si>
  <si>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</si>
  <si>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</si>
  <si>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</si>
  <si>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</si>
  <si>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</si>
  <si>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</si>
  <si>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</si>
  <si>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</si>
  <si>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</si>
  <si>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</si>
  <si>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</si>
  <si>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</si>
  <si>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</si>
  <si>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</si>
  <si>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</si>
  <si>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</si>
  <si>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</si>
  <si>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</si>
  <si>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</si>
  <si>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</si>
  <si>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</si>
  <si>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</si>
  <si>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</si>
  <si>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</si>
  <si>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</si>
  <si>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</si>
  <si>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</si>
  <si>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</si>
  <si>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</si>
  <si>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</si>
  <si>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</si>
  <si>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</si>
  <si>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</si>
  <si>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</si>
  <si>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</si>
  <si>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</si>
  <si>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</si>
  <si>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</si>
  <si>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</si>
  <si>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</si>
  <si>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</si>
  <si>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</si>
  <si>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</si>
  <si>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</si>
  <si>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</si>
  <si>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</si>
  <si>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</si>
  <si>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</si>
  <si>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</si>
  <si>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</si>
  <si>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</si>
  <si>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</si>
  <si>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</si>
  <si>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</si>
  <si>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</si>
  <si>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</si>
  <si>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</si>
  <si>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</si>
  <si>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</si>
  <si>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</si>
  <si>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</si>
  <si>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</si>
  <si>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</si>
  <si>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</si>
  <si>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</si>
  <si>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</si>
  <si>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</si>
  <si>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</si>
  <si>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</si>
  <si>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</si>
  <si>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</si>
  <si>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</si>
  <si>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</si>
  <si>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</si>
  <si>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</si>
  <si>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</si>
  <si>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</si>
  <si>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</si>
  <si>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</si>
  <si>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</si>
  <si>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</si>
  <si>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</si>
  <si>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</si>
  <si>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</si>
  <si>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</si>
  <si>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</si>
  <si>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</si>
  <si>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</si>
  <si>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</si>
  <si>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</si>
  <si>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</si>
  <si>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</si>
  <si>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</si>
  <si>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</si>
  <si>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</si>
  <si>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</si>
  <si>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</si>
  <si>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</si>
  <si>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</si>
  <si>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</si>
  <si>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</si>
  <si>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</si>
  <si>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</si>
  <si>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</si>
  <si>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</si>
  <si>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</si>
  <si>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</si>
  <si>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</si>
  <si>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</si>
  <si>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</si>
  <si>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</si>
  <si>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</si>
  <si>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</si>
  <si>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</si>
  <si>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</si>
  <si>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</si>
  <si>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</si>
  <si>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</si>
  <si>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</si>
  <si>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</si>
  <si>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</si>
  <si>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</si>
  <si>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</si>
  <si>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</si>
  <si>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</si>
  <si>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</si>
  <si>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</si>
  <si>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</si>
  <si>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</si>
  <si>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</si>
  <si>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</si>
  <si>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</si>
  <si>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</si>
  <si>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</si>
  <si>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</si>
  <si>
    <t>mnt</t>
  </si>
  <si>
    <t>btc snelle daling. Kon ik niks aan doen.</t>
  </si>
  <si>
    <t>kas</t>
  </si>
  <si>
    <t>bel</t>
  </si>
  <si>
    <t>avax</t>
  </si>
  <si>
    <t>in 1 keer dikke stijging.</t>
  </si>
  <si>
    <t>ath</t>
  </si>
  <si>
    <t>trx</t>
  </si>
  <si>
    <t>macd up boven zero en boven ema</t>
  </si>
  <si>
    <t>recall</t>
  </si>
  <si>
    <t>1h</t>
  </si>
  <si>
    <t>macd down boven zero en prijs net onder ema 200</t>
  </si>
  <si>
    <t>YB</t>
  </si>
  <si>
    <t>macd down boven zero en prijs onder ema 200</t>
  </si>
  <si>
    <t>sol</t>
  </si>
  <si>
    <t>bnb</t>
  </si>
  <si>
    <t>macd up boven zero en net ONDER ema, deze trade duurde mij te lang dus heb voor weinig winst gekozen.</t>
  </si>
  <si>
    <t>dash</t>
  </si>
  <si>
    <t>yb</t>
  </si>
  <si>
    <t>volgens eigen scanner.</t>
  </si>
  <si>
    <t>paxg</t>
  </si>
  <si>
    <t>enos</t>
  </si>
  <si>
    <t>btc move naar boven trend omkeer.</t>
  </si>
  <si>
    <t>enso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</si>
</sst>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37" zoomScale="85" zoomScaleNormal="85" workbookViewId="0">
      <pane xSplit="4" topLeftCell="E1" activePane="topRight" state="frozen"/>
      <selection pane="topRight" activeCell="I64" sqref="I64"/>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51.8867187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3">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3">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3">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3">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3">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3">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3">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3">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3">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3">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3">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3">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3">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3">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3">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3">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3">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3">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v>1.5599999999999999E-2</v>
      </c>
      <c r="Y41" s="61">
        <v>0</v>
      </c>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3">
      <c r="A42" s="55">
        <v>45946</v>
      </c>
      <c r="B42" s="56" t="s">
        <v>237</v>
      </c>
      <c r="C42" s="56" t="s">
        <v>200</v>
      </c>
      <c r="D42" s="56" t="s">
        <v>193</v>
      </c>
      <c r="E42" s="56" t="s">
        <v>228</v>
      </c>
      <c r="F42" s="57" t="s">
        <v>190</v>
      </c>
      <c r="G42" s="67">
        <v>45946.286805555559</v>
      </c>
      <c r="H42" s="67">
        <v>45946.319444444445</v>
      </c>
      <c r="I42" s="179">
        <v>0.01</v>
      </c>
      <c r="J42" s="58">
        <v>1</v>
      </c>
      <c r="K42" s="58" t="str">
        <f>IFERROR(Tabel1[[#This Row],[risico PF (%)]]/Tabel1[[#This Row],[Stoploss optie 2 (%)]]*-1,"")</f>
        <v/>
      </c>
      <c r="L42" s="132" t="s">
        <v>21</v>
      </c>
      <c r="M42" s="132">
        <v>4.0000000000000001E-3</v>
      </c>
      <c r="N42" s="133"/>
      <c r="O42" s="133"/>
      <c r="P42" s="132"/>
      <c r="Q42" s="61">
        <v>-0.01</v>
      </c>
      <c r="R42" s="61"/>
      <c r="S42" s="61"/>
      <c r="T42" s="60"/>
      <c r="U42" s="60"/>
      <c r="V42" s="62"/>
      <c r="W42" s="62"/>
      <c r="X42" s="76">
        <v>6.7000000000000002E-3</v>
      </c>
      <c r="Y42" s="61">
        <v>7.0000000000000001E-3</v>
      </c>
      <c r="Z42" s="157">
        <f>Tabel1[[#This Row],[prijs voorbij entry (%)]]-Tabel1[[#This Row],[Fictieve Stoploss (%)]]</f>
        <v>1.7000000000000001E-2</v>
      </c>
      <c r="AA42" s="94"/>
      <c r="AB42" s="94"/>
      <c r="AC42" s="61">
        <v>0.71899999999999997</v>
      </c>
      <c r="AD42" s="61"/>
      <c r="AE42" s="61"/>
      <c r="AF42" s="95"/>
      <c r="AG42" s="148">
        <f>Tabel1[[#This Row],[eindtijd]]-Tabel1[[#This Row],[starttijd]]</f>
        <v>3.2638888886140194E-2</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4.0000000000000001E-3</v>
      </c>
      <c r="AM42" s="65"/>
      <c r="AN42" s="65"/>
    </row>
    <row r="43" spans="1:40" ht="14.25" customHeight="1" x14ac:dyDescent="0.3">
      <c r="A43" s="55">
        <v>45946</v>
      </c>
      <c r="B43" s="56" t="s">
        <v>238</v>
      </c>
      <c r="C43" s="56" t="s">
        <v>200</v>
      </c>
      <c r="D43" s="56" t="s">
        <v>193</v>
      </c>
      <c r="E43" s="56" t="s">
        <v>228</v>
      </c>
      <c r="F43" s="57" t="s">
        <v>190</v>
      </c>
      <c r="G43" s="67">
        <v>45946.731944444444</v>
      </c>
      <c r="H43" s="67">
        <v>226010.76458333334</v>
      </c>
      <c r="I43" s="179">
        <v>0.01</v>
      </c>
      <c r="J43" s="58">
        <v>1</v>
      </c>
      <c r="K43" s="58" t="str">
        <f>IFERROR(Tabel1[[#This Row],[risico PF (%)]]/Tabel1[[#This Row],[Stoploss optie 2 (%)]]*-1,"")</f>
        <v/>
      </c>
      <c r="L43" s="132" t="s">
        <v>197</v>
      </c>
      <c r="M43" s="132" t="s">
        <v>197</v>
      </c>
      <c r="N43" s="133"/>
      <c r="O43" s="133"/>
      <c r="P43" s="132"/>
      <c r="Q43" s="61">
        <v>-0.01</v>
      </c>
      <c r="R43" s="61"/>
      <c r="S43" s="61"/>
      <c r="T43" s="60"/>
      <c r="U43" s="60"/>
      <c r="V43" s="62"/>
      <c r="W43" s="62"/>
      <c r="X43" s="76"/>
      <c r="Y43" s="61"/>
      <c r="Z43" s="157">
        <f>Tabel1[[#This Row],[prijs voorbij entry (%)]]-Tabel1[[#This Row],[Fictieve Stoploss (%)]]</f>
        <v>0.01</v>
      </c>
      <c r="AA43" s="94"/>
      <c r="AB43" s="94"/>
      <c r="AC43" s="61">
        <v>0.65300000000000002</v>
      </c>
      <c r="AD43" s="61"/>
      <c r="AE43" s="61"/>
      <c r="AF43" s="95"/>
      <c r="AG43" s="148">
        <f>Tabel1[[#This Row],[eindtijd]]-Tabel1[[#This Row],[starttijd]]</f>
        <v>180064.03263888889</v>
      </c>
      <c r="AH43" s="154">
        <v>0</v>
      </c>
      <c r="AI43" s="59"/>
      <c r="AJ43" s="156">
        <f>IFERROR($J43*(IF($M43="SL",IF($T43="",$Q43*Analysetool!B$3,$T43*Analysetool!B$3),$M43*Analysetool!B$3)+IF($N43="SL",IF($T43="",$Q43*Analysetool!B$4,$T43*Analysetool!B$4),$N43*Analysetool!B$4)+IF($O43="SL",IF($T43="",$Q43*Analysetool!B$5,$T43*Analysetool!B$5),$O43*Analysetool!B$5)+IF($P43="SL",IF($T43="",$Q43*Analysetool!B$6,$T43*Analysetool!B$6),$P43*Analysetool!B$6))-Tabel1[[#This Row],[fees (%)]],"")</f>
        <v>-0.01</v>
      </c>
      <c r="AM43" s="65"/>
      <c r="AN43" s="65"/>
    </row>
    <row r="44" spans="1:40" ht="14.25" customHeight="1" x14ac:dyDescent="0.3">
      <c r="A44" s="55">
        <v>45946</v>
      </c>
      <c r="B44" s="56" t="s">
        <v>237</v>
      </c>
      <c r="C44" s="56" t="s">
        <v>200</v>
      </c>
      <c r="D44" s="56" t="s">
        <v>193</v>
      </c>
      <c r="E44" s="56" t="s">
        <v>228</v>
      </c>
      <c r="F44" s="57" t="s">
        <v>190</v>
      </c>
      <c r="G44" s="67">
        <v>45946.736805555556</v>
      </c>
      <c r="H44" s="67">
        <v>45946.749305555553</v>
      </c>
      <c r="I44" s="179">
        <v>0.01</v>
      </c>
      <c r="J44" s="58">
        <v>1</v>
      </c>
      <c r="K44" s="58" t="str">
        <f>IFERROR(Tabel1[[#This Row],[risico PF (%)]]/Tabel1[[#This Row],[Stoploss optie 2 (%)]]*-1,"")</f>
        <v/>
      </c>
      <c r="L44" s="132" t="s">
        <v>197</v>
      </c>
      <c r="M44" s="132" t="s">
        <v>197</v>
      </c>
      <c r="N44" s="133"/>
      <c r="O44" s="133"/>
      <c r="P44" s="132"/>
      <c r="Q44" s="61">
        <v>-0.01</v>
      </c>
      <c r="R44" s="61"/>
      <c r="S44" s="61"/>
      <c r="T44" s="60"/>
      <c r="U44" s="60"/>
      <c r="V44" s="62"/>
      <c r="W44" s="62"/>
      <c r="X44" s="76"/>
      <c r="Y44" s="61"/>
      <c r="Z44" s="157">
        <f>Tabel1[[#This Row],[prijs voorbij entry (%)]]-Tabel1[[#This Row],[Fictieve Stoploss (%)]]</f>
        <v>0.01</v>
      </c>
      <c r="AA44" s="94"/>
      <c r="AB44" s="94"/>
      <c r="AC44" s="61">
        <v>0.63</v>
      </c>
      <c r="AD44" s="61"/>
      <c r="AE44" s="61"/>
      <c r="AF44" s="95"/>
      <c r="AG44" s="148">
        <f>Tabel1[[#This Row],[eindtijd]]-Tabel1[[#This Row],[starttijd]]</f>
        <v>1.2499999997089617E-2</v>
      </c>
      <c r="AH44" s="154">
        <v>0</v>
      </c>
      <c r="AI44" s="59" t="s">
        <v>239</v>
      </c>
      <c r="AJ44" s="156">
        <f>IFERROR($J44*(IF($M44="SL",IF($T44="",$Q44*Analysetool!B$3,$T44*Analysetool!B$3),$M44*Analysetool!B$3)+IF($N44="SL",IF($T44="",$Q44*Analysetool!B$4,$T44*Analysetool!B$4),$N44*Analysetool!B$4)+IF($O44="SL",IF($T44="",$Q44*Analysetool!B$5,$T44*Analysetool!B$5),$O44*Analysetool!B$5)+IF($P44="SL",IF($T44="",$Q44*Analysetool!B$6,$T44*Analysetool!B$6),$P44*Analysetool!B$6))-Tabel1[[#This Row],[fees (%)]],"")</f>
        <v>-0.01</v>
      </c>
      <c r="AM44" s="65"/>
      <c r="AN44" s="65"/>
    </row>
    <row r="45" spans="1:40" ht="13.95" customHeight="1" x14ac:dyDescent="0.3">
      <c r="A45" s="55">
        <v>45947</v>
      </c>
      <c r="B45" s="56" t="s">
        <v>240</v>
      </c>
      <c r="C45" s="56" t="s">
        <v>202</v>
      </c>
      <c r="D45" s="56" t="s">
        <v>193</v>
      </c>
      <c r="E45" s="56" t="s">
        <v>194</v>
      </c>
      <c r="F45" s="57" t="s">
        <v>190</v>
      </c>
      <c r="G45" s="67">
        <v>45947.23541666667</v>
      </c>
      <c r="H45" s="67">
        <v>45947.277083333334</v>
      </c>
      <c r="I45" s="179">
        <v>0.01</v>
      </c>
      <c r="J45" s="58">
        <v>1</v>
      </c>
      <c r="K45" s="58" t="str">
        <f>IFERROR(Tabel1[[#This Row],[risico PF (%)]]/Tabel1[[#This Row],[Stoploss optie 2 (%)]]*-1,"")</f>
        <v/>
      </c>
      <c r="L45" s="132" t="s">
        <v>197</v>
      </c>
      <c r="M45" s="132" t="s">
        <v>197</v>
      </c>
      <c r="N45" s="133"/>
      <c r="O45" s="133"/>
      <c r="P45" s="132"/>
      <c r="Q45" s="61">
        <v>-0.01</v>
      </c>
      <c r="R45" s="61"/>
      <c r="S45" s="61"/>
      <c r="T45" s="60"/>
      <c r="U45" s="60"/>
      <c r="V45" s="62"/>
      <c r="W45" s="62"/>
      <c r="X45" s="76">
        <v>0.1</v>
      </c>
      <c r="Y45" s="61">
        <v>0.03</v>
      </c>
      <c r="Z45" s="157">
        <f>Tabel1[[#This Row],[prijs voorbij entry (%)]]-Tabel1[[#This Row],[Fictieve Stoploss (%)]]</f>
        <v>0.04</v>
      </c>
      <c r="AA45" s="94"/>
      <c r="AB45" s="94"/>
      <c r="AC45" s="61">
        <v>-0.998</v>
      </c>
      <c r="AD45" s="61"/>
      <c r="AE45" s="61"/>
      <c r="AF45" s="95"/>
      <c r="AG45" s="148">
        <f>Tabel1[[#This Row],[eindtijd]]-Tabel1[[#This Row],[starttijd]]</f>
        <v>4.1666666664241347E-2</v>
      </c>
      <c r="AH45" s="154">
        <v>0</v>
      </c>
      <c r="AI45" s="59" t="s">
        <v>243</v>
      </c>
      <c r="AJ45" s="156">
        <f>IFERROR($J45*(IF($M45="SL",IF($T45="",$Q45*Analysetool!B$3,$T45*Analysetool!B$3),$M45*Analysetool!B$3)+IF($N45="SL",IF($T45="",$Q45*Analysetool!B$4,$T45*Analysetool!B$4),$N45*Analysetool!B$4)+IF($O45="SL",IF($T45="",$Q45*Analysetool!B$5,$T45*Analysetool!B$5),$O45*Analysetool!B$5)+IF($P45="SL",IF($T45="",$Q45*Analysetool!B$6,$T45*Analysetool!B$6),$P45*Analysetool!B$6))-Tabel1[[#This Row],[fees (%)]],"")</f>
        <v>-0.01</v>
      </c>
      <c r="AM45" s="65"/>
      <c r="AN45" s="65"/>
    </row>
    <row r="46" spans="1:40" ht="15" customHeight="1" x14ac:dyDescent="0.3">
      <c r="A46" s="55">
        <v>45947</v>
      </c>
      <c r="B46" s="56" t="s">
        <v>241</v>
      </c>
      <c r="C46" s="56" t="s">
        <v>202</v>
      </c>
      <c r="D46" s="56" t="s">
        <v>193</v>
      </c>
      <c r="E46" s="56" t="s">
        <v>194</v>
      </c>
      <c r="F46" s="57" t="s">
        <v>190</v>
      </c>
      <c r="G46" s="67">
        <v>45947.249305555553</v>
      </c>
      <c r="H46" s="67">
        <v>45947.436805555553</v>
      </c>
      <c r="I46" s="179">
        <v>0.01</v>
      </c>
      <c r="J46" s="58">
        <v>1</v>
      </c>
      <c r="K46" s="58" t="str">
        <f>IFERROR(Tabel1[[#This Row],[risico PF (%)]]/Tabel1[[#This Row],[Stoploss optie 2 (%)]]*-1,"")</f>
        <v/>
      </c>
      <c r="L46" s="132" t="s">
        <v>21</v>
      </c>
      <c r="M46" s="132">
        <v>5.0000000000000001E-3</v>
      </c>
      <c r="N46" s="133"/>
      <c r="O46" s="133"/>
      <c r="P46" s="132"/>
      <c r="Q46" s="61">
        <v>-0.01</v>
      </c>
      <c r="R46" s="61"/>
      <c r="S46" s="61"/>
      <c r="T46" s="60"/>
      <c r="U46" s="60"/>
      <c r="V46" s="62"/>
      <c r="W46" s="62"/>
      <c r="X46" s="76">
        <v>0</v>
      </c>
      <c r="Y46" s="61">
        <v>0</v>
      </c>
      <c r="Z46" s="157">
        <f>Tabel1[[#This Row],[prijs voorbij entry (%)]]-Tabel1[[#This Row],[Fictieve Stoploss (%)]]</f>
        <v>0.01</v>
      </c>
      <c r="AA46" s="94"/>
      <c r="AB46" s="94"/>
      <c r="AC46" s="61">
        <v>-0.70399999999999996</v>
      </c>
      <c r="AD46" s="61"/>
      <c r="AE46" s="61"/>
      <c r="AF46" s="95"/>
      <c r="AG46" s="148">
        <f>Tabel1[[#This Row],[eindtijd]]-Tabel1[[#This Row],[starttijd]]</f>
        <v>0.1875</v>
      </c>
      <c r="AH46" s="154">
        <v>0</v>
      </c>
      <c r="AI46" s="59"/>
      <c r="AJ46" s="156">
        <f>IFERROR($J46*(IF($M46="SL",IF($T46="",$Q46*Analysetool!B$3,$T46*Analysetool!B$3),$M46*Analysetool!B$3)+IF($N46="SL",IF($T46="",$Q46*Analysetool!B$4,$T46*Analysetool!B$4),$N46*Analysetool!B$4)+IF($O46="SL",IF($T46="",$Q46*Analysetool!B$5,$T46*Analysetool!B$5),$O46*Analysetool!B$5)+IF($P46="SL",IF($T46="",$Q46*Analysetool!B$6,$T46*Analysetool!B$6),$P46*Analysetool!B$6))-Tabel1[[#This Row],[fees (%)]],"")</f>
        <v>5.0000000000000001E-3</v>
      </c>
      <c r="AM46" s="65"/>
      <c r="AN46" s="65"/>
    </row>
    <row r="47" spans="1:40" ht="14.25" customHeight="1" x14ac:dyDescent="0.3">
      <c r="A47" s="55">
        <v>45947</v>
      </c>
      <c r="B47" s="56" t="s">
        <v>242</v>
      </c>
      <c r="C47" s="56" t="s">
        <v>202</v>
      </c>
      <c r="D47" s="56" t="s">
        <v>193</v>
      </c>
      <c r="E47" s="56" t="s">
        <v>228</v>
      </c>
      <c r="F47" s="57" t="s">
        <v>190</v>
      </c>
      <c r="G47" s="67">
        <v>45947.273611111108</v>
      </c>
      <c r="H47" s="67">
        <v>45947.326388888891</v>
      </c>
      <c r="I47" s="179">
        <v>0.01</v>
      </c>
      <c r="J47" s="58">
        <v>1</v>
      </c>
      <c r="K47" s="58" t="str">
        <f>IFERROR(Tabel1[[#This Row],[risico PF (%)]]/Tabel1[[#This Row],[Stoploss optie 2 (%)]]*-1,"")</f>
        <v/>
      </c>
      <c r="L47" s="132" t="s">
        <v>197</v>
      </c>
      <c r="M47" s="132" t="s">
        <v>197</v>
      </c>
      <c r="N47" s="133"/>
      <c r="O47" s="133"/>
      <c r="P47" s="132"/>
      <c r="Q47" s="61">
        <v>-0.01</v>
      </c>
      <c r="R47" s="61"/>
      <c r="S47" s="61"/>
      <c r="T47" s="60"/>
      <c r="U47" s="60"/>
      <c r="V47" s="62"/>
      <c r="W47" s="62"/>
      <c r="X47" s="76">
        <v>3.6999999999999998E-2</v>
      </c>
      <c r="Y47" s="61">
        <v>1.1000000000000001E-3</v>
      </c>
      <c r="Z47" s="157">
        <f>Tabel1[[#This Row],[prijs voorbij entry (%)]]-Tabel1[[#This Row],[Fictieve Stoploss (%)]]</f>
        <v>1.11E-2</v>
      </c>
      <c r="AA47" s="94"/>
      <c r="AB47" s="94"/>
      <c r="AC47" s="61">
        <v>0.63700000000000001</v>
      </c>
      <c r="AD47" s="61"/>
      <c r="AE47" s="61"/>
      <c r="AF47" s="95"/>
      <c r="AG47" s="148">
        <f>Tabel1[[#This Row],[eindtijd]]-Tabel1[[#This Row],[starttijd]]</f>
        <v>5.2777777782466728E-2</v>
      </c>
      <c r="AH47" s="154">
        <v>0</v>
      </c>
      <c r="AI47" s="59"/>
      <c r="AJ47" s="156">
        <f>IFERROR($J47*(IF($M47="SL",IF($T47="",$Q47*Analysetool!B$3,$T47*Analysetool!B$3),$M47*Analysetool!B$3)+IF($N47="SL",IF($T47="",$Q47*Analysetool!B$4,$T47*Analysetool!B$4),$N47*Analysetool!B$4)+IF($O47="SL",IF($T47="",$Q47*Analysetool!B$5,$T47*Analysetool!B$5),$O47*Analysetool!B$5)+IF($P47="SL",IF($T47="",$Q47*Analysetool!B$6,$T47*Analysetool!B$6),$P47*Analysetool!B$6))-Tabel1[[#This Row],[fees (%)]],"")</f>
        <v>-0.01</v>
      </c>
      <c r="AM47" s="65"/>
      <c r="AN47" s="65"/>
    </row>
    <row r="48" spans="1:40" ht="14.25" customHeight="1" x14ac:dyDescent="0.3">
      <c r="A48" s="55">
        <v>45947</v>
      </c>
      <c r="B48" s="56" t="s">
        <v>244</v>
      </c>
      <c r="C48" s="56" t="s">
        <v>202</v>
      </c>
      <c r="D48" s="56" t="s">
        <v>193</v>
      </c>
      <c r="E48" s="56" t="s">
        <v>194</v>
      </c>
      <c r="F48" s="57" t="s">
        <v>190</v>
      </c>
      <c r="G48" s="67">
        <v>45947.339583333334</v>
      </c>
      <c r="H48" s="67">
        <v>45947.354861111111</v>
      </c>
      <c r="I48" s="179">
        <v>0.01</v>
      </c>
      <c r="J48" s="58">
        <v>1</v>
      </c>
      <c r="K48" s="58" t="str">
        <f>IFERROR(Tabel1[[#This Row],[risico PF (%)]]/Tabel1[[#This Row],[Stoploss optie 2 (%)]]*-1,"")</f>
        <v/>
      </c>
      <c r="L48" s="132" t="s">
        <v>21</v>
      </c>
      <c r="M48" s="132">
        <v>4.4999999999999997E-3</v>
      </c>
      <c r="N48" s="133"/>
      <c r="O48" s="133"/>
      <c r="P48" s="132"/>
      <c r="Q48" s="61">
        <v>-0.01</v>
      </c>
      <c r="R48" s="61"/>
      <c r="S48" s="61"/>
      <c r="T48" s="60"/>
      <c r="U48" s="60"/>
      <c r="V48" s="62"/>
      <c r="W48" s="62"/>
      <c r="X48" s="76"/>
      <c r="Y48" s="61"/>
      <c r="Z48" s="157">
        <f>Tabel1[[#This Row],[prijs voorbij entry (%)]]-Tabel1[[#This Row],[Fictieve Stoploss (%)]]</f>
        <v>0.01</v>
      </c>
      <c r="AA48" s="94"/>
      <c r="AB48" s="94"/>
      <c r="AC48" s="61">
        <v>-0.996</v>
      </c>
      <c r="AD48" s="61"/>
      <c r="AE48" s="61"/>
      <c r="AF48" s="95"/>
      <c r="AG48" s="148">
        <f>Tabel1[[#This Row],[eindtijd]]-Tabel1[[#This Row],[starttijd]]</f>
        <v>1.5277777776645962E-2</v>
      </c>
      <c r="AH48" s="154">
        <v>0</v>
      </c>
      <c r="AI48" s="59"/>
      <c r="AJ48" s="156">
        <f>IFERROR($J48*(IF($M48="SL",IF($T48="",$Q48*Analysetool!B$3,$T48*Analysetool!B$3),$M48*Analysetool!B$3)+IF($N48="SL",IF($T48="",$Q48*Analysetool!B$4,$T48*Analysetool!B$4),$N48*Analysetool!B$4)+IF($O48="SL",IF($T48="",$Q48*Analysetool!B$5,$T48*Analysetool!B$5),$O48*Analysetool!B$5)+IF($P48="SL",IF($T48="",$Q48*Analysetool!B$6,$T48*Analysetool!B$6),$P48*Analysetool!B$6))-Tabel1[[#This Row],[fees (%)]],"")</f>
        <v>4.4999999999999997E-3</v>
      </c>
      <c r="AM48" s="65"/>
      <c r="AN48" s="65"/>
    </row>
    <row r="49" spans="1:40" ht="14.25" customHeight="1" x14ac:dyDescent="0.3">
      <c r="A49" s="55">
        <v>45947</v>
      </c>
      <c r="B49" s="56" t="s">
        <v>245</v>
      </c>
      <c r="C49" s="56" t="s">
        <v>202</v>
      </c>
      <c r="D49" s="56" t="s">
        <v>193</v>
      </c>
      <c r="E49" s="56" t="s">
        <v>194</v>
      </c>
      <c r="F49" s="57" t="s">
        <v>190</v>
      </c>
      <c r="G49" s="67">
        <v>45947.570833333331</v>
      </c>
      <c r="H49" s="67">
        <v>45947.628472222219</v>
      </c>
      <c r="I49" s="179">
        <v>0.01</v>
      </c>
      <c r="J49" s="58">
        <v>1</v>
      </c>
      <c r="K49" s="58" t="str">
        <f>IFERROR(Tabel1[[#This Row],[risico PF (%)]]/Tabel1[[#This Row],[Stoploss optie 2 (%)]]*-1,"")</f>
        <v/>
      </c>
      <c r="L49" s="132" t="s">
        <v>21</v>
      </c>
      <c r="M49" s="132">
        <v>3.5999999999999999E-3</v>
      </c>
      <c r="N49" s="133"/>
      <c r="O49" s="133"/>
      <c r="P49" s="132"/>
      <c r="Q49" s="61">
        <v>-0.01</v>
      </c>
      <c r="R49" s="61"/>
      <c r="S49" s="61"/>
      <c r="T49" s="60"/>
      <c r="U49" s="60"/>
      <c r="V49" s="62"/>
      <c r="W49" s="62"/>
      <c r="X49" s="76">
        <v>1.35E-2</v>
      </c>
      <c r="Y49" s="61">
        <v>1.6000000000000001E-3</v>
      </c>
      <c r="Z49" s="157">
        <f>Tabel1[[#This Row],[prijs voorbij entry (%)]]-Tabel1[[#This Row],[Fictieve Stoploss (%)]]</f>
        <v>1.1600000000000001E-2</v>
      </c>
      <c r="AA49" s="94"/>
      <c r="AB49" s="94"/>
      <c r="AC49" s="61">
        <v>-0.92500000000000004</v>
      </c>
      <c r="AD49" s="61"/>
      <c r="AE49" s="61"/>
      <c r="AF49" s="95"/>
      <c r="AG49" s="148">
        <f>Tabel1[[#This Row],[eindtijd]]-Tabel1[[#This Row],[starttijd]]</f>
        <v>5.7638888887595385E-2</v>
      </c>
      <c r="AH49" s="154">
        <v>0</v>
      </c>
      <c r="AI49" s="59"/>
      <c r="AJ49" s="156">
        <f>IFERROR($J49*(IF($M49="SL",IF($T49="",$Q49*Analysetool!B$3,$T49*Analysetool!B$3),$M49*Analysetool!B$3)+IF($N49="SL",IF($T49="",$Q49*Analysetool!B$4,$T49*Analysetool!B$4),$N49*Analysetool!B$4)+IF($O49="SL",IF($T49="",$Q49*Analysetool!B$5,$T49*Analysetool!B$5),$O49*Analysetool!B$5)+IF($P49="SL",IF($T49="",$Q49*Analysetool!B$6,$T49*Analysetool!B$6),$P49*Analysetool!B$6))-Tabel1[[#This Row],[fees (%)]],"")</f>
        <v>3.5999999999999999E-3</v>
      </c>
      <c r="AM49" s="65"/>
      <c r="AN49" s="65"/>
    </row>
    <row r="50" spans="1:40" ht="14.25" customHeight="1" x14ac:dyDescent="0.3">
      <c r="A50" s="55">
        <v>45950</v>
      </c>
      <c r="B50" s="56" t="s">
        <v>221</v>
      </c>
      <c r="C50" s="56" t="s">
        <v>200</v>
      </c>
      <c r="D50" s="56" t="s">
        <v>203</v>
      </c>
      <c r="E50" s="56" t="s">
        <v>228</v>
      </c>
      <c r="F50" s="57" t="s">
        <v>190</v>
      </c>
      <c r="G50" s="67">
        <v>45950.354166666664</v>
      </c>
      <c r="H50" s="67">
        <v>45950.747916666667</v>
      </c>
      <c r="I50" s="179">
        <v>0.01</v>
      </c>
      <c r="J50" s="58">
        <v>1</v>
      </c>
      <c r="K50" s="58" t="str">
        <f>IFERROR(Tabel1[[#This Row],[risico PF (%)]]/Tabel1[[#This Row],[Stoploss optie 2 (%)]]*-1,"")</f>
        <v/>
      </c>
      <c r="L50" s="132" t="s">
        <v>197</v>
      </c>
      <c r="M50" s="132" t="s">
        <v>197</v>
      </c>
      <c r="N50" s="133"/>
      <c r="O50" s="133"/>
      <c r="P50" s="132"/>
      <c r="Q50" s="61">
        <v>-0.01</v>
      </c>
      <c r="R50" s="61"/>
      <c r="S50" s="61"/>
      <c r="T50" s="60"/>
      <c r="U50" s="60"/>
      <c r="V50" s="62"/>
      <c r="W50" s="62"/>
      <c r="X50" s="76"/>
      <c r="Y50" s="61"/>
      <c r="Z50" s="157">
        <f>Tabel1[[#This Row],[prijs voorbij entry (%)]]-Tabel1[[#This Row],[Fictieve Stoploss (%)]]</f>
        <v>0.01</v>
      </c>
      <c r="AA50" s="94"/>
      <c r="AB50" s="94"/>
      <c r="AC50" s="61">
        <v>-0.9</v>
      </c>
      <c r="AD50" s="61"/>
      <c r="AE50" s="61"/>
      <c r="AF50" s="95"/>
      <c r="AG50" s="148">
        <f>Tabel1[[#This Row],[eindtijd]]-Tabel1[[#This Row],[starttijd]]</f>
        <v>0.39375000000291038</v>
      </c>
      <c r="AH50" s="154">
        <v>0</v>
      </c>
      <c r="AI50" s="59" t="s">
        <v>246</v>
      </c>
      <c r="AJ50" s="156">
        <f>IFERROR($J50*(IF($M50="SL",IF($T50="",$Q50*Analysetool!B$3,$T50*Analysetool!B$3),$M50*Analysetool!B$3)+IF($N50="SL",IF($T50="",$Q50*Analysetool!B$4,$T50*Analysetool!B$4),$N50*Analysetool!B$4)+IF($O50="SL",IF($T50="",$Q50*Analysetool!B$5,$T50*Analysetool!B$5),$O50*Analysetool!B$5)+IF($P50="SL",IF($T50="",$Q50*Analysetool!B$6,$T50*Analysetool!B$6),$P50*Analysetool!B$6))-Tabel1[[#This Row],[fees (%)]],"")</f>
        <v>-0.01</v>
      </c>
      <c r="AM50" s="65"/>
      <c r="AN50" s="65"/>
    </row>
    <row r="51" spans="1:40" ht="14.25" customHeight="1" x14ac:dyDescent="0.3">
      <c r="A51" s="55">
        <v>45950</v>
      </c>
      <c r="B51" s="56" t="s">
        <v>247</v>
      </c>
      <c r="C51" s="56" t="s">
        <v>200</v>
      </c>
      <c r="D51" s="56" t="s">
        <v>203</v>
      </c>
      <c r="E51" s="56" t="s">
        <v>194</v>
      </c>
      <c r="F51" s="57" t="s">
        <v>248</v>
      </c>
      <c r="G51" s="67">
        <v>45950.390972222223</v>
      </c>
      <c r="H51" s="67">
        <v>45950.446527777778</v>
      </c>
      <c r="I51" s="179">
        <v>0.01</v>
      </c>
      <c r="J51" s="58">
        <v>1</v>
      </c>
      <c r="K51" s="58" t="str">
        <f>IFERROR(Tabel1[[#This Row],[risico PF (%)]]/Tabel1[[#This Row],[Stoploss optie 2 (%)]]*-1,"")</f>
        <v/>
      </c>
      <c r="L51" s="132" t="s">
        <v>21</v>
      </c>
      <c r="M51" s="132">
        <v>1.3299999999999999E-2</v>
      </c>
      <c r="N51" s="133"/>
      <c r="O51" s="133"/>
      <c r="P51" s="132"/>
      <c r="Q51" s="61">
        <v>-0.01</v>
      </c>
      <c r="R51" s="61"/>
      <c r="S51" s="61"/>
      <c r="T51" s="60"/>
      <c r="U51" s="60"/>
      <c r="V51" s="62"/>
      <c r="W51" s="62"/>
      <c r="X51" s="76"/>
      <c r="Y51" s="61"/>
      <c r="Z51" s="157">
        <f>Tabel1[[#This Row],[prijs voorbij entry (%)]]-Tabel1[[#This Row],[Fictieve Stoploss (%)]]</f>
        <v>0.01</v>
      </c>
      <c r="AA51" s="94"/>
      <c r="AB51" s="94"/>
      <c r="AC51" s="61">
        <v>-3.1E-2</v>
      </c>
      <c r="AD51" s="61"/>
      <c r="AE51" s="61"/>
      <c r="AF51" s="95"/>
      <c r="AG51" s="148">
        <f>Tabel1[[#This Row],[eindtijd]]-Tabel1[[#This Row],[starttijd]]</f>
        <v>5.5555555554747116E-2</v>
      </c>
      <c r="AH51" s="154">
        <v>0</v>
      </c>
      <c r="AI51" s="59" t="s">
        <v>249</v>
      </c>
      <c r="AJ51" s="156">
        <f>IFERROR($J51*(IF($M51="SL",IF($T51="",$Q51*Analysetool!B$3,$T51*Analysetool!B$3),$M51*Analysetool!B$3)+IF($N51="SL",IF($T51="",$Q51*Analysetool!B$4,$T51*Analysetool!B$4),$N51*Analysetool!B$4)+IF($O51="SL",IF($T51="",$Q51*Analysetool!B$5,$T51*Analysetool!B$5),$O51*Analysetool!B$5)+IF($P51="SL",IF($T51="",$Q51*Analysetool!B$6,$T51*Analysetool!B$6),$P51*Analysetool!B$6))-Tabel1[[#This Row],[fees (%)]],"")</f>
        <v>1.3299999999999999E-2</v>
      </c>
      <c r="AM51" s="65"/>
      <c r="AN51" s="65"/>
    </row>
    <row r="52" spans="1:40" ht="14.25" customHeight="1" x14ac:dyDescent="0.3">
      <c r="A52" s="55">
        <v>45950</v>
      </c>
      <c r="B52" s="56" t="s">
        <v>250</v>
      </c>
      <c r="C52" s="56" t="s">
        <v>200</v>
      </c>
      <c r="D52" s="56" t="s">
        <v>203</v>
      </c>
      <c r="E52" s="56" t="s">
        <v>194</v>
      </c>
      <c r="F52" s="57" t="s">
        <v>218</v>
      </c>
      <c r="G52" s="67">
        <v>45950.40625</v>
      </c>
      <c r="H52" s="67">
        <v>45950.533333333333</v>
      </c>
      <c r="I52" s="179">
        <v>0.01</v>
      </c>
      <c r="J52" s="58">
        <v>1</v>
      </c>
      <c r="K52" s="58" t="str">
        <f>IFERROR(Tabel1[[#This Row],[risico PF (%)]]/Tabel1[[#This Row],[Stoploss optie 2 (%)]]*-1,"")</f>
        <v/>
      </c>
      <c r="L52" s="132" t="s">
        <v>21</v>
      </c>
      <c r="M52" s="132">
        <v>1.2999999999999999E-2</v>
      </c>
      <c r="N52" s="133"/>
      <c r="O52" s="133"/>
      <c r="P52" s="132"/>
      <c r="Q52" s="61">
        <v>-0.01</v>
      </c>
      <c r="R52" s="61"/>
      <c r="S52" s="61"/>
      <c r="T52" s="60"/>
      <c r="U52" s="60"/>
      <c r="V52" s="62"/>
      <c r="W52" s="62"/>
      <c r="X52" s="76"/>
      <c r="Y52" s="61"/>
      <c r="Z52" s="157">
        <f>Tabel1[[#This Row],[prijs voorbij entry (%)]]-Tabel1[[#This Row],[Fictieve Stoploss (%)]]</f>
        <v>0.01</v>
      </c>
      <c r="AA52" s="94"/>
      <c r="AB52" s="94"/>
      <c r="AC52" s="61">
        <v>-2.8000000000000001E-2</v>
      </c>
      <c r="AD52" s="61"/>
      <c r="AE52" s="61"/>
      <c r="AF52" s="95"/>
      <c r="AG52" s="148">
        <f>Tabel1[[#This Row],[eindtijd]]-Tabel1[[#This Row],[starttijd]]</f>
        <v>0.12708333333284827</v>
      </c>
      <c r="AH52" s="154">
        <v>0</v>
      </c>
      <c r="AI52" s="59" t="s">
        <v>251</v>
      </c>
      <c r="AJ52" s="156">
        <f>IFERROR($J52*(IF($M52="SL",IF($T52="",$Q52*Analysetool!B$3,$T52*Analysetool!B$3),$M52*Analysetool!B$3)+IF($N52="SL",IF($T52="",$Q52*Analysetool!B$4,$T52*Analysetool!B$4),$N52*Analysetool!B$4)+IF($O52="SL",IF($T52="",$Q52*Analysetool!B$5,$T52*Analysetool!B$5),$O52*Analysetool!B$5)+IF($P52="SL",IF($T52="",$Q52*Analysetool!B$6,$T52*Analysetool!B$6),$P52*Analysetool!B$6))-Tabel1[[#This Row],[fees (%)]],"")</f>
        <v>1.2999999999999999E-2</v>
      </c>
      <c r="AM52" s="65"/>
      <c r="AN52" s="65"/>
    </row>
    <row r="53" spans="1:40" ht="14.25" customHeight="1" x14ac:dyDescent="0.3">
      <c r="A53" s="55">
        <v>45950</v>
      </c>
      <c r="B53" s="56" t="s">
        <v>252</v>
      </c>
      <c r="C53" s="56" t="s">
        <v>200</v>
      </c>
      <c r="D53" s="56" t="s">
        <v>203</v>
      </c>
      <c r="E53" s="56" t="s">
        <v>194</v>
      </c>
      <c r="F53" s="57" t="s">
        <v>248</v>
      </c>
      <c r="G53" s="67">
        <v>45950.729166666664</v>
      </c>
      <c r="H53" s="67">
        <v>45950.777083333334</v>
      </c>
      <c r="I53" s="179">
        <v>0.01</v>
      </c>
      <c r="J53" s="58">
        <v>1</v>
      </c>
      <c r="K53" s="58" t="str">
        <f>IFERROR(Tabel1[[#This Row],[risico PF (%)]]/Tabel1[[#This Row],[Stoploss optie 2 (%)]]*-1,"")</f>
        <v/>
      </c>
      <c r="L53" s="132" t="s">
        <v>21</v>
      </c>
      <c r="M53" s="132">
        <v>1.2999999999999999E-2</v>
      </c>
      <c r="N53" s="133"/>
      <c r="O53" s="133"/>
      <c r="P53" s="132"/>
      <c r="Q53" s="61">
        <v>-0.01</v>
      </c>
      <c r="R53" s="61"/>
      <c r="S53" s="61"/>
      <c r="T53" s="60"/>
      <c r="U53" s="60"/>
      <c r="V53" s="62"/>
      <c r="W53" s="62"/>
      <c r="X53" s="76"/>
      <c r="Y53" s="61"/>
      <c r="Z53" s="157">
        <f>Tabel1[[#This Row],[prijs voorbij entry (%)]]-Tabel1[[#This Row],[Fictieve Stoploss (%)]]</f>
        <v>0.01</v>
      </c>
      <c r="AA53" s="94"/>
      <c r="AB53" s="94"/>
      <c r="AC53" s="61">
        <v>-0.90900000000000003</v>
      </c>
      <c r="AD53" s="61"/>
      <c r="AE53" s="61"/>
      <c r="AF53" s="95"/>
      <c r="AG53" s="148">
        <f>Tabel1[[#This Row],[eindtijd]]-Tabel1[[#This Row],[starttijd]]</f>
        <v>4.7916666670062114E-2</v>
      </c>
      <c r="AH53" s="154">
        <v>0</v>
      </c>
      <c r="AI53" s="59"/>
      <c r="AJ53" s="156">
        <f>IFERROR($J53*(IF($M53="SL",IF($T53="",$Q53*Analysetool!B$3,$T53*Analysetool!B$3),$M53*Analysetool!B$3)+IF($N53="SL",IF($T53="",$Q53*Analysetool!B$4,$T53*Analysetool!B$4),$N53*Analysetool!B$4)+IF($O53="SL",IF($T53="",$Q53*Analysetool!B$5,$T53*Analysetool!B$5),$O53*Analysetool!B$5)+IF($P53="SL",IF($T53="",$Q53*Analysetool!B$6,$T53*Analysetool!B$6),$P53*Analysetool!B$6))-Tabel1[[#This Row],[fees (%)]],"")</f>
        <v>1.2999999999999999E-2</v>
      </c>
      <c r="AM53" s="65"/>
      <c r="AN53" s="65"/>
    </row>
    <row r="54" spans="1:40" ht="14.25" customHeight="1" x14ac:dyDescent="0.3">
      <c r="A54" s="55">
        <v>45950</v>
      </c>
      <c r="B54" s="56" t="s">
        <v>253</v>
      </c>
      <c r="C54" s="56" t="s">
        <v>202</v>
      </c>
      <c r="D54" s="56" t="s">
        <v>203</v>
      </c>
      <c r="E54" s="56" t="s">
        <v>228</v>
      </c>
      <c r="F54" s="57" t="s">
        <v>218</v>
      </c>
      <c r="G54" s="67">
        <v>45950.734722222223</v>
      </c>
      <c r="H54" s="67">
        <v>45950.750694444447</v>
      </c>
      <c r="I54" s="179">
        <v>0.01</v>
      </c>
      <c r="J54" s="58">
        <v>1</v>
      </c>
      <c r="K54" s="58" t="str">
        <f>IFERROR(Tabel1[[#This Row],[risico PF (%)]]/Tabel1[[#This Row],[Stoploss optie 2 (%)]]*-1,"")</f>
        <v/>
      </c>
      <c r="L54" s="132" t="s">
        <v>197</v>
      </c>
      <c r="M54" s="132" t="s">
        <v>197</v>
      </c>
      <c r="N54" s="133"/>
      <c r="O54" s="133"/>
      <c r="P54" s="132"/>
      <c r="Q54" s="61">
        <v>-0.01</v>
      </c>
      <c r="R54" s="61">
        <v>1.2E-2</v>
      </c>
      <c r="S54" s="61"/>
      <c r="T54" s="60"/>
      <c r="U54" s="60"/>
      <c r="V54" s="62"/>
      <c r="W54" s="62"/>
      <c r="X54" s="76"/>
      <c r="Y54" s="61"/>
      <c r="Z54" s="157">
        <f>Tabel1[[#This Row],[prijs voorbij entry (%)]]-Tabel1[[#This Row],[Fictieve Stoploss (%)]]</f>
        <v>0.01</v>
      </c>
      <c r="AA54" s="94"/>
      <c r="AB54" s="94"/>
      <c r="AC54" s="61">
        <v>0.70199999999999996</v>
      </c>
      <c r="AD54" s="61"/>
      <c r="AE54" s="61"/>
      <c r="AF54" s="95"/>
      <c r="AG54" s="148">
        <f>Tabel1[[#This Row],[eindtijd]]-Tabel1[[#This Row],[starttijd]]</f>
        <v>1.5972222223354038E-2</v>
      </c>
      <c r="AH54" s="154">
        <v>0</v>
      </c>
      <c r="AI54" s="59"/>
      <c r="AJ54" s="156">
        <f>IFERROR($J54*(IF($M54="SL",IF($T54="",$Q54*Analysetool!B$3,$T54*Analysetool!B$3),$M54*Analysetool!B$3)+IF($N54="SL",IF($T54="",$Q54*Analysetool!B$4,$T54*Analysetool!B$4),$N54*Analysetool!B$4)+IF($O54="SL",IF($T54="",$Q54*Analysetool!B$5,$T54*Analysetool!B$5),$O54*Analysetool!B$5)+IF($P54="SL",IF($T54="",$Q54*Analysetool!B$6,$T54*Analysetool!B$6),$P54*Analysetool!B$6))-Tabel1[[#This Row],[fees (%)]],"")</f>
        <v>-0.01</v>
      </c>
      <c r="AM54" s="65"/>
      <c r="AN54" s="65"/>
    </row>
    <row r="55" spans="1:40" ht="14.25" customHeight="1" x14ac:dyDescent="0.3">
      <c r="A55" s="55">
        <v>45951</v>
      </c>
      <c r="B55" s="56" t="s">
        <v>245</v>
      </c>
      <c r="C55" s="56" t="s">
        <v>200</v>
      </c>
      <c r="D55" s="56" t="s">
        <v>203</v>
      </c>
      <c r="E55" s="56" t="s">
        <v>228</v>
      </c>
      <c r="F55" s="57" t="s">
        <v>218</v>
      </c>
      <c r="G55" s="67">
        <v>45951.368750000001</v>
      </c>
      <c r="H55" s="67">
        <v>45951.518055555556</v>
      </c>
      <c r="I55" s="179">
        <v>0.01</v>
      </c>
      <c r="J55" s="58">
        <v>1</v>
      </c>
      <c r="K55" s="58" t="str">
        <f>IFERROR(Tabel1[[#This Row],[risico PF (%)]]/Tabel1[[#This Row],[Stoploss optie 2 (%)]]*-1,"")</f>
        <v/>
      </c>
      <c r="L55" s="132" t="s">
        <v>21</v>
      </c>
      <c r="M55" s="132">
        <v>3.0000000000000001E-3</v>
      </c>
      <c r="N55" s="133"/>
      <c r="O55" s="133"/>
      <c r="P55" s="132"/>
      <c r="Q55" s="61">
        <v>-0.01</v>
      </c>
      <c r="R55" s="61"/>
      <c r="S55" s="61"/>
      <c r="T55" s="60"/>
      <c r="U55" s="60"/>
      <c r="V55" s="62"/>
      <c r="W55" s="62"/>
      <c r="X55" s="76"/>
      <c r="Y55" s="61"/>
      <c r="Z55" s="157">
        <f>Tabel1[[#This Row],[prijs voorbij entry (%)]]-Tabel1[[#This Row],[Fictieve Stoploss (%)]]</f>
        <v>0.01</v>
      </c>
      <c r="AA55" s="94"/>
      <c r="AB55" s="94"/>
      <c r="AC55" s="61">
        <v>-0.91</v>
      </c>
      <c r="AD55" s="61"/>
      <c r="AE55" s="61"/>
      <c r="AF55" s="95"/>
      <c r="AG55" s="148">
        <f>Tabel1[[#This Row],[eindtijd]]-Tabel1[[#This Row],[starttijd]]</f>
        <v>0.14930555555474712</v>
      </c>
      <c r="AH55" s="154">
        <v>0</v>
      </c>
      <c r="AI55" s="59" t="s">
        <v>254</v>
      </c>
      <c r="AJ55" s="156">
        <f>IFERROR($J55*(IF($M55="SL",IF($T55="",$Q55*Analysetool!B$3,$T55*Analysetool!B$3),$M55*Analysetool!B$3)+IF($N55="SL",IF($T55="",$Q55*Analysetool!B$4,$T55*Analysetool!B$4),$N55*Analysetool!B$4)+IF($O55="SL",IF($T55="",$Q55*Analysetool!B$5,$T55*Analysetool!B$5),$O55*Analysetool!B$5)+IF($P55="SL",IF($T55="",$Q55*Analysetool!B$6,$T55*Analysetool!B$6),$P55*Analysetool!B$6))-Tabel1[[#This Row],[fees (%)]],"")</f>
        <v>3.0000000000000001E-3</v>
      </c>
      <c r="AM55" s="65"/>
      <c r="AN55" s="65"/>
    </row>
    <row r="56" spans="1:40" ht="14.25" customHeight="1" x14ac:dyDescent="0.3">
      <c r="A56" s="55">
        <v>45952</v>
      </c>
      <c r="B56" s="56" t="s">
        <v>255</v>
      </c>
      <c r="C56" s="56" t="s">
        <v>202</v>
      </c>
      <c r="D56" s="56" t="s">
        <v>203</v>
      </c>
      <c r="E56" s="56" t="s">
        <v>194</v>
      </c>
      <c r="F56" s="57" t="s">
        <v>218</v>
      </c>
      <c r="G56" s="67">
        <v>45952.367361111108</v>
      </c>
      <c r="H56" s="67">
        <v>45952.381944444445</v>
      </c>
      <c r="I56" s="179">
        <v>0.01</v>
      </c>
      <c r="J56" s="58">
        <v>1</v>
      </c>
      <c r="K56" s="58" t="str">
        <f>IFERROR(Tabel1[[#This Row],[risico PF (%)]]/Tabel1[[#This Row],[Stoploss optie 2 (%)]]*-1,"")</f>
        <v/>
      </c>
      <c r="L56" s="132" t="s">
        <v>21</v>
      </c>
      <c r="M56" s="132">
        <v>1.2999999999999999E-2</v>
      </c>
      <c r="N56" s="133"/>
      <c r="O56" s="133"/>
      <c r="P56" s="132"/>
      <c r="Q56" s="61">
        <v>-0.01</v>
      </c>
      <c r="R56" s="61"/>
      <c r="S56" s="61"/>
      <c r="T56" s="60"/>
      <c r="U56" s="60"/>
      <c r="V56" s="62"/>
      <c r="W56" s="62"/>
      <c r="X56" s="76"/>
      <c r="Y56" s="61"/>
      <c r="Z56" s="157">
        <f>Tabel1[[#This Row],[prijs voorbij entry (%)]]-Tabel1[[#This Row],[Fictieve Stoploss (%)]]</f>
        <v>0.01</v>
      </c>
      <c r="AA56" s="94"/>
      <c r="AB56" s="94"/>
      <c r="AC56" s="61" t="s">
        <v>201</v>
      </c>
      <c r="AD56" s="61"/>
      <c r="AE56" s="61"/>
      <c r="AF56" s="95"/>
      <c r="AG56" s="148">
        <f>Tabel1[[#This Row],[eindtijd]]-Tabel1[[#This Row],[starttijd]]</f>
        <v>1.4583333337213844E-2</v>
      </c>
      <c r="AH56" s="154">
        <v>0</v>
      </c>
      <c r="AI56" s="59"/>
      <c r="AJ56" s="156">
        <f>IFERROR($J56*(IF($M56="SL",IF($T56="",$Q56*Analysetool!B$3,$T56*Analysetool!B$3),$M56*Analysetool!B$3)+IF($N56="SL",IF($T56="",$Q56*Analysetool!B$4,$T56*Analysetool!B$4),$N56*Analysetool!B$4)+IF($O56="SL",IF($T56="",$Q56*Analysetool!B$5,$T56*Analysetool!B$5),$O56*Analysetool!B$5)+IF($P56="SL",IF($T56="",$Q56*Analysetool!B$6,$T56*Analysetool!B$6),$P56*Analysetool!B$6))-Tabel1[[#This Row],[fees (%)]],"")</f>
        <v>1.2999999999999999E-2</v>
      </c>
      <c r="AM56" s="65"/>
      <c r="AN56" s="65"/>
    </row>
    <row r="57" spans="1:40" ht="14.25" customHeight="1" x14ac:dyDescent="0.3">
      <c r="A57" s="55">
        <v>45952</v>
      </c>
      <c r="B57" s="56" t="s">
        <v>256</v>
      </c>
      <c r="C57" s="56" t="s">
        <v>202</v>
      </c>
      <c r="D57" s="56" t="s">
        <v>203</v>
      </c>
      <c r="E57" s="56" t="s">
        <v>194</v>
      </c>
      <c r="F57" s="57" t="s">
        <v>218</v>
      </c>
      <c r="G57" s="67">
        <v>45952.37777777778</v>
      </c>
      <c r="H57" s="67">
        <v>45952.488888888889</v>
      </c>
      <c r="I57" s="179">
        <v>0.01</v>
      </c>
      <c r="J57" s="58">
        <v>1</v>
      </c>
      <c r="K57" s="58" t="str">
        <f>IFERROR(Tabel1[[#This Row],[risico PF (%)]]/Tabel1[[#This Row],[Stoploss optie 2 (%)]]*-1,"")</f>
        <v/>
      </c>
      <c r="L57" s="132" t="s">
        <v>21</v>
      </c>
      <c r="M57" s="132">
        <v>1.4999999999999999E-2</v>
      </c>
      <c r="N57" s="133"/>
      <c r="O57" s="133"/>
      <c r="P57" s="132"/>
      <c r="Q57" s="61">
        <v>-0.01</v>
      </c>
      <c r="R57" s="61"/>
      <c r="S57" s="61"/>
      <c r="T57" s="60"/>
      <c r="U57" s="60"/>
      <c r="V57" s="62"/>
      <c r="W57" s="62"/>
      <c r="X57" s="76"/>
      <c r="Y57" s="61"/>
      <c r="Z57" s="157">
        <f>Tabel1[[#This Row],[prijs voorbij entry (%)]]-Tabel1[[#This Row],[Fictieve Stoploss (%)]]</f>
        <v>0.01</v>
      </c>
      <c r="AA57" s="94"/>
      <c r="AB57" s="94"/>
      <c r="AC57" s="61">
        <v>-0.16</v>
      </c>
      <c r="AD57" s="61"/>
      <c r="AE57" s="61"/>
      <c r="AF57" s="95"/>
      <c r="AG57" s="148">
        <f>Tabel1[[#This Row],[eindtijd]]-Tabel1[[#This Row],[starttijd]]</f>
        <v>0.11111111110949423</v>
      </c>
      <c r="AH57" s="154">
        <v>0</v>
      </c>
      <c r="AI57" s="59" t="s">
        <v>257</v>
      </c>
      <c r="AJ57" s="156">
        <f>IFERROR($J57*(IF($M57="SL",IF($T57="",$Q57*Analysetool!B$3,$T57*Analysetool!B$3),$M57*Analysetool!B$3)+IF($N57="SL",IF($T57="",$Q57*Analysetool!B$4,$T57*Analysetool!B$4),$N57*Analysetool!B$4)+IF($O57="SL",IF($T57="",$Q57*Analysetool!B$5,$T57*Analysetool!B$5),$O57*Analysetool!B$5)+IF($P57="SL",IF($T57="",$Q57*Analysetool!B$6,$T57*Analysetool!B$6),$P57*Analysetool!B$6))-Tabel1[[#This Row],[fees (%)]],"")</f>
        <v>1.4999999999999999E-2</v>
      </c>
      <c r="AM57" s="65"/>
      <c r="AN57" s="65"/>
    </row>
    <row r="58" spans="1:40" ht="14.25" customHeight="1" x14ac:dyDescent="0.3">
      <c r="A58" s="55">
        <v>45952</v>
      </c>
      <c r="B58" s="56" t="s">
        <v>258</v>
      </c>
      <c r="C58" s="56" t="s">
        <v>200</v>
      </c>
      <c r="D58" s="56" t="s">
        <v>203</v>
      </c>
      <c r="E58" s="56" t="s">
        <v>194</v>
      </c>
      <c r="F58" s="57" t="s">
        <v>218</v>
      </c>
      <c r="G58" s="67">
        <v>45952.420138888891</v>
      </c>
      <c r="H58" s="67">
        <v>45952.529166666667</v>
      </c>
      <c r="I58" s="179">
        <v>0.01</v>
      </c>
      <c r="J58" s="58">
        <v>1</v>
      </c>
      <c r="K58" s="58" t="str">
        <f>IFERROR(Tabel1[[#This Row],[risico PF (%)]]/Tabel1[[#This Row],[Stoploss optie 2 (%)]]*-1,"")</f>
        <v/>
      </c>
      <c r="L58" s="132" t="s">
        <v>21</v>
      </c>
      <c r="M58" s="132">
        <v>1.4E-2</v>
      </c>
      <c r="N58" s="133"/>
      <c r="O58" s="133"/>
      <c r="P58" s="132"/>
      <c r="Q58" s="61">
        <v>-0.01</v>
      </c>
      <c r="R58" s="61"/>
      <c r="S58" s="61"/>
      <c r="T58" s="60"/>
      <c r="U58" s="60"/>
      <c r="V58" s="62"/>
      <c r="W58" s="62"/>
      <c r="X58" s="76"/>
      <c r="Y58" s="61"/>
      <c r="Z58" s="157">
        <f>Tabel1[[#This Row],[prijs voorbij entry (%)]]-Tabel1[[#This Row],[Fictieve Stoploss (%)]]</f>
        <v>0.01</v>
      </c>
      <c r="AA58" s="94"/>
      <c r="AB58" s="94"/>
      <c r="AC58" s="61"/>
      <c r="AD58" s="61"/>
      <c r="AE58" s="61"/>
      <c r="AF58" s="95"/>
      <c r="AG58" s="148">
        <f>Tabel1[[#This Row],[eindtijd]]-Tabel1[[#This Row],[starttijd]]</f>
        <v>0.10902777777664596</v>
      </c>
      <c r="AH58" s="154">
        <v>0</v>
      </c>
      <c r="AI58" s="59" t="s">
        <v>257</v>
      </c>
      <c r="AJ58" s="156">
        <f>IFERROR($J58*(IF($M58="SL",IF($T58="",$Q58*Analysetool!B$3,$T58*Analysetool!B$3),$M58*Analysetool!B$3)+IF($N58="SL",IF($T58="",$Q58*Analysetool!B$4,$T58*Analysetool!B$4),$N58*Analysetool!B$4)+IF($O58="SL",IF($T58="",$Q58*Analysetool!B$5,$T58*Analysetool!B$5),$O58*Analysetool!B$5)+IF($P58="SL",IF($T58="",$Q58*Analysetool!B$6,$T58*Analysetool!B$6),$P58*Analysetool!B$6))-Tabel1[[#This Row],[fees (%)]],"")</f>
        <v>1.4E-2</v>
      </c>
      <c r="AM58" s="65"/>
      <c r="AN58" s="65"/>
    </row>
    <row r="59" spans="1:40" ht="14.25" customHeight="1" x14ac:dyDescent="0.3">
      <c r="A59" s="55">
        <v>45952</v>
      </c>
      <c r="B59" s="56" t="s">
        <v>245</v>
      </c>
      <c r="C59" s="56" t="s">
        <v>200</v>
      </c>
      <c r="D59" s="56" t="s">
        <v>203</v>
      </c>
      <c r="E59" s="56" t="s">
        <v>194</v>
      </c>
      <c r="F59" s="57" t="s">
        <v>218</v>
      </c>
      <c r="G59" s="67">
        <v>45952.536111111112</v>
      </c>
      <c r="H59" s="67">
        <v>45952.666666666664</v>
      </c>
      <c r="I59" s="179">
        <v>0.01</v>
      </c>
      <c r="J59" s="58">
        <v>1</v>
      </c>
      <c r="K59" s="58" t="str">
        <f>IFERROR(Tabel1[[#This Row],[risico PF (%)]]/Tabel1[[#This Row],[Stoploss optie 2 (%)]]*-1,"")</f>
        <v/>
      </c>
      <c r="L59" s="132" t="s">
        <v>197</v>
      </c>
      <c r="M59" s="132" t="s">
        <v>197</v>
      </c>
      <c r="N59" s="133"/>
      <c r="O59" s="133"/>
      <c r="P59" s="132"/>
      <c r="Q59" s="61">
        <v>-0.01</v>
      </c>
      <c r="R59" s="61"/>
      <c r="S59" s="61"/>
      <c r="T59" s="60"/>
      <c r="U59" s="60"/>
      <c r="V59" s="62"/>
      <c r="W59" s="62"/>
      <c r="X59" s="76"/>
      <c r="Y59" s="61"/>
      <c r="Z59" s="157">
        <f>Tabel1[[#This Row],[prijs voorbij entry (%)]]-Tabel1[[#This Row],[Fictieve Stoploss (%)]]</f>
        <v>0.01</v>
      </c>
      <c r="AA59" s="94"/>
      <c r="AB59" s="94"/>
      <c r="AC59" s="61">
        <v>-0.92</v>
      </c>
      <c r="AD59" s="61"/>
      <c r="AE59" s="61"/>
      <c r="AF59" s="95"/>
      <c r="AG59" s="148">
        <f>Tabel1[[#This Row],[eindtijd]]-Tabel1[[#This Row],[starttijd]]</f>
        <v>0.13055555555183673</v>
      </c>
      <c r="AH59" s="154">
        <v>0</v>
      </c>
      <c r="AI59" s="59" t="s">
        <v>257</v>
      </c>
      <c r="AJ59" s="156">
        <f>IFERROR($J59*(IF($M59="SL",IF($T59="",$Q59*Analysetool!B$3,$T59*Analysetool!B$3),$M59*Analysetool!B$3)+IF($N59="SL",IF($T59="",$Q59*Analysetool!B$4,$T59*Analysetool!B$4),$N59*Analysetool!B$4)+IF($O59="SL",IF($T59="",$Q59*Analysetool!B$5,$T59*Analysetool!B$5),$O59*Analysetool!B$5)+IF($P59="SL",IF($T59="",$Q59*Analysetool!B$6,$T59*Analysetool!B$6),$P59*Analysetool!B$6))-Tabel1[[#This Row],[fees (%)]],"")</f>
        <v>-0.01</v>
      </c>
      <c r="AM59" s="65"/>
      <c r="AN59" s="65"/>
    </row>
    <row r="60" spans="1:40" ht="14.25" customHeight="1" x14ac:dyDescent="0.3">
      <c r="A60" s="55">
        <v>45952</v>
      </c>
      <c r="B60" s="56" t="s">
        <v>231</v>
      </c>
      <c r="C60" s="56" t="s">
        <v>202</v>
      </c>
      <c r="D60" s="56" t="s">
        <v>203</v>
      </c>
      <c r="E60" s="56" t="s">
        <v>194</v>
      </c>
      <c r="F60" s="57" t="s">
        <v>218</v>
      </c>
      <c r="G60" s="67">
        <v>45952.786805555559</v>
      </c>
      <c r="H60" s="67">
        <v>45952.915277777778</v>
      </c>
      <c r="I60" s="179">
        <v>0.01</v>
      </c>
      <c r="J60" s="58">
        <v>1</v>
      </c>
      <c r="K60" s="58" t="str">
        <f>IFERROR(Tabel1[[#This Row],[risico PF (%)]]/Tabel1[[#This Row],[Stoploss optie 2 (%)]]*-1,"")</f>
        <v/>
      </c>
      <c r="L60" s="132" t="s">
        <v>21</v>
      </c>
      <c r="M60" s="132">
        <v>0.01</v>
      </c>
      <c r="N60" s="133"/>
      <c r="O60" s="133"/>
      <c r="P60" s="132"/>
      <c r="Q60" s="61">
        <v>-0.01</v>
      </c>
      <c r="R60" s="61"/>
      <c r="S60" s="61"/>
      <c r="T60" s="60"/>
      <c r="U60" s="60"/>
      <c r="V60" s="62"/>
      <c r="W60" s="62"/>
      <c r="X60" s="76"/>
      <c r="Y60" s="61"/>
      <c r="Z60" s="157">
        <f>Tabel1[[#This Row],[prijs voorbij entry (%)]]-Tabel1[[#This Row],[Fictieve Stoploss (%)]]</f>
        <v>0.01</v>
      </c>
      <c r="AA60" s="94"/>
      <c r="AB60" s="94"/>
      <c r="AC60" s="61"/>
      <c r="AD60" s="61"/>
      <c r="AE60" s="61"/>
      <c r="AF60" s="95"/>
      <c r="AG60" s="148">
        <f>Tabel1[[#This Row],[eindtijd]]-Tabel1[[#This Row],[starttijd]]</f>
        <v>0.12847222221898846</v>
      </c>
      <c r="AH60" s="154">
        <v>0</v>
      </c>
      <c r="AI60" s="59" t="s">
        <v>257</v>
      </c>
      <c r="AJ60" s="156">
        <f>IFERROR($J60*(IF($M60="SL",IF($T60="",$Q60*Analysetool!B$3,$T60*Analysetool!B$3),$M60*Analysetool!B$3)+IF($N60="SL",IF($T60="",$Q60*Analysetool!B$4,$T60*Analysetool!B$4),$N60*Analysetool!B$4)+IF($O60="SL",IF($T60="",$Q60*Analysetool!B$5,$T60*Analysetool!B$5),$O60*Analysetool!B$5)+IF($P60="SL",IF($T60="",$Q60*Analysetool!B$6,$T60*Analysetool!B$6),$P60*Analysetool!B$6))-Tabel1[[#This Row],[fees (%)]],"")</f>
        <v>0.01</v>
      </c>
      <c r="AM60" s="65"/>
      <c r="AN60" s="65"/>
    </row>
    <row r="61" spans="1:40" ht="14.25" customHeight="1" x14ac:dyDescent="0.3">
      <c r="A61" s="55">
        <v>45953</v>
      </c>
      <c r="B61" s="56" t="s">
        <v>258</v>
      </c>
      <c r="C61" s="56" t="s">
        <v>200</v>
      </c>
      <c r="D61" s="56" t="s">
        <v>203</v>
      </c>
      <c r="E61" s="56" t="s">
        <v>194</v>
      </c>
      <c r="F61" s="57" t="s">
        <v>218</v>
      </c>
      <c r="G61" s="67">
        <v>45953.40902777778</v>
      </c>
      <c r="H61" s="67">
        <v>45953.629861111112</v>
      </c>
      <c r="I61" s="179">
        <v>0.01</v>
      </c>
      <c r="J61" s="58">
        <v>1</v>
      </c>
      <c r="K61" s="58" t="str">
        <f>IFERROR(Tabel1[[#This Row],[risico PF (%)]]/Tabel1[[#This Row],[Stoploss optie 2 (%)]]*-1,"")</f>
        <v/>
      </c>
      <c r="L61" s="132" t="s">
        <v>197</v>
      </c>
      <c r="M61" s="132" t="s">
        <v>197</v>
      </c>
      <c r="N61" s="133"/>
      <c r="O61" s="133"/>
      <c r="P61" s="132"/>
      <c r="Q61" s="61">
        <v>-0.01</v>
      </c>
      <c r="R61" s="61"/>
      <c r="S61" s="61"/>
      <c r="T61" s="60"/>
      <c r="U61" s="60"/>
      <c r="V61" s="62"/>
      <c r="W61" s="62"/>
      <c r="X61" s="76"/>
      <c r="Y61" s="61"/>
      <c r="Z61" s="157">
        <f>Tabel1[[#This Row],[prijs voorbij entry (%)]]-Tabel1[[#This Row],[Fictieve Stoploss (%)]]</f>
        <v>0.01</v>
      </c>
      <c r="AA61" s="94"/>
      <c r="AB61" s="94"/>
      <c r="AC61" s="61"/>
      <c r="AD61" s="61"/>
      <c r="AE61" s="61"/>
      <c r="AF61" s="95"/>
      <c r="AG61" s="148">
        <f>Tabel1[[#This Row],[eindtijd]]-Tabel1[[#This Row],[starttijd]]</f>
        <v>0.22083333333284827</v>
      </c>
      <c r="AH61" s="154">
        <v>0</v>
      </c>
      <c r="AI61" s="59" t="s">
        <v>257</v>
      </c>
      <c r="AJ61" s="156">
        <f>IFERROR($J61*(IF($M61="SL",IF($T61="",$Q61*Analysetool!B$3,$T61*Analysetool!B$3),$M61*Analysetool!B$3)+IF($N61="SL",IF($T61="",$Q61*Analysetool!B$4,$T61*Analysetool!B$4),$N61*Analysetool!B$4)+IF($O61="SL",IF($T61="",$Q61*Analysetool!B$5,$T61*Analysetool!B$5),$O61*Analysetool!B$5)+IF($P61="SL",IF($T61="",$Q61*Analysetool!B$6,$T61*Analysetool!B$6),$P61*Analysetool!B$6))-Tabel1[[#This Row],[fees (%)]],"")</f>
        <v>-0.01</v>
      </c>
      <c r="AM61" s="65"/>
      <c r="AN61" s="65"/>
    </row>
    <row r="62" spans="1:40" ht="14.25" customHeight="1" x14ac:dyDescent="0.3">
      <c r="A62" s="55">
        <v>45953</v>
      </c>
      <c r="B62" s="56" t="s">
        <v>259</v>
      </c>
      <c r="C62" s="56" t="s">
        <v>202</v>
      </c>
      <c r="D62" s="56" t="s">
        <v>203</v>
      </c>
      <c r="E62" s="56" t="s">
        <v>194</v>
      </c>
      <c r="F62" s="57" t="s">
        <v>218</v>
      </c>
      <c r="G62" s="67">
        <v>45953.629861111112</v>
      </c>
      <c r="H62" s="67">
        <v>45953.832638888889</v>
      </c>
      <c r="I62" s="179">
        <v>0.01</v>
      </c>
      <c r="J62" s="58">
        <v>20</v>
      </c>
      <c r="K62" s="58" t="str">
        <f>IFERROR(Tabel1[[#This Row],[risico PF (%)]]/Tabel1[[#This Row],[Stoploss optie 2 (%)]]*-1,"")</f>
        <v/>
      </c>
      <c r="L62" s="132" t="s">
        <v>197</v>
      </c>
      <c r="M62" s="132" t="s">
        <v>197</v>
      </c>
      <c r="N62" s="133"/>
      <c r="O62" s="133"/>
      <c r="P62" s="132"/>
      <c r="Q62" s="61">
        <v>-0.01</v>
      </c>
      <c r="R62" s="61"/>
      <c r="S62" s="61"/>
      <c r="T62" s="60"/>
      <c r="U62" s="60"/>
      <c r="V62" s="62"/>
      <c r="W62" s="62"/>
      <c r="X62" s="76"/>
      <c r="Y62" s="61"/>
      <c r="Z62" s="157">
        <f>Tabel1[[#This Row],[prijs voorbij entry (%)]]-Tabel1[[#This Row],[Fictieve Stoploss (%)]]</f>
        <v>0.01</v>
      </c>
      <c r="AA62" s="94"/>
      <c r="AB62" s="94"/>
      <c r="AC62" s="61"/>
      <c r="AD62" s="61"/>
      <c r="AE62" s="61"/>
      <c r="AF62" s="95"/>
      <c r="AG62" s="148">
        <f>Tabel1[[#This Row],[eindtijd]]-Tabel1[[#This Row],[starttijd]]</f>
        <v>0.20277777777664596</v>
      </c>
      <c r="AH62" s="154">
        <v>0</v>
      </c>
      <c r="AI62" s="59" t="s">
        <v>260</v>
      </c>
      <c r="AJ62" s="156">
        <f>IFERROR($J62*(IF($M62="SL",IF($T62="",$Q62*Analysetool!B$3,$T62*Analysetool!B$3),$M62*Analysetool!B$3)+IF($N62="SL",IF($T62="",$Q62*Analysetool!B$4,$T62*Analysetool!B$4),$N62*Analysetool!B$4)+IF($O62="SL",IF($T62="",$Q62*Analysetool!B$5,$T62*Analysetool!B$5),$O62*Analysetool!B$5)+IF($P62="SL",IF($T62="",$Q62*Analysetool!B$6,$T62*Analysetool!B$6),$P62*Analysetool!B$6))-Tabel1[[#This Row],[fees (%)]],"")</f>
        <v>-0.2</v>
      </c>
      <c r="AM62" s="65"/>
      <c r="AN62" s="65"/>
    </row>
    <row r="63" spans="1:40" ht="14.25" customHeight="1" x14ac:dyDescent="0.3">
      <c r="A63" s="55">
        <v>45954</v>
      </c>
      <c r="B63" s="56" t="s">
        <v>261</v>
      </c>
      <c r="C63" s="56" t="s">
        <v>200</v>
      </c>
      <c r="D63" s="56" t="s">
        <v>203</v>
      </c>
      <c r="E63" s="56" t="s">
        <v>228</v>
      </c>
      <c r="F63" s="57" t="s">
        <v>218</v>
      </c>
      <c r="G63" s="67">
        <v>45954.607638888891</v>
      </c>
      <c r="H63" s="67">
        <v>45954</v>
      </c>
      <c r="I63" s="179">
        <v>0.01</v>
      </c>
      <c r="J63" s="58">
        <v>20</v>
      </c>
      <c r="K63" s="58" t="str">
        <f>IFERROR(Tabel1[[#This Row],[risico PF (%)]]/Tabel1[[#This Row],[Stoploss optie 2 (%)]]*-1,"")</f>
        <v/>
      </c>
      <c r="L63" s="132" t="s">
        <v>197</v>
      </c>
      <c r="M63" s="132" t="s">
        <v>197</v>
      </c>
      <c r="N63" s="133"/>
      <c r="O63" s="133"/>
      <c r="P63" s="132"/>
      <c r="Q63" s="61">
        <v>-0.01</v>
      </c>
      <c r="R63" s="61"/>
      <c r="S63" s="61"/>
      <c r="T63" s="60"/>
      <c r="U63" s="60"/>
      <c r="V63" s="62"/>
      <c r="W63" s="62"/>
      <c r="X63" s="76"/>
      <c r="Y63" s="61"/>
      <c r="Z63" s="157">
        <f>Tabel1[[#This Row],[prijs voorbij entry (%)]]-Tabel1[[#This Row],[Fictieve Stoploss (%)]]</f>
        <v>0.01</v>
      </c>
      <c r="AA63" s="94"/>
      <c r="AB63" s="94"/>
      <c r="AC63" s="61"/>
      <c r="AD63" s="61"/>
      <c r="AE63" s="61"/>
      <c r="AF63" s="95"/>
      <c r="AG63" s="148">
        <f>Tabel1[[#This Row],[eindtijd]]-Tabel1[[#This Row],[starttijd]]</f>
        <v>-0.60763888889050577</v>
      </c>
      <c r="AH63" s="154">
        <v>0</v>
      </c>
      <c r="AI63" s="59"/>
      <c r="AJ63" s="156">
        <f>IFERROR($J63*(IF($M63="SL",IF($T63="",$Q63*Analysetool!B$3,$T63*Analysetool!B$3),$M63*Analysetool!B$3)+IF($N63="SL",IF($T63="",$Q63*Analysetool!B$4,$T63*Analysetool!B$4),$N63*Analysetool!B$4)+IF($O63="SL",IF($T63="",$Q63*Analysetool!B$5,$T63*Analysetool!B$5),$O63*Analysetool!B$5)+IF($P63="SL",IF($T63="",$Q63*Analysetool!B$6,$T63*Analysetool!B$6),$P63*Analysetool!B$6))-Tabel1[[#This Row],[fees (%)]],"")</f>
        <v>-0.2</v>
      </c>
      <c r="AM63" s="65"/>
      <c r="AN63" s="65"/>
    </row>
    <row r="64" spans="1:40" ht="14.25" customHeight="1" x14ac:dyDescent="0.3">
      <c r="A64" s="55">
        <v>45954</v>
      </c>
      <c r="B64" s="56" t="s">
        <v>221</v>
      </c>
      <c r="C64" s="56" t="s">
        <v>202</v>
      </c>
      <c r="D64" s="56" t="s">
        <v>203</v>
      </c>
      <c r="E64" s="56" t="s">
        <v>194</v>
      </c>
      <c r="F64" s="57" t="s">
        <v>218</v>
      </c>
      <c r="G64" s="67">
        <v>45954.689583333333</v>
      </c>
      <c r="H64" s="67"/>
      <c r="I64" s="179">
        <v>0.01</v>
      </c>
      <c r="J64" s="58">
        <v>2</v>
      </c>
      <c r="K64" s="58" t="str">
        <f>IFERROR(Tabel1[[#This Row],[risico PF (%)]]/Tabel1[[#This Row],[Stoploss optie 2 (%)]]*-1,"")</f>
        <v/>
      </c>
      <c r="L64" s="132" t="s">
        <v>197</v>
      </c>
      <c r="M64" s="132" t="s">
        <v>197</v>
      </c>
      <c r="N64" s="133"/>
      <c r="O64" s="133"/>
      <c r="P64" s="132"/>
      <c r="Q64" s="61">
        <v>-0.01</v>
      </c>
      <c r="R64" s="61"/>
      <c r="S64" s="61"/>
      <c r="T64" s="60"/>
      <c r="U64" s="60"/>
      <c r="V64" s="62"/>
      <c r="W64" s="62"/>
      <c r="X64" s="76"/>
      <c r="Y64" s="61"/>
      <c r="Z64" s="157">
        <f>Tabel1[[#This Row],[prijs voorbij entry (%)]]-Tabel1[[#This Row],[Fictieve Stoploss (%)]]</f>
        <v>0.01</v>
      </c>
      <c r="AA64" s="94"/>
      <c r="AB64" s="94"/>
      <c r="AC64" s="61"/>
      <c r="AD64" s="61"/>
      <c r="AE64" s="61"/>
      <c r="AF64" s="95"/>
      <c r="AG64" s="148">
        <f>Tabel1[[#This Row],[eindtijd]]-Tabel1[[#This Row],[starttijd]]</f>
        <v>-45954.689583333333</v>
      </c>
      <c r="AH64" s="154">
        <v>0</v>
      </c>
      <c r="AI64" s="59"/>
      <c r="AJ64" s="156">
        <f>IFERROR($J64*(IF($M64="SL",IF($T64="",$Q64*Analysetool!B$3,$T64*Analysetool!B$3),$M64*Analysetool!B$3)+IF($N64="SL",IF($T64="",$Q64*Analysetool!B$4,$T64*Analysetool!B$4),$N64*Analysetool!B$4)+IF($O64="SL",IF($T64="",$Q64*Analysetool!B$5,$T64*Analysetool!B$5),$O64*Analysetool!B$5)+IF($P64="SL",IF($T64="",$Q64*Analysetool!B$6,$T64*Analysetool!B$6),$P64*Analysetool!B$6))-Tabel1[[#This Row],[fees (%)]],"")</f>
        <v>-0.02</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1.7000000000000001E-2</v>
      </c>
      <c r="AA42" s="94"/>
      <c r="AB42" s="61"/>
      <c r="AC42" s="61"/>
      <c r="AD42" s="61"/>
      <c r="AE42" s="61"/>
      <c r="AF42" s="95"/>
      <c r="AG42" s="147">
        <f>Tabel1[[#This Row],[eindtijd]]-Tabel1[[#This Row],[starttijd]]</f>
        <v>3.2638888886140194E-2</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f>IFERROR(Tabel1[[#This Row],[risico PF (%)]]/Tabel1[[#This Row],[Fictieve Stoploss (%)]]*-1,"")</f>
        <v>1</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0.01</v>
      </c>
      <c r="AA43" s="94"/>
      <c r="AB43" s="61"/>
      <c r="AC43" s="61"/>
      <c r="AD43" s="61"/>
      <c r="AE43" s="61"/>
      <c r="AF43" s="95"/>
      <c r="AG43" s="147">
        <f>Tabel1[[#This Row],[eindtijd]]-Tabel1[[#This Row],[starttijd]]</f>
        <v>180064.03263888889</v>
      </c>
      <c r="AH43" s="154">
        <v>5.0000000000000001E-4</v>
      </c>
      <c r="AI43" s="59"/>
      <c r="AJ43" s="165">
        <f>$J43*(IF($M43="SL",IF($T43="",$Q43*Analysetool!B$3,$T43*Analysetool!B$3),$M43*Analysetool!B$3)+IF($N43="SL",IF($T43="",$Q43*Analysetool!B$4,$T43*Analysetool!B$4),$N43*Analysetool!B$4)+IF($O43="SL",IF($T43="",$Q43*Analysetool!B$5,$T43*Analysetool!B$5),$O43*Analysetool!B$5)+IF($P43="SL",IF($T43="",$Q43*Analysetool!B$6,$T43*Analysetool!B$6),$P43*Analysetool!B$6))-Tabel2[[#This Row],[fees (%)]]</f>
        <v>-5.0000000000000001E-4</v>
      </c>
      <c r="AK43" s="166">
        <f>$J43*(IF($M43="SL",IF($U43="",$Q43*Analysetool!C$3,$U43*Analysetool!C$3),$M43*Analysetool!C$3)+IF($N43="SL",IF($U43="",$Q43*Analysetool!C$4,$U43*Analysetool!C$4),$N43*Analysetool!C$4)+IF($O43="SL",IF($U43="",$Q43*Analysetool!C$5,$U43*Analysetool!C$5),$O43*Analysetool!C$5)+IF($P43="SL",IF($U43="",$Q43*Analysetool!C$6,$U43*Analysetool!C$6),$P43*Analysetool!C$6))-Tabel2[[#This Row],[fees (%)]]</f>
        <v>-5.0000000000000001E-4</v>
      </c>
      <c r="AL43" s="171">
        <f>$J43*(IF($M43="SL",IF($V43="",$Q43*Analysetool!D$3,$V43*Analysetool!D$3),$M43*Analysetool!D$3)+IF($N43="SL",IF($V43="",$Q43*Analysetool!D$4,$V43*Analysetool!D$4),$N43*Analysetool!D$4)+IF($O43="SL",IF($V43="",$Q43*Analysetool!D$5,$V43*Analysetool!D$5),$O43*Analysetool!D$5)+IF($P43="SL",IF($V43="",$Q43*Analysetool!D$6,$V43*Analysetool!D$6),$P43*Analysetool!D$6))-Tabel2[[#This Row],[fees (%)]]</f>
        <v>-5.0000000000000001E-4</v>
      </c>
      <c r="AM43" s="171">
        <f>$J43*(IF($M43="SL",IF($W43="",$Q43*Analysetool!E$3,$W43*Analysetool!E$3),$M43*Analysetool!E$3)+IF($N43="SL",IF($W43="",$Q43*Analysetool!E$4,$W43*Analysetool!E$4),$N43*Analysetool!E$4)+IF($O43="SL",IF($W43="",$Q43*Analysetool!E$5,$W43*Analysetool!E$5),$O43*Analysetool!E$5)+IF($P43="SL",IF($W43="",$Q43*Analysetool!E$6,$W43*Analysetool!E$6),$P43*Analysetool!E$6))-Tabel2[[#This Row],[fees (%)]]</f>
        <v>-5.0000000000000001E-4</v>
      </c>
      <c r="AN43" s="172">
        <f>$J43*(IF($M43="SL",IF($T43="",$Q43*Analysetool!F$3,$T43*Analysetool!F$3),$M43*Analysetool!F$3)+IF($N43="SL",IF($T43="",$Q43*Analysetool!F$4,$T43*Analysetool!F$4),$N43*Analysetool!F$4)+IF($O43="SL",IF($T43="",$Q43*Analysetool!F$5,$T43*Analysetool!F$5),$O43*Analysetool!F$5)+IF($P43="SL",IF($T43="",$Q43*Analysetool!F$6,$T43*Analysetool!F$6),$P43*Analysetool!F$6))-Tabel2[[#This Row],[fees (%)]]</f>
        <v>-5.0000000000000001E-4</v>
      </c>
      <c r="AO43" s="172">
        <f>$J43*(IF($M43="SL",IF($T43="",$Q43*Analysetool!G$3,$T43*Analysetool!G$3),$M43*Analysetool!G$3)+IF($N43="SL",IF($T43="",$Q43*Analysetool!G$4,$T43*Analysetool!G$4),$N43*Analysetool!G$4)+IF($O43="SL",IF($T43="",$Q43*Analysetool!G$5,$T43*Analysetool!G$5),$O43*Analysetool!G$5)+IF($P43="SL",IF($T43="",$Q43*Analysetool!G$6,$T43*Analysetool!G$6),$P43*Analysetool!G$6))-Tabel2[[#This Row],[fees (%)]]</f>
        <v>-5.0000000000000001E-4</v>
      </c>
      <c r="AP43" s="173">
        <f>IF(Analysetool!$H$8&lt;=$X43,Analysetool!$H$8*J43,Q43*J43)-Tabel2[[#This Row],[fees (%)]]</f>
        <v>-5.0000000000000001E-4</v>
      </c>
      <c r="AQ43" s="168" t="e">
        <f>IF(Tabel2[[#This Row],[wick% van entry]]&lt;=Tabel2[[#This Row],[Stoploss optie 2 (%)]],Tabel2[[#This Row],[Stoploss optie 2 (%)]]*Tabel2[[#This Row],[leverage SLoptie 2]],IF(Analysetool!$I$8&lt;$X43,Analysetool!$I$8*K43,S43*K43))-Tabel2[[#This Row],[fees (%)]]</f>
        <v>#VALUE!</v>
      </c>
      <c r="AR43" s="174">
        <f>IF(Q43*-1*Analysetool!$J$9&lt;=X43,Q43*-1*Analysetool!$J$9*J43,Q43*J43)-Tabel2[[#This Row],[fees (%)]]</f>
        <v>-5.0000000000000001E-4</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f>IFERROR(Tabel1[[#This Row],[risico PF (%)]]/Tabel1[[#This Row],[Fictieve Stoploss (%)]]*-1,"")</f>
        <v>1</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0.01</v>
      </c>
      <c r="AA44" s="94"/>
      <c r="AB44" s="61"/>
      <c r="AC44" s="61"/>
      <c r="AD44" s="61"/>
      <c r="AE44" s="61"/>
      <c r="AF44" s="95"/>
      <c r="AG44" s="147">
        <f>Tabel1[[#This Row],[eindtijd]]-Tabel1[[#This Row],[starttijd]]</f>
        <v>1.2499999997089617E-2</v>
      </c>
      <c r="AH44" s="154">
        <v>5.0000000000000001E-4</v>
      </c>
      <c r="AI44" s="59"/>
      <c r="AJ44" s="165">
        <f>$J44*(IF($M44="SL",IF($T44="",$Q44*Analysetool!B$3,$T44*Analysetool!B$3),$M44*Analysetool!B$3)+IF($N44="SL",IF($T44="",$Q44*Analysetool!B$4,$T44*Analysetool!B$4),$N44*Analysetool!B$4)+IF($O44="SL",IF($T44="",$Q44*Analysetool!B$5,$T44*Analysetool!B$5),$O44*Analysetool!B$5)+IF($P44="SL",IF($T44="",$Q44*Analysetool!B$6,$T44*Analysetool!B$6),$P44*Analysetool!B$6))-Tabel2[[#This Row],[fees (%)]]</f>
        <v>-5.0000000000000001E-4</v>
      </c>
      <c r="AK44" s="166">
        <f>$J44*(IF($M44="SL",IF($U44="",$Q44*Analysetool!C$3,$U44*Analysetool!C$3),$M44*Analysetool!C$3)+IF($N44="SL",IF($U44="",$Q44*Analysetool!C$4,$U44*Analysetool!C$4),$N44*Analysetool!C$4)+IF($O44="SL",IF($U44="",$Q44*Analysetool!C$5,$U44*Analysetool!C$5),$O44*Analysetool!C$5)+IF($P44="SL",IF($U44="",$Q44*Analysetool!C$6,$U44*Analysetool!C$6),$P44*Analysetool!C$6))-Tabel2[[#This Row],[fees (%)]]</f>
        <v>-5.0000000000000001E-4</v>
      </c>
      <c r="AL44" s="171">
        <f>$J44*(IF($M44="SL",IF($V44="",$Q44*Analysetool!D$3,$V44*Analysetool!D$3),$M44*Analysetool!D$3)+IF($N44="SL",IF($V44="",$Q44*Analysetool!D$4,$V44*Analysetool!D$4),$N44*Analysetool!D$4)+IF($O44="SL",IF($V44="",$Q44*Analysetool!D$5,$V44*Analysetool!D$5),$O44*Analysetool!D$5)+IF($P44="SL",IF($V44="",$Q44*Analysetool!D$6,$V44*Analysetool!D$6),$P44*Analysetool!D$6))-Tabel2[[#This Row],[fees (%)]]</f>
        <v>-5.0000000000000001E-4</v>
      </c>
      <c r="AM44" s="171">
        <f>$J44*(IF($M44="SL",IF($W44="",$Q44*Analysetool!E$3,$W44*Analysetool!E$3),$M44*Analysetool!E$3)+IF($N44="SL",IF($W44="",$Q44*Analysetool!E$4,$W44*Analysetool!E$4),$N44*Analysetool!E$4)+IF($O44="SL",IF($W44="",$Q44*Analysetool!E$5,$W44*Analysetool!E$5),$O44*Analysetool!E$5)+IF($P44="SL",IF($W44="",$Q44*Analysetool!E$6,$W44*Analysetool!E$6),$P44*Analysetool!E$6))-Tabel2[[#This Row],[fees (%)]]</f>
        <v>-5.0000000000000001E-4</v>
      </c>
      <c r="AN44" s="172">
        <f>$J44*(IF($M44="SL",IF($T44="",$Q44*Analysetool!F$3,$T44*Analysetool!F$3),$M44*Analysetool!F$3)+IF($N44="SL",IF($T44="",$Q44*Analysetool!F$4,$T44*Analysetool!F$4),$N44*Analysetool!F$4)+IF($O44="SL",IF($T44="",$Q44*Analysetool!F$5,$T44*Analysetool!F$5),$O44*Analysetool!F$5)+IF($P44="SL",IF($T44="",$Q44*Analysetool!F$6,$T44*Analysetool!F$6),$P44*Analysetool!F$6))-Tabel2[[#This Row],[fees (%)]]</f>
        <v>-5.0000000000000001E-4</v>
      </c>
      <c r="AO44" s="172">
        <f>$J44*(IF($M44="SL",IF($T44="",$Q44*Analysetool!G$3,$T44*Analysetool!G$3),$M44*Analysetool!G$3)+IF($N44="SL",IF($T44="",$Q44*Analysetool!G$4,$T44*Analysetool!G$4),$N44*Analysetool!G$4)+IF($O44="SL",IF($T44="",$Q44*Analysetool!G$5,$T44*Analysetool!G$5),$O44*Analysetool!G$5)+IF($P44="SL",IF($T44="",$Q44*Analysetool!G$6,$T44*Analysetool!G$6),$P44*Analysetool!G$6))-Tabel2[[#This Row],[fees (%)]]</f>
        <v>-5.0000000000000001E-4</v>
      </c>
      <c r="AP44" s="173">
        <f>IF(Analysetool!$H$8&lt;=$X44,Analysetool!$H$8*J44,Q44*J44)-Tabel2[[#This Row],[fees (%)]]</f>
        <v>-5.0000000000000001E-4</v>
      </c>
      <c r="AQ44" s="168" t="e">
        <f>IF(Tabel2[[#This Row],[wick% van entry]]&lt;=Tabel2[[#This Row],[Stoploss optie 2 (%)]],Tabel2[[#This Row],[Stoploss optie 2 (%)]]*Tabel2[[#This Row],[leverage SLoptie 2]],IF(Analysetool!$I$8&lt;$X44,Analysetool!$I$8*K44,S44*K44))-Tabel2[[#This Row],[fees (%)]]</f>
        <v>#VALUE!</v>
      </c>
      <c r="AR44" s="174">
        <f>IF(Q44*-1*Analysetool!$J$9&lt;=X44,Q44*-1*Analysetool!$J$9*J44,Q44*J44)-Tabel2[[#This Row],[fees (%)]]</f>
        <v>-5.0000000000000001E-4</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f>IFERROR(Tabel1[[#This Row],[risico PF (%)]]/Tabel1[[#This Row],[Fictieve Stoploss (%)]]*-1,"")</f>
        <v>1</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0.04</v>
      </c>
      <c r="AA45" s="94"/>
      <c r="AB45" s="61"/>
      <c r="AC45" s="61"/>
      <c r="AD45" s="61"/>
      <c r="AE45" s="61"/>
      <c r="AF45" s="95"/>
      <c r="AG45" s="147">
        <f>Tabel1[[#This Row],[eindtijd]]-Tabel1[[#This Row],[starttijd]]</f>
        <v>4.1666666664241347E-2</v>
      </c>
      <c r="AH45" s="154">
        <v>5.0000000000000001E-4</v>
      </c>
      <c r="AI45" s="59"/>
      <c r="AJ45" s="165">
        <f>$J45*(IF($M45="SL",IF($T45="",$Q45*Analysetool!B$3,$T45*Analysetool!B$3),$M45*Analysetool!B$3)+IF($N45="SL",IF($T45="",$Q45*Analysetool!B$4,$T45*Analysetool!B$4),$N45*Analysetool!B$4)+IF($O45="SL",IF($T45="",$Q45*Analysetool!B$5,$T45*Analysetool!B$5),$O45*Analysetool!B$5)+IF($P45="SL",IF($T45="",$Q45*Analysetool!B$6,$T45*Analysetool!B$6),$P45*Analysetool!B$6))-Tabel2[[#This Row],[fees (%)]]</f>
        <v>-5.0000000000000001E-4</v>
      </c>
      <c r="AK45" s="166">
        <f>$J45*(IF($M45="SL",IF($U45="",$Q45*Analysetool!C$3,$U45*Analysetool!C$3),$M45*Analysetool!C$3)+IF($N45="SL",IF($U45="",$Q45*Analysetool!C$4,$U45*Analysetool!C$4),$N45*Analysetool!C$4)+IF($O45="SL",IF($U45="",$Q45*Analysetool!C$5,$U45*Analysetool!C$5),$O45*Analysetool!C$5)+IF($P45="SL",IF($U45="",$Q45*Analysetool!C$6,$U45*Analysetool!C$6),$P45*Analysetool!C$6))-Tabel2[[#This Row],[fees (%)]]</f>
        <v>-5.0000000000000001E-4</v>
      </c>
      <c r="AL45" s="171">
        <f>$J45*(IF($M45="SL",IF($V45="",$Q45*Analysetool!D$3,$V45*Analysetool!D$3),$M45*Analysetool!D$3)+IF($N45="SL",IF($V45="",$Q45*Analysetool!D$4,$V45*Analysetool!D$4),$N45*Analysetool!D$4)+IF($O45="SL",IF($V45="",$Q45*Analysetool!D$5,$V45*Analysetool!D$5),$O45*Analysetool!D$5)+IF($P45="SL",IF($V45="",$Q45*Analysetool!D$6,$V45*Analysetool!D$6),$P45*Analysetool!D$6))-Tabel2[[#This Row],[fees (%)]]</f>
        <v>-5.0000000000000001E-4</v>
      </c>
      <c r="AM45" s="171">
        <f>$J45*(IF($M45="SL",IF($W45="",$Q45*Analysetool!E$3,$W45*Analysetool!E$3),$M45*Analysetool!E$3)+IF($N45="SL",IF($W45="",$Q45*Analysetool!E$4,$W45*Analysetool!E$4),$N45*Analysetool!E$4)+IF($O45="SL",IF($W45="",$Q45*Analysetool!E$5,$W45*Analysetool!E$5),$O45*Analysetool!E$5)+IF($P45="SL",IF($W45="",$Q45*Analysetool!E$6,$W45*Analysetool!E$6),$P45*Analysetool!E$6))-Tabel2[[#This Row],[fees (%)]]</f>
        <v>-5.0000000000000001E-4</v>
      </c>
      <c r="AN45" s="172">
        <f>$J45*(IF($M45="SL",IF($T45="",$Q45*Analysetool!F$3,$T45*Analysetool!F$3),$M45*Analysetool!F$3)+IF($N45="SL",IF($T45="",$Q45*Analysetool!F$4,$T45*Analysetool!F$4),$N45*Analysetool!F$4)+IF($O45="SL",IF($T45="",$Q45*Analysetool!F$5,$T45*Analysetool!F$5),$O45*Analysetool!F$5)+IF($P45="SL",IF($T45="",$Q45*Analysetool!F$6,$T45*Analysetool!F$6),$P45*Analysetool!F$6))-Tabel2[[#This Row],[fees (%)]]</f>
        <v>-5.0000000000000001E-4</v>
      </c>
      <c r="AO45" s="172">
        <f>$J45*(IF($M45="SL",IF($T45="",$Q45*Analysetool!G$3,$T45*Analysetool!G$3),$M45*Analysetool!G$3)+IF($N45="SL",IF($T45="",$Q45*Analysetool!G$4,$T45*Analysetool!G$4),$N45*Analysetool!G$4)+IF($O45="SL",IF($T45="",$Q45*Analysetool!G$5,$T45*Analysetool!G$5),$O45*Analysetool!G$5)+IF($P45="SL",IF($T45="",$Q45*Analysetool!G$6,$T45*Analysetool!G$6),$P45*Analysetool!G$6))-Tabel2[[#This Row],[fees (%)]]</f>
        <v>-5.0000000000000001E-4</v>
      </c>
      <c r="AP45" s="173">
        <f>IF(Analysetool!$H$8&lt;=$X45,Analysetool!$H$8*J45,Q45*J45)-Tabel2[[#This Row],[fees (%)]]</f>
        <v>-5.0000000000000001E-4</v>
      </c>
      <c r="AQ45" s="168" t="e">
        <f>IF(Tabel2[[#This Row],[wick% van entry]]&lt;=Tabel2[[#This Row],[Stoploss optie 2 (%)]],Tabel2[[#This Row],[Stoploss optie 2 (%)]]*Tabel2[[#This Row],[leverage SLoptie 2]],IF(Analysetool!$I$8&lt;$X45,Analysetool!$I$8*K45,S45*K45))-Tabel2[[#This Row],[fees (%)]]</f>
        <v>#VALUE!</v>
      </c>
      <c r="AR45" s="174">
        <f>IF(Q45*-1*Analysetool!$J$9&lt;=X45,Q45*-1*Analysetool!$J$9*J45,Q45*J45)-Tabel2[[#This Row],[fees (%)]]</f>
        <v>-5.0000000000000001E-4</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f>IFERROR(Tabel1[[#This Row],[risico PF (%)]]/Tabel1[[#This Row],[Fictieve Stoploss (%)]]*-1,"")</f>
        <v>1</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0.01</v>
      </c>
      <c r="AA46" s="94"/>
      <c r="AB46" s="61"/>
      <c r="AC46" s="61"/>
      <c r="AD46" s="61"/>
      <c r="AE46" s="61"/>
      <c r="AF46" s="95"/>
      <c r="AG46" s="147">
        <f>Tabel1[[#This Row],[eindtijd]]-Tabel1[[#This Row],[starttijd]]</f>
        <v>0.1875</v>
      </c>
      <c r="AH46" s="154">
        <v>5.0000000000000001E-4</v>
      </c>
      <c r="AI46" s="59"/>
      <c r="AJ46" s="165">
        <f>$J46*(IF($M46="SL",IF($T46="",$Q46*Analysetool!B$3,$T46*Analysetool!B$3),$M46*Analysetool!B$3)+IF($N46="SL",IF($T46="",$Q46*Analysetool!B$4,$T46*Analysetool!B$4),$N46*Analysetool!B$4)+IF($O46="SL",IF($T46="",$Q46*Analysetool!B$5,$T46*Analysetool!B$5),$O46*Analysetool!B$5)+IF($P46="SL",IF($T46="",$Q46*Analysetool!B$6,$T46*Analysetool!B$6),$P46*Analysetool!B$6))-Tabel2[[#This Row],[fees (%)]]</f>
        <v>-5.0000000000000001E-4</v>
      </c>
      <c r="AK46" s="166">
        <f>$J46*(IF($M46="SL",IF($U46="",$Q46*Analysetool!C$3,$U46*Analysetool!C$3),$M46*Analysetool!C$3)+IF($N46="SL",IF($U46="",$Q46*Analysetool!C$4,$U46*Analysetool!C$4),$N46*Analysetool!C$4)+IF($O46="SL",IF($U46="",$Q46*Analysetool!C$5,$U46*Analysetool!C$5),$O46*Analysetool!C$5)+IF($P46="SL",IF($U46="",$Q46*Analysetool!C$6,$U46*Analysetool!C$6),$P46*Analysetool!C$6))-Tabel2[[#This Row],[fees (%)]]</f>
        <v>-5.0000000000000001E-4</v>
      </c>
      <c r="AL46" s="171">
        <f>$J46*(IF($M46="SL",IF($V46="",$Q46*Analysetool!D$3,$V46*Analysetool!D$3),$M46*Analysetool!D$3)+IF($N46="SL",IF($V46="",$Q46*Analysetool!D$4,$V46*Analysetool!D$4),$N46*Analysetool!D$4)+IF($O46="SL",IF($V46="",$Q46*Analysetool!D$5,$V46*Analysetool!D$5),$O46*Analysetool!D$5)+IF($P46="SL",IF($V46="",$Q46*Analysetool!D$6,$V46*Analysetool!D$6),$P46*Analysetool!D$6))-Tabel2[[#This Row],[fees (%)]]</f>
        <v>-5.0000000000000001E-4</v>
      </c>
      <c r="AM46" s="171">
        <f>$J46*(IF($M46="SL",IF($W46="",$Q46*Analysetool!E$3,$W46*Analysetool!E$3),$M46*Analysetool!E$3)+IF($N46="SL",IF($W46="",$Q46*Analysetool!E$4,$W46*Analysetool!E$4),$N46*Analysetool!E$4)+IF($O46="SL",IF($W46="",$Q46*Analysetool!E$5,$W46*Analysetool!E$5),$O46*Analysetool!E$5)+IF($P46="SL",IF($W46="",$Q46*Analysetool!E$6,$W46*Analysetool!E$6),$P46*Analysetool!E$6))-Tabel2[[#This Row],[fees (%)]]</f>
        <v>-5.0000000000000001E-4</v>
      </c>
      <c r="AN46" s="172">
        <f>$J46*(IF($M46="SL",IF($T46="",$Q46*Analysetool!F$3,$T46*Analysetool!F$3),$M46*Analysetool!F$3)+IF($N46="SL",IF($T46="",$Q46*Analysetool!F$4,$T46*Analysetool!F$4),$N46*Analysetool!F$4)+IF($O46="SL",IF($T46="",$Q46*Analysetool!F$5,$T46*Analysetool!F$5),$O46*Analysetool!F$5)+IF($P46="SL",IF($T46="",$Q46*Analysetool!F$6,$T46*Analysetool!F$6),$P46*Analysetool!F$6))-Tabel2[[#This Row],[fees (%)]]</f>
        <v>-5.0000000000000001E-4</v>
      </c>
      <c r="AO46" s="172">
        <f>$J46*(IF($M46="SL",IF($T46="",$Q46*Analysetool!G$3,$T46*Analysetool!G$3),$M46*Analysetool!G$3)+IF($N46="SL",IF($T46="",$Q46*Analysetool!G$4,$T46*Analysetool!G$4),$N46*Analysetool!G$4)+IF($O46="SL",IF($T46="",$Q46*Analysetool!G$5,$T46*Analysetool!G$5),$O46*Analysetool!G$5)+IF($P46="SL",IF($T46="",$Q46*Analysetool!G$6,$T46*Analysetool!G$6),$P46*Analysetool!G$6))-Tabel2[[#This Row],[fees (%)]]</f>
        <v>-5.0000000000000001E-4</v>
      </c>
      <c r="AP46" s="173">
        <f>IF(Analysetool!$H$8&lt;=$X46,Analysetool!$H$8*J46,Q46*J46)-Tabel2[[#This Row],[fees (%)]]</f>
        <v>-5.0000000000000001E-4</v>
      </c>
      <c r="AQ46" s="168" t="e">
        <f>IF(Tabel2[[#This Row],[wick% van entry]]&lt;=Tabel2[[#This Row],[Stoploss optie 2 (%)]],Tabel2[[#This Row],[Stoploss optie 2 (%)]]*Tabel2[[#This Row],[leverage SLoptie 2]],IF(Analysetool!$I$8&lt;$X46,Analysetool!$I$8*K46,S46*K46))-Tabel2[[#This Row],[fees (%)]]</f>
        <v>#VALUE!</v>
      </c>
      <c r="AR46" s="174">
        <f>IF(Q46*-1*Analysetool!$J$9&lt;=X46,Q46*-1*Analysetool!$J$9*J46,Q46*J46)-Tabel2[[#This Row],[fees (%)]]</f>
        <v>-5.0000000000000001E-4</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f>IFERROR(Tabel1[[#This Row],[risico PF (%)]]/Tabel1[[#This Row],[Fictieve Stoploss (%)]]*-1,"")</f>
        <v>1</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1.11E-2</v>
      </c>
      <c r="AA47" s="94"/>
      <c r="AB47" s="61"/>
      <c r="AC47" s="61"/>
      <c r="AD47" s="61"/>
      <c r="AE47" s="61"/>
      <c r="AF47" s="95"/>
      <c r="AG47" s="147">
        <f>Tabel1[[#This Row],[eindtijd]]-Tabel1[[#This Row],[starttijd]]</f>
        <v>5.2777777782466728E-2</v>
      </c>
      <c r="AH47" s="154">
        <v>5.0000000000000001E-4</v>
      </c>
      <c r="AI47" s="59"/>
      <c r="AJ47" s="165">
        <f>$J47*(IF($M47="SL",IF($T47="",$Q47*Analysetool!B$3,$T47*Analysetool!B$3),$M47*Analysetool!B$3)+IF($N47="SL",IF($T47="",$Q47*Analysetool!B$4,$T47*Analysetool!B$4),$N47*Analysetool!B$4)+IF($O47="SL",IF($T47="",$Q47*Analysetool!B$5,$T47*Analysetool!B$5),$O47*Analysetool!B$5)+IF($P47="SL",IF($T47="",$Q47*Analysetool!B$6,$T47*Analysetool!B$6),$P47*Analysetool!B$6))-Tabel2[[#This Row],[fees (%)]]</f>
        <v>-5.0000000000000001E-4</v>
      </c>
      <c r="AK47" s="166">
        <f>$J47*(IF($M47="SL",IF($U47="",$Q47*Analysetool!C$3,$U47*Analysetool!C$3),$M47*Analysetool!C$3)+IF($N47="SL",IF($U47="",$Q47*Analysetool!C$4,$U47*Analysetool!C$4),$N47*Analysetool!C$4)+IF($O47="SL",IF($U47="",$Q47*Analysetool!C$5,$U47*Analysetool!C$5),$O47*Analysetool!C$5)+IF($P47="SL",IF($U47="",$Q47*Analysetool!C$6,$U47*Analysetool!C$6),$P47*Analysetool!C$6))-Tabel2[[#This Row],[fees (%)]]</f>
        <v>-5.0000000000000001E-4</v>
      </c>
      <c r="AL47" s="171">
        <f>$J47*(IF($M47="SL",IF($V47="",$Q47*Analysetool!D$3,$V47*Analysetool!D$3),$M47*Analysetool!D$3)+IF($N47="SL",IF($V47="",$Q47*Analysetool!D$4,$V47*Analysetool!D$4),$N47*Analysetool!D$4)+IF($O47="SL",IF($V47="",$Q47*Analysetool!D$5,$V47*Analysetool!D$5),$O47*Analysetool!D$5)+IF($P47="SL",IF($V47="",$Q47*Analysetool!D$6,$V47*Analysetool!D$6),$P47*Analysetool!D$6))-Tabel2[[#This Row],[fees (%)]]</f>
        <v>-5.0000000000000001E-4</v>
      </c>
      <c r="AM47" s="171">
        <f>$J47*(IF($M47="SL",IF($W47="",$Q47*Analysetool!E$3,$W47*Analysetool!E$3),$M47*Analysetool!E$3)+IF($N47="SL",IF($W47="",$Q47*Analysetool!E$4,$W47*Analysetool!E$4),$N47*Analysetool!E$4)+IF($O47="SL",IF($W47="",$Q47*Analysetool!E$5,$W47*Analysetool!E$5),$O47*Analysetool!E$5)+IF($P47="SL",IF($W47="",$Q47*Analysetool!E$6,$W47*Analysetool!E$6),$P47*Analysetool!E$6))-Tabel2[[#This Row],[fees (%)]]</f>
        <v>-5.0000000000000001E-4</v>
      </c>
      <c r="AN47" s="172">
        <f>$J47*(IF($M47="SL",IF($T47="",$Q47*Analysetool!F$3,$T47*Analysetool!F$3),$M47*Analysetool!F$3)+IF($N47="SL",IF($T47="",$Q47*Analysetool!F$4,$T47*Analysetool!F$4),$N47*Analysetool!F$4)+IF($O47="SL",IF($T47="",$Q47*Analysetool!F$5,$T47*Analysetool!F$5),$O47*Analysetool!F$5)+IF($P47="SL",IF($T47="",$Q47*Analysetool!F$6,$T47*Analysetool!F$6),$P47*Analysetool!F$6))-Tabel2[[#This Row],[fees (%)]]</f>
        <v>-5.0000000000000001E-4</v>
      </c>
      <c r="AO47" s="172">
        <f>$J47*(IF($M47="SL",IF($T47="",$Q47*Analysetool!G$3,$T47*Analysetool!G$3),$M47*Analysetool!G$3)+IF($N47="SL",IF($T47="",$Q47*Analysetool!G$4,$T47*Analysetool!G$4),$N47*Analysetool!G$4)+IF($O47="SL",IF($T47="",$Q47*Analysetool!G$5,$T47*Analysetool!G$5),$O47*Analysetool!G$5)+IF($P47="SL",IF($T47="",$Q47*Analysetool!G$6,$T47*Analysetool!G$6),$P47*Analysetool!G$6))-Tabel2[[#This Row],[fees (%)]]</f>
        <v>-5.0000000000000001E-4</v>
      </c>
      <c r="AP47" s="173">
        <f>IF(Analysetool!$H$8&lt;=$X47,Analysetool!$H$8*J47,Q47*J47)-Tabel2[[#This Row],[fees (%)]]</f>
        <v>-5.0000000000000001E-4</v>
      </c>
      <c r="AQ47" s="168" t="e">
        <f>IF(Tabel2[[#This Row],[wick% van entry]]&lt;=Tabel2[[#This Row],[Stoploss optie 2 (%)]],Tabel2[[#This Row],[Stoploss optie 2 (%)]]*Tabel2[[#This Row],[leverage SLoptie 2]],IF(Analysetool!$I$8&lt;$X47,Analysetool!$I$8*K47,S47*K47))-Tabel2[[#This Row],[fees (%)]]</f>
        <v>#VALUE!</v>
      </c>
      <c r="AR47" s="174">
        <f>IF(Q47*-1*Analysetool!$J$9&lt;=X47,Q47*-1*Analysetool!$J$9*J47,Q47*J47)-Tabel2[[#This Row],[fees (%)]]</f>
        <v>-5.0000000000000001E-4</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f>IFERROR(Tabel1[[#This Row],[risico PF (%)]]/Tabel1[[#This Row],[Fictieve Stoploss (%)]]*-1,"")</f>
        <v>1</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0.01</v>
      </c>
      <c r="AA48" s="94"/>
      <c r="AB48" s="61"/>
      <c r="AC48" s="61"/>
      <c r="AD48" s="61"/>
      <c r="AE48" s="61"/>
      <c r="AF48" s="95"/>
      <c r="AG48" s="147">
        <f>Tabel1[[#This Row],[eindtijd]]-Tabel1[[#This Row],[starttijd]]</f>
        <v>1.5277777776645962E-2</v>
      </c>
      <c r="AH48" s="154">
        <v>5.0000000000000001E-4</v>
      </c>
      <c r="AI48" s="59"/>
      <c r="AJ48" s="165">
        <f>$J48*(IF($M48="SL",IF($T48="",$Q48*Analysetool!B$3,$T48*Analysetool!B$3),$M48*Analysetool!B$3)+IF($N48="SL",IF($T48="",$Q48*Analysetool!B$4,$T48*Analysetool!B$4),$N48*Analysetool!B$4)+IF($O48="SL",IF($T48="",$Q48*Analysetool!B$5,$T48*Analysetool!B$5),$O48*Analysetool!B$5)+IF($P48="SL",IF($T48="",$Q48*Analysetool!B$6,$T48*Analysetool!B$6),$P48*Analysetool!B$6))-Tabel2[[#This Row],[fees (%)]]</f>
        <v>-5.0000000000000001E-4</v>
      </c>
      <c r="AK48" s="166">
        <f>$J48*(IF($M48="SL",IF($U48="",$Q48*Analysetool!C$3,$U48*Analysetool!C$3),$M48*Analysetool!C$3)+IF($N48="SL",IF($U48="",$Q48*Analysetool!C$4,$U48*Analysetool!C$4),$N48*Analysetool!C$4)+IF($O48="SL",IF($U48="",$Q48*Analysetool!C$5,$U48*Analysetool!C$5),$O48*Analysetool!C$5)+IF($P48="SL",IF($U48="",$Q48*Analysetool!C$6,$U48*Analysetool!C$6),$P48*Analysetool!C$6))-Tabel2[[#This Row],[fees (%)]]</f>
        <v>-5.0000000000000001E-4</v>
      </c>
      <c r="AL48" s="171">
        <f>$J48*(IF($M48="SL",IF($V48="",$Q48*Analysetool!D$3,$V48*Analysetool!D$3),$M48*Analysetool!D$3)+IF($N48="SL",IF($V48="",$Q48*Analysetool!D$4,$V48*Analysetool!D$4),$N48*Analysetool!D$4)+IF($O48="SL",IF($V48="",$Q48*Analysetool!D$5,$V48*Analysetool!D$5),$O48*Analysetool!D$5)+IF($P48="SL",IF($V48="",$Q48*Analysetool!D$6,$V48*Analysetool!D$6),$P48*Analysetool!D$6))-Tabel2[[#This Row],[fees (%)]]</f>
        <v>-5.0000000000000001E-4</v>
      </c>
      <c r="AM48" s="171">
        <f>$J48*(IF($M48="SL",IF($W48="",$Q48*Analysetool!E$3,$W48*Analysetool!E$3),$M48*Analysetool!E$3)+IF($N48="SL",IF($W48="",$Q48*Analysetool!E$4,$W48*Analysetool!E$4),$N48*Analysetool!E$4)+IF($O48="SL",IF($W48="",$Q48*Analysetool!E$5,$W48*Analysetool!E$5),$O48*Analysetool!E$5)+IF($P48="SL",IF($W48="",$Q48*Analysetool!E$6,$W48*Analysetool!E$6),$P48*Analysetool!E$6))-Tabel2[[#This Row],[fees (%)]]</f>
        <v>-5.0000000000000001E-4</v>
      </c>
      <c r="AN48" s="172">
        <f>$J48*(IF($M48="SL",IF($T48="",$Q48*Analysetool!F$3,$T48*Analysetool!F$3),$M48*Analysetool!F$3)+IF($N48="SL",IF($T48="",$Q48*Analysetool!F$4,$T48*Analysetool!F$4),$N48*Analysetool!F$4)+IF($O48="SL",IF($T48="",$Q48*Analysetool!F$5,$T48*Analysetool!F$5),$O48*Analysetool!F$5)+IF($P48="SL",IF($T48="",$Q48*Analysetool!F$6,$T48*Analysetool!F$6),$P48*Analysetool!F$6))-Tabel2[[#This Row],[fees (%)]]</f>
        <v>-5.0000000000000001E-4</v>
      </c>
      <c r="AO48" s="172">
        <f>$J48*(IF($M48="SL",IF($T48="",$Q48*Analysetool!G$3,$T48*Analysetool!G$3),$M48*Analysetool!G$3)+IF($N48="SL",IF($T48="",$Q48*Analysetool!G$4,$T48*Analysetool!G$4),$N48*Analysetool!G$4)+IF($O48="SL",IF($T48="",$Q48*Analysetool!G$5,$T48*Analysetool!G$5),$O48*Analysetool!G$5)+IF($P48="SL",IF($T48="",$Q48*Analysetool!G$6,$T48*Analysetool!G$6),$P48*Analysetool!G$6))-Tabel2[[#This Row],[fees (%)]]</f>
        <v>-5.0000000000000001E-4</v>
      </c>
      <c r="AP48" s="173">
        <f>IF(Analysetool!$H$8&lt;=$X48,Analysetool!$H$8*J48,Q48*J48)-Tabel2[[#This Row],[fees (%)]]</f>
        <v>-5.0000000000000001E-4</v>
      </c>
      <c r="AQ48" s="168" t="e">
        <f>IF(Tabel2[[#This Row],[wick% van entry]]&lt;=Tabel2[[#This Row],[Stoploss optie 2 (%)]],Tabel2[[#This Row],[Stoploss optie 2 (%)]]*Tabel2[[#This Row],[leverage SLoptie 2]],IF(Analysetool!$I$8&lt;$X48,Analysetool!$I$8*K48,S48*K48))-Tabel2[[#This Row],[fees (%)]]</f>
        <v>#VALUE!</v>
      </c>
      <c r="AR48" s="174">
        <f>IF(Q48*-1*Analysetool!$J$9&lt;=X48,Q48*-1*Analysetool!$J$9*J48,Q48*J48)-Tabel2[[#This Row],[fees (%)]]</f>
        <v>-5.0000000000000001E-4</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f>IFERROR(Tabel1[[#This Row],[risico PF (%)]]/Tabel1[[#This Row],[Fictieve Stoploss (%)]]*-1,"")</f>
        <v>1</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1.1600000000000001E-2</v>
      </c>
      <c r="AA49" s="94"/>
      <c r="AB49" s="61"/>
      <c r="AC49" s="61"/>
      <c r="AD49" s="61"/>
      <c r="AE49" s="61"/>
      <c r="AF49" s="95"/>
      <c r="AG49" s="147">
        <f>Tabel1[[#This Row],[eindtijd]]-Tabel1[[#This Row],[starttijd]]</f>
        <v>5.7638888887595385E-2</v>
      </c>
      <c r="AH49" s="154">
        <v>5.0000000000000001E-4</v>
      </c>
      <c r="AI49" s="59"/>
      <c r="AJ49" s="165">
        <f>$J49*(IF($M49="SL",IF($T49="",$Q49*Analysetool!B$3,$T49*Analysetool!B$3),$M49*Analysetool!B$3)+IF($N49="SL",IF($T49="",$Q49*Analysetool!B$4,$T49*Analysetool!B$4),$N49*Analysetool!B$4)+IF($O49="SL",IF($T49="",$Q49*Analysetool!B$5,$T49*Analysetool!B$5),$O49*Analysetool!B$5)+IF($P49="SL",IF($T49="",$Q49*Analysetool!B$6,$T49*Analysetool!B$6),$P49*Analysetool!B$6))-Tabel2[[#This Row],[fees (%)]]</f>
        <v>-5.0000000000000001E-4</v>
      </c>
      <c r="AK49" s="166">
        <f>$J49*(IF($M49="SL",IF($U49="",$Q49*Analysetool!C$3,$U49*Analysetool!C$3),$M49*Analysetool!C$3)+IF($N49="SL",IF($U49="",$Q49*Analysetool!C$4,$U49*Analysetool!C$4),$N49*Analysetool!C$4)+IF($O49="SL",IF($U49="",$Q49*Analysetool!C$5,$U49*Analysetool!C$5),$O49*Analysetool!C$5)+IF($P49="SL",IF($U49="",$Q49*Analysetool!C$6,$U49*Analysetool!C$6),$P49*Analysetool!C$6))-Tabel2[[#This Row],[fees (%)]]</f>
        <v>-5.0000000000000001E-4</v>
      </c>
      <c r="AL49" s="171">
        <f>$J49*(IF($M49="SL",IF($V49="",$Q49*Analysetool!D$3,$V49*Analysetool!D$3),$M49*Analysetool!D$3)+IF($N49="SL",IF($V49="",$Q49*Analysetool!D$4,$V49*Analysetool!D$4),$N49*Analysetool!D$4)+IF($O49="SL",IF($V49="",$Q49*Analysetool!D$5,$V49*Analysetool!D$5),$O49*Analysetool!D$5)+IF($P49="SL",IF($V49="",$Q49*Analysetool!D$6,$V49*Analysetool!D$6),$P49*Analysetool!D$6))-Tabel2[[#This Row],[fees (%)]]</f>
        <v>-5.0000000000000001E-4</v>
      </c>
      <c r="AM49" s="171">
        <f>$J49*(IF($M49="SL",IF($W49="",$Q49*Analysetool!E$3,$W49*Analysetool!E$3),$M49*Analysetool!E$3)+IF($N49="SL",IF($W49="",$Q49*Analysetool!E$4,$W49*Analysetool!E$4),$N49*Analysetool!E$4)+IF($O49="SL",IF($W49="",$Q49*Analysetool!E$5,$W49*Analysetool!E$5),$O49*Analysetool!E$5)+IF($P49="SL",IF($W49="",$Q49*Analysetool!E$6,$W49*Analysetool!E$6),$P49*Analysetool!E$6))-Tabel2[[#This Row],[fees (%)]]</f>
        <v>-5.0000000000000001E-4</v>
      </c>
      <c r="AN49" s="172">
        <f>$J49*(IF($M49="SL",IF($T49="",$Q49*Analysetool!F$3,$T49*Analysetool!F$3),$M49*Analysetool!F$3)+IF($N49="SL",IF($T49="",$Q49*Analysetool!F$4,$T49*Analysetool!F$4),$N49*Analysetool!F$4)+IF($O49="SL",IF($T49="",$Q49*Analysetool!F$5,$T49*Analysetool!F$5),$O49*Analysetool!F$5)+IF($P49="SL",IF($T49="",$Q49*Analysetool!F$6,$T49*Analysetool!F$6),$P49*Analysetool!F$6))-Tabel2[[#This Row],[fees (%)]]</f>
        <v>-5.0000000000000001E-4</v>
      </c>
      <c r="AO49" s="172">
        <f>$J49*(IF($M49="SL",IF($T49="",$Q49*Analysetool!G$3,$T49*Analysetool!G$3),$M49*Analysetool!G$3)+IF($N49="SL",IF($T49="",$Q49*Analysetool!G$4,$T49*Analysetool!G$4),$N49*Analysetool!G$4)+IF($O49="SL",IF($T49="",$Q49*Analysetool!G$5,$T49*Analysetool!G$5),$O49*Analysetool!G$5)+IF($P49="SL",IF($T49="",$Q49*Analysetool!G$6,$T49*Analysetool!G$6),$P49*Analysetool!G$6))-Tabel2[[#This Row],[fees (%)]]</f>
        <v>-5.0000000000000001E-4</v>
      </c>
      <c r="AP49" s="173">
        <f>IF(Analysetool!$H$8&lt;=$X49,Analysetool!$H$8*J49,Q49*J49)-Tabel2[[#This Row],[fees (%)]]</f>
        <v>-5.0000000000000001E-4</v>
      </c>
      <c r="AQ49" s="168" t="e">
        <f>IF(Tabel2[[#This Row],[wick% van entry]]&lt;=Tabel2[[#This Row],[Stoploss optie 2 (%)]],Tabel2[[#This Row],[Stoploss optie 2 (%)]]*Tabel2[[#This Row],[leverage SLoptie 2]],IF(Analysetool!$I$8&lt;$X49,Analysetool!$I$8*K49,S49*K49))-Tabel2[[#This Row],[fees (%)]]</f>
        <v>#VALUE!</v>
      </c>
      <c r="AR49" s="174">
        <f>IF(Q49*-1*Analysetool!$J$9&lt;=X49,Q49*-1*Analysetool!$J$9*J49,Q49*J49)-Tabel2[[#This Row],[fees (%)]]</f>
        <v>-5.0000000000000001E-4</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f>IFERROR(Tabel1[[#This Row],[risico PF (%)]]/Tabel1[[#This Row],[Fictieve Stoploss (%)]]*-1,"")</f>
        <v>1</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0.01</v>
      </c>
      <c r="AA50" s="94"/>
      <c r="AB50" s="61"/>
      <c r="AC50" s="61"/>
      <c r="AD50" s="61"/>
      <c r="AE50" s="61"/>
      <c r="AF50" s="95"/>
      <c r="AG50" s="147">
        <f>Tabel1[[#This Row],[eindtijd]]-Tabel1[[#This Row],[starttijd]]</f>
        <v>0.39375000000291038</v>
      </c>
      <c r="AH50" s="154">
        <v>5.0000000000000001E-4</v>
      </c>
      <c r="AI50" s="59"/>
      <c r="AJ50" s="165">
        <f>$J50*(IF($M50="SL",IF($T50="",$Q50*Analysetool!B$3,$T50*Analysetool!B$3),$M50*Analysetool!B$3)+IF($N50="SL",IF($T50="",$Q50*Analysetool!B$4,$T50*Analysetool!B$4),$N50*Analysetool!B$4)+IF($O50="SL",IF($T50="",$Q50*Analysetool!B$5,$T50*Analysetool!B$5),$O50*Analysetool!B$5)+IF($P50="SL",IF($T50="",$Q50*Analysetool!B$6,$T50*Analysetool!B$6),$P50*Analysetool!B$6))-Tabel2[[#This Row],[fees (%)]]</f>
        <v>-5.0000000000000001E-4</v>
      </c>
      <c r="AK50" s="166">
        <f>$J50*(IF($M50="SL",IF($U50="",$Q50*Analysetool!C$3,$U50*Analysetool!C$3),$M50*Analysetool!C$3)+IF($N50="SL",IF($U50="",$Q50*Analysetool!C$4,$U50*Analysetool!C$4),$N50*Analysetool!C$4)+IF($O50="SL",IF($U50="",$Q50*Analysetool!C$5,$U50*Analysetool!C$5),$O50*Analysetool!C$5)+IF($P50="SL",IF($U50="",$Q50*Analysetool!C$6,$U50*Analysetool!C$6),$P50*Analysetool!C$6))-Tabel2[[#This Row],[fees (%)]]</f>
        <v>-5.0000000000000001E-4</v>
      </c>
      <c r="AL50" s="171">
        <f>$J50*(IF($M50="SL",IF($V50="",$Q50*Analysetool!D$3,$V50*Analysetool!D$3),$M50*Analysetool!D$3)+IF($N50="SL",IF($V50="",$Q50*Analysetool!D$4,$V50*Analysetool!D$4),$N50*Analysetool!D$4)+IF($O50="SL",IF($V50="",$Q50*Analysetool!D$5,$V50*Analysetool!D$5),$O50*Analysetool!D$5)+IF($P50="SL",IF($V50="",$Q50*Analysetool!D$6,$V50*Analysetool!D$6),$P50*Analysetool!D$6))-Tabel2[[#This Row],[fees (%)]]</f>
        <v>-5.0000000000000001E-4</v>
      </c>
      <c r="AM50" s="171">
        <f>$J50*(IF($M50="SL",IF($W50="",$Q50*Analysetool!E$3,$W50*Analysetool!E$3),$M50*Analysetool!E$3)+IF($N50="SL",IF($W50="",$Q50*Analysetool!E$4,$W50*Analysetool!E$4),$N50*Analysetool!E$4)+IF($O50="SL",IF($W50="",$Q50*Analysetool!E$5,$W50*Analysetool!E$5),$O50*Analysetool!E$5)+IF($P50="SL",IF($W50="",$Q50*Analysetool!E$6,$W50*Analysetool!E$6),$P50*Analysetool!E$6))-Tabel2[[#This Row],[fees (%)]]</f>
        <v>-5.0000000000000001E-4</v>
      </c>
      <c r="AN50" s="172">
        <f>$J50*(IF($M50="SL",IF($T50="",$Q50*Analysetool!F$3,$T50*Analysetool!F$3),$M50*Analysetool!F$3)+IF($N50="SL",IF($T50="",$Q50*Analysetool!F$4,$T50*Analysetool!F$4),$N50*Analysetool!F$4)+IF($O50="SL",IF($T50="",$Q50*Analysetool!F$5,$T50*Analysetool!F$5),$O50*Analysetool!F$5)+IF($P50="SL",IF($T50="",$Q50*Analysetool!F$6,$T50*Analysetool!F$6),$P50*Analysetool!F$6))-Tabel2[[#This Row],[fees (%)]]</f>
        <v>-5.0000000000000001E-4</v>
      </c>
      <c r="AO50" s="172">
        <f>$J50*(IF($M50="SL",IF($T50="",$Q50*Analysetool!G$3,$T50*Analysetool!G$3),$M50*Analysetool!G$3)+IF($N50="SL",IF($T50="",$Q50*Analysetool!G$4,$T50*Analysetool!G$4),$N50*Analysetool!G$4)+IF($O50="SL",IF($T50="",$Q50*Analysetool!G$5,$T50*Analysetool!G$5),$O50*Analysetool!G$5)+IF($P50="SL",IF($T50="",$Q50*Analysetool!G$6,$T50*Analysetool!G$6),$P50*Analysetool!G$6))-Tabel2[[#This Row],[fees (%)]]</f>
        <v>-5.0000000000000001E-4</v>
      </c>
      <c r="AP50" s="173">
        <f>IF(Analysetool!$H$8&lt;=$X50,Analysetool!$H$8*J50,Q50*J50)-Tabel2[[#This Row],[fees (%)]]</f>
        <v>-5.0000000000000001E-4</v>
      </c>
      <c r="AQ50" s="168" t="e">
        <f>IF(Tabel2[[#This Row],[wick% van entry]]&lt;=Tabel2[[#This Row],[Stoploss optie 2 (%)]],Tabel2[[#This Row],[Stoploss optie 2 (%)]]*Tabel2[[#This Row],[leverage SLoptie 2]],IF(Analysetool!$I$8&lt;$X50,Analysetool!$I$8*K50,S50*K50))-Tabel2[[#This Row],[fees (%)]]</f>
        <v>#VALUE!</v>
      </c>
      <c r="AR50" s="174">
        <f>IF(Q50*-1*Analysetool!$J$9&lt;=X50,Q50*-1*Analysetool!$J$9*J50,Q50*J50)-Tabel2[[#This Row],[fees (%)]]</f>
        <v>-5.0000000000000001E-4</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f>IFERROR(Tabel1[[#This Row],[risico PF (%)]]/Tabel1[[#This Row],[Fictieve Stoploss (%)]]*-1,"")</f>
        <v>1</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0.01</v>
      </c>
      <c r="AA51" s="94"/>
      <c r="AB51" s="61"/>
      <c r="AC51" s="61"/>
      <c r="AD51" s="61"/>
      <c r="AE51" s="61"/>
      <c r="AF51" s="95"/>
      <c r="AG51" s="147">
        <f>Tabel1[[#This Row],[eindtijd]]-Tabel1[[#This Row],[starttijd]]</f>
        <v>5.5555555554747116E-2</v>
      </c>
      <c r="AH51" s="154">
        <v>5.0000000000000001E-4</v>
      </c>
      <c r="AI51" s="59"/>
      <c r="AJ51" s="165">
        <f>$J51*(IF($M51="SL",IF($T51="",$Q51*Analysetool!B$3,$T51*Analysetool!B$3),$M51*Analysetool!B$3)+IF($N51="SL",IF($T51="",$Q51*Analysetool!B$4,$T51*Analysetool!B$4),$N51*Analysetool!B$4)+IF($O51="SL",IF($T51="",$Q51*Analysetool!B$5,$T51*Analysetool!B$5),$O51*Analysetool!B$5)+IF($P51="SL",IF($T51="",$Q51*Analysetool!B$6,$T51*Analysetool!B$6),$P51*Analysetool!B$6))-Tabel2[[#This Row],[fees (%)]]</f>
        <v>-5.0000000000000001E-4</v>
      </c>
      <c r="AK51" s="166">
        <f>$J51*(IF($M51="SL",IF($U51="",$Q51*Analysetool!C$3,$U51*Analysetool!C$3),$M51*Analysetool!C$3)+IF($N51="SL",IF($U51="",$Q51*Analysetool!C$4,$U51*Analysetool!C$4),$N51*Analysetool!C$4)+IF($O51="SL",IF($U51="",$Q51*Analysetool!C$5,$U51*Analysetool!C$5),$O51*Analysetool!C$5)+IF($P51="SL",IF($U51="",$Q51*Analysetool!C$6,$U51*Analysetool!C$6),$P51*Analysetool!C$6))-Tabel2[[#This Row],[fees (%)]]</f>
        <v>-5.0000000000000001E-4</v>
      </c>
      <c r="AL51" s="171">
        <f>$J51*(IF($M51="SL",IF($V51="",$Q51*Analysetool!D$3,$V51*Analysetool!D$3),$M51*Analysetool!D$3)+IF($N51="SL",IF($V51="",$Q51*Analysetool!D$4,$V51*Analysetool!D$4),$N51*Analysetool!D$4)+IF($O51="SL",IF($V51="",$Q51*Analysetool!D$5,$V51*Analysetool!D$5),$O51*Analysetool!D$5)+IF($P51="SL",IF($V51="",$Q51*Analysetool!D$6,$V51*Analysetool!D$6),$P51*Analysetool!D$6))-Tabel2[[#This Row],[fees (%)]]</f>
        <v>-5.0000000000000001E-4</v>
      </c>
      <c r="AM51" s="171">
        <f>$J51*(IF($M51="SL",IF($W51="",$Q51*Analysetool!E$3,$W51*Analysetool!E$3),$M51*Analysetool!E$3)+IF($N51="SL",IF($W51="",$Q51*Analysetool!E$4,$W51*Analysetool!E$4),$N51*Analysetool!E$4)+IF($O51="SL",IF($W51="",$Q51*Analysetool!E$5,$W51*Analysetool!E$5),$O51*Analysetool!E$5)+IF($P51="SL",IF($W51="",$Q51*Analysetool!E$6,$W51*Analysetool!E$6),$P51*Analysetool!E$6))-Tabel2[[#This Row],[fees (%)]]</f>
        <v>-5.0000000000000001E-4</v>
      </c>
      <c r="AN51" s="172">
        <f>$J51*(IF($M51="SL",IF($T51="",$Q51*Analysetool!F$3,$T51*Analysetool!F$3),$M51*Analysetool!F$3)+IF($N51="SL",IF($T51="",$Q51*Analysetool!F$4,$T51*Analysetool!F$4),$N51*Analysetool!F$4)+IF($O51="SL",IF($T51="",$Q51*Analysetool!F$5,$T51*Analysetool!F$5),$O51*Analysetool!F$5)+IF($P51="SL",IF($T51="",$Q51*Analysetool!F$6,$T51*Analysetool!F$6),$P51*Analysetool!F$6))-Tabel2[[#This Row],[fees (%)]]</f>
        <v>-5.0000000000000001E-4</v>
      </c>
      <c r="AO51" s="172">
        <f>$J51*(IF($M51="SL",IF($T51="",$Q51*Analysetool!G$3,$T51*Analysetool!G$3),$M51*Analysetool!G$3)+IF($N51="SL",IF($T51="",$Q51*Analysetool!G$4,$T51*Analysetool!G$4),$N51*Analysetool!G$4)+IF($O51="SL",IF($T51="",$Q51*Analysetool!G$5,$T51*Analysetool!G$5),$O51*Analysetool!G$5)+IF($P51="SL",IF($T51="",$Q51*Analysetool!G$6,$T51*Analysetool!G$6),$P51*Analysetool!G$6))-Tabel2[[#This Row],[fees (%)]]</f>
        <v>-5.0000000000000001E-4</v>
      </c>
      <c r="AP51" s="173">
        <f>IF(Analysetool!$H$8&lt;=$X51,Analysetool!$H$8*J51,Q51*J51)-Tabel2[[#This Row],[fees (%)]]</f>
        <v>-5.0000000000000001E-4</v>
      </c>
      <c r="AQ51" s="168" t="e">
        <f>IF(Tabel2[[#This Row],[wick% van entry]]&lt;=Tabel2[[#This Row],[Stoploss optie 2 (%)]],Tabel2[[#This Row],[Stoploss optie 2 (%)]]*Tabel2[[#This Row],[leverage SLoptie 2]],IF(Analysetool!$I$8&lt;$X51,Analysetool!$I$8*K51,S51*K51))-Tabel2[[#This Row],[fees (%)]]</f>
        <v>#VALUE!</v>
      </c>
      <c r="AR51" s="174">
        <f>IF(Q51*-1*Analysetool!$J$9&lt;=X51,Q51*-1*Analysetool!$J$9*J51,Q51*J51)-Tabel2[[#This Row],[fees (%)]]</f>
        <v>-5.0000000000000001E-4</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f>IFERROR(Tabel1[[#This Row],[risico PF (%)]]/Tabel1[[#This Row],[Fictieve Stoploss (%)]]*-1,"")</f>
        <v>1</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0.01</v>
      </c>
      <c r="AA52" s="94"/>
      <c r="AB52" s="61"/>
      <c r="AC52" s="61"/>
      <c r="AD52" s="61"/>
      <c r="AE52" s="61"/>
      <c r="AF52" s="95"/>
      <c r="AG52" s="147">
        <f>Tabel1[[#This Row],[eindtijd]]-Tabel1[[#This Row],[starttijd]]</f>
        <v>0.12708333333284827</v>
      </c>
      <c r="AH52" s="154">
        <v>5.0000000000000001E-4</v>
      </c>
      <c r="AI52" s="59"/>
      <c r="AJ52" s="165">
        <f>$J52*(IF($M52="SL",IF($T52="",$Q52*Analysetool!B$3,$T52*Analysetool!B$3),$M52*Analysetool!B$3)+IF($N52="SL",IF($T52="",$Q52*Analysetool!B$4,$T52*Analysetool!B$4),$N52*Analysetool!B$4)+IF($O52="SL",IF($T52="",$Q52*Analysetool!B$5,$T52*Analysetool!B$5),$O52*Analysetool!B$5)+IF($P52="SL",IF($T52="",$Q52*Analysetool!B$6,$T52*Analysetool!B$6),$P52*Analysetool!B$6))-Tabel2[[#This Row],[fees (%)]]</f>
        <v>-5.0000000000000001E-4</v>
      </c>
      <c r="AK52" s="166">
        <f>$J52*(IF($M52="SL",IF($U52="",$Q52*Analysetool!C$3,$U52*Analysetool!C$3),$M52*Analysetool!C$3)+IF($N52="SL",IF($U52="",$Q52*Analysetool!C$4,$U52*Analysetool!C$4),$N52*Analysetool!C$4)+IF($O52="SL",IF($U52="",$Q52*Analysetool!C$5,$U52*Analysetool!C$5),$O52*Analysetool!C$5)+IF($P52="SL",IF($U52="",$Q52*Analysetool!C$6,$U52*Analysetool!C$6),$P52*Analysetool!C$6))-Tabel2[[#This Row],[fees (%)]]</f>
        <v>-5.0000000000000001E-4</v>
      </c>
      <c r="AL52" s="171">
        <f>$J52*(IF($M52="SL",IF($V52="",$Q52*Analysetool!D$3,$V52*Analysetool!D$3),$M52*Analysetool!D$3)+IF($N52="SL",IF($V52="",$Q52*Analysetool!D$4,$V52*Analysetool!D$4),$N52*Analysetool!D$4)+IF($O52="SL",IF($V52="",$Q52*Analysetool!D$5,$V52*Analysetool!D$5),$O52*Analysetool!D$5)+IF($P52="SL",IF($V52="",$Q52*Analysetool!D$6,$V52*Analysetool!D$6),$P52*Analysetool!D$6))-Tabel2[[#This Row],[fees (%)]]</f>
        <v>-5.0000000000000001E-4</v>
      </c>
      <c r="AM52" s="171">
        <f>$J52*(IF($M52="SL",IF($W52="",$Q52*Analysetool!E$3,$W52*Analysetool!E$3),$M52*Analysetool!E$3)+IF($N52="SL",IF($W52="",$Q52*Analysetool!E$4,$W52*Analysetool!E$4),$N52*Analysetool!E$4)+IF($O52="SL",IF($W52="",$Q52*Analysetool!E$5,$W52*Analysetool!E$5),$O52*Analysetool!E$5)+IF($P52="SL",IF($W52="",$Q52*Analysetool!E$6,$W52*Analysetool!E$6),$P52*Analysetool!E$6))-Tabel2[[#This Row],[fees (%)]]</f>
        <v>-5.0000000000000001E-4</v>
      </c>
      <c r="AN52" s="172">
        <f>$J52*(IF($M52="SL",IF($T52="",$Q52*Analysetool!F$3,$T52*Analysetool!F$3),$M52*Analysetool!F$3)+IF($N52="SL",IF($T52="",$Q52*Analysetool!F$4,$T52*Analysetool!F$4),$N52*Analysetool!F$4)+IF($O52="SL",IF($T52="",$Q52*Analysetool!F$5,$T52*Analysetool!F$5),$O52*Analysetool!F$5)+IF($P52="SL",IF($T52="",$Q52*Analysetool!F$6,$T52*Analysetool!F$6),$P52*Analysetool!F$6))-Tabel2[[#This Row],[fees (%)]]</f>
        <v>-5.0000000000000001E-4</v>
      </c>
      <c r="AO52" s="172">
        <f>$J52*(IF($M52="SL",IF($T52="",$Q52*Analysetool!G$3,$T52*Analysetool!G$3),$M52*Analysetool!G$3)+IF($N52="SL",IF($T52="",$Q52*Analysetool!G$4,$T52*Analysetool!G$4),$N52*Analysetool!G$4)+IF($O52="SL",IF($T52="",$Q52*Analysetool!G$5,$T52*Analysetool!G$5),$O52*Analysetool!G$5)+IF($P52="SL",IF($T52="",$Q52*Analysetool!G$6,$T52*Analysetool!G$6),$P52*Analysetool!G$6))-Tabel2[[#This Row],[fees (%)]]</f>
        <v>-5.0000000000000001E-4</v>
      </c>
      <c r="AP52" s="173">
        <f>IF(Analysetool!$H$8&lt;=$X52,Analysetool!$H$8*J52,Q52*J52)-Tabel2[[#This Row],[fees (%)]]</f>
        <v>-5.0000000000000001E-4</v>
      </c>
      <c r="AQ52" s="168" t="e">
        <f>IF(Tabel2[[#This Row],[wick% van entry]]&lt;=Tabel2[[#This Row],[Stoploss optie 2 (%)]],Tabel2[[#This Row],[Stoploss optie 2 (%)]]*Tabel2[[#This Row],[leverage SLoptie 2]],IF(Analysetool!$I$8&lt;$X52,Analysetool!$I$8*K52,S52*K52))-Tabel2[[#This Row],[fees (%)]]</f>
        <v>#VALUE!</v>
      </c>
      <c r="AR52" s="174">
        <f>IF(Q52*-1*Analysetool!$J$9&lt;=X52,Q52*-1*Analysetool!$J$9*J52,Q52*J52)-Tabel2[[#This Row],[fees (%)]]</f>
        <v>-5.0000000000000001E-4</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f>IFERROR(Tabel1[[#This Row],[risico PF (%)]]/Tabel1[[#This Row],[Fictieve Stoploss (%)]]*-1,"")</f>
        <v>1</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0.01</v>
      </c>
      <c r="AA53" s="94"/>
      <c r="AB53" s="61"/>
      <c r="AC53" s="61"/>
      <c r="AD53" s="61"/>
      <c r="AE53" s="61"/>
      <c r="AF53" s="95"/>
      <c r="AG53" s="147">
        <f>Tabel1[[#This Row],[eindtijd]]-Tabel1[[#This Row],[starttijd]]</f>
        <v>4.7916666670062114E-2</v>
      </c>
      <c r="AH53" s="154">
        <v>5.0000000000000001E-4</v>
      </c>
      <c r="AI53" s="59"/>
      <c r="AJ53" s="165">
        <f>$J53*(IF($M53="SL",IF($T53="",$Q53*Analysetool!B$3,$T53*Analysetool!B$3),$M53*Analysetool!B$3)+IF($N53="SL",IF($T53="",$Q53*Analysetool!B$4,$T53*Analysetool!B$4),$N53*Analysetool!B$4)+IF($O53="SL",IF($T53="",$Q53*Analysetool!B$5,$T53*Analysetool!B$5),$O53*Analysetool!B$5)+IF($P53="SL",IF($T53="",$Q53*Analysetool!B$6,$T53*Analysetool!B$6),$P53*Analysetool!B$6))-Tabel2[[#This Row],[fees (%)]]</f>
        <v>-5.0000000000000001E-4</v>
      </c>
      <c r="AK53" s="166">
        <f>$J53*(IF($M53="SL",IF($U53="",$Q53*Analysetool!C$3,$U53*Analysetool!C$3),$M53*Analysetool!C$3)+IF($N53="SL",IF($U53="",$Q53*Analysetool!C$4,$U53*Analysetool!C$4),$N53*Analysetool!C$4)+IF($O53="SL",IF($U53="",$Q53*Analysetool!C$5,$U53*Analysetool!C$5),$O53*Analysetool!C$5)+IF($P53="SL",IF($U53="",$Q53*Analysetool!C$6,$U53*Analysetool!C$6),$P53*Analysetool!C$6))-Tabel2[[#This Row],[fees (%)]]</f>
        <v>-5.0000000000000001E-4</v>
      </c>
      <c r="AL53" s="171">
        <f>$J53*(IF($M53="SL",IF($V53="",$Q53*Analysetool!D$3,$V53*Analysetool!D$3),$M53*Analysetool!D$3)+IF($N53="SL",IF($V53="",$Q53*Analysetool!D$4,$V53*Analysetool!D$4),$N53*Analysetool!D$4)+IF($O53="SL",IF($V53="",$Q53*Analysetool!D$5,$V53*Analysetool!D$5),$O53*Analysetool!D$5)+IF($P53="SL",IF($V53="",$Q53*Analysetool!D$6,$V53*Analysetool!D$6),$P53*Analysetool!D$6))-Tabel2[[#This Row],[fees (%)]]</f>
        <v>-5.0000000000000001E-4</v>
      </c>
      <c r="AM53" s="171">
        <f>$J53*(IF($M53="SL",IF($W53="",$Q53*Analysetool!E$3,$W53*Analysetool!E$3),$M53*Analysetool!E$3)+IF($N53="SL",IF($W53="",$Q53*Analysetool!E$4,$W53*Analysetool!E$4),$N53*Analysetool!E$4)+IF($O53="SL",IF($W53="",$Q53*Analysetool!E$5,$W53*Analysetool!E$5),$O53*Analysetool!E$5)+IF($P53="SL",IF($W53="",$Q53*Analysetool!E$6,$W53*Analysetool!E$6),$P53*Analysetool!E$6))-Tabel2[[#This Row],[fees (%)]]</f>
        <v>-5.0000000000000001E-4</v>
      </c>
      <c r="AN53" s="172">
        <f>$J53*(IF($M53="SL",IF($T53="",$Q53*Analysetool!F$3,$T53*Analysetool!F$3),$M53*Analysetool!F$3)+IF($N53="SL",IF($T53="",$Q53*Analysetool!F$4,$T53*Analysetool!F$4),$N53*Analysetool!F$4)+IF($O53="SL",IF($T53="",$Q53*Analysetool!F$5,$T53*Analysetool!F$5),$O53*Analysetool!F$5)+IF($P53="SL",IF($T53="",$Q53*Analysetool!F$6,$T53*Analysetool!F$6),$P53*Analysetool!F$6))-Tabel2[[#This Row],[fees (%)]]</f>
        <v>-5.0000000000000001E-4</v>
      </c>
      <c r="AO53" s="172">
        <f>$J53*(IF($M53="SL",IF($T53="",$Q53*Analysetool!G$3,$T53*Analysetool!G$3),$M53*Analysetool!G$3)+IF($N53="SL",IF($T53="",$Q53*Analysetool!G$4,$T53*Analysetool!G$4),$N53*Analysetool!G$4)+IF($O53="SL",IF($T53="",$Q53*Analysetool!G$5,$T53*Analysetool!G$5),$O53*Analysetool!G$5)+IF($P53="SL",IF($T53="",$Q53*Analysetool!G$6,$T53*Analysetool!G$6),$P53*Analysetool!G$6))-Tabel2[[#This Row],[fees (%)]]</f>
        <v>-5.0000000000000001E-4</v>
      </c>
      <c r="AP53" s="173">
        <f>IF(Analysetool!$H$8&lt;=$X53,Analysetool!$H$8*J53,Q53*J53)-Tabel2[[#This Row],[fees (%)]]</f>
        <v>-5.0000000000000001E-4</v>
      </c>
      <c r="AQ53" s="168" t="e">
        <f>IF(Tabel2[[#This Row],[wick% van entry]]&lt;=Tabel2[[#This Row],[Stoploss optie 2 (%)]],Tabel2[[#This Row],[Stoploss optie 2 (%)]]*Tabel2[[#This Row],[leverage SLoptie 2]],IF(Analysetool!$I$8&lt;$X53,Analysetool!$I$8*K53,S53*K53))-Tabel2[[#This Row],[fees (%)]]</f>
        <v>#VALUE!</v>
      </c>
      <c r="AR53" s="174">
        <f>IF(Q53*-1*Analysetool!$J$9&lt;=X53,Q53*-1*Analysetool!$J$9*J53,Q53*J53)-Tabel2[[#This Row],[fees (%)]]</f>
        <v>-5.0000000000000001E-4</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f>IFERROR(Tabel1[[#This Row],[risico PF (%)]]/Tabel1[[#This Row],[Fictieve Stoploss (%)]]*-1,"")</f>
        <v>1</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0.01</v>
      </c>
      <c r="AA54" s="94"/>
      <c r="AB54" s="61"/>
      <c r="AC54" s="61"/>
      <c r="AD54" s="61"/>
      <c r="AE54" s="61"/>
      <c r="AF54" s="95"/>
      <c r="AG54" s="147">
        <f>Tabel1[[#This Row],[eindtijd]]-Tabel1[[#This Row],[starttijd]]</f>
        <v>1.5972222223354038E-2</v>
      </c>
      <c r="AH54" s="154">
        <v>5.0000000000000001E-4</v>
      </c>
      <c r="AI54" s="59"/>
      <c r="AJ54" s="165">
        <f>$J54*(IF($M54="SL",IF($T54="",$Q54*Analysetool!B$3,$T54*Analysetool!B$3),$M54*Analysetool!B$3)+IF($N54="SL",IF($T54="",$Q54*Analysetool!B$4,$T54*Analysetool!B$4),$N54*Analysetool!B$4)+IF($O54="SL",IF($T54="",$Q54*Analysetool!B$5,$T54*Analysetool!B$5),$O54*Analysetool!B$5)+IF($P54="SL",IF($T54="",$Q54*Analysetool!B$6,$T54*Analysetool!B$6),$P54*Analysetool!B$6))-Tabel2[[#This Row],[fees (%)]]</f>
        <v>-5.0000000000000001E-4</v>
      </c>
      <c r="AK54" s="166">
        <f>$J54*(IF($M54="SL",IF($U54="",$Q54*Analysetool!C$3,$U54*Analysetool!C$3),$M54*Analysetool!C$3)+IF($N54="SL",IF($U54="",$Q54*Analysetool!C$4,$U54*Analysetool!C$4),$N54*Analysetool!C$4)+IF($O54="SL",IF($U54="",$Q54*Analysetool!C$5,$U54*Analysetool!C$5),$O54*Analysetool!C$5)+IF($P54="SL",IF($U54="",$Q54*Analysetool!C$6,$U54*Analysetool!C$6),$P54*Analysetool!C$6))-Tabel2[[#This Row],[fees (%)]]</f>
        <v>-5.0000000000000001E-4</v>
      </c>
      <c r="AL54" s="171">
        <f>$J54*(IF($M54="SL",IF($V54="",$Q54*Analysetool!D$3,$V54*Analysetool!D$3),$M54*Analysetool!D$3)+IF($N54="SL",IF($V54="",$Q54*Analysetool!D$4,$V54*Analysetool!D$4),$N54*Analysetool!D$4)+IF($O54="SL",IF($V54="",$Q54*Analysetool!D$5,$V54*Analysetool!D$5),$O54*Analysetool!D$5)+IF($P54="SL",IF($V54="",$Q54*Analysetool!D$6,$V54*Analysetool!D$6),$P54*Analysetool!D$6))-Tabel2[[#This Row],[fees (%)]]</f>
        <v>-5.0000000000000001E-4</v>
      </c>
      <c r="AM54" s="171">
        <f>$J54*(IF($M54="SL",IF($W54="",$Q54*Analysetool!E$3,$W54*Analysetool!E$3),$M54*Analysetool!E$3)+IF($N54="SL",IF($W54="",$Q54*Analysetool!E$4,$W54*Analysetool!E$4),$N54*Analysetool!E$4)+IF($O54="SL",IF($W54="",$Q54*Analysetool!E$5,$W54*Analysetool!E$5),$O54*Analysetool!E$5)+IF($P54="SL",IF($W54="",$Q54*Analysetool!E$6,$W54*Analysetool!E$6),$P54*Analysetool!E$6))-Tabel2[[#This Row],[fees (%)]]</f>
        <v>-5.0000000000000001E-4</v>
      </c>
      <c r="AN54" s="172">
        <f>$J54*(IF($M54="SL",IF($T54="",$Q54*Analysetool!F$3,$T54*Analysetool!F$3),$M54*Analysetool!F$3)+IF($N54="SL",IF($T54="",$Q54*Analysetool!F$4,$T54*Analysetool!F$4),$N54*Analysetool!F$4)+IF($O54="SL",IF($T54="",$Q54*Analysetool!F$5,$T54*Analysetool!F$5),$O54*Analysetool!F$5)+IF($P54="SL",IF($T54="",$Q54*Analysetool!F$6,$T54*Analysetool!F$6),$P54*Analysetool!F$6))-Tabel2[[#This Row],[fees (%)]]</f>
        <v>-5.0000000000000001E-4</v>
      </c>
      <c r="AO54" s="172">
        <f>$J54*(IF($M54="SL",IF($T54="",$Q54*Analysetool!G$3,$T54*Analysetool!G$3),$M54*Analysetool!G$3)+IF($N54="SL",IF($T54="",$Q54*Analysetool!G$4,$T54*Analysetool!G$4),$N54*Analysetool!G$4)+IF($O54="SL",IF($T54="",$Q54*Analysetool!G$5,$T54*Analysetool!G$5),$O54*Analysetool!G$5)+IF($P54="SL",IF($T54="",$Q54*Analysetool!G$6,$T54*Analysetool!G$6),$P54*Analysetool!G$6))-Tabel2[[#This Row],[fees (%)]]</f>
        <v>-5.0000000000000001E-4</v>
      </c>
      <c r="AP54" s="173">
        <f>IF(Analysetool!$H$8&lt;=$X54,Analysetool!$H$8*J54,Q54*J54)-Tabel2[[#This Row],[fees (%)]]</f>
        <v>-5.0000000000000001E-4</v>
      </c>
      <c r="AQ54" s="168" t="e">
        <f>IF(Tabel2[[#This Row],[wick% van entry]]&lt;=Tabel2[[#This Row],[Stoploss optie 2 (%)]],Tabel2[[#This Row],[Stoploss optie 2 (%)]]*Tabel2[[#This Row],[leverage SLoptie 2]],IF(Analysetool!$I$8&lt;$X54,Analysetool!$I$8*K54,S54*K54))-Tabel2[[#This Row],[fees (%)]]</f>
        <v>#VALUE!</v>
      </c>
      <c r="AR54" s="174">
        <f>IF(Q54*-1*Analysetool!$J$9&lt;=X54,Q54*-1*Analysetool!$J$9*J54,Q54*J54)-Tabel2[[#This Row],[fees (%)]]</f>
        <v>-5.0000000000000001E-4</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f>IFERROR(Tabel1[[#This Row],[risico PF (%)]]/Tabel1[[#This Row],[Fictieve Stoploss (%)]]*-1,"")</f>
        <v>1</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0.01</v>
      </c>
      <c r="AA55" s="94"/>
      <c r="AB55" s="61"/>
      <c r="AC55" s="61"/>
      <c r="AD55" s="61"/>
      <c r="AE55" s="61"/>
      <c r="AF55" s="95"/>
      <c r="AG55" s="147">
        <f>Tabel1[[#This Row],[eindtijd]]-Tabel1[[#This Row],[starttijd]]</f>
        <v>0.14930555555474712</v>
      </c>
      <c r="AH55" s="154">
        <v>5.0000000000000001E-4</v>
      </c>
      <c r="AI55" s="59"/>
      <c r="AJ55" s="165">
        <f>$J55*(IF($M55="SL",IF($T55="",$Q55*Analysetool!B$3,$T55*Analysetool!B$3),$M55*Analysetool!B$3)+IF($N55="SL",IF($T55="",$Q55*Analysetool!B$4,$T55*Analysetool!B$4),$N55*Analysetool!B$4)+IF($O55="SL",IF($T55="",$Q55*Analysetool!B$5,$T55*Analysetool!B$5),$O55*Analysetool!B$5)+IF($P55="SL",IF($T55="",$Q55*Analysetool!B$6,$T55*Analysetool!B$6),$P55*Analysetool!B$6))-Tabel2[[#This Row],[fees (%)]]</f>
        <v>-5.0000000000000001E-4</v>
      </c>
      <c r="AK55" s="166">
        <f>$J55*(IF($M55="SL",IF($U55="",$Q55*Analysetool!C$3,$U55*Analysetool!C$3),$M55*Analysetool!C$3)+IF($N55="SL",IF($U55="",$Q55*Analysetool!C$4,$U55*Analysetool!C$4),$N55*Analysetool!C$4)+IF($O55="SL",IF($U55="",$Q55*Analysetool!C$5,$U55*Analysetool!C$5),$O55*Analysetool!C$5)+IF($P55="SL",IF($U55="",$Q55*Analysetool!C$6,$U55*Analysetool!C$6),$P55*Analysetool!C$6))-Tabel2[[#This Row],[fees (%)]]</f>
        <v>-5.0000000000000001E-4</v>
      </c>
      <c r="AL55" s="171">
        <f>$J55*(IF($M55="SL",IF($V55="",$Q55*Analysetool!D$3,$V55*Analysetool!D$3),$M55*Analysetool!D$3)+IF($N55="SL",IF($V55="",$Q55*Analysetool!D$4,$V55*Analysetool!D$4),$N55*Analysetool!D$4)+IF($O55="SL",IF($V55="",$Q55*Analysetool!D$5,$V55*Analysetool!D$5),$O55*Analysetool!D$5)+IF($P55="SL",IF($V55="",$Q55*Analysetool!D$6,$V55*Analysetool!D$6),$P55*Analysetool!D$6))-Tabel2[[#This Row],[fees (%)]]</f>
        <v>-5.0000000000000001E-4</v>
      </c>
      <c r="AM55" s="171">
        <f>$J55*(IF($M55="SL",IF($W55="",$Q55*Analysetool!E$3,$W55*Analysetool!E$3),$M55*Analysetool!E$3)+IF($N55="SL",IF($W55="",$Q55*Analysetool!E$4,$W55*Analysetool!E$4),$N55*Analysetool!E$4)+IF($O55="SL",IF($W55="",$Q55*Analysetool!E$5,$W55*Analysetool!E$5),$O55*Analysetool!E$5)+IF($P55="SL",IF($W55="",$Q55*Analysetool!E$6,$W55*Analysetool!E$6),$P55*Analysetool!E$6))-Tabel2[[#This Row],[fees (%)]]</f>
        <v>-5.0000000000000001E-4</v>
      </c>
      <c r="AN55" s="172">
        <f>$J55*(IF($M55="SL",IF($T55="",$Q55*Analysetool!F$3,$T55*Analysetool!F$3),$M55*Analysetool!F$3)+IF($N55="SL",IF($T55="",$Q55*Analysetool!F$4,$T55*Analysetool!F$4),$N55*Analysetool!F$4)+IF($O55="SL",IF($T55="",$Q55*Analysetool!F$5,$T55*Analysetool!F$5),$O55*Analysetool!F$5)+IF($P55="SL",IF($T55="",$Q55*Analysetool!F$6,$T55*Analysetool!F$6),$P55*Analysetool!F$6))-Tabel2[[#This Row],[fees (%)]]</f>
        <v>-5.0000000000000001E-4</v>
      </c>
      <c r="AO55" s="172">
        <f>$J55*(IF($M55="SL",IF($T55="",$Q55*Analysetool!G$3,$T55*Analysetool!G$3),$M55*Analysetool!G$3)+IF($N55="SL",IF($T55="",$Q55*Analysetool!G$4,$T55*Analysetool!G$4),$N55*Analysetool!G$4)+IF($O55="SL",IF($T55="",$Q55*Analysetool!G$5,$T55*Analysetool!G$5),$O55*Analysetool!G$5)+IF($P55="SL",IF($T55="",$Q55*Analysetool!G$6,$T55*Analysetool!G$6),$P55*Analysetool!G$6))-Tabel2[[#This Row],[fees (%)]]</f>
        <v>-5.0000000000000001E-4</v>
      </c>
      <c r="AP55" s="173">
        <f>IF(Analysetool!$H$8&lt;=$X55,Analysetool!$H$8*J55,Q55*J55)-Tabel2[[#This Row],[fees (%)]]</f>
        <v>-5.0000000000000001E-4</v>
      </c>
      <c r="AQ55" s="168" t="e">
        <f>IF(Tabel2[[#This Row],[wick% van entry]]&lt;=Tabel2[[#This Row],[Stoploss optie 2 (%)]],Tabel2[[#This Row],[Stoploss optie 2 (%)]]*Tabel2[[#This Row],[leverage SLoptie 2]],IF(Analysetool!$I$8&lt;$X55,Analysetool!$I$8*K55,S55*K55))-Tabel2[[#This Row],[fees (%)]]</f>
        <v>#VALUE!</v>
      </c>
      <c r="AR55" s="174">
        <f>IF(Q55*-1*Analysetool!$J$9&lt;=X55,Q55*-1*Analysetool!$J$9*J55,Q55*J55)-Tabel2[[#This Row],[fees (%)]]</f>
        <v>-5.0000000000000001E-4</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f>IFERROR(Tabel1[[#This Row],[risico PF (%)]]/Tabel1[[#This Row],[Fictieve Stoploss (%)]]*-1,"")</f>
        <v>1</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0.01</v>
      </c>
      <c r="AA56" s="94"/>
      <c r="AB56" s="61"/>
      <c r="AC56" s="61"/>
      <c r="AD56" s="61"/>
      <c r="AE56" s="61"/>
      <c r="AF56" s="95"/>
      <c r="AG56" s="147">
        <f>Tabel1[[#This Row],[eindtijd]]-Tabel1[[#This Row],[starttijd]]</f>
        <v>1.4583333337213844E-2</v>
      </c>
      <c r="AH56" s="152"/>
      <c r="AI56" s="59"/>
      <c r="AJ56" s="165">
        <f>$J56*(IF($M56="SL",IF($T56="",$Q56*Analysetool!B$3,$T56*Analysetool!B$3),$M56*Analysetool!B$3)+IF($N56="SL",IF($T56="",$Q56*Analysetool!B$4,$T56*Analysetool!B$4),$N56*Analysetool!B$4)+IF($O56="SL",IF($T56="",$Q56*Analysetool!B$5,$T56*Analysetool!B$5),$O56*Analysetool!B$5)+IF($P56="SL",IF($T56="",$Q56*Analysetool!B$6,$T56*Analysetool!B$6),$P56*Analysetool!B$6))-Tabel2[[#This Row],[fees (%)]]</f>
        <v>0</v>
      </c>
      <c r="AK56" s="166">
        <f>$J56*(IF($M56="SL",IF($U56="",$Q56*Analysetool!C$3,$U56*Analysetool!C$3),$M56*Analysetool!C$3)+IF($N56="SL",IF($U56="",$Q56*Analysetool!C$4,$U56*Analysetool!C$4),$N56*Analysetool!C$4)+IF($O56="SL",IF($U56="",$Q56*Analysetool!C$5,$U56*Analysetool!C$5),$O56*Analysetool!C$5)+IF($P56="SL",IF($U56="",$Q56*Analysetool!C$6,$U56*Analysetool!C$6),$P56*Analysetool!C$6))-Tabel2[[#This Row],[fees (%)]]</f>
        <v>0</v>
      </c>
      <c r="AL56" s="171">
        <f>$J56*(IF($M56="SL",IF($V56="",$Q56*Analysetool!D$3,$V56*Analysetool!D$3),$M56*Analysetool!D$3)+IF($N56="SL",IF($V56="",$Q56*Analysetool!D$4,$V56*Analysetool!D$4),$N56*Analysetool!D$4)+IF($O56="SL",IF($V56="",$Q56*Analysetool!D$5,$V56*Analysetool!D$5),$O56*Analysetool!D$5)+IF($P56="SL",IF($V56="",$Q56*Analysetool!D$6,$V56*Analysetool!D$6),$P56*Analysetool!D$6))-Tabel2[[#This Row],[fees (%)]]</f>
        <v>0</v>
      </c>
      <c r="AM56" s="171">
        <f>$J56*(IF($M56="SL",IF($W56="",$Q56*Analysetool!E$3,$W56*Analysetool!E$3),$M56*Analysetool!E$3)+IF($N56="SL",IF($W56="",$Q56*Analysetool!E$4,$W56*Analysetool!E$4),$N56*Analysetool!E$4)+IF($O56="SL",IF($W56="",$Q56*Analysetool!E$5,$W56*Analysetool!E$5),$O56*Analysetool!E$5)+IF($P56="SL",IF($W56="",$Q56*Analysetool!E$6,$W56*Analysetool!E$6),$P56*Analysetool!E$6))-Tabel2[[#This Row],[fees (%)]]</f>
        <v>0</v>
      </c>
      <c r="AN56" s="172">
        <f>$J56*(IF($M56="SL",IF($T56="",$Q56*Analysetool!F$3,$T56*Analysetool!F$3),$M56*Analysetool!F$3)+IF($N56="SL",IF($T56="",$Q56*Analysetool!F$4,$T56*Analysetool!F$4),$N56*Analysetool!F$4)+IF($O56="SL",IF($T56="",$Q56*Analysetool!F$5,$T56*Analysetool!F$5),$O56*Analysetool!F$5)+IF($P56="SL",IF($T56="",$Q56*Analysetool!F$6,$T56*Analysetool!F$6),$P56*Analysetool!F$6))-Tabel2[[#This Row],[fees (%)]]</f>
        <v>0</v>
      </c>
      <c r="AO56" s="172">
        <f>$J56*(IF($M56="SL",IF($T56="",$Q56*Analysetool!G$3,$T56*Analysetool!G$3),$M56*Analysetool!G$3)+IF($N56="SL",IF($T56="",$Q56*Analysetool!G$4,$T56*Analysetool!G$4),$N56*Analysetool!G$4)+IF($O56="SL",IF($T56="",$Q56*Analysetool!G$5,$T56*Analysetool!G$5),$O56*Analysetool!G$5)+IF($P56="SL",IF($T56="",$Q56*Analysetool!G$6,$T56*Analysetool!G$6),$P56*Analysetool!G$6))-Tabel2[[#This Row],[fees (%)]]</f>
        <v>0</v>
      </c>
      <c r="AP56" s="173">
        <f>IF(Analysetool!$H$8&lt;=$X56,Analysetool!$H$8*J56,Q56*J56)-Tabel2[[#This Row],[fees (%)]]</f>
        <v>0</v>
      </c>
      <c r="AQ56" s="168" t="e">
        <f>IF(Tabel2[[#This Row],[wick% van entry]]&lt;=Tabel2[[#This Row],[Stoploss optie 2 (%)]],Tabel2[[#This Row],[Stoploss optie 2 (%)]]*Tabel2[[#This Row],[leverage SLoptie 2]],IF(Analysetool!$I$8&lt;$X56,Analysetool!$I$8*K56,S56*K56))-Tabel2[[#This Row],[fees (%)]]</f>
        <v>#VALUE!</v>
      </c>
      <c r="AR56" s="174">
        <f>IF(Q56*-1*Analysetool!$J$9&lt;=X56,Q56*-1*Analysetool!$J$9*J56,Q56*J56)-Tabel2[[#This Row],[fees (%)]]</f>
        <v>0</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f>IFERROR(Tabel1[[#This Row],[risico PF (%)]]/Tabel1[[#This Row],[Fictieve Stoploss (%)]]*-1,"")</f>
        <v>1</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0.01</v>
      </c>
      <c r="AA57" s="94"/>
      <c r="AB57" s="61"/>
      <c r="AC57" s="61"/>
      <c r="AD57" s="61"/>
      <c r="AE57" s="61"/>
      <c r="AF57" s="95"/>
      <c r="AG57" s="147">
        <f>Tabel1[[#This Row],[eindtijd]]-Tabel1[[#This Row],[starttijd]]</f>
        <v>0.11111111110949423</v>
      </c>
      <c r="AH57" s="152"/>
      <c r="AI57" s="59"/>
      <c r="AJ57" s="165">
        <f>$J57*(IF($M57="SL",IF($T57="",$Q57*Analysetool!B$3,$T57*Analysetool!B$3),$M57*Analysetool!B$3)+IF($N57="SL",IF($T57="",$Q57*Analysetool!B$4,$T57*Analysetool!B$4),$N57*Analysetool!B$4)+IF($O57="SL",IF($T57="",$Q57*Analysetool!B$5,$T57*Analysetool!B$5),$O57*Analysetool!B$5)+IF($P57="SL",IF($T57="",$Q57*Analysetool!B$6,$T57*Analysetool!B$6),$P57*Analysetool!B$6))-Tabel2[[#This Row],[fees (%)]]</f>
        <v>0</v>
      </c>
      <c r="AK57" s="166">
        <f>$J57*(IF($M57="SL",IF($U57="",$Q57*Analysetool!C$3,$U57*Analysetool!C$3),$M57*Analysetool!C$3)+IF($N57="SL",IF($U57="",$Q57*Analysetool!C$4,$U57*Analysetool!C$4),$N57*Analysetool!C$4)+IF($O57="SL",IF($U57="",$Q57*Analysetool!C$5,$U57*Analysetool!C$5),$O57*Analysetool!C$5)+IF($P57="SL",IF($U57="",$Q57*Analysetool!C$6,$U57*Analysetool!C$6),$P57*Analysetool!C$6))-Tabel2[[#This Row],[fees (%)]]</f>
        <v>0</v>
      </c>
      <c r="AL57" s="171">
        <f>$J57*(IF($M57="SL",IF($V57="",$Q57*Analysetool!D$3,$V57*Analysetool!D$3),$M57*Analysetool!D$3)+IF($N57="SL",IF($V57="",$Q57*Analysetool!D$4,$V57*Analysetool!D$4),$N57*Analysetool!D$4)+IF($O57="SL",IF($V57="",$Q57*Analysetool!D$5,$V57*Analysetool!D$5),$O57*Analysetool!D$5)+IF($P57="SL",IF($V57="",$Q57*Analysetool!D$6,$V57*Analysetool!D$6),$P57*Analysetool!D$6))-Tabel2[[#This Row],[fees (%)]]</f>
        <v>0</v>
      </c>
      <c r="AM57" s="171">
        <f>$J57*(IF($M57="SL",IF($W57="",$Q57*Analysetool!E$3,$W57*Analysetool!E$3),$M57*Analysetool!E$3)+IF($N57="SL",IF($W57="",$Q57*Analysetool!E$4,$W57*Analysetool!E$4),$N57*Analysetool!E$4)+IF($O57="SL",IF($W57="",$Q57*Analysetool!E$5,$W57*Analysetool!E$5),$O57*Analysetool!E$5)+IF($P57="SL",IF($W57="",$Q57*Analysetool!E$6,$W57*Analysetool!E$6),$P57*Analysetool!E$6))-Tabel2[[#This Row],[fees (%)]]</f>
        <v>0</v>
      </c>
      <c r="AN57" s="172">
        <f>$J57*(IF($M57="SL",IF($T57="",$Q57*Analysetool!F$3,$T57*Analysetool!F$3),$M57*Analysetool!F$3)+IF($N57="SL",IF($T57="",$Q57*Analysetool!F$4,$T57*Analysetool!F$4),$N57*Analysetool!F$4)+IF($O57="SL",IF($T57="",$Q57*Analysetool!F$5,$T57*Analysetool!F$5),$O57*Analysetool!F$5)+IF($P57="SL",IF($T57="",$Q57*Analysetool!F$6,$T57*Analysetool!F$6),$P57*Analysetool!F$6))-Tabel2[[#This Row],[fees (%)]]</f>
        <v>0</v>
      </c>
      <c r="AO57" s="172">
        <f>$J57*(IF($M57="SL",IF($T57="",$Q57*Analysetool!G$3,$T57*Analysetool!G$3),$M57*Analysetool!G$3)+IF($N57="SL",IF($T57="",$Q57*Analysetool!G$4,$T57*Analysetool!G$4),$N57*Analysetool!G$4)+IF($O57="SL",IF($T57="",$Q57*Analysetool!G$5,$T57*Analysetool!G$5),$O57*Analysetool!G$5)+IF($P57="SL",IF($T57="",$Q57*Analysetool!G$6,$T57*Analysetool!G$6),$P57*Analysetool!G$6))-Tabel2[[#This Row],[fees (%)]]</f>
        <v>0</v>
      </c>
      <c r="AP57" s="173">
        <f>IF(Analysetool!$H$8&lt;=$X57,Analysetool!$H$8*J57,Q57*J57)-Tabel2[[#This Row],[fees (%)]]</f>
        <v>0</v>
      </c>
      <c r="AQ57" s="168" t="e">
        <f>IF(Tabel2[[#This Row],[wick% van entry]]&lt;=Tabel2[[#This Row],[Stoploss optie 2 (%)]],Tabel2[[#This Row],[Stoploss optie 2 (%)]]*Tabel2[[#This Row],[leverage SLoptie 2]],IF(Analysetool!$I$8&lt;$X57,Analysetool!$I$8*K57,S57*K57))-Tabel2[[#This Row],[fees (%)]]</f>
        <v>#VALUE!</v>
      </c>
      <c r="AR57" s="174">
        <f>IF(Q57*-1*Analysetool!$J$9&lt;=X57,Q57*-1*Analysetool!$J$9*J57,Q57*J57)-Tabel2[[#This Row],[fees (%)]]</f>
        <v>0</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f>IFERROR(Tabel1[[#This Row],[risico PF (%)]]/Tabel1[[#This Row],[Fictieve Stoploss (%)]]*-1,"")</f>
        <v>1</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0.01</v>
      </c>
      <c r="AA58" s="94"/>
      <c r="AB58" s="61"/>
      <c r="AC58" s="61"/>
      <c r="AD58" s="61"/>
      <c r="AE58" s="61"/>
      <c r="AF58" s="95"/>
      <c r="AG58" s="147">
        <f>Tabel1[[#This Row],[eindtijd]]-Tabel1[[#This Row],[starttijd]]</f>
        <v>0.10902777777664596</v>
      </c>
      <c r="AH58" s="152"/>
      <c r="AI58" s="59"/>
      <c r="AJ58" s="165">
        <f>$J58*(IF($M58="SL",IF($T58="",$Q58*Analysetool!B$3,$T58*Analysetool!B$3),$M58*Analysetool!B$3)+IF($N58="SL",IF($T58="",$Q58*Analysetool!B$4,$T58*Analysetool!B$4),$N58*Analysetool!B$4)+IF($O58="SL",IF($T58="",$Q58*Analysetool!B$5,$T58*Analysetool!B$5),$O58*Analysetool!B$5)+IF($P58="SL",IF($T58="",$Q58*Analysetool!B$6,$T58*Analysetool!B$6),$P58*Analysetool!B$6))-Tabel2[[#This Row],[fees (%)]]</f>
        <v>0</v>
      </c>
      <c r="AK58" s="166">
        <f>$J58*(IF($M58="SL",IF($U58="",$Q58*Analysetool!C$3,$U58*Analysetool!C$3),$M58*Analysetool!C$3)+IF($N58="SL",IF($U58="",$Q58*Analysetool!C$4,$U58*Analysetool!C$4),$N58*Analysetool!C$4)+IF($O58="SL",IF($U58="",$Q58*Analysetool!C$5,$U58*Analysetool!C$5),$O58*Analysetool!C$5)+IF($P58="SL",IF($U58="",$Q58*Analysetool!C$6,$U58*Analysetool!C$6),$P58*Analysetool!C$6))-Tabel2[[#This Row],[fees (%)]]</f>
        <v>0</v>
      </c>
      <c r="AL58" s="171">
        <f>$J58*(IF($M58="SL",IF($V58="",$Q58*Analysetool!D$3,$V58*Analysetool!D$3),$M58*Analysetool!D$3)+IF($N58="SL",IF($V58="",$Q58*Analysetool!D$4,$V58*Analysetool!D$4),$N58*Analysetool!D$4)+IF($O58="SL",IF($V58="",$Q58*Analysetool!D$5,$V58*Analysetool!D$5),$O58*Analysetool!D$5)+IF($P58="SL",IF($V58="",$Q58*Analysetool!D$6,$V58*Analysetool!D$6),$P58*Analysetool!D$6))-Tabel2[[#This Row],[fees (%)]]</f>
        <v>0</v>
      </c>
      <c r="AM58" s="171">
        <f>$J58*(IF($M58="SL",IF($W58="",$Q58*Analysetool!E$3,$W58*Analysetool!E$3),$M58*Analysetool!E$3)+IF($N58="SL",IF($W58="",$Q58*Analysetool!E$4,$W58*Analysetool!E$4),$N58*Analysetool!E$4)+IF($O58="SL",IF($W58="",$Q58*Analysetool!E$5,$W58*Analysetool!E$5),$O58*Analysetool!E$5)+IF($P58="SL",IF($W58="",$Q58*Analysetool!E$6,$W58*Analysetool!E$6),$P58*Analysetool!E$6))-Tabel2[[#This Row],[fees (%)]]</f>
        <v>0</v>
      </c>
      <c r="AN58" s="172">
        <f>$J58*(IF($M58="SL",IF($T58="",$Q58*Analysetool!F$3,$T58*Analysetool!F$3),$M58*Analysetool!F$3)+IF($N58="SL",IF($T58="",$Q58*Analysetool!F$4,$T58*Analysetool!F$4),$N58*Analysetool!F$4)+IF($O58="SL",IF($T58="",$Q58*Analysetool!F$5,$T58*Analysetool!F$5),$O58*Analysetool!F$5)+IF($P58="SL",IF($T58="",$Q58*Analysetool!F$6,$T58*Analysetool!F$6),$P58*Analysetool!F$6))-Tabel2[[#This Row],[fees (%)]]</f>
        <v>0</v>
      </c>
      <c r="AO58" s="172">
        <f>$J58*(IF($M58="SL",IF($T58="",$Q58*Analysetool!G$3,$T58*Analysetool!G$3),$M58*Analysetool!G$3)+IF($N58="SL",IF($T58="",$Q58*Analysetool!G$4,$T58*Analysetool!G$4),$N58*Analysetool!G$4)+IF($O58="SL",IF($T58="",$Q58*Analysetool!G$5,$T58*Analysetool!G$5),$O58*Analysetool!G$5)+IF($P58="SL",IF($T58="",$Q58*Analysetool!G$6,$T58*Analysetool!G$6),$P58*Analysetool!G$6))-Tabel2[[#This Row],[fees (%)]]</f>
        <v>0</v>
      </c>
      <c r="AP58" s="173">
        <f>IF(Analysetool!$H$8&lt;=$X58,Analysetool!$H$8*J58,Q58*J58)-Tabel2[[#This Row],[fees (%)]]</f>
        <v>0</v>
      </c>
      <c r="AQ58" s="168" t="e">
        <f>IF(Tabel2[[#This Row],[wick% van entry]]&lt;=Tabel2[[#This Row],[Stoploss optie 2 (%)]],Tabel2[[#This Row],[Stoploss optie 2 (%)]]*Tabel2[[#This Row],[leverage SLoptie 2]],IF(Analysetool!$I$8&lt;$X58,Analysetool!$I$8*K58,S58*K58))-Tabel2[[#This Row],[fees (%)]]</f>
        <v>#VALUE!</v>
      </c>
      <c r="AR58" s="174">
        <f>IF(Q58*-1*Analysetool!$J$9&lt;=X58,Q58*-1*Analysetool!$J$9*J58,Q58*J58)-Tabel2[[#This Row],[fees (%)]]</f>
        <v>0</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f>IFERROR(Tabel1[[#This Row],[risico PF (%)]]/Tabel1[[#This Row],[Fictieve Stoploss (%)]]*-1,"")</f>
        <v>1</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0.01</v>
      </c>
      <c r="AA59" s="94"/>
      <c r="AB59" s="61"/>
      <c r="AC59" s="61"/>
      <c r="AD59" s="61"/>
      <c r="AE59" s="61"/>
      <c r="AF59" s="95"/>
      <c r="AG59" s="147">
        <f>Tabel1[[#This Row],[eindtijd]]-Tabel1[[#This Row],[starttijd]]</f>
        <v>0.13055555555183673</v>
      </c>
      <c r="AH59" s="152"/>
      <c r="AI59" s="59"/>
      <c r="AJ59" s="165">
        <f>$J59*(IF($M59="SL",IF($T59="",$Q59*Analysetool!B$3,$T59*Analysetool!B$3),$M59*Analysetool!B$3)+IF($N59="SL",IF($T59="",$Q59*Analysetool!B$4,$T59*Analysetool!B$4),$N59*Analysetool!B$4)+IF($O59="SL",IF($T59="",$Q59*Analysetool!B$5,$T59*Analysetool!B$5),$O59*Analysetool!B$5)+IF($P59="SL",IF($T59="",$Q59*Analysetool!B$6,$T59*Analysetool!B$6),$P59*Analysetool!B$6))-Tabel2[[#This Row],[fees (%)]]</f>
        <v>0</v>
      </c>
      <c r="AK59" s="166">
        <f>$J59*(IF($M59="SL",IF($U59="",$Q59*Analysetool!C$3,$U59*Analysetool!C$3),$M59*Analysetool!C$3)+IF($N59="SL",IF($U59="",$Q59*Analysetool!C$4,$U59*Analysetool!C$4),$N59*Analysetool!C$4)+IF($O59="SL",IF($U59="",$Q59*Analysetool!C$5,$U59*Analysetool!C$5),$O59*Analysetool!C$5)+IF($P59="SL",IF($U59="",$Q59*Analysetool!C$6,$U59*Analysetool!C$6),$P59*Analysetool!C$6))-Tabel2[[#This Row],[fees (%)]]</f>
        <v>0</v>
      </c>
      <c r="AL59" s="171">
        <f>$J59*(IF($M59="SL",IF($V59="",$Q59*Analysetool!D$3,$V59*Analysetool!D$3),$M59*Analysetool!D$3)+IF($N59="SL",IF($V59="",$Q59*Analysetool!D$4,$V59*Analysetool!D$4),$N59*Analysetool!D$4)+IF($O59="SL",IF($V59="",$Q59*Analysetool!D$5,$V59*Analysetool!D$5),$O59*Analysetool!D$5)+IF($P59="SL",IF($V59="",$Q59*Analysetool!D$6,$V59*Analysetool!D$6),$P59*Analysetool!D$6))-Tabel2[[#This Row],[fees (%)]]</f>
        <v>0</v>
      </c>
      <c r="AM59" s="171">
        <f>$J59*(IF($M59="SL",IF($W59="",$Q59*Analysetool!E$3,$W59*Analysetool!E$3),$M59*Analysetool!E$3)+IF($N59="SL",IF($W59="",$Q59*Analysetool!E$4,$W59*Analysetool!E$4),$N59*Analysetool!E$4)+IF($O59="SL",IF($W59="",$Q59*Analysetool!E$5,$W59*Analysetool!E$5),$O59*Analysetool!E$5)+IF($P59="SL",IF($W59="",$Q59*Analysetool!E$6,$W59*Analysetool!E$6),$P59*Analysetool!E$6))-Tabel2[[#This Row],[fees (%)]]</f>
        <v>0</v>
      </c>
      <c r="AN59" s="172">
        <f>$J59*(IF($M59="SL",IF($T59="",$Q59*Analysetool!F$3,$T59*Analysetool!F$3),$M59*Analysetool!F$3)+IF($N59="SL",IF($T59="",$Q59*Analysetool!F$4,$T59*Analysetool!F$4),$N59*Analysetool!F$4)+IF($O59="SL",IF($T59="",$Q59*Analysetool!F$5,$T59*Analysetool!F$5),$O59*Analysetool!F$5)+IF($P59="SL",IF($T59="",$Q59*Analysetool!F$6,$T59*Analysetool!F$6),$P59*Analysetool!F$6))-Tabel2[[#This Row],[fees (%)]]</f>
        <v>0</v>
      </c>
      <c r="AO59" s="172">
        <f>$J59*(IF($M59="SL",IF($T59="",$Q59*Analysetool!G$3,$T59*Analysetool!G$3),$M59*Analysetool!G$3)+IF($N59="SL",IF($T59="",$Q59*Analysetool!G$4,$T59*Analysetool!G$4),$N59*Analysetool!G$4)+IF($O59="SL",IF($T59="",$Q59*Analysetool!G$5,$T59*Analysetool!G$5),$O59*Analysetool!G$5)+IF($P59="SL",IF($T59="",$Q59*Analysetool!G$6,$T59*Analysetool!G$6),$P59*Analysetool!G$6))-Tabel2[[#This Row],[fees (%)]]</f>
        <v>0</v>
      </c>
      <c r="AP59" s="173">
        <f>IF(Analysetool!$H$8&lt;=$X59,Analysetool!$H$8*J59,Q59*J59)-Tabel2[[#This Row],[fees (%)]]</f>
        <v>0</v>
      </c>
      <c r="AQ59" s="168" t="e">
        <f>IF(Tabel2[[#This Row],[wick% van entry]]&lt;=Tabel2[[#This Row],[Stoploss optie 2 (%)]],Tabel2[[#This Row],[Stoploss optie 2 (%)]]*Tabel2[[#This Row],[leverage SLoptie 2]],IF(Analysetool!$I$8&lt;$X59,Analysetool!$I$8*K59,S59*K59))-Tabel2[[#This Row],[fees (%)]]</f>
        <v>#VALUE!</v>
      </c>
      <c r="AR59" s="174">
        <f>IF(Q59*-1*Analysetool!$J$9&lt;=X59,Q59*-1*Analysetool!$J$9*J59,Q59*J59)-Tabel2[[#This Row],[fees (%)]]</f>
        <v>0</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f>IFERROR(Tabel1[[#This Row],[risico PF (%)]]/Tabel1[[#This Row],[Fictieve Stoploss (%)]]*-1,"")</f>
        <v>1</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0.01</v>
      </c>
      <c r="AA60" s="94"/>
      <c r="AB60" s="61"/>
      <c r="AC60" s="61"/>
      <c r="AD60" s="61"/>
      <c r="AE60" s="61"/>
      <c r="AF60" s="95"/>
      <c r="AG60" s="147">
        <f>Tabel1[[#This Row],[eindtijd]]-Tabel1[[#This Row],[starttijd]]</f>
        <v>0.12847222221898846</v>
      </c>
      <c r="AH60" s="152"/>
      <c r="AI60" s="59"/>
      <c r="AJ60" s="165">
        <f>$J60*(IF($M60="SL",IF($T60="",$Q60*Analysetool!B$3,$T60*Analysetool!B$3),$M60*Analysetool!B$3)+IF($N60="SL",IF($T60="",$Q60*Analysetool!B$4,$T60*Analysetool!B$4),$N60*Analysetool!B$4)+IF($O60="SL",IF($T60="",$Q60*Analysetool!B$5,$T60*Analysetool!B$5),$O60*Analysetool!B$5)+IF($P60="SL",IF($T60="",$Q60*Analysetool!B$6,$T60*Analysetool!B$6),$P60*Analysetool!B$6))-Tabel2[[#This Row],[fees (%)]]</f>
        <v>0</v>
      </c>
      <c r="AK60" s="166">
        <f>$J60*(IF($M60="SL",IF($U60="",$Q60*Analysetool!C$3,$U60*Analysetool!C$3),$M60*Analysetool!C$3)+IF($N60="SL",IF($U60="",$Q60*Analysetool!C$4,$U60*Analysetool!C$4),$N60*Analysetool!C$4)+IF($O60="SL",IF($U60="",$Q60*Analysetool!C$5,$U60*Analysetool!C$5),$O60*Analysetool!C$5)+IF($P60="SL",IF($U60="",$Q60*Analysetool!C$6,$U60*Analysetool!C$6),$P60*Analysetool!C$6))-Tabel2[[#This Row],[fees (%)]]</f>
        <v>0</v>
      </c>
      <c r="AL60" s="171">
        <f>$J60*(IF($M60="SL",IF($V60="",$Q60*Analysetool!D$3,$V60*Analysetool!D$3),$M60*Analysetool!D$3)+IF($N60="SL",IF($V60="",$Q60*Analysetool!D$4,$V60*Analysetool!D$4),$N60*Analysetool!D$4)+IF($O60="SL",IF($V60="",$Q60*Analysetool!D$5,$V60*Analysetool!D$5),$O60*Analysetool!D$5)+IF($P60="SL",IF($V60="",$Q60*Analysetool!D$6,$V60*Analysetool!D$6),$P60*Analysetool!D$6))-Tabel2[[#This Row],[fees (%)]]</f>
        <v>0</v>
      </c>
      <c r="AM60" s="171">
        <f>$J60*(IF($M60="SL",IF($W60="",$Q60*Analysetool!E$3,$W60*Analysetool!E$3),$M60*Analysetool!E$3)+IF($N60="SL",IF($W60="",$Q60*Analysetool!E$4,$W60*Analysetool!E$4),$N60*Analysetool!E$4)+IF($O60="SL",IF($W60="",$Q60*Analysetool!E$5,$W60*Analysetool!E$5),$O60*Analysetool!E$5)+IF($P60="SL",IF($W60="",$Q60*Analysetool!E$6,$W60*Analysetool!E$6),$P60*Analysetool!E$6))-Tabel2[[#This Row],[fees (%)]]</f>
        <v>0</v>
      </c>
      <c r="AN60" s="172">
        <f>$J60*(IF($M60="SL",IF($T60="",$Q60*Analysetool!F$3,$T60*Analysetool!F$3),$M60*Analysetool!F$3)+IF($N60="SL",IF($T60="",$Q60*Analysetool!F$4,$T60*Analysetool!F$4),$N60*Analysetool!F$4)+IF($O60="SL",IF($T60="",$Q60*Analysetool!F$5,$T60*Analysetool!F$5),$O60*Analysetool!F$5)+IF($P60="SL",IF($T60="",$Q60*Analysetool!F$6,$T60*Analysetool!F$6),$P60*Analysetool!F$6))-Tabel2[[#This Row],[fees (%)]]</f>
        <v>0</v>
      </c>
      <c r="AO60" s="172">
        <f>$J60*(IF($M60="SL",IF($T60="",$Q60*Analysetool!G$3,$T60*Analysetool!G$3),$M60*Analysetool!G$3)+IF($N60="SL",IF($T60="",$Q60*Analysetool!G$4,$T60*Analysetool!G$4),$N60*Analysetool!G$4)+IF($O60="SL",IF($T60="",$Q60*Analysetool!G$5,$T60*Analysetool!G$5),$O60*Analysetool!G$5)+IF($P60="SL",IF($T60="",$Q60*Analysetool!G$6,$T60*Analysetool!G$6),$P60*Analysetool!G$6))-Tabel2[[#This Row],[fees (%)]]</f>
        <v>0</v>
      </c>
      <c r="AP60" s="173">
        <f>IF(Analysetool!$H$8&lt;=$X60,Analysetool!$H$8*J60,Q60*J60)-Tabel2[[#This Row],[fees (%)]]</f>
        <v>0</v>
      </c>
      <c r="AQ60" s="168" t="e">
        <f>IF(Tabel2[[#This Row],[wick% van entry]]&lt;=Tabel2[[#This Row],[Stoploss optie 2 (%)]],Tabel2[[#This Row],[Stoploss optie 2 (%)]]*Tabel2[[#This Row],[leverage SLoptie 2]],IF(Analysetool!$I$8&lt;$X60,Analysetool!$I$8*K60,S60*K60))-Tabel2[[#This Row],[fees (%)]]</f>
        <v>#VALUE!</v>
      </c>
      <c r="AR60" s="174">
        <f>IF(Q60*-1*Analysetool!$J$9&lt;=X60,Q60*-1*Analysetool!$J$9*J60,Q60*J60)-Tabel2[[#This Row],[fees (%)]]</f>
        <v>0</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f>IFERROR(Tabel1[[#This Row],[risico PF (%)]]/Tabel1[[#This Row],[Fictieve Stoploss (%)]]*-1,"")</f>
        <v>1</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0.01</v>
      </c>
      <c r="AA61" s="94"/>
      <c r="AB61" s="61"/>
      <c r="AC61" s="61"/>
      <c r="AD61" s="61"/>
      <c r="AE61" s="61"/>
      <c r="AF61" s="95"/>
      <c r="AG61" s="147">
        <f>Tabel1[[#This Row],[eindtijd]]-Tabel1[[#This Row],[starttijd]]</f>
        <v>0.22083333333284827</v>
      </c>
      <c r="AH61" s="152"/>
      <c r="AI61" s="59"/>
      <c r="AJ61" s="165">
        <f>$J61*(IF($M61="SL",IF($T61="",$Q61*Analysetool!B$3,$T61*Analysetool!B$3),$M61*Analysetool!B$3)+IF($N61="SL",IF($T61="",$Q61*Analysetool!B$4,$T61*Analysetool!B$4),$N61*Analysetool!B$4)+IF($O61="SL",IF($T61="",$Q61*Analysetool!B$5,$T61*Analysetool!B$5),$O61*Analysetool!B$5)+IF($P61="SL",IF($T61="",$Q61*Analysetool!B$6,$T61*Analysetool!B$6),$P61*Analysetool!B$6))-Tabel2[[#This Row],[fees (%)]]</f>
        <v>0</v>
      </c>
      <c r="AK61" s="166">
        <f>$J61*(IF($M61="SL",IF($U61="",$Q61*Analysetool!C$3,$U61*Analysetool!C$3),$M61*Analysetool!C$3)+IF($N61="SL",IF($U61="",$Q61*Analysetool!C$4,$U61*Analysetool!C$4),$N61*Analysetool!C$4)+IF($O61="SL",IF($U61="",$Q61*Analysetool!C$5,$U61*Analysetool!C$5),$O61*Analysetool!C$5)+IF($P61="SL",IF($U61="",$Q61*Analysetool!C$6,$U61*Analysetool!C$6),$P61*Analysetool!C$6))-Tabel2[[#This Row],[fees (%)]]</f>
        <v>0</v>
      </c>
      <c r="AL61" s="171">
        <f>$J61*(IF($M61="SL",IF($V61="",$Q61*Analysetool!D$3,$V61*Analysetool!D$3),$M61*Analysetool!D$3)+IF($N61="SL",IF($V61="",$Q61*Analysetool!D$4,$V61*Analysetool!D$4),$N61*Analysetool!D$4)+IF($O61="SL",IF($V61="",$Q61*Analysetool!D$5,$V61*Analysetool!D$5),$O61*Analysetool!D$5)+IF($P61="SL",IF($V61="",$Q61*Analysetool!D$6,$V61*Analysetool!D$6),$P61*Analysetool!D$6))-Tabel2[[#This Row],[fees (%)]]</f>
        <v>0</v>
      </c>
      <c r="AM61" s="171">
        <f>$J61*(IF($M61="SL",IF($W61="",$Q61*Analysetool!E$3,$W61*Analysetool!E$3),$M61*Analysetool!E$3)+IF($N61="SL",IF($W61="",$Q61*Analysetool!E$4,$W61*Analysetool!E$4),$N61*Analysetool!E$4)+IF($O61="SL",IF($W61="",$Q61*Analysetool!E$5,$W61*Analysetool!E$5),$O61*Analysetool!E$5)+IF($P61="SL",IF($W61="",$Q61*Analysetool!E$6,$W61*Analysetool!E$6),$P61*Analysetool!E$6))-Tabel2[[#This Row],[fees (%)]]</f>
        <v>0</v>
      </c>
      <c r="AN61" s="172">
        <f>$J61*(IF($M61="SL",IF($T61="",$Q61*Analysetool!F$3,$T61*Analysetool!F$3),$M61*Analysetool!F$3)+IF($N61="SL",IF($T61="",$Q61*Analysetool!F$4,$T61*Analysetool!F$4),$N61*Analysetool!F$4)+IF($O61="SL",IF($T61="",$Q61*Analysetool!F$5,$T61*Analysetool!F$5),$O61*Analysetool!F$5)+IF($P61="SL",IF($T61="",$Q61*Analysetool!F$6,$T61*Analysetool!F$6),$P61*Analysetool!F$6))-Tabel2[[#This Row],[fees (%)]]</f>
        <v>0</v>
      </c>
      <c r="AO61" s="172">
        <f>$J61*(IF($M61="SL",IF($T61="",$Q61*Analysetool!G$3,$T61*Analysetool!G$3),$M61*Analysetool!G$3)+IF($N61="SL",IF($T61="",$Q61*Analysetool!G$4,$T61*Analysetool!G$4),$N61*Analysetool!G$4)+IF($O61="SL",IF($T61="",$Q61*Analysetool!G$5,$T61*Analysetool!G$5),$O61*Analysetool!G$5)+IF($P61="SL",IF($T61="",$Q61*Analysetool!G$6,$T61*Analysetool!G$6),$P61*Analysetool!G$6))-Tabel2[[#This Row],[fees (%)]]</f>
        <v>0</v>
      </c>
      <c r="AP61" s="173">
        <f>IF(Analysetool!$H$8&lt;=$X61,Analysetool!$H$8*J61,Q61*J61)-Tabel2[[#This Row],[fees (%)]]</f>
        <v>0</v>
      </c>
      <c r="AQ61" s="168" t="e">
        <f>IF(Tabel2[[#This Row],[wick% van entry]]&lt;=Tabel2[[#This Row],[Stoploss optie 2 (%)]],Tabel2[[#This Row],[Stoploss optie 2 (%)]]*Tabel2[[#This Row],[leverage SLoptie 2]],IF(Analysetool!$I$8&lt;$X61,Analysetool!$I$8*K61,S61*K61))-Tabel2[[#This Row],[fees (%)]]</f>
        <v>#VALUE!</v>
      </c>
      <c r="AR61" s="174">
        <f>IF(Q61*-1*Analysetool!$J$9&lt;=X61,Q61*-1*Analysetool!$J$9*J61,Q61*J61)-Tabel2[[#This Row],[fees (%)]]</f>
        <v>0</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f>IFERROR(Tabel1[[#This Row],[risico PF (%)]]/Tabel1[[#This Row],[Fictieve Stoploss (%)]]*-1,"")</f>
        <v>1</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0.01</v>
      </c>
      <c r="AA62" s="94"/>
      <c r="AB62" s="61"/>
      <c r="AC62" s="61"/>
      <c r="AD62" s="61"/>
      <c r="AE62" s="61"/>
      <c r="AF62" s="95"/>
      <c r="AG62" s="147">
        <f>Tabel1[[#This Row],[eindtijd]]-Tabel1[[#This Row],[starttijd]]</f>
        <v>0.20277777777664596</v>
      </c>
      <c r="AH62" s="152"/>
      <c r="AI62" s="59"/>
      <c r="AJ62" s="165">
        <f>$J62*(IF($M62="SL",IF($T62="",$Q62*Analysetool!B$3,$T62*Analysetool!B$3),$M62*Analysetool!B$3)+IF($N62="SL",IF($T62="",$Q62*Analysetool!B$4,$T62*Analysetool!B$4),$N62*Analysetool!B$4)+IF($O62="SL",IF($T62="",$Q62*Analysetool!B$5,$T62*Analysetool!B$5),$O62*Analysetool!B$5)+IF($P62="SL",IF($T62="",$Q62*Analysetool!B$6,$T62*Analysetool!B$6),$P62*Analysetool!B$6))-Tabel2[[#This Row],[fees (%)]]</f>
        <v>0</v>
      </c>
      <c r="AK62" s="166">
        <f>$J62*(IF($M62="SL",IF($U62="",$Q62*Analysetool!C$3,$U62*Analysetool!C$3),$M62*Analysetool!C$3)+IF($N62="SL",IF($U62="",$Q62*Analysetool!C$4,$U62*Analysetool!C$4),$N62*Analysetool!C$4)+IF($O62="SL",IF($U62="",$Q62*Analysetool!C$5,$U62*Analysetool!C$5),$O62*Analysetool!C$5)+IF($P62="SL",IF($U62="",$Q62*Analysetool!C$6,$U62*Analysetool!C$6),$P62*Analysetool!C$6))-Tabel2[[#This Row],[fees (%)]]</f>
        <v>0</v>
      </c>
      <c r="AL62" s="171">
        <f>$J62*(IF($M62="SL",IF($V62="",$Q62*Analysetool!D$3,$V62*Analysetool!D$3),$M62*Analysetool!D$3)+IF($N62="SL",IF($V62="",$Q62*Analysetool!D$4,$V62*Analysetool!D$4),$N62*Analysetool!D$4)+IF($O62="SL",IF($V62="",$Q62*Analysetool!D$5,$V62*Analysetool!D$5),$O62*Analysetool!D$5)+IF($P62="SL",IF($V62="",$Q62*Analysetool!D$6,$V62*Analysetool!D$6),$P62*Analysetool!D$6))-Tabel2[[#This Row],[fees (%)]]</f>
        <v>0</v>
      </c>
      <c r="AM62" s="171">
        <f>$J62*(IF($M62="SL",IF($W62="",$Q62*Analysetool!E$3,$W62*Analysetool!E$3),$M62*Analysetool!E$3)+IF($N62="SL",IF($W62="",$Q62*Analysetool!E$4,$W62*Analysetool!E$4),$N62*Analysetool!E$4)+IF($O62="SL",IF($W62="",$Q62*Analysetool!E$5,$W62*Analysetool!E$5),$O62*Analysetool!E$5)+IF($P62="SL",IF($W62="",$Q62*Analysetool!E$6,$W62*Analysetool!E$6),$P62*Analysetool!E$6))-Tabel2[[#This Row],[fees (%)]]</f>
        <v>0</v>
      </c>
      <c r="AN62" s="172">
        <f>$J62*(IF($M62="SL",IF($T62="",$Q62*Analysetool!F$3,$T62*Analysetool!F$3),$M62*Analysetool!F$3)+IF($N62="SL",IF($T62="",$Q62*Analysetool!F$4,$T62*Analysetool!F$4),$N62*Analysetool!F$4)+IF($O62="SL",IF($T62="",$Q62*Analysetool!F$5,$T62*Analysetool!F$5),$O62*Analysetool!F$5)+IF($P62="SL",IF($T62="",$Q62*Analysetool!F$6,$T62*Analysetool!F$6),$P62*Analysetool!F$6))-Tabel2[[#This Row],[fees (%)]]</f>
        <v>0</v>
      </c>
      <c r="AO62" s="172">
        <f>$J62*(IF($M62="SL",IF($T62="",$Q62*Analysetool!G$3,$T62*Analysetool!G$3),$M62*Analysetool!G$3)+IF($N62="SL",IF($T62="",$Q62*Analysetool!G$4,$T62*Analysetool!G$4),$N62*Analysetool!G$4)+IF($O62="SL",IF($T62="",$Q62*Analysetool!G$5,$T62*Analysetool!G$5),$O62*Analysetool!G$5)+IF($P62="SL",IF($T62="",$Q62*Analysetool!G$6,$T62*Analysetool!G$6),$P62*Analysetool!G$6))-Tabel2[[#This Row],[fees (%)]]</f>
        <v>0</v>
      </c>
      <c r="AP62" s="173">
        <f>IF(Analysetool!$H$8&lt;=$X62,Analysetool!$H$8*J62,Q62*J62)-Tabel2[[#This Row],[fees (%)]]</f>
        <v>0</v>
      </c>
      <c r="AQ62" s="168" t="e">
        <f>IF(Tabel2[[#This Row],[wick% van entry]]&lt;=Tabel2[[#This Row],[Stoploss optie 2 (%)]],Tabel2[[#This Row],[Stoploss optie 2 (%)]]*Tabel2[[#This Row],[leverage SLoptie 2]],IF(Analysetool!$I$8&lt;$X62,Analysetool!$I$8*K62,S62*K62))-Tabel2[[#This Row],[fees (%)]]</f>
        <v>#VALUE!</v>
      </c>
      <c r="AR62" s="174">
        <f>IF(Q62*-1*Analysetool!$J$9&lt;=X62,Q62*-1*Analysetool!$J$9*J62,Q62*J62)-Tabel2[[#This Row],[fees (%)]]</f>
        <v>0</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f>IFERROR(Tabel1[[#This Row],[risico PF (%)]]/Tabel1[[#This Row],[Fictieve Stoploss (%)]]*-1,"")</f>
        <v>1</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0.01</v>
      </c>
      <c r="AA63" s="94"/>
      <c r="AB63" s="61"/>
      <c r="AC63" s="61"/>
      <c r="AD63" s="61"/>
      <c r="AE63" s="61"/>
      <c r="AF63" s="95"/>
      <c r="AG63" s="147">
        <f>Tabel1[[#This Row],[eindtijd]]-Tabel1[[#This Row],[starttijd]]</f>
        <v>-0.60763888889050577</v>
      </c>
      <c r="AH63" s="152"/>
      <c r="AI63" s="59"/>
      <c r="AJ63" s="165">
        <f>$J63*(IF($M63="SL",IF($T63="",$Q63*Analysetool!B$3,$T63*Analysetool!B$3),$M63*Analysetool!B$3)+IF($N63="SL",IF($T63="",$Q63*Analysetool!B$4,$T63*Analysetool!B$4),$N63*Analysetool!B$4)+IF($O63="SL",IF($T63="",$Q63*Analysetool!B$5,$T63*Analysetool!B$5),$O63*Analysetool!B$5)+IF($P63="SL",IF($T63="",$Q63*Analysetool!B$6,$T63*Analysetool!B$6),$P63*Analysetool!B$6))-Tabel2[[#This Row],[fees (%)]]</f>
        <v>0</v>
      </c>
      <c r="AK63" s="166">
        <f>$J63*(IF($M63="SL",IF($U63="",$Q63*Analysetool!C$3,$U63*Analysetool!C$3),$M63*Analysetool!C$3)+IF($N63="SL",IF($U63="",$Q63*Analysetool!C$4,$U63*Analysetool!C$4),$N63*Analysetool!C$4)+IF($O63="SL",IF($U63="",$Q63*Analysetool!C$5,$U63*Analysetool!C$5),$O63*Analysetool!C$5)+IF($P63="SL",IF($U63="",$Q63*Analysetool!C$6,$U63*Analysetool!C$6),$P63*Analysetool!C$6))-Tabel2[[#This Row],[fees (%)]]</f>
        <v>0</v>
      </c>
      <c r="AL63" s="171">
        <f>$J63*(IF($M63="SL",IF($V63="",$Q63*Analysetool!D$3,$V63*Analysetool!D$3),$M63*Analysetool!D$3)+IF($N63="SL",IF($V63="",$Q63*Analysetool!D$4,$V63*Analysetool!D$4),$N63*Analysetool!D$4)+IF($O63="SL",IF($V63="",$Q63*Analysetool!D$5,$V63*Analysetool!D$5),$O63*Analysetool!D$5)+IF($P63="SL",IF($V63="",$Q63*Analysetool!D$6,$V63*Analysetool!D$6),$P63*Analysetool!D$6))-Tabel2[[#This Row],[fees (%)]]</f>
        <v>0</v>
      </c>
      <c r="AM63" s="171">
        <f>$J63*(IF($M63="SL",IF($W63="",$Q63*Analysetool!E$3,$W63*Analysetool!E$3),$M63*Analysetool!E$3)+IF($N63="SL",IF($W63="",$Q63*Analysetool!E$4,$W63*Analysetool!E$4),$N63*Analysetool!E$4)+IF($O63="SL",IF($W63="",$Q63*Analysetool!E$5,$W63*Analysetool!E$5),$O63*Analysetool!E$5)+IF($P63="SL",IF($W63="",$Q63*Analysetool!E$6,$W63*Analysetool!E$6),$P63*Analysetool!E$6))-Tabel2[[#This Row],[fees (%)]]</f>
        <v>0</v>
      </c>
      <c r="AN63" s="172">
        <f>$J63*(IF($M63="SL",IF($T63="",$Q63*Analysetool!F$3,$T63*Analysetool!F$3),$M63*Analysetool!F$3)+IF($N63="SL",IF($T63="",$Q63*Analysetool!F$4,$T63*Analysetool!F$4),$N63*Analysetool!F$4)+IF($O63="SL",IF($T63="",$Q63*Analysetool!F$5,$T63*Analysetool!F$5),$O63*Analysetool!F$5)+IF($P63="SL",IF($T63="",$Q63*Analysetool!F$6,$T63*Analysetool!F$6),$P63*Analysetool!F$6))-Tabel2[[#This Row],[fees (%)]]</f>
        <v>0</v>
      </c>
      <c r="AO63" s="172">
        <f>$J63*(IF($M63="SL",IF($T63="",$Q63*Analysetool!G$3,$T63*Analysetool!G$3),$M63*Analysetool!G$3)+IF($N63="SL",IF($T63="",$Q63*Analysetool!G$4,$T63*Analysetool!G$4),$N63*Analysetool!G$4)+IF($O63="SL",IF($T63="",$Q63*Analysetool!G$5,$T63*Analysetool!G$5),$O63*Analysetool!G$5)+IF($P63="SL",IF($T63="",$Q63*Analysetool!G$6,$T63*Analysetool!G$6),$P63*Analysetool!G$6))-Tabel2[[#This Row],[fees (%)]]</f>
        <v>0</v>
      </c>
      <c r="AP63" s="173">
        <f>IF(Analysetool!$H$8&lt;=$X63,Analysetool!$H$8*J63,Q63*J63)-Tabel2[[#This Row],[fees (%)]]</f>
        <v>0</v>
      </c>
      <c r="AQ63" s="168" t="e">
        <f>IF(Tabel2[[#This Row],[wick% van entry]]&lt;=Tabel2[[#This Row],[Stoploss optie 2 (%)]],Tabel2[[#This Row],[Stoploss optie 2 (%)]]*Tabel2[[#This Row],[leverage SLoptie 2]],IF(Analysetool!$I$8&lt;$X63,Analysetool!$I$8*K63,S63*K63))-Tabel2[[#This Row],[fees (%)]]</f>
        <v>#VALUE!</v>
      </c>
      <c r="AR63" s="174">
        <f>IF(Q63*-1*Analysetool!$J$9&lt;=X63,Q63*-1*Analysetool!$J$9*J63,Q63*J63)-Tabel2[[#This Row],[fees (%)]]</f>
        <v>0</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f>IFERROR(Tabel1[[#This Row],[risico PF (%)]]/Tabel1[[#This Row],[Fictieve Stoploss (%)]]*-1,"")</f>
        <v>1</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0.01</v>
      </c>
      <c r="AA64" s="94"/>
      <c r="AB64" s="61"/>
      <c r="AC64" s="61"/>
      <c r="AD64" s="61"/>
      <c r="AE64" s="61"/>
      <c r="AF64" s="95"/>
      <c r="AG64" s="147">
        <f>Tabel1[[#This Row],[eindtijd]]-Tabel1[[#This Row],[starttijd]]</f>
        <v>-45954.689583333333</v>
      </c>
      <c r="AH64" s="152"/>
      <c r="AI64" s="59"/>
      <c r="AJ64" s="165">
        <f>$J64*(IF($M64="SL",IF($T64="",$Q64*Analysetool!B$3,$T64*Analysetool!B$3),$M64*Analysetool!B$3)+IF($N64="SL",IF($T64="",$Q64*Analysetool!B$4,$T64*Analysetool!B$4),$N64*Analysetool!B$4)+IF($O64="SL",IF($T64="",$Q64*Analysetool!B$5,$T64*Analysetool!B$5),$O64*Analysetool!B$5)+IF($P64="SL",IF($T64="",$Q64*Analysetool!B$6,$T64*Analysetool!B$6),$P64*Analysetool!B$6))-Tabel2[[#This Row],[fees (%)]]</f>
        <v>0</v>
      </c>
      <c r="AK64" s="166">
        <f>$J64*(IF($M64="SL",IF($U64="",$Q64*Analysetool!C$3,$U64*Analysetool!C$3),$M64*Analysetool!C$3)+IF($N64="SL",IF($U64="",$Q64*Analysetool!C$4,$U64*Analysetool!C$4),$N64*Analysetool!C$4)+IF($O64="SL",IF($U64="",$Q64*Analysetool!C$5,$U64*Analysetool!C$5),$O64*Analysetool!C$5)+IF($P64="SL",IF($U64="",$Q64*Analysetool!C$6,$U64*Analysetool!C$6),$P64*Analysetool!C$6))-Tabel2[[#This Row],[fees (%)]]</f>
        <v>0</v>
      </c>
      <c r="AL64" s="171">
        <f>$J64*(IF($M64="SL",IF($V64="",$Q64*Analysetool!D$3,$V64*Analysetool!D$3),$M64*Analysetool!D$3)+IF($N64="SL",IF($V64="",$Q64*Analysetool!D$4,$V64*Analysetool!D$4),$N64*Analysetool!D$4)+IF($O64="SL",IF($V64="",$Q64*Analysetool!D$5,$V64*Analysetool!D$5),$O64*Analysetool!D$5)+IF($P64="SL",IF($V64="",$Q64*Analysetool!D$6,$V64*Analysetool!D$6),$P64*Analysetool!D$6))-Tabel2[[#This Row],[fees (%)]]</f>
        <v>0</v>
      </c>
      <c r="AM64" s="171">
        <f>$J64*(IF($M64="SL",IF($W64="",$Q64*Analysetool!E$3,$W64*Analysetool!E$3),$M64*Analysetool!E$3)+IF($N64="SL",IF($W64="",$Q64*Analysetool!E$4,$W64*Analysetool!E$4),$N64*Analysetool!E$4)+IF($O64="SL",IF($W64="",$Q64*Analysetool!E$5,$W64*Analysetool!E$5),$O64*Analysetool!E$5)+IF($P64="SL",IF($W64="",$Q64*Analysetool!E$6,$W64*Analysetool!E$6),$P64*Analysetool!E$6))-Tabel2[[#This Row],[fees (%)]]</f>
        <v>0</v>
      </c>
      <c r="AN64" s="172">
        <f>$J64*(IF($M64="SL",IF($T64="",$Q64*Analysetool!F$3,$T64*Analysetool!F$3),$M64*Analysetool!F$3)+IF($N64="SL",IF($T64="",$Q64*Analysetool!F$4,$T64*Analysetool!F$4),$N64*Analysetool!F$4)+IF($O64="SL",IF($T64="",$Q64*Analysetool!F$5,$T64*Analysetool!F$5),$O64*Analysetool!F$5)+IF($P64="SL",IF($T64="",$Q64*Analysetool!F$6,$T64*Analysetool!F$6),$P64*Analysetool!F$6))-Tabel2[[#This Row],[fees (%)]]</f>
        <v>0</v>
      </c>
      <c r="AO64" s="172">
        <f>$J64*(IF($M64="SL",IF($T64="",$Q64*Analysetool!G$3,$T64*Analysetool!G$3),$M64*Analysetool!G$3)+IF($N64="SL",IF($T64="",$Q64*Analysetool!G$4,$T64*Analysetool!G$4),$N64*Analysetool!G$4)+IF($O64="SL",IF($T64="",$Q64*Analysetool!G$5,$T64*Analysetool!G$5),$O64*Analysetool!G$5)+IF($P64="SL",IF($T64="",$Q64*Analysetool!G$6,$T64*Analysetool!G$6),$P64*Analysetool!G$6))-Tabel2[[#This Row],[fees (%)]]</f>
        <v>0</v>
      </c>
      <c r="AP64" s="173">
        <f>IF(Analysetool!$H$8&lt;=$X64,Analysetool!$H$8*J64,Q64*J64)-Tabel2[[#This Row],[fees (%)]]</f>
        <v>0</v>
      </c>
      <c r="AQ64" s="168" t="e">
        <f>IF(Tabel2[[#This Row],[wick% van entry]]&lt;=Tabel2[[#This Row],[Stoploss optie 2 (%)]],Tabel2[[#This Row],[Stoploss optie 2 (%)]]*Tabel2[[#This Row],[leverage SLoptie 2]],IF(Analysetool!$I$8&lt;$X64,Analysetool!$I$8*K64,S64*K64))-Tabel2[[#This Row],[fees (%)]]</f>
        <v>#VALUE!</v>
      </c>
      <c r="AR64" s="174">
        <f>IF(Q64*-1*Analysetool!$J$9&lt;=X64,Q64*-1*Analysetool!$J$9*J64,Q64*J64)-Tabel2[[#This Row],[fees (%)]]</f>
        <v>0</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2025-10-25T16:59:08Z</dcterms:modified>
</cp:coreProperties>
</file>