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6FFFDDD0-E143-42ED-B5F6-34294E4022BF}" xr6:coauthVersionLast="47" xr6:coauthVersionMax="47" xr10:uidLastSave="{00000000-0000-0000-0000-000000000000}"/>
  <bookViews>
    <workbookView xWindow="-110" yWindow="-110" windowWidth="19420" windowHeight="10300" activeTab="1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<sst xmlns="http://schemas.openxmlformats.org/spreadsheetml/2006/main" count="30" uniqueCount="26">
  <si>
    <t>Datum</t>
  </si>
  <si>
    <t>trade</t>
  </si>
  <si>
    <t>PF Usdt</t>
  </si>
  <si>
    <t>%winst, trade</t>
  </si>
  <si>
    <t>Entry grote usdt</t>
  </si>
  <si>
    <t>% van pf</t>
  </si>
  <si>
    <t>Markt trend</t>
  </si>
  <si>
    <t>Volume24h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</si>
  <si>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</si>
  <si>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</si>
  <si>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</si>
  <si>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</si>
  <si>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</si>
  <si>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</si>
  <si>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</si>
  <si>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</si>
  <si>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</si>
  <si>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</si>
  <si>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138m</t>
  </si>
  <si>
    <t>3/4</t>
  </si>
  <si>
    <t>2m</t>
  </si>
  <si>
    <t>boven 63% is goed. Net winst dan.</t>
  </si>
  <si>
    <t>proberen tegen de 75% te komen.</t>
  </si>
  <si>
    <t>winst PF:</t>
  </si>
  <si>
    <t>BB%</t>
  </si>
  <si>
    <t>89.9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</si>
</sst>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8"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M101" totalsRowShown="0">
  <autoFilter ref="A1:M101" xr:uid="{E4225077-0106-4B98-8BF7-35C701040E3B}"/>
  <tableColumns count="13">
    <tableColumn id="1" xr3:uid="{E96F82EF-A2EB-489D-9AB6-5D54E28D9935}" name="Datum" dataDxfId="4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3"/>
    <tableColumn id="5" xr3:uid="{ECFD0288-9AFF-482E-A878-E639CF53627A}" name="Entry grote usdt" dataDxfId="2"/>
    <tableColumn id="6" xr3:uid="{D4941F93-5C7B-4BD0-B778-54EA4B44E0A5}" name="% van pf" dataDxfId="1">
      <calculatedColumnFormula>E2 / C2</calculatedColumnFormula>
    </tableColumn>
    <tableColumn id="7" xr3:uid="{28417176-C716-44E3-B574-52DD19FEA27D}" name="Markt trend"/>
    <tableColumn id="8" xr3:uid="{0A9FAC74-1805-42E8-ADE8-9AD2D9A7A347}" name="Volume24h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0">
      <calculatedColumnFormula>(C3 / (C2/100)) - 100</calculatedColumnFormula>
    </tableColumn>
    <tableColumn id="12" xr3:uid="{6ADD19CD-73F0-43D5-9AA5-6F9DBAEBB2BC}" name="interval 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opLeftCell="C1" workbookViewId="0">
      <selection activeCell="P2" sqref="P2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  <c r="L1" t="s">
        <v>10</v>
      </c>
      <c r="M1" t="s">
        <v>17</v>
      </c>
      <c r="O1" t="s">
        <v>23</v>
      </c>
      <c r="P1" s="2">
        <f>LOOKUP(2,1/(C2:C101&lt;&gt;""),C2:C101) / (C2/100)-100</f>
        <v>1.5713440905634997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 t="s">
        <v>18</v>
      </c>
      <c r="I2" s="7" t="s">
        <v>19</v>
      </c>
      <c r="J2" s="7"/>
      <c r="K2">
        <v>1.5</v>
      </c>
      <c r="L2">
        <f t="shared" ref="L2:L33" si="1">(C3 / (C2/100)) - 100</f>
        <v>0.41395623891189359</v>
      </c>
      <c r="M2" t="s">
        <v>20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19</v>
      </c>
      <c r="J3" s="6"/>
      <c r="K3">
        <v>2</v>
      </c>
      <c r="L3">
        <f t="shared" si="1"/>
        <v>0.58051489146895108</v>
      </c>
      <c r="M3" t="s">
        <v>20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 t="s">
        <v>25</v>
      </c>
      <c r="H4">
        <v>63</v>
      </c>
      <c r="I4" s="9" t="s">
        <v>19</v>
      </c>
      <c r="K4">
        <v>1.8</v>
      </c>
      <c r="L4">
        <f t="shared" si="1"/>
        <v>0.5687996654119587</v>
      </c>
      <c r="M4" t="s">
        <v>20</v>
      </c>
    </row>
    <row r="5" spans="1:16" x14ac:dyDescent="0.35">
      <c r="A5" s="3"/>
      <c r="B5">
        <v>4</v>
      </c>
      <c r="C5">
        <v>120.23</v>
      </c>
      <c r="D5" s="1"/>
      <c r="E5" s="4"/>
      <c r="F5" s="5">
        <f t="shared" si="0"/>
        <v>0</v>
      </c>
      <c r="L5">
        <f t="shared" si="1"/>
        <v>-100</v>
      </c>
    </row>
    <row r="6" spans="1:16" x14ac:dyDescent="0.35">
      <c r="A6" s="3"/>
      <c r="B6">
        <v>5</v>
      </c>
      <c r="D6" s="1"/>
      <c r="E6" s="4"/>
      <c r="F6" s="5" t="e">
        <f t="shared" si="0"/>
        <v>#DIV/0!</v>
      </c>
      <c r="L6" t="e">
        <f t="shared" si="1"/>
        <v>#DIV/0!</v>
      </c>
    </row>
    <row r="7" spans="1:16" x14ac:dyDescent="0.35">
      <c r="A7" s="3"/>
      <c r="B7">
        <v>6</v>
      </c>
      <c r="D7" s="1"/>
      <c r="E7" s="4"/>
      <c r="F7" s="5" t="e">
        <f t="shared" si="0"/>
        <v>#DIV/0!</v>
      </c>
      <c r="L7" t="e">
        <f t="shared" si="1"/>
        <v>#DIV/0!</v>
      </c>
    </row>
    <row r="8" spans="1:16" x14ac:dyDescent="0.35">
      <c r="A8" s="3"/>
      <c r="B8">
        <v>7</v>
      </c>
      <c r="D8" s="1"/>
      <c r="E8" s="4"/>
      <c r="F8" s="5" t="e">
        <f t="shared" si="0"/>
        <v>#DIV/0!</v>
      </c>
      <c r="L8" t="e">
        <f t="shared" si="1"/>
        <v>#DIV/0!</v>
      </c>
    </row>
    <row r="9" spans="1:16" x14ac:dyDescent="0.35">
      <c r="A9" s="3"/>
      <c r="B9">
        <v>8</v>
      </c>
      <c r="D9" s="1"/>
      <c r="E9" s="4"/>
      <c r="F9" s="5" t="e">
        <f t="shared" si="0"/>
        <v>#DIV/0!</v>
      </c>
      <c r="L9" t="e">
        <f t="shared" si="1"/>
        <v>#DIV/0!</v>
      </c>
    </row>
    <row r="10" spans="1:16" x14ac:dyDescent="0.35">
      <c r="A10" s="3"/>
      <c r="B10">
        <v>9</v>
      </c>
      <c r="D10" s="1"/>
      <c r="E10" s="4"/>
      <c r="F10" s="5" t="e">
        <f t="shared" si="0"/>
        <v>#DIV/0!</v>
      </c>
      <c r="L10" t="e">
        <f t="shared" si="1"/>
        <v>#DIV/0!</v>
      </c>
    </row>
    <row r="11" spans="1:16" x14ac:dyDescent="0.35">
      <c r="A11" s="3"/>
      <c r="B11">
        <v>10</v>
      </c>
      <c r="D11" s="1"/>
      <c r="E11" s="4"/>
      <c r="F11" s="5" t="e">
        <f t="shared" si="0"/>
        <v>#DIV/0!</v>
      </c>
      <c r="L11" t="e">
        <f t="shared" si="1"/>
        <v>#DIV/0!</v>
      </c>
    </row>
    <row r="12" spans="1:16" x14ac:dyDescent="0.3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3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3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7" priority="3" operator="lessThan">
      <formula>0</formula>
    </cfRule>
  </conditionalFormatting>
  <conditionalFormatting sqref="G2:G101">
    <cfRule type="cellIs" dxfId="6" priority="1" operator="lessThan">
      <formula>0</formula>
    </cfRule>
  </conditionalFormatting>
  <conditionalFormatting sqref="L2:L101">
    <cfRule type="cellIs" dxfId="5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 t="s">
        <v>11</v>
      </c>
      <c r="B1" t="s">
        <v>12</v>
      </c>
    </row>
    <row r="2" spans="1:3" x14ac:dyDescent="0.35">
      <c r="A2">
        <f>LOOKUP(2,1/(Table1[PF Usdt]&lt;&gt;""),Table1[PF Usdt])</f>
        <v>120.23</v>
      </c>
      <c r="B2" s="8">
        <v>1.4999999999999999E-2</v>
      </c>
    </row>
    <row r="4" spans="1:3" x14ac:dyDescent="0.35">
      <c r="A4" t="s">
        <v>13</v>
      </c>
      <c r="C4" s="2">
        <f>A2 / (100 * B2 * 1.5)</f>
        <v>53.43555555555556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14</v>
      </c>
      <c r="B1" t="s">
        <v>15</v>
      </c>
      <c r="C1" t="s">
        <v>16</v>
      </c>
    </row>
    <row r="2" spans="1:5" x14ac:dyDescent="0.35">
      <c r="A2">
        <f>B2/((B2+C2)/100)</f>
        <v>100</v>
      </c>
      <c r="B2">
        <f>COUNTIF(logbook!D2:D100, "&gt;0")</f>
        <v>3</v>
      </c>
      <c r="C2">
        <f>COUNTIF(logbook!D2:D100, "&lt;0")</f>
        <v>0</v>
      </c>
      <c r="E2" t="s">
        <v>21</v>
      </c>
    </row>
    <row r="3" spans="1:5" x14ac:dyDescent="0.35">
      <c r="E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2024-11-27T19:36:15Z</dcterms:modified>
</cp:coreProperties>
</file>