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13_ncr:1_{5B65D5C0-A024-45C5-A34E-08DBDB66554E}" xr6:coauthVersionLast="47" xr6:coauthVersionMax="47" xr10:uidLastSave="{00000000-0000-0000-0000-000000000000}"/>
  <bookViews>
    <workbookView xWindow="-120" yWindow="-120" windowWidth="20730" windowHeight="11160" xr2:uid="{0CB5CEBC-5B8B-4023-8DBE-89EF99ADAF62}"/>
  </bookViews>
  <sheets>
    <sheet name="Solid Epoxy Resin" sheetId="3" r:id="rId1"/>
    <sheet name="Liquid Epoxy Resin" sheetId="1" r:id="rId2"/>
    <sheet name="Semi Solid Epoxy Resin" sheetId="4" r:id="rId3"/>
  </sheets>
  <definedNames>
    <definedName name="_xlnm._FilterDatabase" localSheetId="0" hidden="1">'Solid Epoxy Resin'!#REF!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4" l="1"/>
  <c r="F10" i="4"/>
  <c r="F8" i="4"/>
  <c r="F11" i="4" s="1"/>
  <c r="F17" i="4" s="1"/>
  <c r="F24" i="4" s="1"/>
  <c r="F23" i="4"/>
  <c r="E22" i="3"/>
  <c r="C8" i="3"/>
  <c r="E8" i="3" s="1"/>
  <c r="D7" i="3"/>
  <c r="E7" i="3" s="1"/>
  <c r="E9" i="3"/>
  <c r="E10" i="3" l="1"/>
  <c r="E16" i="3" l="1"/>
  <c r="E23" i="3" s="1"/>
  <c r="I26" i="1" l="1"/>
  <c r="I25" i="1"/>
  <c r="I19" i="1"/>
</calcChain>
</file>

<file path=xl/sharedStrings.xml><?xml version="1.0" encoding="utf-8"?>
<sst xmlns="http://schemas.openxmlformats.org/spreadsheetml/2006/main" count="99" uniqueCount="38">
  <si>
    <t>PARAMETERS</t>
  </si>
  <si>
    <t>COST OF PRODUCTION: Technology 1 CIBA)</t>
  </si>
  <si>
    <t>COST OF PRODUCTION: Technology 2 (Tohto Kesai)</t>
  </si>
  <si>
    <t>Quantity</t>
  </si>
  <si>
    <t xml:space="preserve">Unit Rate </t>
  </si>
  <si>
    <t>Amount</t>
  </si>
  <si>
    <t>Tonne</t>
  </si>
  <si>
    <t>USD/Tonne</t>
  </si>
  <si>
    <t>USD</t>
  </si>
  <si>
    <t>A</t>
  </si>
  <si>
    <t>VARIABLE COST</t>
  </si>
  <si>
    <t xml:space="preserve">Raw Materials </t>
  </si>
  <si>
    <t>Bisphenol A</t>
  </si>
  <si>
    <t>Epichlorohydrin</t>
  </si>
  <si>
    <t>Caustic Soda</t>
  </si>
  <si>
    <t>Sub-Total (1)</t>
  </si>
  <si>
    <t>Labour</t>
  </si>
  <si>
    <t>Miscellaneous (R &amp; D and Selling &amp; Transportation, packaging)</t>
  </si>
  <si>
    <t>TOTAL VARIABLE COST</t>
  </si>
  <si>
    <t>B</t>
  </si>
  <si>
    <t>FIXED COST</t>
  </si>
  <si>
    <t xml:space="preserve">Maintenance and repairs </t>
  </si>
  <si>
    <t>Plant-Overhead Costs</t>
  </si>
  <si>
    <t xml:space="preserve">Administrative costs </t>
  </si>
  <si>
    <t>Total Fixed Cost</t>
  </si>
  <si>
    <t>C</t>
  </si>
  <si>
    <t>Total Production Cost</t>
  </si>
  <si>
    <r>
      <t>Utility</t>
    </r>
    <r>
      <rPr>
        <sz val="8"/>
        <rFont val="Calibri"/>
        <family val="2"/>
        <scheme val="minor"/>
      </rPr>
      <t>  </t>
    </r>
  </si>
  <si>
    <r>
      <t>Catalyst &amp; Solvent</t>
    </r>
    <r>
      <rPr>
        <sz val="8"/>
        <rFont val="Calibri"/>
        <family val="2"/>
        <scheme val="minor"/>
      </rPr>
      <t>  </t>
    </r>
  </si>
  <si>
    <t>COST OF PRODUCTION: Solid Epoxy Resin (LER Captive)</t>
  </si>
  <si>
    <t>Liquid Epoxy Resin</t>
  </si>
  <si>
    <t>BisPhenol A</t>
  </si>
  <si>
    <r>
      <t>Utility</t>
    </r>
    <r>
      <rPr>
        <sz val="8"/>
        <color rgb="FF000000"/>
        <rFont val="Calibri"/>
        <family val="2"/>
        <scheme val="minor"/>
      </rPr>
      <t>  </t>
    </r>
  </si>
  <si>
    <r>
      <t>Catalyst &amp; Solvent</t>
    </r>
    <r>
      <rPr>
        <sz val="8"/>
        <color rgb="FF000000"/>
        <rFont val="Calibri"/>
        <family val="2"/>
        <scheme val="minor"/>
      </rPr>
      <t>  </t>
    </r>
  </si>
  <si>
    <t>Labor</t>
  </si>
  <si>
    <r>
      <t> </t>
    </r>
    <r>
      <rPr>
        <sz val="10"/>
        <color rgb="FF000000"/>
        <rFont val="Calibri"/>
        <family val="2"/>
      </rPr>
      <t>Please mention approximate specific consumptions</t>
    </r>
  </si>
  <si>
    <r>
      <t> </t>
    </r>
    <r>
      <rPr>
        <sz val="10"/>
        <color rgb="FF000000"/>
        <rFont val="Calibri"/>
        <family val="2"/>
      </rPr>
      <t>Modified. 1.9 MW of power consumption considered.</t>
    </r>
  </si>
  <si>
    <r>
      <t> </t>
    </r>
    <r>
      <rPr>
        <sz val="10"/>
        <color rgb="FF000000"/>
        <rFont val="Calibri"/>
        <family val="2"/>
      </rPr>
      <t>Modified.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</si>
</sst>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8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vertical="center" wrapText="1"/>
    </xf>
    <xf numFmtId="0" fontId="4" fillId="7" borderId="12" xfId="0" applyFont="1" applyFill="1" applyBorder="1" applyAlignment="1">
      <alignment vertical="center" wrapText="1"/>
    </xf>
    <xf numFmtId="0" fontId="6" fillId="7" borderId="12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7" borderId="12" xfId="0" applyFont="1" applyFill="1" applyBorder="1" applyAlignment="1">
      <alignment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7" borderId="9" xfId="0" applyFont="1" applyFill="1" applyBorder="1" applyAlignment="1">
      <alignment vertical="center"/>
    </xf>
    <xf numFmtId="0" fontId="8" fillId="7" borderId="9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vertical="center"/>
    </xf>
    <xf numFmtId="0" fontId="8" fillId="5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7" borderId="12" xfId="0" applyFont="1" applyFill="1" applyBorder="1" applyAlignment="1">
      <alignment vertical="center" wrapText="1"/>
    </xf>
    <xf numFmtId="0" fontId="8" fillId="6" borderId="0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5" borderId="12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7" borderId="12" xfId="0" applyFont="1" applyFill="1" applyBorder="1" applyAlignment="1">
      <alignment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1" fontId="3" fillId="7" borderId="9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0" fillId="5" borderId="26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1" fontId="10" fillId="5" borderId="27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7" borderId="12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2" fillId="8" borderId="1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2" fillId="8" borderId="11" xfId="0" applyFont="1" applyFill="1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11" fillId="0" borderId="12" xfId="0" applyFont="1" applyBorder="1" applyAlignment="1">
      <alignment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1" fontId="2" fillId="8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E0ED2-8382-4696-956B-BC382EFF78C9}">
  <dimension ref="A1:F27"/>
  <sheetViews>
    <sheetView tabSelected="1" zoomScaleNormal="100" workbookViewId="0">
      <selection activeCell="H4" sqref="H4"/>
    </sheetView>
  </sheetViews>
  <sheetFormatPr defaultRowHeight="15" x14ac:dyDescent="0.25"/>
  <cols>
    <col min="2" max="2" width="23.140625" bestFit="1" customWidth="1"/>
    <col min="3" max="3" width="19.85546875" customWidth="1"/>
    <col min="4" max="4" width="16.7109375" customWidth="1"/>
    <col min="5" max="5" width="16.42578125" customWidth="1"/>
    <col min="8" max="8" width="23.140625" bestFit="1" customWidth="1"/>
    <col min="10" max="10" width="11.140625" bestFit="1" customWidth="1"/>
  </cols>
  <sheetData>
    <row r="1" spans="1:6" x14ac:dyDescent="0.25">
      <c r="A1" s="61" t="s">
        <v>0</v>
      </c>
      <c r="B1" s="62"/>
      <c r="C1" s="63" t="s">
        <v>29</v>
      </c>
      <c r="D1" s="64"/>
      <c r="E1" s="65"/>
      <c r="F1" s="1"/>
    </row>
    <row r="2" spans="1:6" ht="15.75" thickBot="1" x14ac:dyDescent="0.3">
      <c r="A2" s="66"/>
      <c r="B2" s="67"/>
      <c r="C2" s="68"/>
      <c r="D2" s="69"/>
      <c r="E2" s="70"/>
      <c r="F2" s="1"/>
    </row>
    <row r="3" spans="1:6" ht="15.75" thickBot="1" x14ac:dyDescent="0.3">
      <c r="A3" s="71"/>
      <c r="B3" s="72"/>
      <c r="C3" s="73" t="s">
        <v>3</v>
      </c>
      <c r="D3" s="73" t="s">
        <v>4</v>
      </c>
      <c r="E3" s="73" t="s">
        <v>5</v>
      </c>
      <c r="F3" s="1"/>
    </row>
    <row r="4" spans="1:6" ht="15.75" thickBot="1" x14ac:dyDescent="0.3">
      <c r="A4" s="74"/>
      <c r="B4" s="75"/>
      <c r="C4" s="76" t="s">
        <v>6</v>
      </c>
      <c r="D4" s="76" t="s">
        <v>7</v>
      </c>
      <c r="E4" s="76" t="s">
        <v>8</v>
      </c>
      <c r="F4" s="1"/>
    </row>
    <row r="5" spans="1:6" ht="15.75" thickBot="1" x14ac:dyDescent="0.3">
      <c r="A5" s="77" t="s">
        <v>9</v>
      </c>
      <c r="B5" s="78" t="s">
        <v>10</v>
      </c>
      <c r="C5" s="79"/>
      <c r="D5" s="80"/>
      <c r="E5" s="80"/>
      <c r="F5" s="1"/>
    </row>
    <row r="6" spans="1:6" ht="15.75" thickBot="1" x14ac:dyDescent="0.3">
      <c r="A6" s="81">
        <v>1</v>
      </c>
      <c r="B6" s="82" t="s">
        <v>11</v>
      </c>
      <c r="C6" s="83"/>
      <c r="D6" s="84"/>
      <c r="E6" s="84"/>
      <c r="F6" s="1"/>
    </row>
    <row r="7" spans="1:6" ht="15.75" thickBot="1" x14ac:dyDescent="0.3">
      <c r="A7" s="85"/>
      <c r="B7" s="86" t="s">
        <v>30</v>
      </c>
      <c r="C7" s="87">
        <v>0.73099999999999998</v>
      </c>
      <c r="D7" s="88">
        <f>'Liquid Epoxy Resin'!I10+'Liquid Epoxy Resin'!I11+'Liquid Epoxy Resin'!I12</f>
        <v>2357.0500000000002</v>
      </c>
      <c r="E7" s="88">
        <f>D7*C7</f>
        <v>1723.0035500000001</v>
      </c>
      <c r="F7" s="1"/>
    </row>
    <row r="8" spans="1:6" ht="15.75" thickBot="1" x14ac:dyDescent="0.3">
      <c r="A8" s="85"/>
      <c r="B8" s="86" t="s">
        <v>31</v>
      </c>
      <c r="C8" s="87">
        <f>(0.912-'Liquid Epoxy Resin'!G10)*0.7</f>
        <v>0.14840000000000003</v>
      </c>
      <c r="D8" s="88">
        <v>1625</v>
      </c>
      <c r="E8" s="88">
        <f>D8*C8</f>
        <v>241.15000000000006</v>
      </c>
      <c r="F8" s="1"/>
    </row>
    <row r="9" spans="1:6" ht="15.75" thickBot="1" x14ac:dyDescent="0.3">
      <c r="A9" s="85"/>
      <c r="B9" s="86" t="s">
        <v>14</v>
      </c>
      <c r="C9" s="87">
        <v>0.19400000000000001</v>
      </c>
      <c r="D9" s="88">
        <v>394.51</v>
      </c>
      <c r="E9" s="88">
        <f>C9*D9</f>
        <v>76.534940000000006</v>
      </c>
      <c r="F9" s="1"/>
    </row>
    <row r="10" spans="1:6" ht="15.75" thickBot="1" x14ac:dyDescent="0.3">
      <c r="A10" s="89"/>
      <c r="B10" s="90" t="s">
        <v>15</v>
      </c>
      <c r="C10" s="91"/>
      <c r="D10" s="92"/>
      <c r="E10" s="93">
        <f>SUM(E7:E9)</f>
        <v>2040.6884900000002</v>
      </c>
    </row>
    <row r="11" spans="1:6" ht="15.75" thickBot="1" x14ac:dyDescent="0.3">
      <c r="A11" s="94"/>
      <c r="B11" s="95" t="s">
        <v>32</v>
      </c>
      <c r="C11" s="96"/>
      <c r="D11" s="97"/>
      <c r="E11" s="98">
        <v>57.49</v>
      </c>
    </row>
    <row r="12" spans="1:6" ht="15.75" thickBot="1" x14ac:dyDescent="0.3">
      <c r="A12" s="94"/>
      <c r="B12" s="2" t="s">
        <v>33</v>
      </c>
      <c r="C12" s="96"/>
      <c r="D12" s="97"/>
      <c r="E12" s="98">
        <v>360</v>
      </c>
    </row>
    <row r="13" spans="1:6" ht="15.75" thickBot="1" x14ac:dyDescent="0.3">
      <c r="A13" s="94"/>
      <c r="B13" s="2" t="s">
        <v>34</v>
      </c>
      <c r="C13" s="96"/>
      <c r="D13" s="97"/>
      <c r="E13" s="98">
        <v>30.47</v>
      </c>
    </row>
    <row r="14" spans="1:6" ht="60.75" thickBot="1" x14ac:dyDescent="0.3">
      <c r="A14" s="94"/>
      <c r="B14" s="2" t="s">
        <v>17</v>
      </c>
      <c r="C14" s="96"/>
      <c r="D14" s="97"/>
      <c r="E14" s="98">
        <v>410.41</v>
      </c>
    </row>
    <row r="15" spans="1:6" ht="15.75" thickBot="1" x14ac:dyDescent="0.3">
      <c r="A15" s="94"/>
      <c r="B15" s="82"/>
      <c r="C15" s="96"/>
      <c r="D15" s="97"/>
      <c r="E15" s="99"/>
      <c r="F15" s="1"/>
    </row>
    <row r="16" spans="1:6" ht="15.75" thickBot="1" x14ac:dyDescent="0.3">
      <c r="A16" s="77"/>
      <c r="B16" s="100" t="s">
        <v>18</v>
      </c>
      <c r="C16" s="96"/>
      <c r="D16" s="97"/>
      <c r="E16" s="112">
        <f>E10+E11+E12+E13+E14</f>
        <v>2899.0584899999999</v>
      </c>
      <c r="F16" s="1"/>
    </row>
    <row r="17" spans="1:6" ht="15.75" thickBot="1" x14ac:dyDescent="0.3">
      <c r="A17" s="102"/>
      <c r="B17" s="103"/>
      <c r="C17" s="96"/>
      <c r="D17" s="97"/>
      <c r="E17" s="104"/>
      <c r="F17" s="1"/>
    </row>
    <row r="18" spans="1:6" ht="15.75" thickBot="1" x14ac:dyDescent="0.3">
      <c r="A18" s="105" t="s">
        <v>19</v>
      </c>
      <c r="B18" s="100" t="s">
        <v>20</v>
      </c>
      <c r="C18" s="96"/>
      <c r="D18" s="97"/>
      <c r="E18" s="106"/>
      <c r="F18" s="1"/>
    </row>
    <row r="19" spans="1:6" ht="15.75" thickBot="1" x14ac:dyDescent="0.3">
      <c r="A19" s="94">
        <v>1</v>
      </c>
      <c r="B19" s="107" t="s">
        <v>21</v>
      </c>
      <c r="C19" s="96"/>
      <c r="D19" s="97"/>
      <c r="E19" s="87">
        <v>10.64</v>
      </c>
      <c r="F19" s="1"/>
    </row>
    <row r="20" spans="1:6" ht="15.75" thickBot="1" x14ac:dyDescent="0.3">
      <c r="A20" s="94">
        <v>2</v>
      </c>
      <c r="B20" s="107" t="s">
        <v>22</v>
      </c>
      <c r="C20" s="96"/>
      <c r="D20" s="97"/>
      <c r="E20" s="108">
        <v>18.5</v>
      </c>
      <c r="F20" s="1"/>
    </row>
    <row r="21" spans="1:6" ht="15.75" thickBot="1" x14ac:dyDescent="0.3">
      <c r="A21" s="94">
        <v>3</v>
      </c>
      <c r="B21" s="107" t="s">
        <v>23</v>
      </c>
      <c r="C21" s="96"/>
      <c r="D21" s="97"/>
      <c r="E21" s="108">
        <v>4.1100000000000003</v>
      </c>
      <c r="F21" s="1"/>
    </row>
    <row r="22" spans="1:6" ht="15.75" thickBot="1" x14ac:dyDescent="0.3">
      <c r="A22" s="77"/>
      <c r="B22" s="100" t="s">
        <v>24</v>
      </c>
      <c r="C22" s="96"/>
      <c r="D22" s="97"/>
      <c r="E22" s="109">
        <f>E19+E20+E21</f>
        <v>33.25</v>
      </c>
      <c r="F22" s="1"/>
    </row>
    <row r="23" spans="1:6" ht="15.75" thickBot="1" x14ac:dyDescent="0.3">
      <c r="A23" s="77" t="s">
        <v>25</v>
      </c>
      <c r="B23" s="100" t="s">
        <v>26</v>
      </c>
      <c r="C23" s="83"/>
      <c r="D23" s="110"/>
      <c r="E23" s="101">
        <f>E16+E22</f>
        <v>2932.3084899999999</v>
      </c>
      <c r="F23" s="1"/>
    </row>
    <row r="24" spans="1:6" x14ac:dyDescent="0.25">
      <c r="A24" s="111" t="s">
        <v>35</v>
      </c>
    </row>
    <row r="25" spans="1:6" x14ac:dyDescent="0.25">
      <c r="A25" s="111" t="s">
        <v>36</v>
      </c>
    </row>
    <row r="26" spans="1:6" x14ac:dyDescent="0.25">
      <c r="A26" s="111" t="s">
        <v>35</v>
      </c>
    </row>
    <row r="27" spans="1:6" x14ac:dyDescent="0.25">
      <c r="A27" s="111" t="s">
        <v>37</v>
      </c>
    </row>
  </sheetData>
  <mergeCells count="8">
    <mergeCell ref="C5:E6"/>
    <mergeCell ref="A6:A10"/>
    <mergeCell ref="C11:D23"/>
    <mergeCell ref="A17:B17"/>
    <mergeCell ref="E17:E18"/>
    <mergeCell ref="A1:B2"/>
    <mergeCell ref="C1:E2"/>
    <mergeCell ref="A3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03C1-A87A-4BAE-B3F3-31A3A3F7D2C7}">
  <dimension ref="E3:N26"/>
  <sheetViews>
    <sheetView workbookViewId="0">
      <selection activeCell="K7" sqref="K7"/>
    </sheetView>
  </sheetViews>
  <sheetFormatPr defaultRowHeight="15" x14ac:dyDescent="0.25"/>
  <cols>
    <col min="6" max="6" width="36.28515625" customWidth="1"/>
    <col min="8" max="8" width="12.85546875" customWidth="1"/>
    <col min="11" max="11" width="15" customWidth="1"/>
  </cols>
  <sheetData>
    <row r="3" spans="5:14" ht="15.75" thickBot="1" x14ac:dyDescent="0.3"/>
    <row r="4" spans="5:14" x14ac:dyDescent="0.25">
      <c r="E4" s="4" t="s">
        <v>0</v>
      </c>
      <c r="F4" s="5"/>
      <c r="G4" s="6" t="s">
        <v>1</v>
      </c>
      <c r="H4" s="7"/>
      <c r="I4" s="8"/>
      <c r="J4" s="6" t="s">
        <v>2</v>
      </c>
      <c r="K4" s="7"/>
      <c r="L4" s="8"/>
      <c r="M4" s="1"/>
      <c r="N4" s="1"/>
    </row>
    <row r="5" spans="5:14" ht="15.75" thickBot="1" x14ac:dyDescent="0.3">
      <c r="E5" s="9"/>
      <c r="F5" s="10"/>
      <c r="G5" s="11"/>
      <c r="H5" s="12"/>
      <c r="I5" s="13"/>
      <c r="J5" s="11"/>
      <c r="K5" s="12"/>
      <c r="L5" s="13"/>
      <c r="N5" s="1"/>
    </row>
    <row r="6" spans="5:14" ht="15.75" thickBot="1" x14ac:dyDescent="0.3">
      <c r="E6" s="14"/>
      <c r="F6" s="15"/>
      <c r="G6" s="16" t="s">
        <v>3</v>
      </c>
      <c r="H6" s="16" t="s">
        <v>4</v>
      </c>
      <c r="I6" s="16" t="s">
        <v>5</v>
      </c>
      <c r="J6" s="16" t="s">
        <v>3</v>
      </c>
      <c r="K6" s="16" t="s">
        <v>4</v>
      </c>
      <c r="L6" s="16" t="s">
        <v>5</v>
      </c>
      <c r="M6" s="1"/>
      <c r="N6" s="1"/>
    </row>
    <row r="7" spans="5:14" ht="15.75" thickBot="1" x14ac:dyDescent="0.3">
      <c r="E7" s="17"/>
      <c r="F7" s="18"/>
      <c r="G7" s="19" t="s">
        <v>6</v>
      </c>
      <c r="H7" s="19" t="s">
        <v>7</v>
      </c>
      <c r="I7" s="19" t="s">
        <v>8</v>
      </c>
      <c r="J7" s="19" t="s">
        <v>6</v>
      </c>
      <c r="K7" s="19" t="s">
        <v>7</v>
      </c>
      <c r="L7" s="19" t="s">
        <v>8</v>
      </c>
      <c r="M7" s="1"/>
      <c r="N7" s="1"/>
    </row>
    <row r="8" spans="5:14" ht="15.75" thickBot="1" x14ac:dyDescent="0.3">
      <c r="E8" s="20" t="s">
        <v>9</v>
      </c>
      <c r="F8" s="21" t="s">
        <v>10</v>
      </c>
      <c r="G8" s="22"/>
      <c r="H8" s="23"/>
      <c r="I8" s="23"/>
      <c r="J8" s="23"/>
      <c r="K8" s="23"/>
      <c r="L8" s="24"/>
      <c r="M8" s="1"/>
      <c r="N8" s="1"/>
    </row>
    <row r="9" spans="5:14" ht="15.75" thickBot="1" x14ac:dyDescent="0.3">
      <c r="E9" s="25">
        <v>1</v>
      </c>
      <c r="F9" s="26" t="s">
        <v>11</v>
      </c>
      <c r="G9" s="27"/>
      <c r="H9" s="28"/>
      <c r="I9" s="28"/>
      <c r="J9" s="28"/>
      <c r="K9" s="28"/>
      <c r="L9" s="29"/>
      <c r="M9" s="1"/>
      <c r="N9" s="1"/>
    </row>
    <row r="10" spans="5:14" ht="15.75" thickBot="1" x14ac:dyDescent="0.3">
      <c r="E10" s="30"/>
      <c r="F10" s="31" t="s">
        <v>12</v>
      </c>
      <c r="G10" s="32">
        <v>0.7</v>
      </c>
      <c r="H10" s="32">
        <v>1625</v>
      </c>
      <c r="I10" s="32">
        <v>1137.5</v>
      </c>
      <c r="J10" s="32">
        <v>0.7</v>
      </c>
      <c r="K10" s="32">
        <v>1625</v>
      </c>
      <c r="L10" s="32">
        <v>1137.5</v>
      </c>
      <c r="M10" s="1"/>
      <c r="N10" s="1"/>
    </row>
    <row r="11" spans="5:14" ht="15.75" thickBot="1" x14ac:dyDescent="0.3">
      <c r="E11" s="30"/>
      <c r="F11" s="31" t="s">
        <v>13</v>
      </c>
      <c r="G11" s="32">
        <v>0.56000000000000005</v>
      </c>
      <c r="H11" s="32">
        <v>1825.53</v>
      </c>
      <c r="I11" s="32">
        <v>1022.29</v>
      </c>
      <c r="J11" s="32">
        <v>0.57999999999999996</v>
      </c>
      <c r="K11" s="32">
        <v>1825.53</v>
      </c>
      <c r="L11" s="32">
        <v>1058.8</v>
      </c>
      <c r="M11" s="1"/>
      <c r="N11" s="1"/>
    </row>
    <row r="12" spans="5:14" ht="15.75" thickBot="1" x14ac:dyDescent="0.3">
      <c r="E12" s="30"/>
      <c r="F12" s="31" t="s">
        <v>14</v>
      </c>
      <c r="G12" s="32">
        <v>0.5</v>
      </c>
      <c r="H12" s="32">
        <v>394.51</v>
      </c>
      <c r="I12" s="32">
        <v>197.26</v>
      </c>
      <c r="J12" s="32">
        <v>0.5</v>
      </c>
      <c r="K12" s="32">
        <v>394.51</v>
      </c>
      <c r="L12" s="32">
        <v>197.26</v>
      </c>
      <c r="M12" s="1"/>
      <c r="N12" s="1"/>
    </row>
    <row r="13" spans="5:14" ht="15.75" thickBot="1" x14ac:dyDescent="0.3">
      <c r="E13" s="33"/>
      <c r="F13" s="34" t="s">
        <v>15</v>
      </c>
      <c r="G13" s="35"/>
      <c r="H13" s="35"/>
      <c r="I13" s="36">
        <v>2357.0500000000002</v>
      </c>
      <c r="J13" s="35"/>
      <c r="K13" s="35"/>
      <c r="L13" s="34">
        <v>2393.56</v>
      </c>
      <c r="M13" s="1"/>
      <c r="N13" s="1"/>
    </row>
    <row r="14" spans="5:14" ht="15.75" thickBot="1" x14ac:dyDescent="0.3">
      <c r="E14" s="37"/>
      <c r="F14" s="38" t="s">
        <v>27</v>
      </c>
      <c r="G14" s="39"/>
      <c r="H14" s="40"/>
      <c r="I14" s="41">
        <v>57.49</v>
      </c>
      <c r="J14" s="42"/>
      <c r="K14" s="43"/>
      <c r="L14" s="41">
        <v>55.01</v>
      </c>
      <c r="M14" s="1"/>
      <c r="N14" s="1"/>
    </row>
    <row r="15" spans="5:14" ht="45.75" thickBot="1" x14ac:dyDescent="0.3">
      <c r="E15" s="37"/>
      <c r="F15" s="3" t="s">
        <v>28</v>
      </c>
      <c r="G15" s="39"/>
      <c r="H15" s="40"/>
      <c r="I15" s="41">
        <v>350</v>
      </c>
      <c r="J15" s="42"/>
      <c r="K15" s="43"/>
      <c r="L15" s="41">
        <v>398</v>
      </c>
      <c r="M15" s="1"/>
      <c r="N15" s="1"/>
    </row>
    <row r="16" spans="5:14" ht="15.75" thickBot="1" x14ac:dyDescent="0.3">
      <c r="E16" s="37"/>
      <c r="F16" s="3" t="s">
        <v>16</v>
      </c>
      <c r="G16" s="39"/>
      <c r="H16" s="40"/>
      <c r="I16" s="41">
        <v>30.48</v>
      </c>
      <c r="J16" s="42"/>
      <c r="K16" s="43"/>
      <c r="L16" s="41">
        <v>17.600000000000001</v>
      </c>
      <c r="M16" s="1"/>
      <c r="N16" s="1"/>
    </row>
    <row r="17" spans="5:14" ht="120.75" thickBot="1" x14ac:dyDescent="0.3">
      <c r="E17" s="37"/>
      <c r="F17" s="3" t="s">
        <v>17</v>
      </c>
      <c r="G17" s="39"/>
      <c r="H17" s="40"/>
      <c r="I17" s="41">
        <v>449</v>
      </c>
      <c r="J17" s="42"/>
      <c r="K17" s="43"/>
      <c r="L17" s="41">
        <v>378</v>
      </c>
      <c r="M17" s="1"/>
      <c r="N17" s="1"/>
    </row>
    <row r="18" spans="5:14" ht="15.75" thickBot="1" x14ac:dyDescent="0.3">
      <c r="E18" s="37"/>
      <c r="F18" s="26"/>
      <c r="G18" s="39"/>
      <c r="H18" s="40"/>
      <c r="I18" s="44"/>
      <c r="J18" s="42"/>
      <c r="K18" s="43"/>
      <c r="L18" s="32"/>
      <c r="M18" s="1"/>
      <c r="N18" s="1"/>
    </row>
    <row r="19" spans="5:14" ht="15.75" thickBot="1" x14ac:dyDescent="0.3">
      <c r="E19" s="20"/>
      <c r="F19" s="45" t="s">
        <v>18</v>
      </c>
      <c r="G19" s="39"/>
      <c r="H19" s="40"/>
      <c r="I19" s="46">
        <f>I13+I14+I15+I16+I17</f>
        <v>3244.02</v>
      </c>
      <c r="J19" s="42"/>
      <c r="K19" s="43"/>
      <c r="L19" s="47">
        <v>3242.17</v>
      </c>
      <c r="M19" s="1"/>
      <c r="N19" s="1"/>
    </row>
    <row r="20" spans="5:14" ht="15.75" thickBot="1" x14ac:dyDescent="0.3">
      <c r="E20" s="48"/>
      <c r="F20" s="49"/>
      <c r="G20" s="39"/>
      <c r="H20" s="40"/>
      <c r="I20" s="50"/>
      <c r="J20" s="42"/>
      <c r="K20" s="43"/>
      <c r="L20" s="51"/>
      <c r="M20" s="1"/>
      <c r="N20" s="1"/>
    </row>
    <row r="21" spans="5:14" ht="15.75" thickBot="1" x14ac:dyDescent="0.3">
      <c r="E21" s="52" t="s">
        <v>19</v>
      </c>
      <c r="F21" s="45" t="s">
        <v>20</v>
      </c>
      <c r="G21" s="39"/>
      <c r="H21" s="40"/>
      <c r="I21" s="53"/>
      <c r="J21" s="42"/>
      <c r="K21" s="43"/>
      <c r="L21" s="54"/>
      <c r="M21" s="1"/>
      <c r="N21" s="1"/>
    </row>
    <row r="22" spans="5:14" ht="39" thickBot="1" x14ac:dyDescent="0.3">
      <c r="E22" s="37">
        <v>1</v>
      </c>
      <c r="F22" s="55" t="s">
        <v>21</v>
      </c>
      <c r="G22" s="39"/>
      <c r="H22" s="40"/>
      <c r="I22" s="32">
        <v>10.64</v>
      </c>
      <c r="J22" s="42"/>
      <c r="K22" s="43"/>
      <c r="L22" s="32">
        <v>20.170000000000002</v>
      </c>
      <c r="M22" s="1"/>
      <c r="N22" s="1"/>
    </row>
    <row r="23" spans="5:14" ht="15.75" thickBot="1" x14ac:dyDescent="0.3">
      <c r="E23" s="37">
        <v>2</v>
      </c>
      <c r="F23" s="55" t="s">
        <v>22</v>
      </c>
      <c r="G23" s="39"/>
      <c r="H23" s="40"/>
      <c r="I23" s="56">
        <v>18.5</v>
      </c>
      <c r="J23" s="42"/>
      <c r="K23" s="43"/>
      <c r="L23" s="56">
        <v>21.8</v>
      </c>
      <c r="M23" s="1"/>
      <c r="N23" s="1"/>
    </row>
    <row r="24" spans="5:14" ht="15.75" thickBot="1" x14ac:dyDescent="0.3">
      <c r="E24" s="37">
        <v>3</v>
      </c>
      <c r="F24" s="55" t="s">
        <v>23</v>
      </c>
      <c r="G24" s="39"/>
      <c r="H24" s="40"/>
      <c r="I24" s="56">
        <v>4.1100000000000003</v>
      </c>
      <c r="J24" s="42"/>
      <c r="K24" s="43"/>
      <c r="L24" s="56">
        <v>4.8499999999999996</v>
      </c>
      <c r="M24" s="1"/>
      <c r="N24" s="1"/>
    </row>
    <row r="25" spans="5:14" ht="15.75" thickBot="1" x14ac:dyDescent="0.3">
      <c r="E25" s="20"/>
      <c r="F25" s="45" t="s">
        <v>24</v>
      </c>
      <c r="G25" s="39"/>
      <c r="H25" s="40"/>
      <c r="I25" s="57">
        <f>I24+I23+I22</f>
        <v>33.25</v>
      </c>
      <c r="J25" s="42"/>
      <c r="K25" s="43"/>
      <c r="L25" s="58">
        <v>74.7</v>
      </c>
      <c r="M25" s="1"/>
      <c r="N25" s="1"/>
    </row>
    <row r="26" spans="5:14" ht="15.75" thickBot="1" x14ac:dyDescent="0.3">
      <c r="E26" s="20" t="s">
        <v>25</v>
      </c>
      <c r="F26" s="45" t="s">
        <v>26</v>
      </c>
      <c r="G26" s="28"/>
      <c r="H26" s="29"/>
      <c r="I26" s="46">
        <f>I19+I25</f>
        <v>3277.27</v>
      </c>
      <c r="J26" s="59"/>
      <c r="K26" s="60"/>
      <c r="L26" s="47">
        <v>3363.69</v>
      </c>
      <c r="M26" s="1"/>
      <c r="N26" s="1"/>
    </row>
  </sheetData>
  <mergeCells count="11">
    <mergeCell ref="G14:H26"/>
    <mergeCell ref="J14:K26"/>
    <mergeCell ref="E20:F20"/>
    <mergeCell ref="I20:I21"/>
    <mergeCell ref="L20:L21"/>
    <mergeCell ref="E4:F5"/>
    <mergeCell ref="G4:I5"/>
    <mergeCell ref="J4:L5"/>
    <mergeCell ref="E6:F7"/>
    <mergeCell ref="G8:L9"/>
    <mergeCell ref="E9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05C7-89FD-4A7B-A46F-D93C15054CF4}">
  <dimension ref="B1:F28"/>
  <sheetViews>
    <sheetView workbookViewId="0">
      <selection activeCell="D12" sqref="D12:E24"/>
    </sheetView>
  </sheetViews>
  <sheetFormatPr defaultRowHeight="15" x14ac:dyDescent="0.25"/>
  <cols>
    <col min="3" max="3" width="24.5703125" customWidth="1"/>
    <col min="4" max="4" width="17.140625" customWidth="1"/>
    <col min="5" max="5" width="22.140625" customWidth="1"/>
    <col min="6" max="6" width="25.7109375" customWidth="1"/>
  </cols>
  <sheetData>
    <row r="1" spans="2:6" ht="15.75" thickBot="1" x14ac:dyDescent="0.3"/>
    <row r="2" spans="2:6" x14ac:dyDescent="0.25">
      <c r="B2" s="61" t="s">
        <v>0</v>
      </c>
      <c r="C2" s="62"/>
      <c r="D2" s="63" t="s">
        <v>29</v>
      </c>
      <c r="E2" s="64"/>
      <c r="F2" s="65"/>
    </row>
    <row r="3" spans="2:6" ht="15.75" thickBot="1" x14ac:dyDescent="0.3">
      <c r="B3" s="66"/>
      <c r="C3" s="67"/>
      <c r="D3" s="68"/>
      <c r="E3" s="69"/>
      <c r="F3" s="70"/>
    </row>
    <row r="4" spans="2:6" ht="15.75" thickBot="1" x14ac:dyDescent="0.3">
      <c r="B4" s="71"/>
      <c r="C4" s="72"/>
      <c r="D4" s="73" t="s">
        <v>3</v>
      </c>
      <c r="E4" s="73" t="s">
        <v>4</v>
      </c>
      <c r="F4" s="73" t="s">
        <v>5</v>
      </c>
    </row>
    <row r="5" spans="2:6" ht="15.75" thickBot="1" x14ac:dyDescent="0.3">
      <c r="B5" s="74"/>
      <c r="C5" s="75"/>
      <c r="D5" s="76" t="s">
        <v>6</v>
      </c>
      <c r="E5" s="76" t="s">
        <v>7</v>
      </c>
      <c r="F5" s="76" t="s">
        <v>8</v>
      </c>
    </row>
    <row r="6" spans="2:6" ht="15.75" thickBot="1" x14ac:dyDescent="0.3">
      <c r="B6" s="77" t="s">
        <v>9</v>
      </c>
      <c r="C6" s="78" t="s">
        <v>10</v>
      </c>
      <c r="D6" s="79"/>
      <c r="E6" s="80"/>
      <c r="F6" s="80"/>
    </row>
    <row r="7" spans="2:6" ht="15.75" thickBot="1" x14ac:dyDescent="0.3">
      <c r="B7" s="81">
        <v>1</v>
      </c>
      <c r="C7" s="82" t="s">
        <v>11</v>
      </c>
      <c r="D7" s="83"/>
      <c r="E7" s="84"/>
      <c r="F7" s="84"/>
    </row>
    <row r="8" spans="2:6" ht="15.75" thickBot="1" x14ac:dyDescent="0.3">
      <c r="B8" s="85"/>
      <c r="C8" s="86" t="s">
        <v>30</v>
      </c>
      <c r="D8" s="87">
        <v>0.79</v>
      </c>
      <c r="E8" s="88">
        <v>2373</v>
      </c>
      <c r="F8" s="88">
        <f>D8*E8</f>
        <v>1874.67</v>
      </c>
    </row>
    <row r="9" spans="2:6" ht="15.75" thickBot="1" x14ac:dyDescent="0.3">
      <c r="B9" s="85"/>
      <c r="C9" s="86" t="s">
        <v>31</v>
      </c>
      <c r="D9" s="87">
        <v>0.11</v>
      </c>
      <c r="E9" s="88">
        <v>1625</v>
      </c>
      <c r="F9" s="88">
        <f t="shared" ref="F9:F10" si="0">D9*E9</f>
        <v>178.75</v>
      </c>
    </row>
    <row r="10" spans="2:6" ht="15.75" thickBot="1" x14ac:dyDescent="0.3">
      <c r="B10" s="85"/>
      <c r="C10" s="86" t="s">
        <v>14</v>
      </c>
      <c r="D10" s="87">
        <v>0.17</v>
      </c>
      <c r="E10" s="88">
        <v>394.51</v>
      </c>
      <c r="F10" s="88">
        <f t="shared" si="0"/>
        <v>67.066699999999997</v>
      </c>
    </row>
    <row r="11" spans="2:6" ht="15.75" thickBot="1" x14ac:dyDescent="0.3">
      <c r="B11" s="89"/>
      <c r="C11" s="90" t="s">
        <v>15</v>
      </c>
      <c r="D11" s="91"/>
      <c r="E11" s="92"/>
      <c r="F11" s="93">
        <f>SUM(F8:F10)</f>
        <v>2120.4866999999999</v>
      </c>
    </row>
    <row r="12" spans="2:6" ht="15.75" thickBot="1" x14ac:dyDescent="0.3">
      <c r="B12" s="94"/>
      <c r="C12" s="95" t="s">
        <v>32</v>
      </c>
      <c r="D12" s="96"/>
      <c r="E12" s="97"/>
      <c r="F12" s="98">
        <v>57.49</v>
      </c>
    </row>
    <row r="13" spans="2:6" ht="45.75" thickBot="1" x14ac:dyDescent="0.3">
      <c r="B13" s="94"/>
      <c r="C13" s="2" t="s">
        <v>33</v>
      </c>
      <c r="D13" s="96"/>
      <c r="E13" s="97"/>
      <c r="F13" s="98">
        <v>305</v>
      </c>
    </row>
    <row r="14" spans="2:6" ht="15.75" thickBot="1" x14ac:dyDescent="0.3">
      <c r="B14" s="94"/>
      <c r="C14" s="2" t="s">
        <v>34</v>
      </c>
      <c r="D14" s="96"/>
      <c r="E14" s="97"/>
      <c r="F14" s="98">
        <v>30.47</v>
      </c>
    </row>
    <row r="15" spans="2:6" ht="120.75" thickBot="1" x14ac:dyDescent="0.3">
      <c r="B15" s="94"/>
      <c r="C15" s="2" t="s">
        <v>17</v>
      </c>
      <c r="D15" s="96"/>
      <c r="E15" s="97"/>
      <c r="F15" s="98">
        <v>414.52</v>
      </c>
    </row>
    <row r="16" spans="2:6" ht="15.75" thickBot="1" x14ac:dyDescent="0.3">
      <c r="B16" s="94"/>
      <c r="C16" s="82"/>
      <c r="D16" s="96"/>
      <c r="E16" s="97"/>
      <c r="F16" s="99"/>
    </row>
    <row r="17" spans="2:6" ht="15.75" thickBot="1" x14ac:dyDescent="0.3">
      <c r="B17" s="77"/>
      <c r="C17" s="100" t="s">
        <v>18</v>
      </c>
      <c r="D17" s="96"/>
      <c r="E17" s="97"/>
      <c r="F17" s="112">
        <f>F11+F12+F13+F14+F15</f>
        <v>2927.9666999999995</v>
      </c>
    </row>
    <row r="18" spans="2:6" ht="15.75" thickBot="1" x14ac:dyDescent="0.3">
      <c r="B18" s="102"/>
      <c r="C18" s="103"/>
      <c r="D18" s="96"/>
      <c r="E18" s="97"/>
      <c r="F18" s="104"/>
    </row>
    <row r="19" spans="2:6" ht="15.75" thickBot="1" x14ac:dyDescent="0.3">
      <c r="B19" s="105" t="s">
        <v>19</v>
      </c>
      <c r="C19" s="100" t="s">
        <v>20</v>
      </c>
      <c r="D19" s="96"/>
      <c r="E19" s="97"/>
      <c r="F19" s="106"/>
    </row>
    <row r="20" spans="2:6" ht="39" thickBot="1" x14ac:dyDescent="0.3">
      <c r="B20" s="94">
        <v>1</v>
      </c>
      <c r="C20" s="107" t="s">
        <v>21</v>
      </c>
      <c r="D20" s="96"/>
      <c r="E20" s="97"/>
      <c r="F20" s="87">
        <v>10.64</v>
      </c>
    </row>
    <row r="21" spans="2:6" ht="39" thickBot="1" x14ac:dyDescent="0.3">
      <c r="B21" s="94">
        <v>2</v>
      </c>
      <c r="C21" s="107" t="s">
        <v>22</v>
      </c>
      <c r="D21" s="96"/>
      <c r="E21" s="97"/>
      <c r="F21" s="108">
        <v>18.5</v>
      </c>
    </row>
    <row r="22" spans="2:6" ht="39" thickBot="1" x14ac:dyDescent="0.3">
      <c r="B22" s="94">
        <v>3</v>
      </c>
      <c r="C22" s="107" t="s">
        <v>23</v>
      </c>
      <c r="D22" s="96"/>
      <c r="E22" s="97"/>
      <c r="F22" s="108">
        <v>4.1100000000000003</v>
      </c>
    </row>
    <row r="23" spans="2:6" ht="15.75" thickBot="1" x14ac:dyDescent="0.3">
      <c r="B23" s="77"/>
      <c r="C23" s="100" t="s">
        <v>24</v>
      </c>
      <c r="D23" s="96"/>
      <c r="E23" s="97"/>
      <c r="F23" s="109">
        <f>F20+F21+F22</f>
        <v>33.25</v>
      </c>
    </row>
    <row r="24" spans="2:6" ht="15.75" thickBot="1" x14ac:dyDescent="0.3">
      <c r="B24" s="77" t="s">
        <v>25</v>
      </c>
      <c r="C24" s="100" t="s">
        <v>26</v>
      </c>
      <c r="D24" s="83"/>
      <c r="E24" s="110"/>
      <c r="F24" s="101">
        <f>F17+F23</f>
        <v>2961.2166999999995</v>
      </c>
    </row>
    <row r="25" spans="2:6" x14ac:dyDescent="0.25">
      <c r="B25" s="111" t="s">
        <v>35</v>
      </c>
    </row>
    <row r="26" spans="2:6" x14ac:dyDescent="0.25">
      <c r="B26" s="111" t="s">
        <v>36</v>
      </c>
    </row>
    <row r="27" spans="2:6" x14ac:dyDescent="0.25">
      <c r="B27" s="111" t="s">
        <v>35</v>
      </c>
    </row>
    <row r="28" spans="2:6" x14ac:dyDescent="0.25">
      <c r="B28" s="111" t="s">
        <v>37</v>
      </c>
    </row>
  </sheetData>
  <mergeCells count="8">
    <mergeCell ref="B4:C5"/>
    <mergeCell ref="D6:F7"/>
    <mergeCell ref="B7:B11"/>
    <mergeCell ref="D12:E24"/>
    <mergeCell ref="B18:C18"/>
    <mergeCell ref="F18:F19"/>
    <mergeCell ref="B2:C3"/>
    <mergeCell ref="D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Solid Epoxy Resin</vt:lpstr>
      <vt:lpstr>Liquid Epoxy Resin</vt:lpstr>
      <vt:lpstr>Semi Solid Epoxy Resin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2021-12-17T10:13:57Z</dcterms:created>
  <dcterms:modified xsi:type="dcterms:W3CDTF">2021-12-17T12:13:44Z</dcterms:modified>
</cp:coreProperties>
</file>