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13_ncr:1_{2FF8A4BD-7DC0-4D69-A743-2492C98E40F9}" xr6:coauthVersionLast="47" xr6:coauthVersionMax="47" xr10:uidLastSave="{00000000-0000-0000-0000-000000000000}"/>
  <bookViews>
    <workbookView xWindow="-120" yWindow="-120" windowWidth="20730" windowHeight="11160" activeTab="1" xr2:uid="{A04D1314-92FD-4A09-BC58-A0ED36264D3B}"/>
  </bookViews>
  <sheets>
    <sheet name="Sheet1" sheetId="1" r:id="rId1"/>
    <sheet name="India" sheetId="2" r:id="rId2"/>
    <sheet name="MEA" sheetId="3" r:id="rId3"/>
    <sheet name="South America" sheetId="4" r:id="rId4"/>
    <sheet name="North America" sheetId="5" r:id="rId5"/>
    <sheet name="Europe" sheetId="6" r:id="rId6"/>
    <sheet name="APAC" sheetId="7" r:id="rId7"/>
  </sheets>
  <definedNames>
    <definedName name="_Hlk84250902" localSheetId="0">Sheet1!#REF!</definedName>
    <definedName name="_Hlk84944017" localSheetId="0">Sheet1!#REF!</definedName>
    <definedName name="_Hlk84944079" localSheetId="0">Sheet1!#REF!</definedName>
    <definedName name="_Hlk84944137" localSheetId="0">Sheet1!#REF!</definedName>
    <definedName name="_Hlk84944175" localSheetId="0">Sheet1!#REF!</definedName>
    <definedName name="_Hlk84944217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" l="1"/>
  <c r="E56" i="2"/>
  <c r="E42" i="2"/>
  <c r="E28" i="2"/>
  <c r="H11" i="7"/>
  <c r="E12" i="7" s="1"/>
  <c r="H12" i="6"/>
  <c r="E13" i="6" s="1"/>
  <c r="H12" i="5"/>
  <c r="E13" i="5" s="1"/>
  <c r="H12" i="4"/>
  <c r="E13" i="4" s="1"/>
  <c r="H11" i="3"/>
  <c r="E12" i="3" s="1"/>
  <c r="H12" i="2"/>
  <c r="E13" i="2" s="1"/>
  <c r="E38" i="1"/>
  <c r="F38" i="1"/>
  <c r="F39" i="1" s="1"/>
  <c r="G38" i="1"/>
  <c r="G39" i="1" s="1"/>
  <c r="H38" i="1"/>
  <c r="H39" i="1" s="1"/>
  <c r="D38" i="1"/>
</calcChain>
</file>

<file path=xl/sharedStrings.xml><?xml version="1.0" encoding="utf-8"?>
<sst xmlns="http://schemas.openxmlformats.org/spreadsheetml/2006/main" count="334" uniqueCount="75">
  <si>
    <t>Company</t>
  </si>
  <si>
    <t>2021E</t>
  </si>
  <si>
    <t>2025F</t>
  </si>
  <si>
    <t>2030F</t>
  </si>
  <si>
    <t>Olin Corporation</t>
  </si>
  <si>
    <t>Nan Ya Electronic Material (Kunshan) Co. Ltd.</t>
  </si>
  <si>
    <t>Hexion Inc.</t>
  </si>
  <si>
    <t>Jiangsu Sanmu Group</t>
  </si>
  <si>
    <t>Nan Ya Plastics Co Ltd</t>
  </si>
  <si>
    <t>The Dow Chemical Company</t>
  </si>
  <si>
    <t>Nantong Xincheng Synthetic Material Co Ltd</t>
  </si>
  <si>
    <t>Nippon Steel Chemical &amp; Material Co., Ltd.</t>
  </si>
  <si>
    <t>NAMA Chemicals</t>
  </si>
  <si>
    <t>Zhuhai Hongchang Electronic Material Co Ltd</t>
  </si>
  <si>
    <t>Chang Chung Plastics Co Ltd</t>
  </si>
  <si>
    <t>Jiangsu Yangnong Kumho Chemical Co., Ltd.</t>
  </si>
  <si>
    <t>Sinopec Baling Petrochemical Co.,Ltd</t>
  </si>
  <si>
    <t>Kumho P&amp;B Chemicals</t>
  </si>
  <si>
    <t>Changchun Chemical (Jiangsu) Co., Ltd.</t>
  </si>
  <si>
    <t xml:space="preserve">Spolchemie A.S. </t>
  </si>
  <si>
    <t>Alchemie Ltd.</t>
  </si>
  <si>
    <t>Anhui Shanfu New Material Technology Co., Ltd.</t>
  </si>
  <si>
    <t>Dalian Qihua New Material Co. Ltd.</t>
  </si>
  <si>
    <t>Japan Epoxy Resins</t>
  </si>
  <si>
    <t>LEUNA-Harze GmbH</t>
  </si>
  <si>
    <t>Izel Kimya</t>
  </si>
  <si>
    <t>Ciech Sarzyna</t>
  </si>
  <si>
    <t>Others</t>
  </si>
  <si>
    <t>Kukdo Chemical (Kunshan) Co., Ltd.</t>
  </si>
  <si>
    <t>Huntsman Corporation</t>
  </si>
  <si>
    <t>Aditya Birla Chemicals (Thailand) Ltd.</t>
  </si>
  <si>
    <t>Grasim Industries Ltd.</t>
  </si>
  <si>
    <t>Atul Ltd.</t>
  </si>
  <si>
    <t>Hindustan Speciality Chemicals</t>
  </si>
  <si>
    <t>SIR Industriale</t>
  </si>
  <si>
    <t>Kukdo Chemical India Private Limited</t>
  </si>
  <si>
    <t>Meghmani Finechem Ltd</t>
  </si>
  <si>
    <t>Total</t>
  </si>
  <si>
    <t>Approach: Growth Forecast Via Factors (Impact Analysis)</t>
  </si>
  <si>
    <t>Factors</t>
  </si>
  <si>
    <t>Sources</t>
  </si>
  <si>
    <t>Value</t>
  </si>
  <si>
    <t>CAGR</t>
  </si>
  <si>
    <t>Weightage</t>
  </si>
  <si>
    <t>World Bank, TechSci Estimates</t>
  </si>
  <si>
    <t>Forecast</t>
  </si>
  <si>
    <t>GDP Per Capita (%)</t>
  </si>
  <si>
    <t>Average Selling Growth (%)</t>
  </si>
  <si>
    <t>TechSci Research Estimates</t>
  </si>
  <si>
    <t>Growth in Construction Sector</t>
  </si>
  <si>
    <t>Growth in Renewable Sector</t>
  </si>
  <si>
    <t>Growth in Automotive Sector</t>
  </si>
  <si>
    <t>OICA, SIAM</t>
  </si>
  <si>
    <t>Paint &amp; Coating Industry Growth</t>
  </si>
  <si>
    <t>Industry Sources &amp; TechSci Research Estimates</t>
  </si>
  <si>
    <t>Market Growth in Historical Period (2015-2020)</t>
  </si>
  <si>
    <t>Historical</t>
  </si>
  <si>
    <t>CAGR (2021-2030)</t>
  </si>
  <si>
    <t>https://www.imf.org/en/Publications/WEO/Issues/2021/10/12/world-economic-outlook-october-2021</t>
  </si>
  <si>
    <t>World Bank, IMF, TechSci Estimates</t>
  </si>
  <si>
    <t>OICA</t>
  </si>
  <si>
    <t>OICA, EMA</t>
  </si>
  <si>
    <t>GDP Growth Rate (2021-2030 Period)</t>
  </si>
  <si>
    <t>OICA, ACEA</t>
  </si>
  <si>
    <t>OECD, IMF, TechSci Estimates</t>
  </si>
  <si>
    <t>World Bank, IMF, OECD, TechSci Estimates</t>
  </si>
  <si>
    <t>Growth in Marine Components</t>
  </si>
  <si>
    <t>CAGR (FY2022E-FY2030F)</t>
  </si>
  <si>
    <t>Market Growth in Historical Period (FY2015-FY2021)</t>
  </si>
  <si>
    <t>Growth in Construction* Sector</t>
  </si>
  <si>
    <t>GDP Growth Rate (FY2021-FY2030 Period)</t>
  </si>
  <si>
    <t>Market Growth in Historical Period (FY2015-FY2020)</t>
  </si>
  <si>
    <t>Market Growth in Historical Period (FY2015-FY2022)</t>
  </si>
  <si>
    <t>CAGR (FY2023E-FY2031F)</t>
  </si>
  <si>
    <t>CAGR (FY2021FY-2030)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</si>
</sst>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0"/>
      <color rgb="FF80808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indent="1"/>
    </xf>
    <xf numFmtId="10" fontId="7" fillId="8" borderId="0" xfId="1" applyNumberFormat="1" applyFont="1" applyFill="1" applyBorder="1"/>
    <xf numFmtId="10" fontId="2" fillId="3" borderId="4" xfId="0" applyNumberFormat="1" applyFont="1" applyFill="1" applyBorder="1" applyAlignment="1">
      <alignment horizontal="center" vertical="center"/>
    </xf>
    <xf numFmtId="10" fontId="0" fillId="0" borderId="0" xfId="0" applyNumberFormat="1"/>
    <xf numFmtId="9" fontId="2" fillId="0" borderId="4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0" fontId="1" fillId="7" borderId="8" xfId="0" applyNumberFormat="1" applyFont="1" applyFill="1" applyBorder="1" applyAlignment="1">
      <alignment horizontal="center" vertical="center"/>
    </xf>
    <xf numFmtId="10" fontId="1" fillId="7" borderId="9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313694</xdr:colOff>
      <xdr:row>50</xdr:row>
      <xdr:rowOff>27857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546FB-5AF6-4A7D-9B28-3C51F7FFF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05275"/>
          <a:ext cx="5047619" cy="57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11</xdr:col>
      <xdr:colOff>608974</xdr:colOff>
      <xdr:row>45</xdr:row>
      <xdr:rowOff>104167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E5A2BD-B5FD-4FF2-BBA7-9299B07EC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5725" y="4105275"/>
          <a:ext cx="5009524" cy="4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1FF0-E663-4DAB-8E80-C09B155E098D}">
  <dimension ref="C1:H39"/>
  <sheetViews>
    <sheetView topLeftCell="B2" zoomScale="85" zoomScaleNormal="85" workbookViewId="0">
      <pane ySplit="1" topLeftCell="A27" activePane="bottomLeft" state="frozen"/>
      <selection activeCell="B2" sqref="B2"/>
      <selection pane="bottomLeft" activeCell="F27" sqref="F27"/>
    </sheetView>
  </sheetViews>
  <sheetFormatPr defaultRowHeight="15" x14ac:dyDescent="0.25"/>
  <cols>
    <col min="3" max="3" width="42.140625" bestFit="1" customWidth="1"/>
  </cols>
  <sheetData>
    <row r="1" spans="3:8" ht="15.75" thickBot="1" x14ac:dyDescent="0.3"/>
    <row r="2" spans="3:8" ht="15.75" thickBot="1" x14ac:dyDescent="0.3">
      <c r="C2" s="4" t="s">
        <v>0</v>
      </c>
      <c r="D2" s="3">
        <v>2015</v>
      </c>
      <c r="E2" s="3">
        <v>2020</v>
      </c>
      <c r="F2" s="3" t="s">
        <v>1</v>
      </c>
      <c r="G2" s="3" t="s">
        <v>2</v>
      </c>
      <c r="H2" s="3" t="s">
        <v>3</v>
      </c>
    </row>
    <row r="3" spans="3:8" ht="15.75" thickBot="1" x14ac:dyDescent="0.3">
      <c r="C3" s="5" t="s">
        <v>4</v>
      </c>
      <c r="D3" s="6">
        <v>324</v>
      </c>
      <c r="E3" s="6">
        <v>337</v>
      </c>
      <c r="F3" s="6">
        <v>368</v>
      </c>
      <c r="G3" s="6">
        <v>408</v>
      </c>
      <c r="H3" s="6">
        <v>442</v>
      </c>
    </row>
    <row r="4" spans="3:8" ht="15.75" thickBot="1" x14ac:dyDescent="0.3">
      <c r="C4" s="5" t="s">
        <v>28</v>
      </c>
      <c r="D4" s="6">
        <v>187</v>
      </c>
      <c r="E4" s="6">
        <v>238</v>
      </c>
      <c r="F4" s="6">
        <v>258</v>
      </c>
      <c r="G4" s="6">
        <v>262</v>
      </c>
      <c r="H4" s="6">
        <v>291</v>
      </c>
    </row>
    <row r="5" spans="3:8" ht="15.75" thickBot="1" x14ac:dyDescent="0.3">
      <c r="C5" s="5" t="s">
        <v>5</v>
      </c>
      <c r="D5" s="6">
        <v>201</v>
      </c>
      <c r="E5" s="6">
        <v>204</v>
      </c>
      <c r="F5" s="6">
        <v>213</v>
      </c>
      <c r="G5" s="6">
        <v>210</v>
      </c>
      <c r="H5" s="6">
        <v>235</v>
      </c>
    </row>
    <row r="6" spans="3:8" ht="15.75" thickBot="1" x14ac:dyDescent="0.3">
      <c r="C6" s="5" t="s">
        <v>6</v>
      </c>
      <c r="D6" s="6">
        <v>160</v>
      </c>
      <c r="E6" s="6">
        <v>180</v>
      </c>
      <c r="F6" s="6">
        <v>196</v>
      </c>
      <c r="G6" s="6">
        <v>210</v>
      </c>
      <c r="H6" s="6">
        <v>236</v>
      </c>
    </row>
    <row r="7" spans="3:8" ht="15.75" thickBot="1" x14ac:dyDescent="0.3">
      <c r="C7" s="5" t="s">
        <v>29</v>
      </c>
      <c r="D7" s="6">
        <v>144</v>
      </c>
      <c r="E7" s="6">
        <v>177</v>
      </c>
      <c r="F7" s="6">
        <v>179</v>
      </c>
      <c r="G7" s="6">
        <v>188</v>
      </c>
      <c r="H7" s="6">
        <v>212</v>
      </c>
    </row>
    <row r="8" spans="3:8" ht="15.75" thickBot="1" x14ac:dyDescent="0.3">
      <c r="C8" s="5" t="s">
        <v>7</v>
      </c>
      <c r="D8" s="6">
        <v>137</v>
      </c>
      <c r="E8" s="6">
        <v>165</v>
      </c>
      <c r="F8" s="6">
        <v>175</v>
      </c>
      <c r="G8" s="6">
        <v>172</v>
      </c>
      <c r="H8" s="6">
        <v>198</v>
      </c>
    </row>
    <row r="9" spans="3:8" ht="15.75" thickBot="1" x14ac:dyDescent="0.3">
      <c r="C9" s="5" t="s">
        <v>8</v>
      </c>
      <c r="D9" s="6">
        <v>158</v>
      </c>
      <c r="E9" s="6">
        <v>160</v>
      </c>
      <c r="F9" s="6">
        <v>187</v>
      </c>
      <c r="G9" s="6">
        <v>196</v>
      </c>
      <c r="H9" s="6">
        <v>212</v>
      </c>
    </row>
    <row r="10" spans="3:8" ht="15.75" thickBot="1" x14ac:dyDescent="0.3">
      <c r="C10" s="5" t="s">
        <v>9</v>
      </c>
      <c r="D10" s="6">
        <v>149</v>
      </c>
      <c r="E10" s="6">
        <v>153</v>
      </c>
      <c r="F10" s="6">
        <v>156</v>
      </c>
      <c r="G10" s="6">
        <v>162</v>
      </c>
      <c r="H10" s="6">
        <v>178</v>
      </c>
    </row>
    <row r="11" spans="3:8" ht="15.75" thickBot="1" x14ac:dyDescent="0.3">
      <c r="C11" s="5" t="s">
        <v>10</v>
      </c>
      <c r="D11" s="6">
        <v>99</v>
      </c>
      <c r="E11" s="6">
        <v>100</v>
      </c>
      <c r="F11" s="6">
        <v>106</v>
      </c>
      <c r="G11" s="6">
        <v>101</v>
      </c>
      <c r="H11" s="6">
        <v>117</v>
      </c>
    </row>
    <row r="12" spans="3:8" ht="15.75" thickBot="1" x14ac:dyDescent="0.3">
      <c r="C12" s="5" t="s">
        <v>11</v>
      </c>
      <c r="D12" s="6">
        <v>82</v>
      </c>
      <c r="E12" s="6">
        <v>99</v>
      </c>
      <c r="F12" s="6">
        <v>97</v>
      </c>
      <c r="G12" s="6">
        <v>106</v>
      </c>
      <c r="H12" s="6">
        <v>114</v>
      </c>
    </row>
    <row r="13" spans="3:8" ht="15.75" thickBot="1" x14ac:dyDescent="0.3">
      <c r="C13" s="5" t="s">
        <v>13</v>
      </c>
      <c r="D13" s="6">
        <v>102</v>
      </c>
      <c r="E13" s="6">
        <v>91</v>
      </c>
      <c r="F13" s="6">
        <v>98</v>
      </c>
      <c r="G13" s="6">
        <v>99</v>
      </c>
      <c r="H13" s="6">
        <v>111</v>
      </c>
    </row>
    <row r="14" spans="3:8" ht="15.75" thickBot="1" x14ac:dyDescent="0.3">
      <c r="C14" s="5" t="s">
        <v>12</v>
      </c>
      <c r="D14" s="6">
        <v>91</v>
      </c>
      <c r="E14" s="6">
        <v>90</v>
      </c>
      <c r="F14" s="6">
        <v>88</v>
      </c>
      <c r="G14" s="6">
        <v>94</v>
      </c>
      <c r="H14" s="6">
        <v>106</v>
      </c>
    </row>
    <row r="15" spans="3:8" ht="15.75" thickBot="1" x14ac:dyDescent="0.3">
      <c r="C15" s="5" t="s">
        <v>30</v>
      </c>
      <c r="D15" s="6">
        <v>29</v>
      </c>
      <c r="E15" s="6">
        <v>74</v>
      </c>
      <c r="F15" s="6">
        <v>81</v>
      </c>
      <c r="G15" s="6">
        <v>88</v>
      </c>
      <c r="H15" s="6">
        <v>92</v>
      </c>
    </row>
    <row r="16" spans="3:8" ht="15.75" thickBot="1" x14ac:dyDescent="0.3">
      <c r="C16" s="5" t="s">
        <v>15</v>
      </c>
      <c r="D16" s="6">
        <v>61</v>
      </c>
      <c r="E16" s="6">
        <v>71</v>
      </c>
      <c r="F16" s="6">
        <v>76</v>
      </c>
      <c r="G16" s="6">
        <v>74</v>
      </c>
      <c r="H16" s="6">
        <v>86</v>
      </c>
    </row>
    <row r="17" spans="3:8" ht="15.75" thickBot="1" x14ac:dyDescent="0.3">
      <c r="C17" s="5" t="s">
        <v>14</v>
      </c>
      <c r="D17" s="6">
        <v>37</v>
      </c>
      <c r="E17" s="6">
        <v>69</v>
      </c>
      <c r="F17" s="6">
        <v>77</v>
      </c>
      <c r="G17" s="6">
        <v>80</v>
      </c>
      <c r="H17" s="6">
        <v>90</v>
      </c>
    </row>
    <row r="18" spans="3:8" ht="15.75" thickBot="1" x14ac:dyDescent="0.3">
      <c r="C18" s="5" t="s">
        <v>16</v>
      </c>
      <c r="D18" s="6">
        <v>51</v>
      </c>
      <c r="E18" s="6">
        <v>67</v>
      </c>
      <c r="F18" s="6">
        <v>69</v>
      </c>
      <c r="G18" s="6">
        <v>68</v>
      </c>
      <c r="H18" s="6">
        <v>76</v>
      </c>
    </row>
    <row r="19" spans="3:8" ht="15.75" thickBot="1" x14ac:dyDescent="0.3">
      <c r="C19" s="5" t="s">
        <v>17</v>
      </c>
      <c r="D19" s="6">
        <v>55</v>
      </c>
      <c r="E19" s="6">
        <v>57</v>
      </c>
      <c r="F19" s="6">
        <v>61</v>
      </c>
      <c r="G19" s="6">
        <v>72</v>
      </c>
      <c r="H19" s="6">
        <v>79</v>
      </c>
    </row>
    <row r="20" spans="3:8" ht="15.75" thickBot="1" x14ac:dyDescent="0.3">
      <c r="C20" s="5" t="s">
        <v>18</v>
      </c>
      <c r="D20" s="6">
        <v>64</v>
      </c>
      <c r="E20" s="6">
        <v>57</v>
      </c>
      <c r="F20" s="6">
        <v>60</v>
      </c>
      <c r="G20" s="6">
        <v>59</v>
      </c>
      <c r="H20" s="6">
        <v>68</v>
      </c>
    </row>
    <row r="21" spans="3:8" ht="15.75" thickBot="1" x14ac:dyDescent="0.3">
      <c r="C21" s="5" t="s">
        <v>31</v>
      </c>
      <c r="D21" s="6">
        <v>28</v>
      </c>
      <c r="E21" s="6">
        <v>49</v>
      </c>
      <c r="F21" s="6">
        <v>50</v>
      </c>
      <c r="G21" s="6">
        <v>77</v>
      </c>
      <c r="H21" s="6">
        <v>81</v>
      </c>
    </row>
    <row r="22" spans="3:8" ht="15.75" thickBot="1" x14ac:dyDescent="0.3">
      <c r="C22" s="5" t="s">
        <v>21</v>
      </c>
      <c r="D22" s="6">
        <v>45</v>
      </c>
      <c r="E22" s="6">
        <v>48</v>
      </c>
      <c r="F22" s="6">
        <v>50</v>
      </c>
      <c r="G22" s="6">
        <v>49</v>
      </c>
      <c r="H22" s="6">
        <v>55</v>
      </c>
    </row>
    <row r="23" spans="3:8" ht="15.75" thickBot="1" x14ac:dyDescent="0.3">
      <c r="C23" s="5" t="s">
        <v>19</v>
      </c>
      <c r="D23" s="6">
        <v>44</v>
      </c>
      <c r="E23" s="6">
        <v>44</v>
      </c>
      <c r="F23" s="6">
        <v>45</v>
      </c>
      <c r="G23" s="6">
        <v>48</v>
      </c>
      <c r="H23" s="6">
        <v>53</v>
      </c>
    </row>
    <row r="24" spans="3:8" ht="15.75" thickBot="1" x14ac:dyDescent="0.3">
      <c r="C24" s="5" t="s">
        <v>20</v>
      </c>
      <c r="D24" s="6">
        <v>44</v>
      </c>
      <c r="E24" s="6">
        <v>42</v>
      </c>
      <c r="F24" s="6">
        <v>47</v>
      </c>
      <c r="G24" s="6">
        <v>49</v>
      </c>
      <c r="H24" s="6">
        <v>54</v>
      </c>
    </row>
    <row r="25" spans="3:8" ht="15.75" thickBot="1" x14ac:dyDescent="0.3">
      <c r="C25" s="5" t="s">
        <v>22</v>
      </c>
      <c r="D25" s="6">
        <v>41</v>
      </c>
      <c r="E25" s="6">
        <v>41</v>
      </c>
      <c r="F25" s="6">
        <v>40</v>
      </c>
      <c r="G25" s="6">
        <v>39</v>
      </c>
      <c r="H25" s="6">
        <v>45</v>
      </c>
    </row>
    <row r="26" spans="3:8" ht="15.75" thickBot="1" x14ac:dyDescent="0.3">
      <c r="C26" s="5" t="s">
        <v>25</v>
      </c>
      <c r="D26" s="6">
        <v>31</v>
      </c>
      <c r="E26" s="6">
        <v>34</v>
      </c>
      <c r="F26" s="6">
        <v>35</v>
      </c>
      <c r="G26" s="6">
        <v>36</v>
      </c>
      <c r="H26" s="6">
        <v>38</v>
      </c>
    </row>
    <row r="27" spans="3:8" ht="15.75" thickBot="1" x14ac:dyDescent="0.3">
      <c r="C27" s="5" t="s">
        <v>32</v>
      </c>
      <c r="D27" s="6">
        <v>19</v>
      </c>
      <c r="E27" s="6">
        <v>29</v>
      </c>
      <c r="F27" s="6">
        <v>32</v>
      </c>
      <c r="G27" s="6">
        <v>44</v>
      </c>
      <c r="H27" s="6">
        <v>45</v>
      </c>
    </row>
    <row r="28" spans="3:8" ht="15.75" thickBot="1" x14ac:dyDescent="0.3">
      <c r="C28" s="5" t="s">
        <v>23</v>
      </c>
      <c r="D28" s="6">
        <v>30</v>
      </c>
      <c r="E28" s="6">
        <v>28</v>
      </c>
      <c r="F28" s="6">
        <v>29</v>
      </c>
      <c r="G28" s="6">
        <v>30</v>
      </c>
      <c r="H28" s="6">
        <v>34</v>
      </c>
    </row>
    <row r="29" spans="3:8" ht="15.75" thickBot="1" x14ac:dyDescent="0.3">
      <c r="C29" s="5" t="s">
        <v>24</v>
      </c>
      <c r="D29" s="6">
        <v>30</v>
      </c>
      <c r="E29" s="6">
        <v>24</v>
      </c>
      <c r="F29" s="6">
        <v>26</v>
      </c>
      <c r="G29" s="6">
        <v>28</v>
      </c>
      <c r="H29" s="6">
        <v>31</v>
      </c>
    </row>
    <row r="30" spans="3:8" ht="15.75" thickBot="1" x14ac:dyDescent="0.3">
      <c r="C30" s="5" t="s">
        <v>26</v>
      </c>
      <c r="D30" s="6">
        <v>20</v>
      </c>
      <c r="E30" s="6">
        <v>20</v>
      </c>
      <c r="F30" s="6">
        <v>23</v>
      </c>
      <c r="G30" s="6">
        <v>24</v>
      </c>
      <c r="H30" s="6">
        <v>26</v>
      </c>
    </row>
    <row r="31" spans="3:8" ht="15.75" thickBot="1" x14ac:dyDescent="0.3">
      <c r="C31" s="5" t="s">
        <v>33</v>
      </c>
      <c r="D31" s="6">
        <v>0</v>
      </c>
      <c r="E31" s="6">
        <v>16</v>
      </c>
      <c r="F31" s="6">
        <v>21</v>
      </c>
      <c r="G31" s="6">
        <v>25</v>
      </c>
      <c r="H31" s="6">
        <v>25</v>
      </c>
    </row>
    <row r="32" spans="3:8" ht="15.75" thickBot="1" x14ac:dyDescent="0.3">
      <c r="C32" s="5" t="s">
        <v>34</v>
      </c>
      <c r="D32" s="6">
        <v>15</v>
      </c>
      <c r="E32" s="6">
        <v>14</v>
      </c>
      <c r="F32" s="6">
        <v>15</v>
      </c>
      <c r="G32" s="6">
        <v>16</v>
      </c>
      <c r="H32" s="6">
        <v>18</v>
      </c>
    </row>
    <row r="33" spans="3:8" ht="15.75" thickBot="1" x14ac:dyDescent="0.3">
      <c r="C33" s="5" t="s">
        <v>35</v>
      </c>
      <c r="D33" s="6">
        <v>0</v>
      </c>
      <c r="E33" s="6">
        <v>0</v>
      </c>
      <c r="F33" s="6">
        <v>22</v>
      </c>
      <c r="G33" s="6">
        <v>80</v>
      </c>
      <c r="H33" s="6">
        <v>85</v>
      </c>
    </row>
    <row r="34" spans="3:8" ht="15.75" thickBot="1" x14ac:dyDescent="0.3">
      <c r="C34" s="5" t="s">
        <v>36</v>
      </c>
      <c r="D34" s="6">
        <v>0</v>
      </c>
      <c r="E34" s="6">
        <v>0</v>
      </c>
      <c r="F34" s="6">
        <v>0</v>
      </c>
      <c r="G34" s="6">
        <v>13</v>
      </c>
      <c r="H34" s="6">
        <v>21</v>
      </c>
    </row>
    <row r="35" spans="3:8" ht="15.75" thickBot="1" x14ac:dyDescent="0.3">
      <c r="C35" s="5" t="s">
        <v>27</v>
      </c>
      <c r="D35" s="6">
        <v>390</v>
      </c>
      <c r="E35" s="6">
        <v>469</v>
      </c>
      <c r="F35" s="6">
        <v>505</v>
      </c>
      <c r="G35" s="6">
        <v>517</v>
      </c>
      <c r="H35" s="6">
        <v>565</v>
      </c>
    </row>
    <row r="36" spans="3:8" ht="15.75" thickBot="1" x14ac:dyDescent="0.3">
      <c r="C36" s="1" t="s">
        <v>37</v>
      </c>
      <c r="D36" s="2">
        <v>2866</v>
      </c>
      <c r="E36" s="2">
        <v>3246</v>
      </c>
      <c r="F36" s="2">
        <v>3485</v>
      </c>
      <c r="G36" s="2">
        <v>3724</v>
      </c>
      <c r="H36" s="2">
        <v>4119</v>
      </c>
    </row>
    <row r="38" spans="3:8" x14ac:dyDescent="0.25">
      <c r="D38">
        <f>SUM(D3:D35)</f>
        <v>2868</v>
      </c>
      <c r="E38">
        <f t="shared" ref="E38:H38" si="0">SUM(E3:E35)</f>
        <v>3247</v>
      </c>
      <c r="F38">
        <f t="shared" si="0"/>
        <v>3485</v>
      </c>
      <c r="G38">
        <f t="shared" si="0"/>
        <v>3724</v>
      </c>
      <c r="H38">
        <f t="shared" si="0"/>
        <v>4119</v>
      </c>
    </row>
    <row r="39" spans="3:8" x14ac:dyDescent="0.25">
      <c r="F39">
        <f>F38-F36</f>
        <v>0</v>
      </c>
      <c r="G39">
        <f t="shared" ref="G39:H39" si="1">G38-G36</f>
        <v>0</v>
      </c>
      <c r="H39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4DA6-0438-4107-BA85-6658EC34BF19}">
  <dimension ref="D3:H71"/>
  <sheetViews>
    <sheetView tabSelected="1" topLeftCell="A55" workbookViewId="0">
      <selection activeCell="D68" sqref="D68"/>
    </sheetView>
  </sheetViews>
  <sheetFormatPr defaultRowHeight="15" x14ac:dyDescent="0.25"/>
  <cols>
    <col min="4" max="4" width="47.140625" customWidth="1"/>
    <col min="5" max="5" width="44.5703125" bestFit="1" customWidth="1"/>
    <col min="6" max="6" width="9.85546875" bestFit="1" customWidth="1"/>
    <col min="8" max="8" width="19.5703125" customWidth="1"/>
  </cols>
  <sheetData>
    <row r="3" spans="4:8" ht="15.75" thickBot="1" x14ac:dyDescent="0.3">
      <c r="D3" s="20" t="s">
        <v>38</v>
      </c>
      <c r="E3" s="21"/>
      <c r="F3" s="21"/>
      <c r="G3" s="21"/>
      <c r="H3" s="21"/>
    </row>
    <row r="4" spans="4:8" ht="15.75" thickBot="1" x14ac:dyDescent="0.3">
      <c r="D4" s="7" t="s">
        <v>39</v>
      </c>
      <c r="E4" s="8" t="s">
        <v>40</v>
      </c>
      <c r="F4" s="8" t="s">
        <v>41</v>
      </c>
      <c r="G4" s="9" t="s">
        <v>42</v>
      </c>
      <c r="H4" s="8" t="s">
        <v>43</v>
      </c>
    </row>
    <row r="5" spans="4:8" ht="15.75" thickBot="1" x14ac:dyDescent="0.3">
      <c r="D5" s="10" t="s">
        <v>62</v>
      </c>
      <c r="E5" s="11" t="s">
        <v>44</v>
      </c>
      <c r="F5" s="11" t="s">
        <v>45</v>
      </c>
      <c r="G5" s="12">
        <v>7.4999999999999997E-2</v>
      </c>
      <c r="H5" s="12">
        <v>0.08</v>
      </c>
    </row>
    <row r="6" spans="4:8" ht="15.75" thickBot="1" x14ac:dyDescent="0.3">
      <c r="D6" s="10" t="s">
        <v>46</v>
      </c>
      <c r="E6" s="11" t="s">
        <v>44</v>
      </c>
      <c r="F6" s="11" t="s">
        <v>45</v>
      </c>
      <c r="G6" s="12">
        <v>5.0900000000000001E-2</v>
      </c>
      <c r="H6" s="12">
        <v>0.03</v>
      </c>
    </row>
    <row r="7" spans="4:8" ht="15.75" thickBot="1" x14ac:dyDescent="0.3">
      <c r="D7" s="10" t="s">
        <v>47</v>
      </c>
      <c r="E7" s="11" t="s">
        <v>48</v>
      </c>
      <c r="F7" s="11" t="s">
        <v>45</v>
      </c>
      <c r="G7" s="12">
        <v>2.5000000000000001E-2</v>
      </c>
      <c r="H7" s="12">
        <v>0.03</v>
      </c>
    </row>
    <row r="8" spans="4:8" ht="64.5" thickBot="1" x14ac:dyDescent="0.3">
      <c r="D8" s="13" t="s">
        <v>49</v>
      </c>
      <c r="E8" s="11" t="s">
        <v>48</v>
      </c>
      <c r="F8" s="11" t="s">
        <v>45</v>
      </c>
      <c r="G8" s="12">
        <v>9.64E-2</v>
      </c>
      <c r="H8" s="12">
        <v>0.23</v>
      </c>
    </row>
    <row r="9" spans="4:8" ht="64.5" thickBot="1" x14ac:dyDescent="0.3">
      <c r="D9" s="13" t="s">
        <v>50</v>
      </c>
      <c r="E9" s="11" t="s">
        <v>48</v>
      </c>
      <c r="F9" s="11" t="s">
        <v>45</v>
      </c>
      <c r="G9" s="12">
        <v>0.1045</v>
      </c>
      <c r="H9" s="12">
        <v>0.25</v>
      </c>
    </row>
    <row r="10" spans="4:8" ht="64.5" thickBot="1" x14ac:dyDescent="0.3">
      <c r="D10" s="13" t="s">
        <v>51</v>
      </c>
      <c r="E10" s="14" t="s">
        <v>52</v>
      </c>
      <c r="F10" s="11" t="s">
        <v>45</v>
      </c>
      <c r="G10" s="12">
        <v>7.9299999999999995E-2</v>
      </c>
      <c r="H10" s="12">
        <v>0.14000000000000001</v>
      </c>
    </row>
    <row r="11" spans="4:8" ht="15.75" thickBot="1" x14ac:dyDescent="0.3">
      <c r="D11" s="10" t="s">
        <v>53</v>
      </c>
      <c r="E11" s="11" t="s">
        <v>54</v>
      </c>
      <c r="F11" s="11" t="s">
        <v>45</v>
      </c>
      <c r="G11" s="12">
        <v>0.10780000000000001</v>
      </c>
      <c r="H11" s="12">
        <v>0.22</v>
      </c>
    </row>
    <row r="12" spans="4:8" ht="15.75" thickBot="1" x14ac:dyDescent="0.3">
      <c r="D12" s="10" t="s">
        <v>55</v>
      </c>
      <c r="E12" s="14" t="s">
        <v>54</v>
      </c>
      <c r="F12" s="11" t="s">
        <v>56</v>
      </c>
      <c r="G12" s="12">
        <v>7.1099999999999997E-2</v>
      </c>
      <c r="H12" s="12">
        <f>1-SUM(H5:H11)</f>
        <v>2.0000000000000018E-2</v>
      </c>
    </row>
    <row r="13" spans="4:8" ht="15.75" thickBot="1" x14ac:dyDescent="0.3">
      <c r="D13" s="15" t="s">
        <v>57</v>
      </c>
      <c r="E13" s="22">
        <f>(G5*H5)+(G6*H6)+(G7*H7)+(G8*H8)+(G9*H9)+(G10*H10)+(G11*H11)+(G12*H12)</f>
        <v>9.2814000000000008E-2</v>
      </c>
      <c r="F13" s="23"/>
      <c r="G13" s="23"/>
      <c r="H13" s="23"/>
    </row>
    <row r="15" spans="4:8" x14ac:dyDescent="0.25">
      <c r="E15" s="18">
        <v>9.3600000000000003E-2</v>
      </c>
    </row>
    <row r="18" spans="4:8" ht="15.75" thickBot="1" x14ac:dyDescent="0.3">
      <c r="D18" s="20" t="s">
        <v>38</v>
      </c>
      <c r="E18" s="21"/>
      <c r="F18" s="21"/>
      <c r="G18" s="21"/>
      <c r="H18" s="21"/>
    </row>
    <row r="19" spans="4:8" ht="15.75" thickBot="1" x14ac:dyDescent="0.3">
      <c r="D19" s="7" t="s">
        <v>39</v>
      </c>
      <c r="E19" s="8" t="s">
        <v>40</v>
      </c>
      <c r="F19" s="8" t="s">
        <v>41</v>
      </c>
      <c r="G19" s="9" t="s">
        <v>42</v>
      </c>
      <c r="H19" s="8" t="s">
        <v>43</v>
      </c>
    </row>
    <row r="20" spans="4:8" ht="15.75" thickBot="1" x14ac:dyDescent="0.3">
      <c r="D20" s="10" t="s">
        <v>62</v>
      </c>
      <c r="E20" s="11" t="s">
        <v>44</v>
      </c>
      <c r="F20" s="11" t="s">
        <v>45</v>
      </c>
      <c r="G20" s="12">
        <v>7.4999999999999997E-2</v>
      </c>
      <c r="H20" s="19">
        <v>0.12</v>
      </c>
    </row>
    <row r="21" spans="4:8" ht="15.75" thickBot="1" x14ac:dyDescent="0.3">
      <c r="D21" s="10" t="s">
        <v>46</v>
      </c>
      <c r="E21" s="11" t="s">
        <v>44</v>
      </c>
      <c r="F21" s="11" t="s">
        <v>45</v>
      </c>
      <c r="G21" s="12">
        <v>5.0900000000000001E-2</v>
      </c>
      <c r="H21" s="19">
        <v>0.03</v>
      </c>
    </row>
    <row r="22" spans="4:8" ht="15.75" thickBot="1" x14ac:dyDescent="0.3">
      <c r="D22" s="10" t="s">
        <v>47</v>
      </c>
      <c r="E22" s="11" t="s">
        <v>48</v>
      </c>
      <c r="F22" s="11" t="s">
        <v>45</v>
      </c>
      <c r="G22" s="12">
        <v>2.5000000000000001E-2</v>
      </c>
      <c r="H22" s="19">
        <v>0.03</v>
      </c>
    </row>
    <row r="23" spans="4:8" ht="15.75" thickBot="1" x14ac:dyDescent="0.3">
      <c r="D23" s="13" t="s">
        <v>49</v>
      </c>
      <c r="E23" s="11" t="s">
        <v>48</v>
      </c>
      <c r="F23" s="11" t="s">
        <v>45</v>
      </c>
      <c r="G23" s="12">
        <v>9.5600000000000004E-2</v>
      </c>
      <c r="H23" s="19">
        <v>0.21</v>
      </c>
    </row>
    <row r="24" spans="4:8" ht="15.75" thickBot="1" x14ac:dyDescent="0.3">
      <c r="D24" s="13" t="s">
        <v>50</v>
      </c>
      <c r="E24" s="11" t="s">
        <v>48</v>
      </c>
      <c r="F24" s="11" t="s">
        <v>45</v>
      </c>
      <c r="G24" s="12">
        <v>0.1045</v>
      </c>
      <c r="H24" s="19">
        <v>0.23</v>
      </c>
    </row>
    <row r="25" spans="4:8" ht="15.75" thickBot="1" x14ac:dyDescent="0.3">
      <c r="D25" s="13" t="s">
        <v>51</v>
      </c>
      <c r="E25" s="14" t="s">
        <v>52</v>
      </c>
      <c r="F25" s="11" t="s">
        <v>45</v>
      </c>
      <c r="G25" s="12">
        <v>8.1000000000000003E-2</v>
      </c>
      <c r="H25" s="19">
        <v>0.14000000000000001</v>
      </c>
    </row>
    <row r="26" spans="4:8" ht="15.75" thickBot="1" x14ac:dyDescent="0.3">
      <c r="D26" s="10" t="s">
        <v>53</v>
      </c>
      <c r="E26" s="11" t="s">
        <v>54</v>
      </c>
      <c r="F26" s="11" t="s">
        <v>45</v>
      </c>
      <c r="G26" s="12">
        <v>0.10920000000000001</v>
      </c>
      <c r="H26" s="19">
        <v>0.24</v>
      </c>
    </row>
    <row r="27" spans="4:8" ht="15.75" thickBot="1" x14ac:dyDescent="0.3">
      <c r="D27" s="10" t="s">
        <v>68</v>
      </c>
      <c r="E27" s="14" t="s">
        <v>54</v>
      </c>
      <c r="F27" s="11" t="s">
        <v>56</v>
      </c>
      <c r="G27" s="12">
        <v>6.2799999999999995E-2</v>
      </c>
      <c r="H27" s="19">
        <v>0.01</v>
      </c>
    </row>
    <row r="28" spans="4:8" ht="15.75" thickBot="1" x14ac:dyDescent="0.3">
      <c r="D28" s="15" t="s">
        <v>67</v>
      </c>
      <c r="E28" s="22">
        <f>(G21*H21)+(G22*H22)+(G23*H23)+(G24*H24)+(G25*H25)+(G26*H26)+(G27*H27)+(G20*H20)</f>
        <v>9.3563999999999994E-2</v>
      </c>
      <c r="F28" s="23"/>
      <c r="G28" s="23"/>
      <c r="H28" s="23"/>
    </row>
    <row r="30" spans="4:8" x14ac:dyDescent="0.25">
      <c r="E30" s="18">
        <v>9.3600000000000003E-2</v>
      </c>
    </row>
    <row r="33" spans="4:8" ht="15.75" thickBot="1" x14ac:dyDescent="0.3">
      <c r="D33" s="20" t="s">
        <v>38</v>
      </c>
      <c r="E33" s="21"/>
      <c r="F33" s="21"/>
      <c r="G33" s="21"/>
      <c r="H33" s="21"/>
    </row>
    <row r="34" spans="4:8" ht="15.75" thickBot="1" x14ac:dyDescent="0.3">
      <c r="D34" s="24" t="s">
        <v>39</v>
      </c>
      <c r="E34" s="25" t="s">
        <v>40</v>
      </c>
      <c r="F34" s="25" t="s">
        <v>41</v>
      </c>
      <c r="G34" s="26" t="s">
        <v>42</v>
      </c>
      <c r="H34" s="25" t="s">
        <v>43</v>
      </c>
    </row>
    <row r="35" spans="4:8" ht="15.75" thickBot="1" x14ac:dyDescent="0.3">
      <c r="D35" s="10" t="s">
        <v>62</v>
      </c>
      <c r="E35" s="11" t="s">
        <v>44</v>
      </c>
      <c r="F35" s="11" t="s">
        <v>45</v>
      </c>
      <c r="G35" s="12">
        <v>7.4999999999999997E-2</v>
      </c>
      <c r="H35" s="12">
        <v>0.04</v>
      </c>
    </row>
    <row r="36" spans="4:8" ht="15.75" thickBot="1" x14ac:dyDescent="0.3">
      <c r="D36" s="10" t="s">
        <v>46</v>
      </c>
      <c r="E36" s="11" t="s">
        <v>44</v>
      </c>
      <c r="F36" s="11" t="s">
        <v>45</v>
      </c>
      <c r="G36" s="12">
        <v>5.0900000000000001E-2</v>
      </c>
      <c r="H36" s="12">
        <v>0.03</v>
      </c>
    </row>
    <row r="37" spans="4:8" ht="15.75" thickBot="1" x14ac:dyDescent="0.3">
      <c r="D37" s="10" t="s">
        <v>47</v>
      </c>
      <c r="E37" s="11" t="s">
        <v>48</v>
      </c>
      <c r="F37" s="11" t="s">
        <v>45</v>
      </c>
      <c r="G37" s="12">
        <v>3.5000000000000003E-2</v>
      </c>
      <c r="H37" s="12">
        <v>0.03</v>
      </c>
    </row>
    <row r="38" spans="4:8" ht="15.75" thickBot="1" x14ac:dyDescent="0.3">
      <c r="D38" s="13" t="s">
        <v>69</v>
      </c>
      <c r="E38" s="11" t="s">
        <v>48</v>
      </c>
      <c r="F38" s="11" t="s">
        <v>45</v>
      </c>
      <c r="G38" s="12">
        <v>9.9299999999999999E-2</v>
      </c>
      <c r="H38" s="12">
        <v>0.16</v>
      </c>
    </row>
    <row r="39" spans="4:8" ht="15.75" thickBot="1" x14ac:dyDescent="0.3">
      <c r="D39" s="13" t="s">
        <v>50</v>
      </c>
      <c r="E39" s="11" t="s">
        <v>48</v>
      </c>
      <c r="F39" s="11" t="s">
        <v>45</v>
      </c>
      <c r="G39" s="12">
        <v>9.7199999999999995E-2</v>
      </c>
      <c r="H39" s="12">
        <v>0.34</v>
      </c>
    </row>
    <row r="40" spans="4:8" ht="15.75" thickBot="1" x14ac:dyDescent="0.3">
      <c r="D40" s="13" t="s">
        <v>66</v>
      </c>
      <c r="E40" s="11" t="s">
        <v>54</v>
      </c>
      <c r="F40" s="11" t="s">
        <v>45</v>
      </c>
      <c r="G40" s="12">
        <v>0.16639999999999999</v>
      </c>
      <c r="H40" s="12">
        <v>0.38</v>
      </c>
    </row>
    <row r="41" spans="4:8" ht="15.75" thickBot="1" x14ac:dyDescent="0.3">
      <c r="D41" s="10" t="s">
        <v>72</v>
      </c>
      <c r="E41" s="14" t="s">
        <v>54</v>
      </c>
      <c r="F41" s="11" t="s">
        <v>56</v>
      </c>
      <c r="G41" s="12">
        <v>4.3400000000000001E-2</v>
      </c>
      <c r="H41" s="12">
        <v>0.02</v>
      </c>
    </row>
    <row r="42" spans="4:8" ht="15.75" thickBot="1" x14ac:dyDescent="0.3">
      <c r="D42" s="24" t="s">
        <v>73</v>
      </c>
      <c r="E42" s="22">
        <f>(G35*H35)+(G36*H36)+(G37*H37)+(G38*H38)+(G39*H39)+(G40*H40)+(G41*H41)</f>
        <v>0.11861299999999998</v>
      </c>
      <c r="F42" s="23"/>
      <c r="G42" s="23"/>
      <c r="H42" s="23"/>
    </row>
    <row r="44" spans="4:8" x14ac:dyDescent="0.25">
      <c r="E44" s="18">
        <v>4.3400000000000001E-2</v>
      </c>
    </row>
    <row r="45" spans="4:8" x14ac:dyDescent="0.25">
      <c r="G45" s="18">
        <v>0.1186</v>
      </c>
    </row>
    <row r="47" spans="4:8" ht="15.75" thickBot="1" x14ac:dyDescent="0.3">
      <c r="D47" s="20" t="s">
        <v>38</v>
      </c>
      <c r="E47" s="21"/>
      <c r="F47" s="21"/>
      <c r="G47" s="21"/>
      <c r="H47" s="21"/>
    </row>
    <row r="48" spans="4:8" ht="15.75" thickBot="1" x14ac:dyDescent="0.3">
      <c r="D48" s="24" t="s">
        <v>39</v>
      </c>
      <c r="E48" s="25" t="s">
        <v>40</v>
      </c>
      <c r="F48" s="25" t="s">
        <v>41</v>
      </c>
      <c r="G48" s="26" t="s">
        <v>42</v>
      </c>
      <c r="H48" s="25" t="s">
        <v>43</v>
      </c>
    </row>
    <row r="49" spans="4:8" ht="15.75" thickBot="1" x14ac:dyDescent="0.3">
      <c r="D49" s="10" t="s">
        <v>70</v>
      </c>
      <c r="E49" s="11" t="s">
        <v>44</v>
      </c>
      <c r="F49" s="11" t="s">
        <v>45</v>
      </c>
      <c r="G49" s="12">
        <v>0.1</v>
      </c>
      <c r="H49" s="12">
        <v>0.08</v>
      </c>
    </row>
    <row r="50" spans="4:8" ht="15.75" thickBot="1" x14ac:dyDescent="0.3">
      <c r="D50" s="10" t="s">
        <v>46</v>
      </c>
      <c r="E50" s="11" t="s">
        <v>44</v>
      </c>
      <c r="F50" s="11" t="s">
        <v>45</v>
      </c>
      <c r="G50" s="12">
        <v>6.2199999999999998E-2</v>
      </c>
      <c r="H50" s="12">
        <v>0.03</v>
      </c>
    </row>
    <row r="51" spans="4:8" ht="15.75" thickBot="1" x14ac:dyDescent="0.3">
      <c r="D51" s="10" t="s">
        <v>47</v>
      </c>
      <c r="E51" s="11" t="s">
        <v>48</v>
      </c>
      <c r="F51" s="11" t="s">
        <v>45</v>
      </c>
      <c r="G51" s="12">
        <v>3.5000000000000003E-2</v>
      </c>
      <c r="H51" s="12">
        <v>0.03</v>
      </c>
    </row>
    <row r="52" spans="4:8" ht="15.75" thickBot="1" x14ac:dyDescent="0.3">
      <c r="D52" s="13" t="s">
        <v>69</v>
      </c>
      <c r="E52" s="11" t="s">
        <v>48</v>
      </c>
      <c r="F52" s="11" t="s">
        <v>45</v>
      </c>
      <c r="G52" s="12">
        <v>0.1</v>
      </c>
      <c r="H52" s="12">
        <v>0.18</v>
      </c>
    </row>
    <row r="53" spans="4:8" ht="15.75" thickBot="1" x14ac:dyDescent="0.3">
      <c r="D53" s="13" t="s">
        <v>50</v>
      </c>
      <c r="E53" s="11" t="s">
        <v>48</v>
      </c>
      <c r="F53" s="11" t="s">
        <v>45</v>
      </c>
      <c r="G53" s="12">
        <v>0.13</v>
      </c>
      <c r="H53" s="12">
        <v>0.25</v>
      </c>
    </row>
    <row r="54" spans="4:8" ht="15.75" thickBot="1" x14ac:dyDescent="0.3">
      <c r="D54" s="13" t="s">
        <v>66</v>
      </c>
      <c r="E54" s="11" t="s">
        <v>54</v>
      </c>
      <c r="F54" s="11" t="s">
        <v>45</v>
      </c>
      <c r="G54" s="12">
        <v>0.1782</v>
      </c>
      <c r="H54" s="12">
        <v>0.4</v>
      </c>
    </row>
    <row r="55" spans="4:8" ht="15.75" thickBot="1" x14ac:dyDescent="0.3">
      <c r="D55" s="10" t="s">
        <v>72</v>
      </c>
      <c r="E55" s="14" t="s">
        <v>54</v>
      </c>
      <c r="F55" s="11" t="s">
        <v>56</v>
      </c>
      <c r="G55" s="12">
        <v>4.3400000000000001E-2</v>
      </c>
      <c r="H55" s="12">
        <v>0.03</v>
      </c>
    </row>
    <row r="56" spans="4:8" ht="15.75" thickBot="1" x14ac:dyDescent="0.3">
      <c r="D56" s="24" t="s">
        <v>73</v>
      </c>
      <c r="E56" s="22">
        <f>(G49*H49)+(G50*H50)+(G51*H51)+(G52*H52)+(G53*H53)+(G54*H54)+(G55*H55)</f>
        <v>0.13399799999999998</v>
      </c>
      <c r="F56" s="23"/>
      <c r="G56" s="23"/>
      <c r="H56" s="23"/>
    </row>
    <row r="58" spans="4:8" x14ac:dyDescent="0.25">
      <c r="E58" s="18">
        <v>0.13400000000000001</v>
      </c>
    </row>
    <row r="60" spans="4:8" ht="15.75" thickBot="1" x14ac:dyDescent="0.3">
      <c r="D60" s="20" t="s">
        <v>38</v>
      </c>
      <c r="E60" s="21"/>
      <c r="F60" s="21"/>
      <c r="G60" s="21"/>
      <c r="H60" s="21"/>
    </row>
    <row r="61" spans="4:8" ht="15.75" thickBot="1" x14ac:dyDescent="0.3">
      <c r="D61" s="24" t="s">
        <v>39</v>
      </c>
      <c r="E61" s="25" t="s">
        <v>40</v>
      </c>
      <c r="F61" s="25" t="s">
        <v>41</v>
      </c>
      <c r="G61" s="26" t="s">
        <v>42</v>
      </c>
      <c r="H61" s="25" t="s">
        <v>43</v>
      </c>
    </row>
    <row r="62" spans="4:8" ht="15.75" thickBot="1" x14ac:dyDescent="0.3">
      <c r="D62" s="10" t="s">
        <v>70</v>
      </c>
      <c r="E62" s="11" t="s">
        <v>44</v>
      </c>
      <c r="F62" s="11" t="s">
        <v>45</v>
      </c>
      <c r="G62" s="12">
        <v>6.8199999999999997E-2</v>
      </c>
      <c r="H62" s="12">
        <v>0.1</v>
      </c>
    </row>
    <row r="63" spans="4:8" ht="15.75" thickBot="1" x14ac:dyDescent="0.3">
      <c r="D63" s="10" t="s">
        <v>46</v>
      </c>
      <c r="E63" s="11" t="s">
        <v>44</v>
      </c>
      <c r="F63" s="11" t="s">
        <v>45</v>
      </c>
      <c r="G63" s="12">
        <v>0.04</v>
      </c>
      <c r="H63" s="12">
        <v>0.05</v>
      </c>
    </row>
    <row r="64" spans="4:8" ht="15.75" thickBot="1" x14ac:dyDescent="0.3">
      <c r="D64" s="10" t="s">
        <v>47</v>
      </c>
      <c r="E64" s="11" t="s">
        <v>48</v>
      </c>
      <c r="F64" s="11" t="s">
        <v>45</v>
      </c>
      <c r="G64" s="12">
        <v>3.4200000000000001E-2</v>
      </c>
      <c r="H64" s="12">
        <v>0.05</v>
      </c>
    </row>
    <row r="65" spans="4:8" ht="15.75" thickBot="1" x14ac:dyDescent="0.3">
      <c r="D65" s="13" t="s">
        <v>69</v>
      </c>
      <c r="E65" s="11" t="s">
        <v>48</v>
      </c>
      <c r="F65" s="11" t="s">
        <v>45</v>
      </c>
      <c r="G65" s="12">
        <v>0.08</v>
      </c>
      <c r="H65" s="12">
        <v>0.15</v>
      </c>
    </row>
    <row r="66" spans="4:8" ht="15.75" thickBot="1" x14ac:dyDescent="0.3">
      <c r="D66" s="13" t="s">
        <v>50</v>
      </c>
      <c r="E66" s="11" t="s">
        <v>48</v>
      </c>
      <c r="F66" s="11" t="s">
        <v>45</v>
      </c>
      <c r="G66" s="12">
        <v>0.09</v>
      </c>
      <c r="H66" s="12">
        <v>0.3</v>
      </c>
    </row>
    <row r="67" spans="4:8" ht="15.75" thickBot="1" x14ac:dyDescent="0.3">
      <c r="D67" s="13" t="s">
        <v>66</v>
      </c>
      <c r="E67" s="11" t="s">
        <v>54</v>
      </c>
      <c r="F67" s="11" t="s">
        <v>45</v>
      </c>
      <c r="G67" s="12">
        <v>0.1077</v>
      </c>
      <c r="H67" s="12">
        <v>0.28000000000000003</v>
      </c>
    </row>
    <row r="68" spans="4:8" ht="15.75" thickBot="1" x14ac:dyDescent="0.3">
      <c r="D68" s="10" t="s">
        <v>71</v>
      </c>
      <c r="E68" s="14" t="s">
        <v>54</v>
      </c>
      <c r="F68" s="11" t="s">
        <v>56</v>
      </c>
      <c r="G68" s="12">
        <v>4.3400000000000001E-2</v>
      </c>
      <c r="H68" s="12">
        <v>7.0000000000000007E-2</v>
      </c>
    </row>
    <row r="69" spans="4:8" ht="15.75" thickBot="1" x14ac:dyDescent="0.3">
      <c r="D69" s="24" t="s">
        <v>74</v>
      </c>
      <c r="E69" s="22">
        <f>(G62*H62)+(G63*H63)+(G64*H64)+(G65*H65)+(G66*H66)+(G67*H67)+(G68*H68)</f>
        <v>8.2724000000000006E-2</v>
      </c>
      <c r="F69" s="23"/>
      <c r="G69" s="23"/>
      <c r="H69" s="23"/>
    </row>
    <row r="71" spans="4:8" x14ac:dyDescent="0.25">
      <c r="E71" s="18">
        <v>8.2699999999999996E-2</v>
      </c>
    </row>
  </sheetData>
  <mergeCells count="10">
    <mergeCell ref="E42:H42"/>
    <mergeCell ref="D47:H47"/>
    <mergeCell ref="E56:H56"/>
    <mergeCell ref="D60:H60"/>
    <mergeCell ref="E69:H69"/>
    <mergeCell ref="D3:H3"/>
    <mergeCell ref="E13:H13"/>
    <mergeCell ref="D18:H18"/>
    <mergeCell ref="E28:H28"/>
    <mergeCell ref="D33:H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4FF9-0082-4A31-A5CE-9C1CCC652D22}">
  <dimension ref="A3:H18"/>
  <sheetViews>
    <sheetView topLeftCell="A14" workbookViewId="0">
      <selection activeCell="E12" sqref="E12:H12"/>
    </sheetView>
  </sheetViews>
  <sheetFormatPr defaultRowHeight="15" x14ac:dyDescent="0.25"/>
  <cols>
    <col min="4" max="4" width="43.5703125" bestFit="1" customWidth="1"/>
    <col min="5" max="5" width="44.5703125" bestFit="1" customWidth="1"/>
    <col min="6" max="6" width="9.85546875" bestFit="1" customWidth="1"/>
    <col min="8" max="8" width="19.5703125" customWidth="1"/>
  </cols>
  <sheetData>
    <row r="3" spans="4:8" ht="15.75" thickBot="1" x14ac:dyDescent="0.3">
      <c r="D3" s="20" t="s">
        <v>38</v>
      </c>
      <c r="E3" s="21"/>
      <c r="F3" s="21"/>
      <c r="G3" s="21"/>
      <c r="H3" s="21"/>
    </row>
    <row r="4" spans="4:8" ht="15.75" thickBot="1" x14ac:dyDescent="0.3">
      <c r="D4" s="7" t="s">
        <v>39</v>
      </c>
      <c r="E4" s="8" t="s">
        <v>40</v>
      </c>
      <c r="F4" s="8" t="s">
        <v>41</v>
      </c>
      <c r="G4" s="9" t="s">
        <v>42</v>
      </c>
      <c r="H4" s="8" t="s">
        <v>43</v>
      </c>
    </row>
    <row r="5" spans="4:8" ht="15.75" thickBot="1" x14ac:dyDescent="0.3">
      <c r="D5" s="10" t="s">
        <v>62</v>
      </c>
      <c r="E5" s="11" t="s">
        <v>65</v>
      </c>
      <c r="F5" s="11" t="s">
        <v>45</v>
      </c>
      <c r="G5" s="17">
        <v>4.8599999999999997E-2</v>
      </c>
      <c r="H5" s="12">
        <v>0.28999999999999998</v>
      </c>
    </row>
    <row r="6" spans="4:8" ht="15.75" thickBot="1" x14ac:dyDescent="0.3">
      <c r="D6" s="10" t="s">
        <v>46</v>
      </c>
      <c r="E6" s="11" t="s">
        <v>65</v>
      </c>
      <c r="F6" s="11" t="s">
        <v>45</v>
      </c>
      <c r="G6" s="12">
        <v>4.3799999999999999E-2</v>
      </c>
      <c r="H6" s="12">
        <v>0.1</v>
      </c>
    </row>
    <row r="7" spans="4:8" ht="15.75" thickBot="1" x14ac:dyDescent="0.3">
      <c r="D7" s="10" t="s">
        <v>47</v>
      </c>
      <c r="E7" s="11" t="s">
        <v>48</v>
      </c>
      <c r="F7" s="11" t="s">
        <v>45</v>
      </c>
      <c r="G7" s="12">
        <v>3.1800000000000002E-2</v>
      </c>
      <c r="H7" s="12">
        <v>0.06</v>
      </c>
    </row>
    <row r="8" spans="4:8" ht="15.75" thickBot="1" x14ac:dyDescent="0.3">
      <c r="D8" s="13" t="s">
        <v>49</v>
      </c>
      <c r="E8" s="11" t="s">
        <v>48</v>
      </c>
      <c r="F8" s="11" t="s">
        <v>45</v>
      </c>
      <c r="G8" s="12">
        <v>0.04</v>
      </c>
      <c r="H8" s="12">
        <v>0.15</v>
      </c>
    </row>
    <row r="9" spans="4:8" ht="15.75" thickBot="1" x14ac:dyDescent="0.3">
      <c r="D9" s="13" t="s">
        <v>50</v>
      </c>
      <c r="E9" s="11" t="s">
        <v>48</v>
      </c>
      <c r="F9" s="11" t="s">
        <v>45</v>
      </c>
      <c r="G9" s="12">
        <v>6.5000000000000002E-2</v>
      </c>
      <c r="H9" s="12">
        <v>0.18</v>
      </c>
    </row>
    <row r="10" spans="4:8" ht="15.75" thickBot="1" x14ac:dyDescent="0.3">
      <c r="D10" s="10" t="s">
        <v>53</v>
      </c>
      <c r="E10" s="11" t="s">
        <v>54</v>
      </c>
      <c r="F10" s="11" t="s">
        <v>45</v>
      </c>
      <c r="G10" s="12">
        <v>3.4500000000000003E-2</v>
      </c>
      <c r="H10" s="12">
        <v>0.17</v>
      </c>
    </row>
    <row r="11" spans="4:8" ht="15.75" thickBot="1" x14ac:dyDescent="0.3">
      <c r="D11" s="10" t="s">
        <v>55</v>
      </c>
      <c r="E11" s="14" t="s">
        <v>54</v>
      </c>
      <c r="F11" s="11" t="s">
        <v>56</v>
      </c>
      <c r="G11" s="12">
        <v>-2.1014917681564382E-3</v>
      </c>
      <c r="H11" s="12">
        <f>1-SUM(H5:H10)</f>
        <v>4.9999999999999933E-2</v>
      </c>
    </row>
    <row r="12" spans="4:8" ht="15.75" thickBot="1" x14ac:dyDescent="0.3">
      <c r="D12" s="15" t="s">
        <v>57</v>
      </c>
      <c r="E12" s="22">
        <f>(G5*H5)+(G6*H6)+(G7*H7)+(G8*H8)+(G9*H9)+(G10*H10)+(G11*H11)</f>
        <v>4.3841925411592181E-2</v>
      </c>
      <c r="F12" s="23"/>
      <c r="G12" s="23"/>
      <c r="H12" s="23"/>
    </row>
    <row r="14" spans="4:8" x14ac:dyDescent="0.25">
      <c r="E14" s="16">
        <v>4.3785561464036338E-2</v>
      </c>
    </row>
    <row r="18" spans="1:1" x14ac:dyDescent="0.25">
      <c r="A18" t="s">
        <v>58</v>
      </c>
    </row>
  </sheetData>
  <mergeCells count="2">
    <mergeCell ref="D3:H3"/>
    <mergeCell ref="E12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50AD-CC69-4E6F-A118-EFE19BDC87BE}">
  <dimension ref="D3:H15"/>
  <sheetViews>
    <sheetView workbookViewId="0">
      <selection activeCell="D16" sqref="D16"/>
    </sheetView>
  </sheetViews>
  <sheetFormatPr defaultRowHeight="15" x14ac:dyDescent="0.25"/>
  <cols>
    <col min="4" max="4" width="43.5703125" bestFit="1" customWidth="1"/>
    <col min="5" max="5" width="44.5703125" bestFit="1" customWidth="1"/>
    <col min="6" max="6" width="9.85546875" bestFit="1" customWidth="1"/>
    <col min="8" max="8" width="19.5703125" customWidth="1"/>
  </cols>
  <sheetData>
    <row r="3" spans="4:8" ht="15.75" thickBot="1" x14ac:dyDescent="0.3">
      <c r="D3" s="20" t="s">
        <v>38</v>
      </c>
      <c r="E3" s="21"/>
      <c r="F3" s="21"/>
      <c r="G3" s="21"/>
      <c r="H3" s="21"/>
    </row>
    <row r="4" spans="4:8" ht="15.75" thickBot="1" x14ac:dyDescent="0.3">
      <c r="D4" s="7" t="s">
        <v>39</v>
      </c>
      <c r="E4" s="8" t="s">
        <v>40</v>
      </c>
      <c r="F4" s="8" t="s">
        <v>41</v>
      </c>
      <c r="G4" s="9" t="s">
        <v>42</v>
      </c>
      <c r="H4" s="8" t="s">
        <v>43</v>
      </c>
    </row>
    <row r="5" spans="4:8" ht="15.75" thickBot="1" x14ac:dyDescent="0.3">
      <c r="D5" s="10" t="s">
        <v>62</v>
      </c>
      <c r="E5" s="11" t="s">
        <v>59</v>
      </c>
      <c r="F5" s="11" t="s">
        <v>45</v>
      </c>
      <c r="G5" s="12">
        <v>4.2500000000000003E-2</v>
      </c>
      <c r="H5" s="12">
        <v>0.26</v>
      </c>
    </row>
    <row r="6" spans="4:8" ht="15.75" thickBot="1" x14ac:dyDescent="0.3">
      <c r="D6" s="10" t="s">
        <v>46</v>
      </c>
      <c r="E6" s="11" t="s">
        <v>59</v>
      </c>
      <c r="F6" s="11" t="s">
        <v>45</v>
      </c>
      <c r="G6" s="12">
        <v>3.5499999999999997E-2</v>
      </c>
      <c r="H6" s="12">
        <v>0.1</v>
      </c>
    </row>
    <row r="7" spans="4:8" ht="15.75" thickBot="1" x14ac:dyDescent="0.3">
      <c r="D7" s="10" t="s">
        <v>47</v>
      </c>
      <c r="E7" s="11" t="s">
        <v>48</v>
      </c>
      <c r="F7" s="11" t="s">
        <v>45</v>
      </c>
      <c r="G7" s="12">
        <v>2.12E-2</v>
      </c>
      <c r="H7" s="12">
        <v>0.08</v>
      </c>
    </row>
    <row r="8" spans="4:8" ht="15.75" thickBot="1" x14ac:dyDescent="0.3">
      <c r="D8" s="13" t="s">
        <v>49</v>
      </c>
      <c r="E8" s="11" t="s">
        <v>48</v>
      </c>
      <c r="F8" s="11" t="s">
        <v>45</v>
      </c>
      <c r="G8" s="12">
        <v>5.04E-2</v>
      </c>
      <c r="H8" s="12">
        <v>0.12</v>
      </c>
    </row>
    <row r="9" spans="4:8" ht="15.75" thickBot="1" x14ac:dyDescent="0.3">
      <c r="D9" s="13" t="s">
        <v>50</v>
      </c>
      <c r="E9" s="11" t="s">
        <v>48</v>
      </c>
      <c r="F9" s="11" t="s">
        <v>45</v>
      </c>
      <c r="G9" s="12">
        <v>0.05</v>
      </c>
      <c r="H9" s="12">
        <v>0.16</v>
      </c>
    </row>
    <row r="10" spans="4:8" ht="15.75" thickBot="1" x14ac:dyDescent="0.3">
      <c r="D10" s="13" t="s">
        <v>51</v>
      </c>
      <c r="E10" s="14" t="s">
        <v>60</v>
      </c>
      <c r="F10" s="11" t="s">
        <v>45</v>
      </c>
      <c r="G10" s="12">
        <v>4.0500000000000001E-2</v>
      </c>
      <c r="H10" s="12">
        <v>0.04</v>
      </c>
    </row>
    <row r="11" spans="4:8" ht="15.75" thickBot="1" x14ac:dyDescent="0.3">
      <c r="D11" s="10" t="s">
        <v>53</v>
      </c>
      <c r="E11" s="11" t="s">
        <v>54</v>
      </c>
      <c r="F11" s="11" t="s">
        <v>45</v>
      </c>
      <c r="G11" s="12">
        <v>3.8800000000000001E-2</v>
      </c>
      <c r="H11" s="12">
        <v>0.18</v>
      </c>
    </row>
    <row r="12" spans="4:8" ht="15.75" thickBot="1" x14ac:dyDescent="0.3">
      <c r="D12" s="10" t="s">
        <v>55</v>
      </c>
      <c r="E12" s="14" t="s">
        <v>54</v>
      </c>
      <c r="F12" s="11" t="s">
        <v>56</v>
      </c>
      <c r="G12" s="12">
        <v>8.1415600881624695E-3</v>
      </c>
      <c r="H12" s="12">
        <f>1-SUM(H5:H11)</f>
        <v>5.9999999999999831E-2</v>
      </c>
    </row>
    <row r="13" spans="4:8" ht="15.75" thickBot="1" x14ac:dyDescent="0.3">
      <c r="D13" s="15" t="s">
        <v>57</v>
      </c>
      <c r="E13" s="22">
        <f>(G5*H5)+(G6*H6)+(G7*H7)+(G8*H8)+(G9*H9)+(G10*H10)+(G11*H11)+(G12*H12)</f>
        <v>3.9436493605289752E-2</v>
      </c>
      <c r="F13" s="23"/>
      <c r="G13" s="23"/>
      <c r="H13" s="23"/>
    </row>
    <row r="15" spans="4:8" x14ac:dyDescent="0.25">
      <c r="E15" s="16">
        <v>3.9351685825214089E-2</v>
      </c>
    </row>
  </sheetData>
  <mergeCells count="2">
    <mergeCell ref="D3:H3"/>
    <mergeCell ref="E13: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90E-2AAC-4EA9-B69E-74F3B68396C1}">
  <dimension ref="D3:H15"/>
  <sheetViews>
    <sheetView workbookViewId="0">
      <selection activeCell="D21" sqref="D21"/>
    </sheetView>
  </sheetViews>
  <sheetFormatPr defaultRowHeight="15" x14ac:dyDescent="0.25"/>
  <cols>
    <col min="4" max="4" width="43.5703125" bestFit="1" customWidth="1"/>
    <col min="5" max="5" width="44.5703125" bestFit="1" customWidth="1"/>
    <col min="6" max="6" width="9.85546875" bestFit="1" customWidth="1"/>
    <col min="8" max="8" width="19.5703125" customWidth="1"/>
  </cols>
  <sheetData>
    <row r="3" spans="4:8" ht="15.75" thickBot="1" x14ac:dyDescent="0.3">
      <c r="D3" s="20" t="s">
        <v>38</v>
      </c>
      <c r="E3" s="21"/>
      <c r="F3" s="21"/>
      <c r="G3" s="21"/>
      <c r="H3" s="21"/>
    </row>
    <row r="4" spans="4:8" ht="15.75" thickBot="1" x14ac:dyDescent="0.3">
      <c r="D4" s="7" t="s">
        <v>39</v>
      </c>
      <c r="E4" s="8" t="s">
        <v>40</v>
      </c>
      <c r="F4" s="8" t="s">
        <v>41</v>
      </c>
      <c r="G4" s="9" t="s">
        <v>42</v>
      </c>
      <c r="H4" s="8" t="s">
        <v>43</v>
      </c>
    </row>
    <row r="5" spans="4:8" ht="15.75" thickBot="1" x14ac:dyDescent="0.3">
      <c r="D5" s="10" t="s">
        <v>62</v>
      </c>
      <c r="E5" s="11" t="s">
        <v>59</v>
      </c>
      <c r="F5" s="11" t="s">
        <v>45</v>
      </c>
      <c r="G5" s="12">
        <v>4.7E-2</v>
      </c>
      <c r="H5" s="12">
        <v>0.18</v>
      </c>
    </row>
    <row r="6" spans="4:8" ht="15.75" thickBot="1" x14ac:dyDescent="0.3">
      <c r="D6" s="10" t="s">
        <v>46</v>
      </c>
      <c r="E6" s="11" t="s">
        <v>59</v>
      </c>
      <c r="F6" s="11" t="s">
        <v>45</v>
      </c>
      <c r="G6" s="12">
        <v>3.2599999999999997E-2</v>
      </c>
      <c r="H6" s="12">
        <v>0.1</v>
      </c>
    </row>
    <row r="7" spans="4:8" ht="15.75" thickBot="1" x14ac:dyDescent="0.3">
      <c r="D7" s="10" t="s">
        <v>47</v>
      </c>
      <c r="E7" s="11" t="s">
        <v>48</v>
      </c>
      <c r="F7" s="11" t="s">
        <v>45</v>
      </c>
      <c r="G7" s="12">
        <v>3.1E-2</v>
      </c>
      <c r="H7" s="12">
        <v>0.15</v>
      </c>
    </row>
    <row r="8" spans="4:8" ht="15.75" thickBot="1" x14ac:dyDescent="0.3">
      <c r="D8" s="13" t="s">
        <v>49</v>
      </c>
      <c r="E8" s="11" t="s">
        <v>48</v>
      </c>
      <c r="F8" s="11" t="s">
        <v>45</v>
      </c>
      <c r="G8" s="12">
        <v>4.3999999999999997E-2</v>
      </c>
      <c r="H8" s="12">
        <v>0.08</v>
      </c>
    </row>
    <row r="9" spans="4:8" ht="15.75" thickBot="1" x14ac:dyDescent="0.3">
      <c r="D9" s="13" t="s">
        <v>50</v>
      </c>
      <c r="E9" s="11" t="s">
        <v>48</v>
      </c>
      <c r="F9" s="11" t="s">
        <v>45</v>
      </c>
      <c r="G9" s="12">
        <v>0.04</v>
      </c>
      <c r="H9" s="12">
        <v>0.15</v>
      </c>
    </row>
    <row r="10" spans="4:8" ht="15.75" thickBot="1" x14ac:dyDescent="0.3">
      <c r="D10" s="13" t="s">
        <v>51</v>
      </c>
      <c r="E10" s="14" t="s">
        <v>61</v>
      </c>
      <c r="F10" s="11" t="s">
        <v>45</v>
      </c>
      <c r="G10" s="12">
        <v>3.4500000000000003E-2</v>
      </c>
      <c r="H10" s="12">
        <v>0.08</v>
      </c>
    </row>
    <row r="11" spans="4:8" ht="15.75" thickBot="1" x14ac:dyDescent="0.3">
      <c r="D11" s="10" t="s">
        <v>53</v>
      </c>
      <c r="E11" s="11" t="s">
        <v>54</v>
      </c>
      <c r="F11" s="11" t="s">
        <v>45</v>
      </c>
      <c r="G11" s="12">
        <v>4.1500000000000002E-2</v>
      </c>
      <c r="H11" s="12">
        <v>0.19</v>
      </c>
    </row>
    <row r="12" spans="4:8" ht="15.75" thickBot="1" x14ac:dyDescent="0.3">
      <c r="D12" s="10" t="s">
        <v>55</v>
      </c>
      <c r="E12" s="14" t="s">
        <v>54</v>
      </c>
      <c r="F12" s="11" t="s">
        <v>56</v>
      </c>
      <c r="G12" s="12">
        <v>1.1584631266088108E-2</v>
      </c>
      <c r="H12" s="12">
        <f>1-SUM(H5:H11)</f>
        <v>7.0000000000000062E-2</v>
      </c>
    </row>
    <row r="13" spans="4:8" ht="15.75" thickBot="1" x14ac:dyDescent="0.3">
      <c r="D13" s="15" t="s">
        <v>57</v>
      </c>
      <c r="E13" s="22">
        <f>(G5*H5)+(G6*H6)+(G7*H7)+(G8*H8)+(G9*H9)+(G10*H10)+(G11*H11)+(G12*H12)</f>
        <v>3.7345924188626166E-2</v>
      </c>
      <c r="F13" s="23"/>
      <c r="G13" s="23"/>
      <c r="H13" s="23"/>
    </row>
    <row r="15" spans="4:8" x14ac:dyDescent="0.25">
      <c r="E15" s="16">
        <v>3.7288122766272025E-2</v>
      </c>
    </row>
  </sheetData>
  <mergeCells count="2">
    <mergeCell ref="D3:H3"/>
    <mergeCell ref="E13:H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44CD-5379-4C91-B2CF-998890F415F3}">
  <dimension ref="D3:H15"/>
  <sheetViews>
    <sheetView topLeftCell="A2" workbookViewId="0">
      <selection activeCell="D5" sqref="D5"/>
    </sheetView>
  </sheetViews>
  <sheetFormatPr defaultRowHeight="15" x14ac:dyDescent="0.25"/>
  <cols>
    <col min="4" max="4" width="43.5703125" bestFit="1" customWidth="1"/>
    <col min="5" max="5" width="44.5703125" bestFit="1" customWidth="1"/>
    <col min="6" max="6" width="9.85546875" bestFit="1" customWidth="1"/>
    <col min="8" max="8" width="19.5703125" customWidth="1"/>
  </cols>
  <sheetData>
    <row r="3" spans="4:8" ht="15.75" thickBot="1" x14ac:dyDescent="0.3">
      <c r="D3" s="20" t="s">
        <v>38</v>
      </c>
      <c r="E3" s="21"/>
      <c r="F3" s="21"/>
      <c r="G3" s="21"/>
      <c r="H3" s="21"/>
    </row>
    <row r="4" spans="4:8" ht="15.75" thickBot="1" x14ac:dyDescent="0.3">
      <c r="D4" s="7" t="s">
        <v>39</v>
      </c>
      <c r="E4" s="8" t="s">
        <v>40</v>
      </c>
      <c r="F4" s="8" t="s">
        <v>41</v>
      </c>
      <c r="G4" s="9" t="s">
        <v>42</v>
      </c>
      <c r="H4" s="8" t="s">
        <v>43</v>
      </c>
    </row>
    <row r="5" spans="4:8" ht="15.75" thickBot="1" x14ac:dyDescent="0.3">
      <c r="D5" s="10" t="s">
        <v>62</v>
      </c>
      <c r="E5" s="11" t="s">
        <v>64</v>
      </c>
      <c r="F5" s="11" t="s">
        <v>45</v>
      </c>
      <c r="G5" s="17">
        <v>3.9199999999999999E-2</v>
      </c>
      <c r="H5" s="12">
        <v>0.2</v>
      </c>
    </row>
    <row r="6" spans="4:8" ht="15.75" thickBot="1" x14ac:dyDescent="0.3">
      <c r="D6" s="10" t="s">
        <v>46</v>
      </c>
      <c r="E6" s="11" t="s">
        <v>64</v>
      </c>
      <c r="F6" s="11" t="s">
        <v>45</v>
      </c>
      <c r="G6" s="12">
        <v>3.2199999999999999E-2</v>
      </c>
      <c r="H6" s="12">
        <v>0.1</v>
      </c>
    </row>
    <row r="7" spans="4:8" ht="15.75" thickBot="1" x14ac:dyDescent="0.3">
      <c r="D7" s="10" t="s">
        <v>47</v>
      </c>
      <c r="E7" s="11" t="s">
        <v>48</v>
      </c>
      <c r="F7" s="11" t="s">
        <v>45</v>
      </c>
      <c r="G7" s="12">
        <v>2.3800000000000002E-2</v>
      </c>
      <c r="H7" s="12">
        <v>0.08</v>
      </c>
    </row>
    <row r="8" spans="4:8" ht="15.75" thickBot="1" x14ac:dyDescent="0.3">
      <c r="D8" s="13" t="s">
        <v>49</v>
      </c>
      <c r="E8" s="11" t="s">
        <v>48</v>
      </c>
      <c r="F8" s="11" t="s">
        <v>45</v>
      </c>
      <c r="G8" s="12">
        <v>4.1599999999999998E-2</v>
      </c>
      <c r="H8" s="12">
        <v>0.1</v>
      </c>
    </row>
    <row r="9" spans="4:8" ht="15.75" thickBot="1" x14ac:dyDescent="0.3">
      <c r="D9" s="13" t="s">
        <v>50</v>
      </c>
      <c r="E9" s="11" t="s">
        <v>48</v>
      </c>
      <c r="F9" s="11" t="s">
        <v>45</v>
      </c>
      <c r="G9" s="12">
        <v>4.5499999999999999E-2</v>
      </c>
      <c r="H9" s="12">
        <v>0.2</v>
      </c>
    </row>
    <row r="10" spans="4:8" ht="15.75" thickBot="1" x14ac:dyDescent="0.3">
      <c r="D10" s="13" t="s">
        <v>51</v>
      </c>
      <c r="E10" s="14" t="s">
        <v>63</v>
      </c>
      <c r="F10" s="11" t="s">
        <v>45</v>
      </c>
      <c r="G10" s="12">
        <v>0.05</v>
      </c>
      <c r="H10" s="12">
        <v>0.14000000000000001</v>
      </c>
    </row>
    <row r="11" spans="4:8" ht="15.75" thickBot="1" x14ac:dyDescent="0.3">
      <c r="D11" s="10" t="s">
        <v>53</v>
      </c>
      <c r="E11" s="11" t="s">
        <v>54</v>
      </c>
      <c r="F11" s="11" t="s">
        <v>45</v>
      </c>
      <c r="G11" s="12">
        <v>4.4999999999999998E-2</v>
      </c>
      <c r="H11" s="12">
        <v>0.1</v>
      </c>
    </row>
    <row r="12" spans="4:8" ht="15.75" thickBot="1" x14ac:dyDescent="0.3">
      <c r="D12" s="10" t="s">
        <v>55</v>
      </c>
      <c r="E12" s="14" t="s">
        <v>54</v>
      </c>
      <c r="F12" s="11" t="s">
        <v>56</v>
      </c>
      <c r="G12" s="12">
        <v>1.670678679719928E-2</v>
      </c>
      <c r="H12" s="12">
        <f>1-SUM(H5:H11)</f>
        <v>7.9999999999999849E-2</v>
      </c>
    </row>
    <row r="13" spans="4:8" ht="15.75" thickBot="1" x14ac:dyDescent="0.3">
      <c r="D13" s="15" t="s">
        <v>57</v>
      </c>
      <c r="E13" s="22">
        <f>(G5*H5)+(G6*H6)+(G7*H7)+(G8*H8)+(G9*H9)+(G10*H10)+(G11*H11)+(G12*H12)</f>
        <v>3.9060542943775943E-2</v>
      </c>
      <c r="F13" s="23"/>
      <c r="G13" s="23"/>
      <c r="H13" s="23"/>
    </row>
    <row r="15" spans="4:8" x14ac:dyDescent="0.25">
      <c r="E15" s="16">
        <v>3.9074454259286684E-2</v>
      </c>
    </row>
  </sheetData>
  <mergeCells count="2">
    <mergeCell ref="D3:H3"/>
    <mergeCell ref="E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5753-C16A-42C7-9E99-D1C5C7BCAAF8}">
  <sheetPr>
    <tabColor rgb="FFFFC000"/>
  </sheetPr>
  <dimension ref="D3:H14"/>
  <sheetViews>
    <sheetView workbookViewId="0">
      <selection activeCell="D5" sqref="D5"/>
    </sheetView>
  </sheetViews>
  <sheetFormatPr defaultRowHeight="15" x14ac:dyDescent="0.25"/>
  <cols>
    <col min="4" max="4" width="43.5703125" bestFit="1" customWidth="1"/>
    <col min="5" max="5" width="44.5703125" bestFit="1" customWidth="1"/>
    <col min="6" max="6" width="9.85546875" bestFit="1" customWidth="1"/>
    <col min="8" max="8" width="19.5703125" customWidth="1"/>
  </cols>
  <sheetData>
    <row r="3" spans="4:8" ht="15.75" thickBot="1" x14ac:dyDescent="0.3">
      <c r="D3" s="20" t="s">
        <v>38</v>
      </c>
      <c r="E3" s="21"/>
      <c r="F3" s="21"/>
      <c r="G3" s="21"/>
      <c r="H3" s="21"/>
    </row>
    <row r="4" spans="4:8" ht="15.75" thickBot="1" x14ac:dyDescent="0.3">
      <c r="D4" s="7" t="s">
        <v>39</v>
      </c>
      <c r="E4" s="8" t="s">
        <v>40</v>
      </c>
      <c r="F4" s="8" t="s">
        <v>41</v>
      </c>
      <c r="G4" s="9" t="s">
        <v>42</v>
      </c>
      <c r="H4" s="8" t="s">
        <v>43</v>
      </c>
    </row>
    <row r="5" spans="4:8" ht="15.75" thickBot="1" x14ac:dyDescent="0.3">
      <c r="D5" s="10" t="s">
        <v>62</v>
      </c>
      <c r="E5" s="11" t="s">
        <v>59</v>
      </c>
      <c r="F5" s="11" t="s">
        <v>45</v>
      </c>
      <c r="G5" s="17">
        <v>6.1199999999999997E-2</v>
      </c>
      <c r="H5" s="12">
        <v>0.15</v>
      </c>
    </row>
    <row r="6" spans="4:8" ht="15.75" thickBot="1" x14ac:dyDescent="0.3">
      <c r="D6" s="10" t="s">
        <v>46</v>
      </c>
      <c r="E6" s="11" t="s">
        <v>59</v>
      </c>
      <c r="F6" s="11" t="s">
        <v>45</v>
      </c>
      <c r="G6" s="17">
        <v>4.1200000000000001E-2</v>
      </c>
      <c r="H6" s="12">
        <v>0.04</v>
      </c>
    </row>
    <row r="7" spans="4:8" ht="15.75" thickBot="1" x14ac:dyDescent="0.3">
      <c r="D7" s="10" t="s">
        <v>47</v>
      </c>
      <c r="E7" s="11" t="s">
        <v>48</v>
      </c>
      <c r="F7" s="11" t="s">
        <v>45</v>
      </c>
      <c r="G7" s="12">
        <v>3.56E-2</v>
      </c>
      <c r="H7" s="12">
        <v>0.04</v>
      </c>
    </row>
    <row r="8" spans="4:8" ht="15.75" thickBot="1" x14ac:dyDescent="0.3">
      <c r="D8" s="13" t="s">
        <v>49</v>
      </c>
      <c r="E8" s="11" t="s">
        <v>48</v>
      </c>
      <c r="F8" s="11" t="s">
        <v>45</v>
      </c>
      <c r="G8" s="12">
        <v>6.1199999999999997E-2</v>
      </c>
      <c r="H8" s="12">
        <v>0.25</v>
      </c>
    </row>
    <row r="9" spans="4:8" ht="15.75" thickBot="1" x14ac:dyDescent="0.3">
      <c r="D9" s="13" t="s">
        <v>50</v>
      </c>
      <c r="E9" s="11" t="s">
        <v>48</v>
      </c>
      <c r="F9" s="11" t="s">
        <v>45</v>
      </c>
      <c r="G9" s="12">
        <v>7.0000000000000007E-2</v>
      </c>
      <c r="H9" s="12">
        <v>0.1</v>
      </c>
    </row>
    <row r="10" spans="4:8" ht="15.75" thickBot="1" x14ac:dyDescent="0.3">
      <c r="D10" s="13" t="s">
        <v>66</v>
      </c>
      <c r="E10" s="11" t="s">
        <v>54</v>
      </c>
      <c r="F10" s="11" t="s">
        <v>45</v>
      </c>
      <c r="G10" s="12">
        <v>0.112</v>
      </c>
      <c r="H10" s="12">
        <v>0.38</v>
      </c>
    </row>
    <row r="11" spans="4:8" ht="15.75" thickBot="1" x14ac:dyDescent="0.3">
      <c r="D11" s="10" t="s">
        <v>55</v>
      </c>
      <c r="E11" s="14" t="s">
        <v>54</v>
      </c>
      <c r="F11" s="11" t="s">
        <v>56</v>
      </c>
      <c r="G11" s="12">
        <v>2.6100000000000002E-2</v>
      </c>
      <c r="H11" s="12">
        <f>1-SUM(H5:H10)</f>
        <v>4.0000000000000036E-2</v>
      </c>
    </row>
    <row r="12" spans="4:8" ht="15.75" thickBot="1" x14ac:dyDescent="0.3">
      <c r="D12" s="15" t="s">
        <v>57</v>
      </c>
      <c r="E12" s="22">
        <f>(G5*H5)+(G6*H6)+(G7*H7)+(G8*H8)+(G9*H9)+(G10*H10)+(G11*H11)</f>
        <v>7.8156000000000003E-2</v>
      </c>
      <c r="F12" s="23"/>
      <c r="G12" s="23"/>
      <c r="H12" s="23"/>
    </row>
    <row r="14" spans="4:8" x14ac:dyDescent="0.25">
      <c r="E14" s="16">
        <v>7.8200000000000006E-2</v>
      </c>
    </row>
  </sheetData>
  <mergeCells count="2">
    <mergeCell ref="D3:H3"/>
    <mergeCell ref="E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India</vt:lpstr>
      <vt:lpstr>MEA</vt:lpstr>
      <vt:lpstr>South America</vt:lpstr>
      <vt:lpstr>North America</vt:lpstr>
      <vt:lpstr>Europe</vt:lpstr>
      <vt:lpstr>APAC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Jaideep Kumar</dc:creator>
  <cp:lastModifiedBy>Hardik Malhotra</cp:lastModifiedBy>
  <dcterms:created xsi:type="dcterms:W3CDTF">2021-10-21T04:50:37Z</dcterms:created>
  <dcterms:modified xsi:type="dcterms:W3CDTF">2021-12-27T11:41:25Z</dcterms:modified>
</cp:coreProperties>
</file>