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Data\RIL 4th Week\"/>
    </mc:Choice>
  </mc:AlternateContent>
  <xr:revisionPtr revIDLastSave="0" documentId="8_{E937753C-D3AF-4434-AC58-973686E8D55B}" xr6:coauthVersionLast="47" xr6:coauthVersionMax="47" xr10:uidLastSave="{00000000-0000-0000-0000-000000000000}"/>
  <bookViews>
    <workbookView xWindow="-120" yWindow="-120" windowWidth="20730" windowHeight="11160" xr2:uid="{D3272179-32FB-42BA-8438-506FE389B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4" i="1" l="1"/>
  <c r="AH15" i="1"/>
  <c r="AH16" i="1"/>
  <c r="AH13" i="1"/>
  <c r="AH4" i="1"/>
  <c r="AH5" i="1"/>
  <c r="AH6" i="1"/>
  <c r="AH7" i="1"/>
  <c r="AH8" i="1"/>
  <c r="AH9" i="1"/>
  <c r="AH10" i="1"/>
  <c r="AH11" i="1"/>
  <c r="AH12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3" i="1"/>
  <c r="W14" i="1"/>
  <c r="W15" i="1"/>
  <c r="W16" i="1"/>
  <c r="W13" i="1"/>
  <c r="W4" i="1"/>
  <c r="W5" i="1"/>
  <c r="W6" i="1"/>
  <c r="W7" i="1"/>
  <c r="W8" i="1"/>
  <c r="W9" i="1"/>
  <c r="W10" i="1"/>
  <c r="W11" i="1"/>
  <c r="W12" i="1"/>
  <c r="W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" i="1"/>
  <c r="V3" i="1" s="1"/>
  <c r="S3" i="1"/>
  <c r="S15" i="1"/>
  <c r="S12" i="1"/>
  <c r="S11" i="1"/>
  <c r="S9" i="1"/>
  <c r="V9" i="1" s="1"/>
  <c r="S8" i="1"/>
  <c r="V8" i="1" s="1"/>
  <c r="S7" i="1"/>
  <c r="S4" i="1"/>
  <c r="S14" i="1"/>
  <c r="S6" i="1"/>
  <c r="S5" i="1"/>
  <c r="S10" i="1"/>
  <c r="V10" i="1" s="1"/>
  <c r="S13" i="1"/>
  <c r="S16" i="1"/>
  <c r="V16" i="1" s="1"/>
  <c r="K13" i="1"/>
  <c r="L1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K3" i="1" s="1"/>
  <c r="L3" i="1" s="1"/>
  <c r="I4" i="1"/>
  <c r="I5" i="1"/>
  <c r="I6" i="1"/>
  <c r="I7" i="1"/>
  <c r="I8" i="1"/>
  <c r="K8" i="1" s="1"/>
  <c r="L8" i="1" s="1"/>
  <c r="I9" i="1"/>
  <c r="I10" i="1"/>
  <c r="I11" i="1"/>
  <c r="I12" i="1"/>
  <c r="I13" i="1"/>
  <c r="I14" i="1"/>
  <c r="I15" i="1"/>
  <c r="I16" i="1"/>
  <c r="K16" i="1" s="1"/>
  <c r="L16" i="1" s="1"/>
  <c r="H3" i="1"/>
  <c r="H4" i="1"/>
  <c r="H5" i="1"/>
  <c r="K5" i="1" s="1"/>
  <c r="L5" i="1" s="1"/>
  <c r="H6" i="1"/>
  <c r="H7" i="1"/>
  <c r="H8" i="1"/>
  <c r="H9" i="1"/>
  <c r="H10" i="1"/>
  <c r="H11" i="1"/>
  <c r="K11" i="1" s="1"/>
  <c r="L11" i="1" s="1"/>
  <c r="H12" i="1"/>
  <c r="H13" i="1"/>
  <c r="H14" i="1"/>
  <c r="K14" i="1" s="1"/>
  <c r="L14" i="1" s="1"/>
  <c r="H15" i="1"/>
  <c r="K15" i="1" s="1"/>
  <c r="L15" i="1" s="1"/>
  <c r="H16" i="1"/>
  <c r="V6" i="1" l="1"/>
  <c r="V4" i="1"/>
  <c r="V7" i="1"/>
  <c r="V13" i="1"/>
  <c r="V11" i="1"/>
  <c r="V12" i="1"/>
  <c r="V5" i="1"/>
  <c r="V14" i="1"/>
  <c r="V15" i="1"/>
  <c r="K10" i="1"/>
  <c r="L10" i="1" s="1"/>
  <c r="K9" i="1"/>
  <c r="L9" i="1" s="1"/>
  <c r="K7" i="1"/>
  <c r="L7" i="1" s="1"/>
  <c r="K6" i="1"/>
  <c r="L6" i="1" s="1"/>
  <c r="K12" i="1"/>
  <c r="L12" i="1" s="1"/>
  <c r="K4" i="1"/>
  <c r="L4" i="1" s="1"/>
</calcChain>
</file>

<file path=xl/sharedStrings.xml><?xml version="1.0" encoding="utf-8"?>
<sst xmlns="http://schemas.openxmlformats.org/spreadsheetml/2006/main" count="61" uniqueCount="30">
  <si>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</si>
  <si>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</si>
  <si>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</si>
  <si>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</si>
  <si>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</si>
  <si>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</si>
  <si>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</si>
  <si>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</si>
  <si>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</si>
  <si>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Q4 FY2022</t>
  </si>
  <si>
    <t>Q1 FY2023</t>
  </si>
  <si>
    <t>Q2 FY2023</t>
  </si>
  <si>
    <t>Q3 FY2023</t>
  </si>
  <si>
    <t>Q4 FY2023</t>
  </si>
  <si>
    <t>Prices in USD/Tonne</t>
  </si>
  <si>
    <t>Year</t>
  </si>
  <si>
    <t>Month</t>
  </si>
  <si>
    <t>Bisphenol A CFR JNPT</t>
  </si>
  <si>
    <t>Epichlorohydrin CFR JNPT</t>
  </si>
  <si>
    <t>Caustic Soda Lye Ex-JNPT</t>
  </si>
  <si>
    <t>Bisphenol A</t>
  </si>
  <si>
    <t>Epichlorohydrin</t>
  </si>
  <si>
    <t>Caustic Soda / Imdiazole</t>
  </si>
  <si>
    <t xml:space="preserve">LER </t>
  </si>
  <si>
    <t>LER local Price</t>
  </si>
  <si>
    <t>SER</t>
  </si>
  <si>
    <t>SER Local Price</t>
  </si>
  <si>
    <t>LER</t>
  </si>
  <si>
    <t>SSER</t>
  </si>
  <si>
    <t>SSER Local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</si>
</sst>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0" fillId="0" borderId="0" xfId="1" applyNumberFormat="1" applyFont="1"/>
    <xf numFmtId="166" fontId="0" fillId="0" borderId="0" xfId="0" applyNumberFormat="1"/>
    <xf numFmtId="0" fontId="2" fillId="3" borderId="0" xfId="0" applyFont="1" applyFill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2B7F-DAEE-4E6C-A5A6-CB2A4834F261}">
  <dimension ref="B1:AH16"/>
  <sheetViews>
    <sheetView tabSelected="1" topLeftCell="P1" workbookViewId="0">
      <selection activeCell="Y18" sqref="Y18"/>
    </sheetView>
  </sheetViews>
  <sheetFormatPr defaultRowHeight="15" x14ac:dyDescent="0.25"/>
  <cols>
    <col min="4" max="4" width="18.28515625" bestFit="1" customWidth="1"/>
    <col min="5" max="5" width="20.42578125" bestFit="1" customWidth="1"/>
    <col min="6" max="6" width="20" bestFit="1" customWidth="1"/>
    <col min="8" max="8" width="12.85546875" customWidth="1"/>
    <col min="9" max="9" width="14.5703125" customWidth="1"/>
    <col min="10" max="10" width="17.140625" customWidth="1"/>
    <col min="12" max="12" width="13.7109375" customWidth="1"/>
    <col min="16" max="16" width="11.28515625" customWidth="1"/>
    <col min="17" max="17" width="18.140625" customWidth="1"/>
    <col min="28" max="28" width="12.5703125" customWidth="1"/>
  </cols>
  <sheetData>
    <row r="1" spans="2:34" x14ac:dyDescent="0.25">
      <c r="B1" s="4"/>
      <c r="C1" s="4"/>
      <c r="D1" s="5" t="s">
        <v>14</v>
      </c>
      <c r="E1" s="6"/>
      <c r="F1" s="7"/>
      <c r="H1" t="s">
        <v>20</v>
      </c>
      <c r="I1" t="s">
        <v>21</v>
      </c>
      <c r="J1" t="s">
        <v>22</v>
      </c>
      <c r="L1">
        <v>4040</v>
      </c>
      <c r="P1" t="s">
        <v>27</v>
      </c>
      <c r="Q1" t="s">
        <v>20</v>
      </c>
      <c r="AA1" t="s">
        <v>27</v>
      </c>
      <c r="AB1" t="s">
        <v>20</v>
      </c>
    </row>
    <row r="2" spans="2:34" x14ac:dyDescent="0.25">
      <c r="B2" s="8" t="s">
        <v>15</v>
      </c>
      <c r="C2" s="8" t="s">
        <v>16</v>
      </c>
      <c r="D2" s="9" t="s">
        <v>17</v>
      </c>
      <c r="E2" s="8" t="s">
        <v>18</v>
      </c>
      <c r="F2" s="8" t="s">
        <v>19</v>
      </c>
      <c r="H2">
        <v>0.7</v>
      </c>
      <c r="I2">
        <v>0.56000000000000005</v>
      </c>
      <c r="J2">
        <v>0.5</v>
      </c>
      <c r="K2" t="s">
        <v>23</v>
      </c>
      <c r="L2" s="12" t="s">
        <v>24</v>
      </c>
      <c r="P2">
        <v>0.73099999999999998</v>
      </c>
      <c r="Q2">
        <v>0.26900000000000002</v>
      </c>
      <c r="V2" t="s">
        <v>25</v>
      </c>
      <c r="W2" t="s">
        <v>26</v>
      </c>
      <c r="AA2">
        <v>0.79</v>
      </c>
      <c r="AB2">
        <v>0.20999999999999996</v>
      </c>
      <c r="AG2" t="s">
        <v>28</v>
      </c>
      <c r="AH2" t="s">
        <v>29</v>
      </c>
    </row>
    <row r="3" spans="2:34" x14ac:dyDescent="0.25">
      <c r="B3" s="1">
        <v>2021</v>
      </c>
      <c r="C3" s="1" t="s">
        <v>0</v>
      </c>
      <c r="D3" s="2">
        <v>2446.89</v>
      </c>
      <c r="E3" s="1">
        <v>2154.71</v>
      </c>
      <c r="F3" s="2">
        <v>331.83</v>
      </c>
      <c r="H3">
        <f t="shared" ref="H3:H16" si="0">$H$2*D3</f>
        <v>1712.8229999999999</v>
      </c>
      <c r="I3">
        <f t="shared" ref="I3:I16" si="1">$I$2*E3</f>
        <v>1206.6376000000002</v>
      </c>
      <c r="J3">
        <f t="shared" ref="J3:J16" si="2">$J$2*F3</f>
        <v>165.91499999999999</v>
      </c>
      <c r="K3">
        <f t="shared" ref="K3:K12" si="3">SUM(H3:J3)</f>
        <v>3085.3756000000003</v>
      </c>
      <c r="L3" s="13">
        <f>K3+K3*5%</f>
        <v>3239.6443800000002</v>
      </c>
      <c r="M3" s="10"/>
      <c r="N3" s="1">
        <v>2021</v>
      </c>
      <c r="O3" s="1" t="s">
        <v>0</v>
      </c>
      <c r="P3" s="1">
        <v>3085.3756000000003</v>
      </c>
      <c r="Q3" s="2">
        <v>2446.89</v>
      </c>
      <c r="S3">
        <f>$P$2*P3</f>
        <v>2255.4095636000002</v>
      </c>
      <c r="T3">
        <f>$Q$2*Q3</f>
        <v>658.21340999999995</v>
      </c>
      <c r="V3" s="11">
        <f>SUM(S3:T3)</f>
        <v>2913.6229736</v>
      </c>
      <c r="W3" s="13">
        <f>V3+V3*7%</f>
        <v>3117.576581752</v>
      </c>
      <c r="Y3" s="1">
        <v>2021</v>
      </c>
      <c r="Z3" s="1" t="s">
        <v>0</v>
      </c>
      <c r="AA3" s="1">
        <v>3085.3756000000003</v>
      </c>
      <c r="AB3" s="2">
        <v>2446.89</v>
      </c>
      <c r="AD3">
        <f>$AA$2*AA3</f>
        <v>2437.4467240000004</v>
      </c>
      <c r="AE3">
        <f>$AB$2*AB3</f>
        <v>513.84689999999989</v>
      </c>
      <c r="AG3">
        <f>SUM(AD3:AE3)</f>
        <v>2951.2936240000004</v>
      </c>
      <c r="AH3" s="13">
        <f>AG3+AG3*7%</f>
        <v>3157.8841776800004</v>
      </c>
    </row>
    <row r="4" spans="2:34" x14ac:dyDescent="0.25">
      <c r="B4" s="1">
        <v>2021</v>
      </c>
      <c r="C4" s="1" t="s">
        <v>1</v>
      </c>
      <c r="D4" s="2">
        <v>2535.0500000000002</v>
      </c>
      <c r="E4" s="1">
        <v>2561.5500000000002</v>
      </c>
      <c r="F4" s="2">
        <v>301.60000000000002</v>
      </c>
      <c r="H4">
        <f t="shared" si="0"/>
        <v>1774.5350000000001</v>
      </c>
      <c r="I4">
        <f t="shared" si="1"/>
        <v>1434.4680000000003</v>
      </c>
      <c r="J4">
        <f t="shared" si="2"/>
        <v>150.80000000000001</v>
      </c>
      <c r="K4">
        <f t="shared" si="3"/>
        <v>3359.8030000000008</v>
      </c>
      <c r="L4" s="13">
        <f t="shared" ref="L4:L12" si="4">K4+K4*5%</f>
        <v>3527.7931500000009</v>
      </c>
      <c r="M4" s="10"/>
      <c r="N4" s="1">
        <v>2021</v>
      </c>
      <c r="O4" s="1" t="s">
        <v>1</v>
      </c>
      <c r="P4" s="1">
        <v>3359.8030000000008</v>
      </c>
      <c r="Q4" s="2">
        <v>2535.0500000000002</v>
      </c>
      <c r="S4">
        <f t="shared" ref="S4:T16" si="5">$P$2*P4</f>
        <v>2456.0159930000004</v>
      </c>
      <c r="T4">
        <f t="shared" ref="T4:T16" si="6">$Q$2*Q4</f>
        <v>681.92845000000011</v>
      </c>
      <c r="V4" s="11">
        <f t="shared" ref="V4:V16" si="7">SUM(S4:T4)</f>
        <v>3137.9444430000003</v>
      </c>
      <c r="W4" s="13">
        <f t="shared" ref="W4:W16" si="8">V4+V4*7%</f>
        <v>3357.6005540100005</v>
      </c>
      <c r="Y4" s="1">
        <v>2021</v>
      </c>
      <c r="Z4" s="1" t="s">
        <v>1</v>
      </c>
      <c r="AA4" s="1">
        <v>3359.8030000000008</v>
      </c>
      <c r="AB4" s="2">
        <v>2535.0500000000002</v>
      </c>
      <c r="AD4">
        <f t="shared" ref="AD4:AD16" si="9">$AA$2*AA4</f>
        <v>2654.2443700000008</v>
      </c>
      <c r="AE4">
        <f t="shared" ref="AE4:AE16" si="10">$AB$2*AB4</f>
        <v>532.3605</v>
      </c>
      <c r="AG4">
        <f t="shared" ref="AG4:AG16" si="11">SUM(AD4:AE4)</f>
        <v>3186.604870000001</v>
      </c>
      <c r="AH4" s="13">
        <f t="shared" ref="AH4:AH16" si="12">AG4+AG4*7%</f>
        <v>3409.667210900001</v>
      </c>
    </row>
    <row r="5" spans="2:34" x14ac:dyDescent="0.25">
      <c r="B5" s="1">
        <v>2021</v>
      </c>
      <c r="C5" s="1" t="s">
        <v>2</v>
      </c>
      <c r="D5" s="2">
        <v>2579.94</v>
      </c>
      <c r="E5" s="1">
        <v>2593.66</v>
      </c>
      <c r="F5" s="2">
        <v>290.31</v>
      </c>
      <c r="H5">
        <f t="shared" si="0"/>
        <v>1805.9579999999999</v>
      </c>
      <c r="I5">
        <f t="shared" si="1"/>
        <v>1452.4496000000001</v>
      </c>
      <c r="J5">
        <f t="shared" si="2"/>
        <v>145.155</v>
      </c>
      <c r="K5">
        <f t="shared" si="3"/>
        <v>3403.5626000000002</v>
      </c>
      <c r="L5" s="13">
        <f t="shared" si="4"/>
        <v>3573.7407300000004</v>
      </c>
      <c r="M5" s="10"/>
      <c r="N5" s="1">
        <v>2021</v>
      </c>
      <c r="O5" s="1" t="s">
        <v>2</v>
      </c>
      <c r="P5" s="1">
        <v>3403.5626000000002</v>
      </c>
      <c r="Q5" s="2">
        <v>2579.94</v>
      </c>
      <c r="S5">
        <f t="shared" si="5"/>
        <v>2488.0042606000002</v>
      </c>
      <c r="T5">
        <f t="shared" si="6"/>
        <v>694.00386000000003</v>
      </c>
      <c r="V5" s="11">
        <f t="shared" si="7"/>
        <v>3182.0081206000004</v>
      </c>
      <c r="W5" s="13">
        <f t="shared" si="8"/>
        <v>3404.7486890420005</v>
      </c>
      <c r="Y5" s="1">
        <v>2021</v>
      </c>
      <c r="Z5" s="1" t="s">
        <v>2</v>
      </c>
      <c r="AA5" s="1">
        <v>3403.5626000000002</v>
      </c>
      <c r="AB5" s="2">
        <v>2579.94</v>
      </c>
      <c r="AD5">
        <f t="shared" si="9"/>
        <v>2688.8144540000003</v>
      </c>
      <c r="AE5">
        <f t="shared" si="10"/>
        <v>541.78739999999993</v>
      </c>
      <c r="AG5">
        <f t="shared" si="11"/>
        <v>3230.6018540000005</v>
      </c>
      <c r="AH5" s="13">
        <f t="shared" si="12"/>
        <v>3456.7439837800007</v>
      </c>
    </row>
    <row r="6" spans="2:34" x14ac:dyDescent="0.25">
      <c r="B6" s="1">
        <v>2021</v>
      </c>
      <c r="C6" s="1" t="s">
        <v>3</v>
      </c>
      <c r="D6" s="2">
        <v>2697.67</v>
      </c>
      <c r="E6" s="1">
        <v>2591.54</v>
      </c>
      <c r="F6" s="2">
        <v>383.58</v>
      </c>
      <c r="H6">
        <f t="shared" si="0"/>
        <v>1888.3689999999999</v>
      </c>
      <c r="I6">
        <f t="shared" si="1"/>
        <v>1451.2624000000001</v>
      </c>
      <c r="J6">
        <f t="shared" si="2"/>
        <v>191.79</v>
      </c>
      <c r="K6">
        <f t="shared" si="3"/>
        <v>3531.4214000000002</v>
      </c>
      <c r="L6" s="13">
        <f t="shared" si="4"/>
        <v>3707.9924700000001</v>
      </c>
      <c r="M6" s="10"/>
      <c r="N6" s="1">
        <v>2021</v>
      </c>
      <c r="O6" s="1" t="s">
        <v>3</v>
      </c>
      <c r="P6" s="1">
        <v>3531.4214000000002</v>
      </c>
      <c r="Q6" s="2">
        <v>2697.67</v>
      </c>
      <c r="S6">
        <f t="shared" si="5"/>
        <v>2581.4690433999999</v>
      </c>
      <c r="T6">
        <f t="shared" si="6"/>
        <v>725.6732300000001</v>
      </c>
      <c r="V6" s="11">
        <f t="shared" si="7"/>
        <v>3307.1422733999998</v>
      </c>
      <c r="W6" s="13">
        <f t="shared" si="8"/>
        <v>3538.6422325379999</v>
      </c>
      <c r="Y6" s="1">
        <v>2021</v>
      </c>
      <c r="Z6" s="1" t="s">
        <v>3</v>
      </c>
      <c r="AA6" s="1">
        <v>3531.4214000000002</v>
      </c>
      <c r="AB6" s="2">
        <v>2697.67</v>
      </c>
      <c r="AD6">
        <f t="shared" si="9"/>
        <v>2789.8229060000003</v>
      </c>
      <c r="AE6">
        <f t="shared" si="10"/>
        <v>566.51069999999993</v>
      </c>
      <c r="AG6">
        <f t="shared" si="11"/>
        <v>3356.3336060000001</v>
      </c>
      <c r="AH6" s="13">
        <f t="shared" si="12"/>
        <v>3591.27695842</v>
      </c>
    </row>
    <row r="7" spans="2:34" x14ac:dyDescent="0.25">
      <c r="B7" s="1">
        <v>2021</v>
      </c>
      <c r="C7" s="1" t="s">
        <v>4</v>
      </c>
      <c r="D7" s="1">
        <v>3201.64</v>
      </c>
      <c r="E7" s="1">
        <v>3084</v>
      </c>
      <c r="F7" s="2">
        <v>432.92</v>
      </c>
      <c r="H7">
        <f t="shared" si="0"/>
        <v>2241.1479999999997</v>
      </c>
      <c r="I7">
        <f t="shared" si="1"/>
        <v>1727.0400000000002</v>
      </c>
      <c r="J7">
        <f t="shared" si="2"/>
        <v>216.46</v>
      </c>
      <c r="K7">
        <f t="shared" si="3"/>
        <v>4184.6480000000001</v>
      </c>
      <c r="L7" s="13">
        <f t="shared" si="4"/>
        <v>4393.8804</v>
      </c>
      <c r="M7" s="10"/>
      <c r="N7" s="1">
        <v>2021</v>
      </c>
      <c r="O7" s="1" t="s">
        <v>4</v>
      </c>
      <c r="P7" s="1">
        <v>4184.6480000000001</v>
      </c>
      <c r="Q7" s="1">
        <v>3201.64</v>
      </c>
      <c r="S7">
        <f t="shared" si="5"/>
        <v>3058.9776879999999</v>
      </c>
      <c r="T7">
        <f t="shared" si="6"/>
        <v>861.24116000000004</v>
      </c>
      <c r="V7" s="11">
        <f t="shared" si="7"/>
        <v>3920.218848</v>
      </c>
      <c r="W7" s="13">
        <f t="shared" si="8"/>
        <v>4194.63416736</v>
      </c>
      <c r="Y7" s="1">
        <v>2021</v>
      </c>
      <c r="Z7" s="1" t="s">
        <v>4</v>
      </c>
      <c r="AA7" s="1">
        <v>4184.6480000000001</v>
      </c>
      <c r="AB7" s="1">
        <v>3201.64</v>
      </c>
      <c r="AD7">
        <f t="shared" si="9"/>
        <v>3305.87192</v>
      </c>
      <c r="AE7">
        <f t="shared" si="10"/>
        <v>672.34439999999984</v>
      </c>
      <c r="AG7">
        <f t="shared" si="11"/>
        <v>3978.21632</v>
      </c>
      <c r="AH7" s="13">
        <f t="shared" si="12"/>
        <v>4256.6914624000001</v>
      </c>
    </row>
    <row r="8" spans="2:34" x14ac:dyDescent="0.25">
      <c r="B8" s="1">
        <v>2021</v>
      </c>
      <c r="C8" s="1" t="s">
        <v>5</v>
      </c>
      <c r="D8" s="1">
        <v>3739.56</v>
      </c>
      <c r="E8" s="1">
        <v>3135.11</v>
      </c>
      <c r="F8" s="2">
        <v>460.29</v>
      </c>
      <c r="H8">
        <f t="shared" si="0"/>
        <v>2617.692</v>
      </c>
      <c r="I8">
        <f t="shared" si="1"/>
        <v>1755.6616000000001</v>
      </c>
      <c r="J8">
        <f t="shared" si="2"/>
        <v>230.14500000000001</v>
      </c>
      <c r="K8">
        <f t="shared" si="3"/>
        <v>4603.4986000000008</v>
      </c>
      <c r="L8" s="13">
        <f t="shared" si="4"/>
        <v>4833.6735300000009</v>
      </c>
      <c r="M8" s="10"/>
      <c r="N8" s="1">
        <v>2021</v>
      </c>
      <c r="O8" s="1" t="s">
        <v>5</v>
      </c>
      <c r="P8" s="1">
        <v>4603.4986000000008</v>
      </c>
      <c r="Q8" s="1">
        <v>3739.56</v>
      </c>
      <c r="S8">
        <f t="shared" si="5"/>
        <v>3365.1574766000003</v>
      </c>
      <c r="T8">
        <f t="shared" si="6"/>
        <v>1005.94164</v>
      </c>
      <c r="V8" s="11">
        <f t="shared" si="7"/>
        <v>4371.0991166000003</v>
      </c>
      <c r="W8" s="13">
        <f t="shared" si="8"/>
        <v>4677.0760547620002</v>
      </c>
      <c r="Y8" s="1">
        <v>2021</v>
      </c>
      <c r="Z8" s="1" t="s">
        <v>5</v>
      </c>
      <c r="AA8" s="1">
        <v>4603.4986000000008</v>
      </c>
      <c r="AB8" s="1">
        <v>3739.56</v>
      </c>
      <c r="AD8">
        <f t="shared" si="9"/>
        <v>3636.7638940000006</v>
      </c>
      <c r="AE8">
        <f t="shared" si="10"/>
        <v>785.30759999999987</v>
      </c>
      <c r="AG8">
        <f t="shared" si="11"/>
        <v>4422.0714940000007</v>
      </c>
      <c r="AH8" s="13">
        <f t="shared" si="12"/>
        <v>4731.6164985800006</v>
      </c>
    </row>
    <row r="9" spans="2:34" x14ac:dyDescent="0.25">
      <c r="B9" s="1">
        <v>2021</v>
      </c>
      <c r="C9" s="1" t="s">
        <v>6</v>
      </c>
      <c r="D9" s="1">
        <v>3762.32</v>
      </c>
      <c r="E9" s="1">
        <v>3228.66</v>
      </c>
      <c r="F9" s="2">
        <v>697.63</v>
      </c>
      <c r="H9">
        <f t="shared" si="0"/>
        <v>2633.6239999999998</v>
      </c>
      <c r="I9">
        <f t="shared" si="1"/>
        <v>1808.0496000000001</v>
      </c>
      <c r="J9">
        <f t="shared" si="2"/>
        <v>348.815</v>
      </c>
      <c r="K9">
        <f t="shared" si="3"/>
        <v>4790.4885999999997</v>
      </c>
      <c r="L9" s="13">
        <f t="shared" si="4"/>
        <v>5030.0130300000001</v>
      </c>
      <c r="M9" s="10"/>
      <c r="N9" s="1">
        <v>2021</v>
      </c>
      <c r="O9" s="1" t="s">
        <v>6</v>
      </c>
      <c r="P9" s="1">
        <v>4790.4885999999997</v>
      </c>
      <c r="Q9" s="1">
        <v>3762.32</v>
      </c>
      <c r="S9">
        <f t="shared" si="5"/>
        <v>3501.8471665999996</v>
      </c>
      <c r="T9">
        <f t="shared" si="6"/>
        <v>1012.0640800000001</v>
      </c>
      <c r="V9" s="11">
        <f t="shared" si="7"/>
        <v>4513.9112465999997</v>
      </c>
      <c r="W9" s="13">
        <f t="shared" si="8"/>
        <v>4829.8850338619995</v>
      </c>
      <c r="Y9" s="1">
        <v>2021</v>
      </c>
      <c r="Z9" s="1" t="s">
        <v>6</v>
      </c>
      <c r="AA9" s="1">
        <v>4790.4885999999997</v>
      </c>
      <c r="AB9" s="1">
        <v>3762.32</v>
      </c>
      <c r="AD9">
        <f t="shared" si="9"/>
        <v>3784.4859940000001</v>
      </c>
      <c r="AE9">
        <f t="shared" si="10"/>
        <v>790.08719999999994</v>
      </c>
      <c r="AG9">
        <f t="shared" si="11"/>
        <v>4574.5731940000005</v>
      </c>
      <c r="AH9" s="13">
        <f t="shared" si="12"/>
        <v>4894.7933175800008</v>
      </c>
    </row>
    <row r="10" spans="2:34" x14ac:dyDescent="0.25">
      <c r="B10" s="1">
        <v>2021</v>
      </c>
      <c r="C10" s="1" t="s">
        <v>7</v>
      </c>
      <c r="D10" s="1">
        <v>3820.15</v>
      </c>
      <c r="E10" s="1">
        <v>3786.58</v>
      </c>
      <c r="F10" s="2">
        <v>966.11</v>
      </c>
      <c r="H10">
        <f t="shared" si="0"/>
        <v>2674.105</v>
      </c>
      <c r="I10">
        <f t="shared" si="1"/>
        <v>2120.4848000000002</v>
      </c>
      <c r="J10">
        <f t="shared" si="2"/>
        <v>483.05500000000001</v>
      </c>
      <c r="K10">
        <f t="shared" si="3"/>
        <v>5277.6448</v>
      </c>
      <c r="L10" s="13">
        <f t="shared" si="4"/>
        <v>5541.5270399999999</v>
      </c>
      <c r="M10" s="10"/>
      <c r="N10" s="1">
        <v>2021</v>
      </c>
      <c r="O10" s="1" t="s">
        <v>7</v>
      </c>
      <c r="P10" s="1">
        <v>5277.6448</v>
      </c>
      <c r="Q10" s="1">
        <v>3820.15</v>
      </c>
      <c r="S10">
        <f t="shared" si="5"/>
        <v>3857.9583487999998</v>
      </c>
      <c r="T10">
        <f t="shared" si="6"/>
        <v>1027.6203500000001</v>
      </c>
      <c r="V10" s="11">
        <f t="shared" si="7"/>
        <v>4885.5786988</v>
      </c>
      <c r="W10" s="13">
        <f t="shared" si="8"/>
        <v>5227.5692077160002</v>
      </c>
      <c r="Y10" s="1">
        <v>2021</v>
      </c>
      <c r="Z10" s="1" t="s">
        <v>7</v>
      </c>
      <c r="AA10" s="1">
        <v>5277.6448</v>
      </c>
      <c r="AB10" s="1">
        <v>3820.15</v>
      </c>
      <c r="AD10">
        <f t="shared" si="9"/>
        <v>4169.3393919999999</v>
      </c>
      <c r="AE10">
        <f t="shared" si="10"/>
        <v>802.23149999999987</v>
      </c>
      <c r="AG10">
        <f t="shared" si="11"/>
        <v>4971.5708919999997</v>
      </c>
      <c r="AH10" s="13">
        <f t="shared" si="12"/>
        <v>5319.5808544399997</v>
      </c>
    </row>
    <row r="11" spans="2:34" x14ac:dyDescent="0.25">
      <c r="B11" s="1">
        <v>2021</v>
      </c>
      <c r="C11" s="1" t="s">
        <v>8</v>
      </c>
      <c r="D11" s="1">
        <v>3450.05</v>
      </c>
      <c r="E11" s="1">
        <v>3544.03</v>
      </c>
      <c r="F11" s="2">
        <v>780.25</v>
      </c>
      <c r="H11">
        <f t="shared" si="0"/>
        <v>2415.0349999999999</v>
      </c>
      <c r="I11">
        <f t="shared" si="1"/>
        <v>1984.6568000000002</v>
      </c>
      <c r="J11">
        <f t="shared" si="2"/>
        <v>390.125</v>
      </c>
      <c r="K11">
        <f t="shared" si="3"/>
        <v>4789.8168000000005</v>
      </c>
      <c r="L11" s="13">
        <f t="shared" si="4"/>
        <v>5029.3076400000009</v>
      </c>
      <c r="M11" s="10"/>
      <c r="N11" s="1">
        <v>2021</v>
      </c>
      <c r="O11" s="1" t="s">
        <v>8</v>
      </c>
      <c r="P11" s="1">
        <v>4789.8168000000005</v>
      </c>
      <c r="Q11" s="1">
        <v>3450.05</v>
      </c>
      <c r="S11">
        <f t="shared" si="5"/>
        <v>3501.3560808000002</v>
      </c>
      <c r="T11">
        <f t="shared" si="6"/>
        <v>928.0634500000001</v>
      </c>
      <c r="V11" s="11">
        <f t="shared" si="7"/>
        <v>4429.4195307999998</v>
      </c>
      <c r="W11" s="13">
        <f t="shared" si="8"/>
        <v>4739.4788979559999</v>
      </c>
      <c r="Y11" s="1">
        <v>2021</v>
      </c>
      <c r="Z11" s="1" t="s">
        <v>8</v>
      </c>
      <c r="AA11" s="1">
        <v>4789.8168000000005</v>
      </c>
      <c r="AB11" s="1">
        <v>3450.05</v>
      </c>
      <c r="AD11">
        <f t="shared" si="9"/>
        <v>3783.9552720000006</v>
      </c>
      <c r="AE11">
        <f t="shared" si="10"/>
        <v>724.51049999999987</v>
      </c>
      <c r="AG11">
        <f t="shared" si="11"/>
        <v>4508.4657720000005</v>
      </c>
      <c r="AH11" s="13">
        <f t="shared" si="12"/>
        <v>4824.0583760400004</v>
      </c>
    </row>
    <row r="12" spans="2:34" x14ac:dyDescent="0.25">
      <c r="B12" s="1" t="s">
        <v>9</v>
      </c>
      <c r="C12" s="3"/>
      <c r="D12" s="1">
        <v>3120.28</v>
      </c>
      <c r="E12" s="1">
        <v>3250</v>
      </c>
      <c r="F12" s="2">
        <v>610</v>
      </c>
      <c r="H12">
        <f t="shared" si="0"/>
        <v>2184.1959999999999</v>
      </c>
      <c r="I12">
        <f t="shared" si="1"/>
        <v>1820.0000000000002</v>
      </c>
      <c r="J12">
        <f t="shared" si="2"/>
        <v>305</v>
      </c>
      <c r="K12">
        <f t="shared" si="3"/>
        <v>4309.1959999999999</v>
      </c>
      <c r="L12" s="13">
        <f t="shared" si="4"/>
        <v>4524.6557999999995</v>
      </c>
      <c r="M12" s="10"/>
      <c r="N12" s="1" t="s">
        <v>9</v>
      </c>
      <c r="O12" s="3"/>
      <c r="P12" s="1">
        <v>4309.1959999999999</v>
      </c>
      <c r="Q12" s="1">
        <v>3120.28</v>
      </c>
      <c r="S12">
        <f t="shared" si="5"/>
        <v>3150.0222759999997</v>
      </c>
      <c r="T12">
        <f t="shared" si="6"/>
        <v>839.35532000000012</v>
      </c>
      <c r="V12" s="11">
        <f t="shared" si="7"/>
        <v>3989.3775959999998</v>
      </c>
      <c r="W12" s="13">
        <f t="shared" si="8"/>
        <v>4268.6340277199997</v>
      </c>
      <c r="Y12" s="1" t="s">
        <v>9</v>
      </c>
      <c r="Z12" s="3"/>
      <c r="AA12" s="1">
        <v>4309.1959999999999</v>
      </c>
      <c r="AB12" s="1">
        <v>3120.28</v>
      </c>
      <c r="AD12">
        <f t="shared" si="9"/>
        <v>3404.2648400000003</v>
      </c>
      <c r="AE12">
        <f t="shared" si="10"/>
        <v>655.25879999999995</v>
      </c>
      <c r="AG12">
        <f t="shared" si="11"/>
        <v>4059.5236400000003</v>
      </c>
      <c r="AH12" s="13">
        <f t="shared" si="12"/>
        <v>4343.6902948000006</v>
      </c>
    </row>
    <row r="13" spans="2:34" x14ac:dyDescent="0.25">
      <c r="B13" s="1" t="s">
        <v>10</v>
      </c>
      <c r="C13" s="3"/>
      <c r="D13" s="1">
        <v>2840</v>
      </c>
      <c r="E13" s="1">
        <v>2870.71</v>
      </c>
      <c r="F13" s="2">
        <v>660</v>
      </c>
      <c r="H13">
        <f t="shared" si="0"/>
        <v>1987.9999999999998</v>
      </c>
      <c r="I13">
        <f t="shared" si="1"/>
        <v>1607.5976000000003</v>
      </c>
      <c r="J13">
        <f t="shared" si="2"/>
        <v>330</v>
      </c>
      <c r="K13">
        <f>SUM(H13:J13)</f>
        <v>3925.5976000000001</v>
      </c>
      <c r="L13" s="13">
        <f>K13+K13*7%</f>
        <v>4200.3894319999999</v>
      </c>
      <c r="M13" s="10"/>
      <c r="N13" s="1" t="s">
        <v>10</v>
      </c>
      <c r="O13" s="3"/>
      <c r="P13" s="1">
        <v>3925.5976000000001</v>
      </c>
      <c r="Q13" s="1">
        <v>2840</v>
      </c>
      <c r="S13">
        <f t="shared" si="5"/>
        <v>2869.6118455999999</v>
      </c>
      <c r="T13">
        <f t="shared" si="6"/>
        <v>763.96</v>
      </c>
      <c r="V13" s="11">
        <f t="shared" si="7"/>
        <v>3633.5718456</v>
      </c>
      <c r="W13" s="13">
        <f>V13+V13*9%</f>
        <v>3960.5933117039999</v>
      </c>
      <c r="Y13" s="1" t="s">
        <v>10</v>
      </c>
      <c r="Z13" s="3"/>
      <c r="AA13" s="1">
        <v>3925.5976000000001</v>
      </c>
      <c r="AB13" s="1">
        <v>2840</v>
      </c>
      <c r="AD13">
        <f t="shared" si="9"/>
        <v>3101.2221040000004</v>
      </c>
      <c r="AE13">
        <f t="shared" si="10"/>
        <v>596.39999999999986</v>
      </c>
      <c r="AG13">
        <f t="shared" si="11"/>
        <v>3697.622104</v>
      </c>
      <c r="AH13" s="13">
        <f>AG13+AG13*9%</f>
        <v>4030.4080933599998</v>
      </c>
    </row>
    <row r="14" spans="2:34" x14ac:dyDescent="0.25">
      <c r="B14" s="1" t="s">
        <v>11</v>
      </c>
      <c r="C14" s="3"/>
      <c r="D14" s="1">
        <v>2975</v>
      </c>
      <c r="E14" s="1">
        <v>3070</v>
      </c>
      <c r="F14" s="2">
        <v>620</v>
      </c>
      <c r="H14">
        <f t="shared" si="0"/>
        <v>2082.5</v>
      </c>
      <c r="I14">
        <f t="shared" si="1"/>
        <v>1719.2000000000003</v>
      </c>
      <c r="J14">
        <f t="shared" si="2"/>
        <v>310</v>
      </c>
      <c r="K14">
        <f t="shared" ref="K14:K16" si="13">SUM(H14:J14)</f>
        <v>4111.7000000000007</v>
      </c>
      <c r="L14" s="13">
        <f t="shared" ref="L14:L16" si="14">K14+K14*7%</f>
        <v>4399.5190000000011</v>
      </c>
      <c r="N14" s="1" t="s">
        <v>11</v>
      </c>
      <c r="O14" s="3"/>
      <c r="P14" s="1">
        <v>4111.7000000000007</v>
      </c>
      <c r="Q14" s="1">
        <v>2975</v>
      </c>
      <c r="S14">
        <f t="shared" si="5"/>
        <v>3005.6527000000006</v>
      </c>
      <c r="T14">
        <f t="shared" si="6"/>
        <v>800.27500000000009</v>
      </c>
      <c r="V14" s="11">
        <f t="shared" si="7"/>
        <v>3805.9277000000006</v>
      </c>
      <c r="W14" s="13">
        <f t="shared" ref="W14:W16" si="15">V14+V14*9%</f>
        <v>4148.461193000001</v>
      </c>
      <c r="Y14" s="1" t="s">
        <v>11</v>
      </c>
      <c r="Z14" s="3"/>
      <c r="AA14" s="1">
        <v>4111.7000000000007</v>
      </c>
      <c r="AB14" s="1">
        <v>2975</v>
      </c>
      <c r="AD14">
        <f t="shared" si="9"/>
        <v>3248.2430000000008</v>
      </c>
      <c r="AE14">
        <f t="shared" si="10"/>
        <v>624.74999999999989</v>
      </c>
      <c r="AG14">
        <f t="shared" si="11"/>
        <v>3872.9930000000008</v>
      </c>
      <c r="AH14" s="13">
        <f t="shared" ref="AH14:AH16" si="16">AG14+AG14*9%</f>
        <v>4221.5623700000006</v>
      </c>
    </row>
    <row r="15" spans="2:34" x14ac:dyDescent="0.25">
      <c r="B15" s="1" t="s">
        <v>12</v>
      </c>
      <c r="C15" s="3"/>
      <c r="D15" s="1">
        <v>3340</v>
      </c>
      <c r="E15" s="1">
        <v>3450</v>
      </c>
      <c r="F15" s="2">
        <v>710</v>
      </c>
      <c r="H15">
        <f t="shared" si="0"/>
        <v>2338</v>
      </c>
      <c r="I15">
        <f t="shared" si="1"/>
        <v>1932.0000000000002</v>
      </c>
      <c r="J15">
        <f t="shared" si="2"/>
        <v>355</v>
      </c>
      <c r="K15">
        <f t="shared" si="13"/>
        <v>4625</v>
      </c>
      <c r="L15" s="13">
        <f t="shared" si="14"/>
        <v>4948.75</v>
      </c>
      <c r="N15" s="1" t="s">
        <v>12</v>
      </c>
      <c r="O15" s="3"/>
      <c r="P15" s="1">
        <v>4625</v>
      </c>
      <c r="Q15" s="1">
        <v>3340</v>
      </c>
      <c r="S15">
        <f t="shared" si="5"/>
        <v>3380.875</v>
      </c>
      <c r="T15">
        <f t="shared" si="6"/>
        <v>898.46</v>
      </c>
      <c r="V15" s="11">
        <f t="shared" si="7"/>
        <v>4279.335</v>
      </c>
      <c r="W15" s="13">
        <f t="shared" si="15"/>
        <v>4664.4751500000002</v>
      </c>
      <c r="Y15" s="1" t="s">
        <v>12</v>
      </c>
      <c r="Z15" s="3"/>
      <c r="AA15" s="1">
        <v>4625</v>
      </c>
      <c r="AB15" s="1">
        <v>3340</v>
      </c>
      <c r="AD15">
        <f t="shared" si="9"/>
        <v>3653.75</v>
      </c>
      <c r="AE15">
        <f t="shared" si="10"/>
        <v>701.39999999999986</v>
      </c>
      <c r="AG15">
        <f t="shared" si="11"/>
        <v>4355.1499999999996</v>
      </c>
      <c r="AH15" s="13">
        <f t="shared" si="16"/>
        <v>4747.1134999999995</v>
      </c>
    </row>
    <row r="16" spans="2:34" x14ac:dyDescent="0.25">
      <c r="B16" s="1" t="s">
        <v>13</v>
      </c>
      <c r="C16" s="3"/>
      <c r="D16" s="1">
        <v>2740</v>
      </c>
      <c r="E16" s="1">
        <v>2750</v>
      </c>
      <c r="F16" s="2">
        <v>670</v>
      </c>
      <c r="H16">
        <f t="shared" si="0"/>
        <v>1917.9999999999998</v>
      </c>
      <c r="I16">
        <f t="shared" si="1"/>
        <v>1540.0000000000002</v>
      </c>
      <c r="J16">
        <f t="shared" si="2"/>
        <v>335</v>
      </c>
      <c r="K16">
        <f t="shared" si="13"/>
        <v>3793</v>
      </c>
      <c r="L16" s="13">
        <f t="shared" si="14"/>
        <v>4058.51</v>
      </c>
      <c r="N16" s="1" t="s">
        <v>13</v>
      </c>
      <c r="O16" s="3"/>
      <c r="P16" s="1">
        <v>3793</v>
      </c>
      <c r="Q16" s="1">
        <v>2740</v>
      </c>
      <c r="S16">
        <f t="shared" si="5"/>
        <v>2772.683</v>
      </c>
      <c r="T16">
        <f t="shared" si="6"/>
        <v>737.06000000000006</v>
      </c>
      <c r="V16" s="11">
        <f t="shared" si="7"/>
        <v>3509.7429999999999</v>
      </c>
      <c r="W16" s="13">
        <f t="shared" si="15"/>
        <v>3825.61987</v>
      </c>
      <c r="Y16" s="1" t="s">
        <v>13</v>
      </c>
      <c r="Z16" s="3"/>
      <c r="AA16" s="1">
        <v>3793</v>
      </c>
      <c r="AB16" s="1">
        <v>2740</v>
      </c>
      <c r="AD16">
        <f t="shared" si="9"/>
        <v>2996.4700000000003</v>
      </c>
      <c r="AE16">
        <f t="shared" si="10"/>
        <v>575.39999999999986</v>
      </c>
      <c r="AG16">
        <f t="shared" si="11"/>
        <v>3571.87</v>
      </c>
      <c r="AH16" s="13">
        <f t="shared" si="16"/>
        <v>3893.3382999999999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2021-12-24T07:30:37Z</dcterms:created>
  <dcterms:modified xsi:type="dcterms:W3CDTF">2021-12-24T10:25:40Z</dcterms:modified>
</cp:coreProperties>
</file>