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13_ncr:1_{90E373F4-89D4-428C-8450-079E4273763F}" xr6:coauthVersionLast="47" xr6:coauthVersionMax="47" xr10:uidLastSave="{00000000-0000-0000-0000-000000000000}"/>
  <bookViews>
    <workbookView xWindow="-120" yWindow="-120" windowWidth="20730" windowHeight="11160" xr2:uid="{9F22482C-20E1-443C-A9C4-6D8775EC6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H32" i="1"/>
  <c r="G32" i="1"/>
  <c r="H29" i="1"/>
  <c r="I29" i="1"/>
  <c r="G29" i="1"/>
  <c r="I28" i="1"/>
  <c r="H28" i="1"/>
  <c r="G28" i="1"/>
  <c r="G25" i="1"/>
  <c r="H25" i="1"/>
  <c r="I25" i="1"/>
  <c r="H24" i="1"/>
  <c r="I24" i="1"/>
  <c r="G24" i="1"/>
  <c r="H21" i="1"/>
  <c r="I21" i="1"/>
  <c r="G21" i="1"/>
  <c r="G9" i="1" l="1"/>
  <c r="H9" i="1"/>
  <c r="I9" i="1"/>
  <c r="G39" i="1"/>
  <c r="H39" i="1"/>
  <c r="F39" i="1"/>
  <c r="G38" i="1"/>
  <c r="H38" i="1"/>
  <c r="F38" i="1"/>
  <c r="G37" i="1"/>
  <c r="H37" i="1"/>
  <c r="F37" i="1"/>
  <c r="G40" i="1" l="1"/>
  <c r="F40" i="1"/>
  <c r="H40" i="1"/>
  <c r="I12" i="1" l="1"/>
  <c r="I13" i="1"/>
  <c r="I11" i="1"/>
  <c r="H12" i="1"/>
  <c r="H13" i="1"/>
  <c r="H11" i="1"/>
  <c r="G13" i="1"/>
  <c r="G12" i="1"/>
  <c r="G11" i="1"/>
  <c r="I14" i="1" l="1"/>
  <c r="H14" i="1"/>
  <c r="G14" i="1"/>
</calcChain>
</file>

<file path=xl/sharedStrings.xml><?xml version="1.0" encoding="utf-8"?>
<sst xmlns="http://schemas.openxmlformats.org/spreadsheetml/2006/main" count="42" uniqueCount="28">
  <si>
    <t>Suggested Capacity Tonne</t>
  </si>
  <si>
    <t>Upstream</t>
  </si>
  <si>
    <t>Production (By Grade)</t>
  </si>
  <si>
    <t>India</t>
  </si>
  <si>
    <t xml:space="preserve">                -Captive</t>
  </si>
  <si>
    <t xml:space="preserve">                - Domestic</t>
  </si>
  <si>
    <t xml:space="preserve">                - Export</t>
  </si>
  <si>
    <t>Total (in Tonnes)</t>
  </si>
  <si>
    <t>Domestic Vs Export Ratio</t>
  </si>
  <si>
    <t>Bis -A,F,S Vinyl Ester Resin</t>
  </si>
  <si>
    <t>Novolac Vinyl Ester Resin</t>
  </si>
  <si>
    <t>Brominated Vinyl Ester Resin</t>
  </si>
  <si>
    <t>FY2024</t>
  </si>
  <si>
    <t>FY2031</t>
  </si>
  <si>
    <t>FY2027</t>
  </si>
  <si>
    <t>(-9770)</t>
  </si>
  <si>
    <t>(-15120)</t>
  </si>
  <si>
    <t>(-26620)</t>
  </si>
  <si>
    <t>FY 2024</t>
  </si>
  <si>
    <t>FY 2027</t>
  </si>
  <si>
    <t>FY 2031</t>
  </si>
  <si>
    <t>RIL Production Meant For Sale (In Tonnes)</t>
  </si>
  <si>
    <t>Total Capacity (RIL)</t>
  </si>
  <si>
    <t>Operating Rate (RIl)</t>
  </si>
  <si>
    <t>Total Production (RIL)</t>
  </si>
  <si>
    <t>Demand-Supply Gap (Realistic) (India)</t>
  </si>
  <si>
    <t xml:space="preserve">                -Captive (For Composites)</t>
  </si>
  <si>
    <t>Upstream + Downstream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</si>
</sst>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D9E1F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7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2" fontId="4" fillId="3" borderId="6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74D6-0E69-4EED-969B-96887B960CBD}">
  <dimension ref="E3:K40"/>
  <sheetViews>
    <sheetView tabSelected="1" topLeftCell="A4" workbookViewId="0">
      <selection activeCell="E15" sqref="E15:F15"/>
    </sheetView>
  </sheetViews>
  <sheetFormatPr defaultRowHeight="15" x14ac:dyDescent="0.25"/>
  <cols>
    <col min="5" max="5" width="29.5703125" customWidth="1"/>
    <col min="6" max="6" width="31.5703125" bestFit="1" customWidth="1"/>
    <col min="7" max="9" width="19.5703125" customWidth="1"/>
  </cols>
  <sheetData>
    <row r="3" spans="5:11" ht="15.75" thickBot="1" x14ac:dyDescent="0.3"/>
    <row r="4" spans="5:11" ht="15.75" thickBot="1" x14ac:dyDescent="0.3">
      <c r="E4" s="21" t="s">
        <v>0</v>
      </c>
      <c r="F4" s="22"/>
      <c r="G4" s="4"/>
      <c r="H4" s="4"/>
      <c r="I4" s="4"/>
    </row>
    <row r="5" spans="5:11" ht="15.75" thickBot="1" x14ac:dyDescent="0.3">
      <c r="E5" s="23"/>
      <c r="F5" s="24"/>
      <c r="G5" s="5" t="s">
        <v>12</v>
      </c>
      <c r="H5" s="5" t="s">
        <v>14</v>
      </c>
      <c r="I5" s="5" t="s">
        <v>13</v>
      </c>
    </row>
    <row r="6" spans="5:11" ht="15.75" thickBot="1" x14ac:dyDescent="0.3">
      <c r="E6" s="1" t="s">
        <v>1</v>
      </c>
      <c r="F6" s="2" t="s">
        <v>9</v>
      </c>
      <c r="G6" s="2">
        <v>8000</v>
      </c>
      <c r="H6" s="2">
        <v>8000</v>
      </c>
      <c r="I6" s="2">
        <v>8000</v>
      </c>
      <c r="K6" s="29"/>
    </row>
    <row r="7" spans="5:11" ht="15.75" thickBot="1" x14ac:dyDescent="0.3">
      <c r="E7" s="1"/>
      <c r="F7" s="2" t="s">
        <v>10</v>
      </c>
      <c r="G7" s="2">
        <v>5000</v>
      </c>
      <c r="H7" s="2">
        <v>5000</v>
      </c>
      <c r="I7" s="2">
        <v>5000</v>
      </c>
    </row>
    <row r="8" spans="5:11" ht="15.75" thickBot="1" x14ac:dyDescent="0.3">
      <c r="E8" s="1"/>
      <c r="F8" s="2" t="s">
        <v>11</v>
      </c>
      <c r="G8" s="2">
        <v>2000</v>
      </c>
      <c r="H8" s="2">
        <v>2000</v>
      </c>
      <c r="I8" s="2">
        <v>2000</v>
      </c>
    </row>
    <row r="9" spans="5:11" ht="15.75" thickBot="1" x14ac:dyDescent="0.3">
      <c r="E9" s="6" t="s">
        <v>22</v>
      </c>
      <c r="F9" s="7"/>
      <c r="G9" s="7">
        <f>SUM(G6:G8)</f>
        <v>15000</v>
      </c>
      <c r="H9" s="7">
        <f t="shared" ref="H9:I9" si="0">SUM(H6:H8)</f>
        <v>15000</v>
      </c>
      <c r="I9" s="7">
        <f t="shared" si="0"/>
        <v>15000</v>
      </c>
    </row>
    <row r="10" spans="5:11" ht="15.75" thickBot="1" x14ac:dyDescent="0.3">
      <c r="E10" s="25" t="s">
        <v>23</v>
      </c>
      <c r="F10" s="26"/>
      <c r="G10" s="3">
        <v>0.5</v>
      </c>
      <c r="H10" s="3">
        <v>0.8</v>
      </c>
      <c r="I10" s="3">
        <v>0.9</v>
      </c>
    </row>
    <row r="11" spans="5:11" ht="15.75" thickBot="1" x14ac:dyDescent="0.3">
      <c r="E11" s="18" t="s">
        <v>2</v>
      </c>
      <c r="F11" s="2" t="s">
        <v>9</v>
      </c>
      <c r="G11" s="2">
        <f>G10*G6</f>
        <v>4000</v>
      </c>
      <c r="H11" s="2">
        <f>$H$10*H6</f>
        <v>6400</v>
      </c>
      <c r="I11" s="2">
        <f>$I$10*I6</f>
        <v>7200</v>
      </c>
    </row>
    <row r="12" spans="5:11" ht="15.75" thickBot="1" x14ac:dyDescent="0.3">
      <c r="E12" s="19"/>
      <c r="F12" s="2" t="s">
        <v>10</v>
      </c>
      <c r="G12" s="2">
        <f>G10*G7</f>
        <v>2500</v>
      </c>
      <c r="H12" s="2">
        <f t="shared" ref="H12:H13" si="1">$H$10*H7</f>
        <v>4000</v>
      </c>
      <c r="I12" s="2">
        <f t="shared" ref="I12:I13" si="2">$I$10*I7</f>
        <v>4500</v>
      </c>
    </row>
    <row r="13" spans="5:11" ht="15.75" thickBot="1" x14ac:dyDescent="0.3">
      <c r="E13" s="19"/>
      <c r="F13" s="2" t="s">
        <v>11</v>
      </c>
      <c r="G13" s="2">
        <f>G10*G8</f>
        <v>1000</v>
      </c>
      <c r="H13" s="2">
        <f t="shared" si="1"/>
        <v>1600</v>
      </c>
      <c r="I13" s="2">
        <f t="shared" si="2"/>
        <v>1800</v>
      </c>
    </row>
    <row r="14" spans="5:11" ht="15.75" thickBot="1" x14ac:dyDescent="0.3">
      <c r="E14" s="27" t="s">
        <v>24</v>
      </c>
      <c r="F14" s="28"/>
      <c r="G14" s="2">
        <f>SUM(G11:G13)</f>
        <v>7500</v>
      </c>
      <c r="H14" s="2">
        <f t="shared" ref="H14:I14" si="3">SUM(H11:H13)</f>
        <v>12000</v>
      </c>
      <c r="I14" s="2">
        <f t="shared" si="3"/>
        <v>13500</v>
      </c>
    </row>
    <row r="15" spans="5:11" ht="15.75" thickBot="1" x14ac:dyDescent="0.3">
      <c r="E15" s="13" t="s">
        <v>25</v>
      </c>
      <c r="F15" s="14"/>
      <c r="G15" s="2" t="s">
        <v>15</v>
      </c>
      <c r="H15" s="2" t="s">
        <v>16</v>
      </c>
      <c r="I15" s="2" t="s">
        <v>17</v>
      </c>
    </row>
    <row r="18" spans="5:11" ht="15.75" thickBot="1" x14ac:dyDescent="0.3"/>
    <row r="19" spans="5:11" ht="15.75" thickBot="1" x14ac:dyDescent="0.3">
      <c r="E19" s="15" t="s">
        <v>21</v>
      </c>
      <c r="F19" s="16"/>
      <c r="G19" s="16"/>
      <c r="H19" s="16"/>
      <c r="I19" s="17"/>
    </row>
    <row r="20" spans="5:11" ht="15.75" thickBot="1" x14ac:dyDescent="0.3">
      <c r="E20" s="1"/>
      <c r="F20" s="8" t="s">
        <v>3</v>
      </c>
      <c r="G20" s="9" t="s">
        <v>18</v>
      </c>
      <c r="H20" s="5" t="s">
        <v>19</v>
      </c>
      <c r="I20" s="5" t="s">
        <v>20</v>
      </c>
    </row>
    <row r="21" spans="5:11" ht="15.75" thickBot="1" x14ac:dyDescent="0.3">
      <c r="E21" s="18" t="s">
        <v>27</v>
      </c>
      <c r="F21" s="2" t="s">
        <v>9</v>
      </c>
      <c r="G21" s="2">
        <f>G11</f>
        <v>4000</v>
      </c>
      <c r="H21" s="2">
        <f t="shared" ref="H21:I21" si="4">H11</f>
        <v>6400</v>
      </c>
      <c r="I21" s="2">
        <f t="shared" si="4"/>
        <v>7200</v>
      </c>
      <c r="K21" s="29"/>
    </row>
    <row r="22" spans="5:11" ht="15.75" thickBot="1" x14ac:dyDescent="0.3">
      <c r="E22" s="19"/>
      <c r="F22" s="2" t="s">
        <v>26</v>
      </c>
      <c r="G22" s="2">
        <v>500</v>
      </c>
      <c r="H22" s="2">
        <v>600</v>
      </c>
      <c r="I22" s="2">
        <v>1000</v>
      </c>
    </row>
    <row r="23" spans="5:11" ht="15.75" thickBot="1" x14ac:dyDescent="0.3">
      <c r="E23" s="19"/>
      <c r="F23" s="2" t="s">
        <v>5</v>
      </c>
      <c r="G23" s="2">
        <v>2400</v>
      </c>
      <c r="H23" s="2">
        <v>4000</v>
      </c>
      <c r="I23" s="2">
        <v>6200</v>
      </c>
    </row>
    <row r="24" spans="5:11" ht="15.75" thickBot="1" x14ac:dyDescent="0.3">
      <c r="E24" s="19"/>
      <c r="F24" s="2" t="s">
        <v>6</v>
      </c>
      <c r="G24" s="2">
        <f>G21-SUM(G23+G22)</f>
        <v>1100</v>
      </c>
      <c r="H24" s="2">
        <f t="shared" ref="H24:I24" si="5">H21-SUM(H23+H22)</f>
        <v>1800</v>
      </c>
      <c r="I24" s="2">
        <f t="shared" si="5"/>
        <v>0</v>
      </c>
    </row>
    <row r="25" spans="5:11" ht="15.75" thickBot="1" x14ac:dyDescent="0.3">
      <c r="E25" s="19"/>
      <c r="F25" s="2" t="s">
        <v>10</v>
      </c>
      <c r="G25" s="2">
        <f>G12</f>
        <v>2500</v>
      </c>
      <c r="H25" s="2">
        <f t="shared" ref="H25:I25" si="6">H12</f>
        <v>4000</v>
      </c>
      <c r="I25" s="2">
        <f t="shared" si="6"/>
        <v>4500</v>
      </c>
    </row>
    <row r="26" spans="5:11" ht="15.75" thickBot="1" x14ac:dyDescent="0.3">
      <c r="E26" s="19"/>
      <c r="F26" s="2" t="s">
        <v>26</v>
      </c>
      <c r="G26" s="2">
        <v>200</v>
      </c>
      <c r="H26" s="2">
        <v>400</v>
      </c>
      <c r="I26" s="2">
        <v>500</v>
      </c>
    </row>
    <row r="27" spans="5:11" ht="15.75" thickBot="1" x14ac:dyDescent="0.3">
      <c r="E27" s="19"/>
      <c r="F27" s="2" t="s">
        <v>5</v>
      </c>
      <c r="G27" s="2">
        <v>1500</v>
      </c>
      <c r="H27" s="2">
        <v>2500</v>
      </c>
      <c r="I27" s="2">
        <v>4000</v>
      </c>
    </row>
    <row r="28" spans="5:11" ht="15.75" thickBot="1" x14ac:dyDescent="0.3">
      <c r="E28" s="19"/>
      <c r="F28" s="2" t="s">
        <v>6</v>
      </c>
      <c r="G28" s="2">
        <f>G25-SUM(G27+G26)</f>
        <v>800</v>
      </c>
      <c r="H28" s="2">
        <f t="shared" ref="H28:I28" si="7">H25-SUM(H27+H26)</f>
        <v>1100</v>
      </c>
      <c r="I28" s="2">
        <f t="shared" si="7"/>
        <v>0</v>
      </c>
    </row>
    <row r="29" spans="5:11" ht="15.75" thickBot="1" x14ac:dyDescent="0.3">
      <c r="E29" s="19"/>
      <c r="F29" s="2" t="s">
        <v>11</v>
      </c>
      <c r="G29" s="2">
        <f>G13</f>
        <v>1000</v>
      </c>
      <c r="H29" s="2">
        <f t="shared" ref="H29:I29" si="8">H13</f>
        <v>1600</v>
      </c>
      <c r="I29" s="2">
        <f t="shared" si="8"/>
        <v>1800</v>
      </c>
    </row>
    <row r="30" spans="5:11" ht="15.75" thickBot="1" x14ac:dyDescent="0.3">
      <c r="E30" s="19"/>
      <c r="F30" s="2" t="s">
        <v>4</v>
      </c>
      <c r="G30" s="2">
        <v>0</v>
      </c>
      <c r="H30" s="2">
        <v>0</v>
      </c>
      <c r="I30" s="2">
        <v>0</v>
      </c>
    </row>
    <row r="31" spans="5:11" ht="15.75" thickBot="1" x14ac:dyDescent="0.3">
      <c r="E31" s="19"/>
      <c r="F31" s="2" t="s">
        <v>5</v>
      </c>
      <c r="G31" s="2">
        <v>700</v>
      </c>
      <c r="H31" s="2">
        <v>1000</v>
      </c>
      <c r="I31" s="2">
        <v>1600</v>
      </c>
    </row>
    <row r="32" spans="5:11" ht="15.75" thickBot="1" x14ac:dyDescent="0.3">
      <c r="E32" s="20"/>
      <c r="F32" s="2" t="s">
        <v>6</v>
      </c>
      <c r="G32" s="2">
        <f>G29-SUM(G31+G30)</f>
        <v>300</v>
      </c>
      <c r="H32" s="2">
        <f t="shared" ref="H32" si="9">H29-SUM(H31+H30)</f>
        <v>600</v>
      </c>
      <c r="I32" s="2">
        <f t="shared" ref="I32" si="10">I29-SUM(I31+I30)</f>
        <v>200</v>
      </c>
    </row>
    <row r="34" spans="5:8" ht="15.75" thickBot="1" x14ac:dyDescent="0.3"/>
    <row r="35" spans="5:8" ht="15.75" thickBot="1" x14ac:dyDescent="0.3">
      <c r="E35" s="15" t="s">
        <v>7</v>
      </c>
      <c r="F35" s="16"/>
      <c r="G35" s="16"/>
      <c r="H35" s="17"/>
    </row>
    <row r="36" spans="5:8" ht="15.75" thickBot="1" x14ac:dyDescent="0.3">
      <c r="E36" s="10"/>
      <c r="F36" s="5">
        <v>2023</v>
      </c>
      <c r="G36" s="5">
        <v>2025</v>
      </c>
      <c r="H36" s="5">
        <v>2030</v>
      </c>
    </row>
    <row r="37" spans="5:8" ht="15.75" thickBot="1" x14ac:dyDescent="0.3">
      <c r="E37" s="10" t="s">
        <v>4</v>
      </c>
      <c r="F37" s="2">
        <f>G22+G26+G30</f>
        <v>700</v>
      </c>
      <c r="G37" s="2">
        <f t="shared" ref="G37:H37" si="11">H22+H26+H30</f>
        <v>1000</v>
      </c>
      <c r="H37" s="2">
        <f t="shared" si="11"/>
        <v>1500</v>
      </c>
    </row>
    <row r="38" spans="5:8" ht="15.75" thickBot="1" x14ac:dyDescent="0.3">
      <c r="E38" s="10" t="s">
        <v>5</v>
      </c>
      <c r="F38" s="2">
        <f>G23+G27+G31</f>
        <v>4600</v>
      </c>
      <c r="G38" s="2">
        <f t="shared" ref="G38:H38" si="12">H23+H27+H31</f>
        <v>7500</v>
      </c>
      <c r="H38" s="2">
        <f t="shared" si="12"/>
        <v>11800</v>
      </c>
    </row>
    <row r="39" spans="5:8" ht="15.75" thickBot="1" x14ac:dyDescent="0.3">
      <c r="E39" s="10" t="s">
        <v>6</v>
      </c>
      <c r="F39" s="2">
        <f>G24+G28+G32</f>
        <v>2200</v>
      </c>
      <c r="G39" s="2">
        <f t="shared" ref="G39:H39" si="13">H24+H28+H32</f>
        <v>3500</v>
      </c>
      <c r="H39" s="2">
        <f t="shared" si="13"/>
        <v>200</v>
      </c>
    </row>
    <row r="40" spans="5:8" ht="15.75" thickBot="1" x14ac:dyDescent="0.3">
      <c r="E40" s="11" t="s">
        <v>8</v>
      </c>
      <c r="F40" s="12">
        <f>F38/F39</f>
        <v>2.0909090909090908</v>
      </c>
      <c r="G40" s="12">
        <f t="shared" ref="G40:H40" si="14">G38/G39</f>
        <v>2.1428571428571428</v>
      </c>
      <c r="H40" s="12">
        <f t="shared" si="14"/>
        <v>59</v>
      </c>
    </row>
  </sheetData>
  <mergeCells count="8">
    <mergeCell ref="E15:F15"/>
    <mergeCell ref="E19:I19"/>
    <mergeCell ref="E21:E32"/>
    <mergeCell ref="E35:H35"/>
    <mergeCell ref="E4:F5"/>
    <mergeCell ref="E10:F10"/>
    <mergeCell ref="E11:E13"/>
    <mergeCell ref="E14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2021-12-08T16:53:04Z</dcterms:created>
  <dcterms:modified xsi:type="dcterms:W3CDTF">2021-12-27T18:10:02Z</dcterms:modified>
</cp:coreProperties>
</file>