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C844907F-3382-457D-AC6F-134FC0EDFEF1}" xr6:coauthVersionLast="47" xr6:coauthVersionMax="47" xr10:uidLastSave="{00000000-0000-0000-0000-000000000000}"/>
  <bookViews>
    <workbookView xWindow="-120" yWindow="-120" windowWidth="20730" windowHeight="11160" xr2:uid="{B1237E52-B749-474A-8A11-9CC4A1349039}"/>
  </bookViews>
  <sheets>
    <sheet name="Import " sheetId="1" r:id="rId1"/>
    <sheet name="Export " sheetId="2" r:id="rId2"/>
  </sheets>
  <definedNames>
    <definedName name="_xlnm._FilterDatabase" localSheetId="1" hidden="1">'Export '!$C$21:$D$32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Q13" i="1"/>
  <c r="Q12" i="1"/>
  <c r="Q11" i="1"/>
  <c r="N6" i="2"/>
  <c r="F68" i="1"/>
  <c r="F67" i="1"/>
  <c r="F66" i="1"/>
  <c r="F65" i="1"/>
  <c r="F64" i="1"/>
  <c r="F63" i="1"/>
  <c r="F58" i="1"/>
  <c r="F57" i="1"/>
  <c r="F56" i="1"/>
  <c r="F55" i="1"/>
  <c r="F54" i="1"/>
  <c r="F53" i="1"/>
  <c r="O6" i="2"/>
  <c r="M6" i="2"/>
  <c r="L6" i="2"/>
  <c r="K6" i="2"/>
  <c r="J6" i="2"/>
  <c r="I6" i="2"/>
  <c r="H6" i="2"/>
  <c r="G6" i="2"/>
  <c r="F6" i="2"/>
  <c r="E6" i="2"/>
  <c r="D6" i="2"/>
  <c r="N8" i="1"/>
  <c r="L8" i="1"/>
  <c r="J8" i="1"/>
  <c r="H8" i="1"/>
  <c r="F8" i="1"/>
  <c r="D8" i="1"/>
  <c r="F48" i="1"/>
  <c r="F47" i="1"/>
  <c r="F46" i="1"/>
  <c r="F45" i="1"/>
  <c r="F44" i="1"/>
  <c r="F43" i="1"/>
  <c r="F38" i="1"/>
  <c r="F37" i="1"/>
  <c r="F36" i="1"/>
  <c r="F35" i="1"/>
  <c r="F34" i="1"/>
  <c r="F33" i="1"/>
  <c r="F29" i="1"/>
  <c r="F28" i="1"/>
  <c r="F27" i="1"/>
  <c r="F26" i="1"/>
  <c r="F25" i="1"/>
  <c r="F24" i="1"/>
  <c r="F17" i="1"/>
  <c r="F18" i="1"/>
  <c r="F19" i="1"/>
  <c r="F16" i="1"/>
  <c r="F15" i="1"/>
  <c r="F14" i="1"/>
  <c r="O8" i="1"/>
  <c r="M8" i="1"/>
  <c r="K8" i="1"/>
  <c r="I8" i="1"/>
  <c r="E8" i="1"/>
  <c r="G8" i="1"/>
</calcChain>
</file>

<file path=xl/sharedStrings.xml><?xml version="1.0" encoding="utf-8"?>
<sst xmlns="http://schemas.openxmlformats.org/spreadsheetml/2006/main" count="128" uniqueCount="51">
  <si>
    <t>Japan</t>
  </si>
  <si>
    <t xml:space="preserve">FY2023 </t>
  </si>
  <si>
    <t>Value</t>
  </si>
  <si>
    <t xml:space="preserve">Volume </t>
  </si>
  <si>
    <t>FY2022</t>
  </si>
  <si>
    <t>FY2021</t>
  </si>
  <si>
    <t>FY 2020</t>
  </si>
  <si>
    <t>FY2019</t>
  </si>
  <si>
    <t>FY2018</t>
  </si>
  <si>
    <t>Malaysia</t>
  </si>
  <si>
    <t>South Korea</t>
  </si>
  <si>
    <t>United Kingdom</t>
  </si>
  <si>
    <t>China</t>
  </si>
  <si>
    <t>Singapore</t>
  </si>
  <si>
    <t>Others</t>
  </si>
  <si>
    <t>Volume</t>
  </si>
  <si>
    <t>KT</t>
  </si>
  <si>
    <t xml:space="preserve">Value </t>
  </si>
  <si>
    <t>Year</t>
  </si>
  <si>
    <t>Average CNY/INR</t>
  </si>
  <si>
    <t>Min CNY/INR</t>
  </si>
  <si>
    <t>Max CNY/INR</t>
  </si>
  <si>
    <t>Nb of working days</t>
  </si>
  <si>
    <t>FY2023</t>
  </si>
  <si>
    <t>FY2020</t>
  </si>
  <si>
    <t>Average EUR/INR</t>
  </si>
  <si>
    <t>Min EUR/INR</t>
  </si>
  <si>
    <t>Max EUR/INR</t>
  </si>
  <si>
    <t>EUR to INR</t>
  </si>
  <si>
    <t>Average JPY/INR</t>
  </si>
  <si>
    <t>Min JPY/INR</t>
  </si>
  <si>
    <t>Max JPY/INR</t>
  </si>
  <si>
    <t>JPY to INR</t>
  </si>
  <si>
    <t>Average USD/INR</t>
  </si>
  <si>
    <t>Min USD/INR</t>
  </si>
  <si>
    <t>Max USD/INR</t>
  </si>
  <si>
    <t>USD to INR</t>
  </si>
  <si>
    <t>13..06</t>
  </si>
  <si>
    <t xml:space="preserve">Total </t>
  </si>
  <si>
    <t>INR Crore</t>
  </si>
  <si>
    <t>Nepal</t>
  </si>
  <si>
    <t>Uganda</t>
  </si>
  <si>
    <t>Average UGX/INR</t>
  </si>
  <si>
    <t>Min UGX/INR</t>
  </si>
  <si>
    <t>Max UGX/INR</t>
  </si>
  <si>
    <t>UGX to INR</t>
  </si>
  <si>
    <t>Average KES/INR</t>
  </si>
  <si>
    <t>Min KES/INR</t>
  </si>
  <si>
    <t>Max KES/INR</t>
  </si>
  <si>
    <t>KES to INR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</si>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</sst>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FF"/>
      <name val="Helvetica"/>
    </font>
    <font>
      <b/>
      <sz val="10"/>
      <color rgb="FF00008B"/>
      <name val="Helvetica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2" fontId="5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2" fontId="4" fillId="4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5CA-A7BC-49C8-9F79-A3D540E17959}">
  <dimension ref="C1:R69"/>
  <sheetViews>
    <sheetView showGridLines="0" tabSelected="1" workbookViewId="0">
      <selection activeCell="D13" sqref="D13"/>
    </sheetView>
  </sheetViews>
  <sheetFormatPr defaultRowHeight="15" x14ac:dyDescent="0.25"/>
  <cols>
    <col min="3" max="3" width="11.28515625" bestFit="1" customWidth="1"/>
    <col min="4" max="4" width="11" bestFit="1" customWidth="1"/>
    <col min="6" max="6" width="11" bestFit="1" customWidth="1"/>
  </cols>
  <sheetData>
    <row r="1" spans="3:18" x14ac:dyDescent="0.25">
      <c r="C1" s="4"/>
      <c r="D1" s="10" t="s">
        <v>1</v>
      </c>
      <c r="E1" s="10"/>
      <c r="F1" s="10" t="s">
        <v>4</v>
      </c>
      <c r="G1" s="10"/>
      <c r="H1" s="10" t="s">
        <v>5</v>
      </c>
      <c r="I1" s="10"/>
      <c r="J1" s="10" t="s">
        <v>6</v>
      </c>
      <c r="K1" s="10"/>
      <c r="L1" s="10" t="s">
        <v>7</v>
      </c>
      <c r="M1" s="10"/>
      <c r="N1" s="10" t="s">
        <v>8</v>
      </c>
      <c r="O1" s="10"/>
    </row>
    <row r="2" spans="3:18" x14ac:dyDescent="0.25">
      <c r="C2" s="4"/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</row>
    <row r="3" spans="3:18" x14ac:dyDescent="0.25">
      <c r="C3" s="6" t="s">
        <v>10</v>
      </c>
      <c r="D3" s="7">
        <v>102.92</v>
      </c>
      <c r="E3" s="7">
        <v>7.7</v>
      </c>
      <c r="F3" s="7">
        <v>99.45</v>
      </c>
      <c r="G3" s="7">
        <v>9.01</v>
      </c>
      <c r="H3" s="7">
        <v>70.52</v>
      </c>
      <c r="I3" s="7">
        <v>8.02</v>
      </c>
      <c r="J3" s="7">
        <v>40.81</v>
      </c>
      <c r="K3" s="7">
        <v>4.5</v>
      </c>
      <c r="L3" s="7" t="s">
        <v>37</v>
      </c>
      <c r="M3" s="7">
        <v>1.6</v>
      </c>
      <c r="N3" s="7">
        <v>15.05</v>
      </c>
      <c r="O3" s="7">
        <v>1.6</v>
      </c>
    </row>
    <row r="4" spans="3:18" x14ac:dyDescent="0.25">
      <c r="C4" s="6" t="s">
        <v>12</v>
      </c>
      <c r="D4" s="7">
        <v>52.38</v>
      </c>
      <c r="E4" s="7">
        <v>4.5999999999999996</v>
      </c>
      <c r="F4" s="7">
        <v>100.1</v>
      </c>
      <c r="G4" s="7">
        <v>8.6999999999999993</v>
      </c>
      <c r="H4" s="7">
        <v>42.74</v>
      </c>
      <c r="I4" s="7">
        <v>4.3</v>
      </c>
      <c r="J4" s="7">
        <v>39.020000000000003</v>
      </c>
      <c r="K4" s="7">
        <v>4.0999999999999996</v>
      </c>
      <c r="L4" s="7">
        <v>13.34</v>
      </c>
      <c r="M4" s="7">
        <v>1.5</v>
      </c>
      <c r="N4" s="7">
        <v>17.37</v>
      </c>
      <c r="O4" s="7">
        <v>1.9</v>
      </c>
    </row>
    <row r="5" spans="3:18" x14ac:dyDescent="0.25">
      <c r="C5" s="6" t="s">
        <v>0</v>
      </c>
      <c r="D5" s="7">
        <v>172.56</v>
      </c>
      <c r="E5" s="7">
        <v>11.26</v>
      </c>
      <c r="F5" s="7">
        <v>100.84</v>
      </c>
      <c r="G5" s="7">
        <v>8.1999999999999993</v>
      </c>
      <c r="H5" s="7">
        <v>38.33</v>
      </c>
      <c r="I5" s="7">
        <v>3.2</v>
      </c>
      <c r="J5" s="7">
        <v>18.559999999999999</v>
      </c>
      <c r="K5" s="7">
        <v>1.34</v>
      </c>
      <c r="L5" s="7">
        <v>16.260000000000002</v>
      </c>
      <c r="M5" s="7">
        <v>1.2</v>
      </c>
      <c r="N5" s="7">
        <v>8.15</v>
      </c>
      <c r="O5" s="7">
        <v>0.6</v>
      </c>
      <c r="Q5" s="3" t="s">
        <v>15</v>
      </c>
      <c r="R5" s="3" t="s">
        <v>16</v>
      </c>
    </row>
    <row r="6" spans="3:18" x14ac:dyDescent="0.25">
      <c r="C6" s="6" t="s">
        <v>13</v>
      </c>
      <c r="D6" s="7">
        <v>111.65</v>
      </c>
      <c r="E6" s="7">
        <v>7.9</v>
      </c>
      <c r="F6" s="7">
        <v>67.02</v>
      </c>
      <c r="G6" s="7">
        <v>5.8</v>
      </c>
      <c r="H6" s="7">
        <v>179.07</v>
      </c>
      <c r="I6" s="7">
        <v>16.3</v>
      </c>
      <c r="J6" s="7">
        <v>171.17</v>
      </c>
      <c r="K6" s="7">
        <v>16.54</v>
      </c>
      <c r="L6" s="7">
        <v>112.98</v>
      </c>
      <c r="M6" s="7">
        <v>11.3</v>
      </c>
      <c r="N6" s="7">
        <v>52.47</v>
      </c>
      <c r="O6" s="7">
        <v>5.0999999999999996</v>
      </c>
      <c r="Q6" s="3" t="s">
        <v>17</v>
      </c>
      <c r="R6" s="3" t="s">
        <v>39</v>
      </c>
    </row>
    <row r="7" spans="3:18" x14ac:dyDescent="0.25">
      <c r="C7" s="6" t="s">
        <v>9</v>
      </c>
      <c r="D7" s="7">
        <v>31.07</v>
      </c>
      <c r="E7" s="7">
        <v>1.8</v>
      </c>
      <c r="F7" s="7">
        <v>35.58</v>
      </c>
      <c r="G7" s="7">
        <v>3.1</v>
      </c>
      <c r="H7" s="7">
        <v>4.63</v>
      </c>
      <c r="I7" s="7">
        <v>0.5</v>
      </c>
      <c r="J7" s="7">
        <v>24.81</v>
      </c>
      <c r="K7" s="7">
        <v>4.01</v>
      </c>
      <c r="L7" s="7">
        <v>0.17</v>
      </c>
      <c r="M7" s="7">
        <v>0.15</v>
      </c>
      <c r="N7" s="7">
        <v>0</v>
      </c>
      <c r="O7" s="7">
        <v>0</v>
      </c>
    </row>
    <row r="8" spans="3:18" x14ac:dyDescent="0.25">
      <c r="C8" s="6" t="s">
        <v>14</v>
      </c>
      <c r="D8" s="7">
        <f t="shared" ref="D8:O8" si="0">D9-SUM(D3:D7)</f>
        <v>32.186290445567067</v>
      </c>
      <c r="E8" s="7">
        <f t="shared" si="0"/>
        <v>1.8000000000000043</v>
      </c>
      <c r="F8" s="7">
        <f t="shared" si="0"/>
        <v>39.563580581202473</v>
      </c>
      <c r="G8" s="7">
        <f t="shared" si="0"/>
        <v>3.4199999999999946</v>
      </c>
      <c r="H8" s="7">
        <f t="shared" si="0"/>
        <v>8.122258170294856</v>
      </c>
      <c r="I8" s="7">
        <f t="shared" si="0"/>
        <v>1.1300000000000026</v>
      </c>
      <c r="J8" s="7">
        <f t="shared" si="0"/>
        <v>7.3645815114235234</v>
      </c>
      <c r="K8" s="7">
        <f t="shared" si="0"/>
        <v>0.57000000000000384</v>
      </c>
      <c r="L8" s="7">
        <f t="shared" si="0"/>
        <v>18.654537377455767</v>
      </c>
      <c r="M8" s="7">
        <f t="shared" si="0"/>
        <v>0.81999999999999851</v>
      </c>
      <c r="N8" s="7">
        <f t="shared" si="0"/>
        <v>2.0480074921722178</v>
      </c>
      <c r="O8" s="7">
        <f t="shared" si="0"/>
        <v>0.33000000000000007</v>
      </c>
    </row>
    <row r="9" spans="3:18" x14ac:dyDescent="0.25">
      <c r="C9" s="8" t="s">
        <v>38</v>
      </c>
      <c r="D9" s="9">
        <v>502.76629044556705</v>
      </c>
      <c r="E9" s="9">
        <v>35.06</v>
      </c>
      <c r="F9" s="9">
        <v>442.55358058120243</v>
      </c>
      <c r="G9" s="9">
        <v>38.229999999999997</v>
      </c>
      <c r="H9" s="9">
        <v>343.41225817029482</v>
      </c>
      <c r="I9" s="9">
        <v>33.450000000000003</v>
      </c>
      <c r="J9" s="9">
        <v>301.73458151142353</v>
      </c>
      <c r="K9" s="9">
        <v>31.06</v>
      </c>
      <c r="L9" s="9">
        <v>161.40453737745577</v>
      </c>
      <c r="M9" s="9">
        <v>16.57</v>
      </c>
      <c r="N9" s="9">
        <v>95.08800749217221</v>
      </c>
      <c r="O9" s="9">
        <v>9.5299999999999994</v>
      </c>
    </row>
    <row r="11" spans="3:18" x14ac:dyDescent="0.25">
      <c r="Q11">
        <f>54200+20000+25000</f>
        <v>99200</v>
      </c>
    </row>
    <row r="12" spans="3:18" x14ac:dyDescent="0.25">
      <c r="Q12">
        <f>Q11-(28585+3786.26)</f>
        <v>66828.739999999991</v>
      </c>
    </row>
    <row r="13" spans="3:18" ht="38.25" x14ac:dyDescent="0.25">
      <c r="J13" s="1" t="s">
        <v>18</v>
      </c>
      <c r="K13" s="1" t="s">
        <v>19</v>
      </c>
      <c r="L13" s="1" t="s">
        <v>20</v>
      </c>
      <c r="M13" s="1" t="s">
        <v>21</v>
      </c>
      <c r="N13" s="1" t="s">
        <v>22</v>
      </c>
      <c r="Q13">
        <f>Q12-8500</f>
        <v>58328.739999999991</v>
      </c>
      <c r="R13">
        <f>Q13-5000-1500</f>
        <v>51828.739999999991</v>
      </c>
    </row>
    <row r="14" spans="3:18" x14ac:dyDescent="0.25">
      <c r="E14" t="s">
        <v>23</v>
      </c>
      <c r="F14">
        <f>AVERAGE(K14:K15)</f>
        <v>11.8815305</v>
      </c>
      <c r="J14" s="2">
        <v>2023</v>
      </c>
      <c r="K14" s="2">
        <v>12.081386999999999</v>
      </c>
      <c r="L14" s="2">
        <v>11.960095000000001</v>
      </c>
      <c r="M14" s="2">
        <v>12.223057000000001</v>
      </c>
      <c r="N14" s="2">
        <v>35</v>
      </c>
    </row>
    <row r="15" spans="3:18" x14ac:dyDescent="0.25">
      <c r="E15" t="s">
        <v>4</v>
      </c>
      <c r="F15">
        <f>AVERAGE(K15:K16)</f>
        <v>11.5742695</v>
      </c>
      <c r="J15" s="2">
        <v>2022</v>
      </c>
      <c r="K15" s="2">
        <v>11.681673999999999</v>
      </c>
      <c r="L15" s="2">
        <v>11.214687</v>
      </c>
      <c r="M15" s="2">
        <v>12.197369</v>
      </c>
      <c r="N15" s="2">
        <v>257</v>
      </c>
    </row>
    <row r="16" spans="3:18" x14ac:dyDescent="0.25">
      <c r="E16" t="s">
        <v>5</v>
      </c>
      <c r="F16">
        <f>AVERAGE(K16:K17)</f>
        <v>11.106274500000001</v>
      </c>
      <c r="J16" s="2">
        <v>2021</v>
      </c>
      <c r="K16" s="2">
        <v>11.466865</v>
      </c>
      <c r="L16" s="2">
        <v>11.056431</v>
      </c>
      <c r="M16" s="2">
        <v>12.000738999999999</v>
      </c>
      <c r="N16" s="2">
        <v>258</v>
      </c>
    </row>
    <row r="17" spans="5:14" x14ac:dyDescent="0.25">
      <c r="E17" t="s">
        <v>24</v>
      </c>
      <c r="F17">
        <f t="shared" ref="F17:F19" si="1">AVERAGE(K17:K18)</f>
        <v>10.469369499999999</v>
      </c>
      <c r="J17" s="2">
        <v>2020</v>
      </c>
      <c r="K17" s="2">
        <v>10.745684000000001</v>
      </c>
      <c r="L17" s="2">
        <v>10.170248000000001</v>
      </c>
      <c r="M17" s="2">
        <v>11.359639</v>
      </c>
      <c r="N17" s="2">
        <v>257</v>
      </c>
    </row>
    <row r="18" spans="5:14" x14ac:dyDescent="0.25">
      <c r="E18" t="s">
        <v>7</v>
      </c>
      <c r="F18">
        <f t="shared" si="1"/>
        <v>10.266864</v>
      </c>
      <c r="J18" s="2">
        <v>2019</v>
      </c>
      <c r="K18" s="2">
        <v>10.193054999999999</v>
      </c>
      <c r="L18" s="2">
        <v>9.8872949999999999</v>
      </c>
      <c r="M18" s="2">
        <v>10.668502999999999</v>
      </c>
      <c r="N18" s="2">
        <v>255</v>
      </c>
    </row>
    <row r="19" spans="5:14" x14ac:dyDescent="0.25">
      <c r="E19" t="s">
        <v>8</v>
      </c>
      <c r="F19">
        <f t="shared" si="1"/>
        <v>9.989331</v>
      </c>
      <c r="J19" s="2">
        <v>2018</v>
      </c>
      <c r="K19" s="2">
        <v>10.340673000000001</v>
      </c>
      <c r="L19" s="2">
        <v>9.7598880000000001</v>
      </c>
      <c r="M19" s="2">
        <v>10.744964</v>
      </c>
      <c r="N19" s="2">
        <v>255</v>
      </c>
    </row>
    <row r="20" spans="5:14" x14ac:dyDescent="0.25">
      <c r="J20" s="2">
        <v>2017</v>
      </c>
      <c r="K20" s="2">
        <v>9.6379889999999993</v>
      </c>
      <c r="L20" s="2">
        <v>9.2917400000000008</v>
      </c>
      <c r="M20" s="2">
        <v>9.959619</v>
      </c>
      <c r="N20" s="2">
        <v>255</v>
      </c>
    </row>
    <row r="23" spans="5:14" ht="38.25" x14ac:dyDescent="0.25">
      <c r="F23" t="s">
        <v>28</v>
      </c>
      <c r="J23" s="1" t="s">
        <v>18</v>
      </c>
      <c r="K23" s="1" t="s">
        <v>25</v>
      </c>
      <c r="L23" s="1" t="s">
        <v>26</v>
      </c>
      <c r="M23" s="1" t="s">
        <v>27</v>
      </c>
      <c r="N23" s="1" t="s">
        <v>22</v>
      </c>
    </row>
    <row r="24" spans="5:14" x14ac:dyDescent="0.25">
      <c r="E24" t="s">
        <v>23</v>
      </c>
      <c r="F24">
        <f>AVERAGE(K24:K25)</f>
        <v>85.545192999999998</v>
      </c>
      <c r="J24" s="2">
        <v>2023</v>
      </c>
      <c r="K24" s="2">
        <v>88.403999999999996</v>
      </c>
      <c r="L24" s="2">
        <v>86.910300000000007</v>
      </c>
      <c r="M24" s="2">
        <v>90.301500000000004</v>
      </c>
      <c r="N24" s="2">
        <v>35</v>
      </c>
    </row>
    <row r="25" spans="5:14" x14ac:dyDescent="0.25">
      <c r="E25" t="s">
        <v>4</v>
      </c>
      <c r="F25">
        <f>AVERAGE(K25:K26)</f>
        <v>85.062772999999993</v>
      </c>
      <c r="J25" s="2">
        <v>2022</v>
      </c>
      <c r="K25" s="2">
        <v>82.686385999999999</v>
      </c>
      <c r="L25" s="2">
        <v>78.265500000000003</v>
      </c>
      <c r="M25" s="2">
        <v>88.229500000000002</v>
      </c>
      <c r="N25" s="2">
        <v>257</v>
      </c>
    </row>
    <row r="26" spans="5:14" x14ac:dyDescent="0.25">
      <c r="E26" t="s">
        <v>5</v>
      </c>
      <c r="F26">
        <f>AVERAGE(K26:K27)</f>
        <v>86.039157500000002</v>
      </c>
      <c r="J26" s="2">
        <v>2021</v>
      </c>
      <c r="K26" s="2">
        <v>87.439160000000001</v>
      </c>
      <c r="L26" s="2">
        <v>83.438999999999993</v>
      </c>
      <c r="M26" s="2">
        <v>90.595500000000001</v>
      </c>
      <c r="N26" s="2">
        <v>258</v>
      </c>
    </row>
    <row r="27" spans="5:14" x14ac:dyDescent="0.25">
      <c r="E27" t="s">
        <v>24</v>
      </c>
      <c r="F27">
        <f t="shared" ref="F27:F29" si="2">AVERAGE(K27:K28)</f>
        <v>81.737647500000008</v>
      </c>
      <c r="J27" s="2">
        <v>2020</v>
      </c>
      <c r="K27" s="2">
        <v>84.639155000000002</v>
      </c>
      <c r="L27" s="2">
        <v>77.234499999999997</v>
      </c>
      <c r="M27" s="2">
        <v>90.397499999999994</v>
      </c>
      <c r="N27" s="2">
        <v>257</v>
      </c>
    </row>
    <row r="28" spans="5:14" x14ac:dyDescent="0.25">
      <c r="E28" t="s">
        <v>7</v>
      </c>
      <c r="F28">
        <f t="shared" si="2"/>
        <v>79.784689</v>
      </c>
      <c r="J28" s="2">
        <v>2019</v>
      </c>
      <c r="K28" s="2">
        <v>78.83614</v>
      </c>
      <c r="L28" s="2">
        <v>76.272000000000006</v>
      </c>
      <c r="M28" s="2">
        <v>82.1905</v>
      </c>
      <c r="N28" s="2">
        <v>255</v>
      </c>
    </row>
    <row r="29" spans="5:14" x14ac:dyDescent="0.25">
      <c r="E29" t="s">
        <v>8</v>
      </c>
      <c r="F29">
        <f t="shared" si="2"/>
        <v>77.133036500000003</v>
      </c>
      <c r="J29" s="2">
        <v>2018</v>
      </c>
      <c r="K29" s="2">
        <v>80.733238</v>
      </c>
      <c r="L29" s="2">
        <v>76.021500000000003</v>
      </c>
      <c r="M29" s="2">
        <v>85.761499999999998</v>
      </c>
      <c r="N29" s="2">
        <v>255</v>
      </c>
    </row>
    <row r="30" spans="5:14" x14ac:dyDescent="0.25">
      <c r="J30" s="2">
        <v>2017</v>
      </c>
      <c r="K30" s="2">
        <v>73.532835000000006</v>
      </c>
      <c r="L30" s="2">
        <v>68.291499999999999</v>
      </c>
      <c r="M30" s="2">
        <v>77.501000000000005</v>
      </c>
      <c r="N30" s="2">
        <v>255</v>
      </c>
    </row>
    <row r="32" spans="5:14" ht="38.25" x14ac:dyDescent="0.25">
      <c r="F32" t="s">
        <v>32</v>
      </c>
      <c r="J32" s="1" t="s">
        <v>18</v>
      </c>
      <c r="K32" s="1" t="s">
        <v>29</v>
      </c>
      <c r="L32" s="1" t="s">
        <v>30</v>
      </c>
      <c r="M32" s="1" t="s">
        <v>31</v>
      </c>
      <c r="N32" s="1" t="s">
        <v>22</v>
      </c>
    </row>
    <row r="33" spans="5:14" x14ac:dyDescent="0.25">
      <c r="E33" t="s">
        <v>23</v>
      </c>
      <c r="F33">
        <f>AVERAGE(K33:K34)</f>
        <v>0.61368650000000002</v>
      </c>
      <c r="J33" s="2">
        <v>2023</v>
      </c>
      <c r="K33" s="2">
        <v>0.62721899999999997</v>
      </c>
      <c r="L33" s="2">
        <v>0.61475800000000003</v>
      </c>
      <c r="M33" s="2">
        <v>0.63989200000000002</v>
      </c>
      <c r="N33" s="2">
        <v>35</v>
      </c>
    </row>
    <row r="34" spans="5:14" x14ac:dyDescent="0.25">
      <c r="E34" t="s">
        <v>4</v>
      </c>
      <c r="F34">
        <f>AVERAGE(K34:K35)</f>
        <v>0.63676149999999998</v>
      </c>
      <c r="J34" s="2">
        <v>2022</v>
      </c>
      <c r="K34" s="2">
        <v>0.60015399999999997</v>
      </c>
      <c r="L34" s="2">
        <v>0.54704900000000001</v>
      </c>
      <c r="M34" s="2">
        <v>0.66756300000000002</v>
      </c>
      <c r="N34" s="2">
        <v>257</v>
      </c>
    </row>
    <row r="35" spans="5:14" x14ac:dyDescent="0.25">
      <c r="E35" t="s">
        <v>5</v>
      </c>
      <c r="F35">
        <f>AVERAGE(K35:K36)</f>
        <v>0.68397399999999997</v>
      </c>
      <c r="J35" s="2">
        <v>2021</v>
      </c>
      <c r="K35" s="2">
        <v>0.673369</v>
      </c>
      <c r="L35" s="2">
        <v>0.64594799999999997</v>
      </c>
      <c r="M35" s="2">
        <v>0.71181799999999995</v>
      </c>
      <c r="N35" s="2">
        <v>258</v>
      </c>
    </row>
    <row r="36" spans="5:14" x14ac:dyDescent="0.25">
      <c r="E36" t="s">
        <v>24</v>
      </c>
      <c r="F36">
        <f t="shared" ref="F36:F38" si="3">AVERAGE(K36:K37)</f>
        <v>0.67050750000000003</v>
      </c>
      <c r="J36" s="2">
        <v>2020</v>
      </c>
      <c r="K36" s="2">
        <v>0.69457899999999995</v>
      </c>
      <c r="L36" s="2">
        <v>0.63937200000000005</v>
      </c>
      <c r="M36" s="2">
        <v>0.72541</v>
      </c>
      <c r="N36" s="2">
        <v>257</v>
      </c>
    </row>
    <row r="37" spans="5:14" x14ac:dyDescent="0.25">
      <c r="E37" t="s">
        <v>7</v>
      </c>
      <c r="F37">
        <f t="shared" si="3"/>
        <v>0.6329245</v>
      </c>
      <c r="J37" s="2">
        <v>2019</v>
      </c>
      <c r="K37" s="2">
        <v>0.64643600000000001</v>
      </c>
      <c r="L37" s="2">
        <v>0.61397000000000002</v>
      </c>
      <c r="M37" s="2">
        <v>0.68243900000000002</v>
      </c>
      <c r="N37" s="2">
        <v>255</v>
      </c>
    </row>
    <row r="38" spans="5:14" x14ac:dyDescent="0.25">
      <c r="E38" t="s">
        <v>8</v>
      </c>
      <c r="F38">
        <f t="shared" si="3"/>
        <v>0.599966</v>
      </c>
      <c r="J38" s="2">
        <v>2018</v>
      </c>
      <c r="K38" s="2">
        <v>0.61941299999999999</v>
      </c>
      <c r="L38" s="2">
        <v>0.559392</v>
      </c>
      <c r="M38" s="2">
        <v>0.65987399999999996</v>
      </c>
      <c r="N38" s="2">
        <v>255</v>
      </c>
    </row>
    <row r="39" spans="5:14" x14ac:dyDescent="0.25">
      <c r="J39" s="2">
        <v>2017</v>
      </c>
      <c r="K39" s="2">
        <v>0.58051900000000001</v>
      </c>
      <c r="L39" s="2">
        <v>0.56378200000000001</v>
      </c>
      <c r="M39" s="2">
        <v>0.60064799999999996</v>
      </c>
      <c r="N39" s="2">
        <v>255</v>
      </c>
    </row>
    <row r="42" spans="5:14" ht="38.25" x14ac:dyDescent="0.25">
      <c r="F42" t="s">
        <v>36</v>
      </c>
      <c r="J42" s="1" t="s">
        <v>18</v>
      </c>
      <c r="K42" s="1" t="s">
        <v>33</v>
      </c>
      <c r="L42" s="1" t="s">
        <v>34</v>
      </c>
      <c r="M42" s="1" t="s">
        <v>35</v>
      </c>
      <c r="N42" s="1" t="s">
        <v>22</v>
      </c>
    </row>
    <row r="43" spans="5:14" x14ac:dyDescent="0.25">
      <c r="E43" t="s">
        <v>23</v>
      </c>
      <c r="F43">
        <f>AVERAGE(K43:K44)</f>
        <v>80.365455499999996</v>
      </c>
      <c r="J43" s="2">
        <v>2023</v>
      </c>
      <c r="K43" s="2">
        <v>82.103307999999998</v>
      </c>
      <c r="L43" s="2">
        <v>81.116755999999995</v>
      </c>
      <c r="M43" s="2">
        <v>82.891891999999999</v>
      </c>
      <c r="N43" s="2">
        <v>35</v>
      </c>
    </row>
    <row r="44" spans="5:14" x14ac:dyDescent="0.25">
      <c r="E44" t="s">
        <v>4</v>
      </c>
      <c r="F44">
        <f>AVERAGE(K44:K45)</f>
        <v>76.286232499999997</v>
      </c>
      <c r="J44" s="2">
        <v>2022</v>
      </c>
      <c r="K44" s="2">
        <v>78.627602999999993</v>
      </c>
      <c r="L44" s="2">
        <v>73.877999000000003</v>
      </c>
      <c r="M44" s="2">
        <v>83.038965000000005</v>
      </c>
      <c r="N44" s="2">
        <v>257</v>
      </c>
    </row>
    <row r="45" spans="5:14" x14ac:dyDescent="0.25">
      <c r="E45" t="s">
        <v>5</v>
      </c>
      <c r="F45">
        <f>AVERAGE(K45:K46)</f>
        <v>74.026595999999998</v>
      </c>
      <c r="J45" s="2">
        <v>2021</v>
      </c>
      <c r="K45" s="2">
        <v>73.944862000000001</v>
      </c>
      <c r="L45" s="2">
        <v>72.349744999999999</v>
      </c>
      <c r="M45" s="2">
        <v>76.393625</v>
      </c>
      <c r="N45" s="2">
        <v>258</v>
      </c>
    </row>
    <row r="46" spans="5:14" x14ac:dyDescent="0.25">
      <c r="E46" t="s">
        <v>24</v>
      </c>
      <c r="F46">
        <f t="shared" ref="F46:F48" si="4">AVERAGE(K46:K47)</f>
        <v>72.267814999999999</v>
      </c>
      <c r="J46" s="2">
        <v>2020</v>
      </c>
      <c r="K46" s="2">
        <v>74.108329999999995</v>
      </c>
      <c r="L46" s="2">
        <v>70.797432999999998</v>
      </c>
      <c r="M46" s="2">
        <v>76.936421999999993</v>
      </c>
      <c r="N46" s="2">
        <v>257</v>
      </c>
    </row>
    <row r="47" spans="5:14" x14ac:dyDescent="0.25">
      <c r="E47" t="s">
        <v>7</v>
      </c>
      <c r="F47">
        <f t="shared" si="4"/>
        <v>69.437825500000002</v>
      </c>
      <c r="J47" s="2">
        <v>2019</v>
      </c>
      <c r="K47" s="2">
        <v>70.427300000000002</v>
      </c>
      <c r="L47" s="2">
        <v>68.364643000000001</v>
      </c>
      <c r="M47" s="2">
        <v>72.411996000000002</v>
      </c>
      <c r="N47" s="2">
        <v>255</v>
      </c>
    </row>
    <row r="48" spans="5:14" x14ac:dyDescent="0.25">
      <c r="E48" t="s">
        <v>8</v>
      </c>
      <c r="F48">
        <f t="shared" si="4"/>
        <v>66.788658999999996</v>
      </c>
      <c r="J48" s="2">
        <v>2018</v>
      </c>
      <c r="K48" s="2">
        <v>68.448351000000002</v>
      </c>
      <c r="L48" s="2">
        <v>63.369863000000002</v>
      </c>
      <c r="M48" s="2">
        <v>74.406645999999995</v>
      </c>
      <c r="N48" s="2">
        <v>255</v>
      </c>
    </row>
    <row r="49" spans="5:14" x14ac:dyDescent="0.25">
      <c r="J49" s="2">
        <v>2017</v>
      </c>
      <c r="K49" s="2">
        <v>65.128967000000003</v>
      </c>
      <c r="L49" s="2">
        <v>63.619396999999999</v>
      </c>
      <c r="M49" s="2">
        <v>68.391412000000003</v>
      </c>
      <c r="N49" s="2">
        <v>255</v>
      </c>
    </row>
    <row r="52" spans="5:14" ht="38.25" x14ac:dyDescent="0.25">
      <c r="F52" t="s">
        <v>45</v>
      </c>
      <c r="J52" s="1" t="s">
        <v>18</v>
      </c>
      <c r="K52" s="1" t="s">
        <v>42</v>
      </c>
      <c r="L52" s="1" t="s">
        <v>43</v>
      </c>
      <c r="M52" s="1" t="s">
        <v>44</v>
      </c>
      <c r="N52" s="1" t="s">
        <v>22</v>
      </c>
    </row>
    <row r="53" spans="5:14" x14ac:dyDescent="0.25">
      <c r="E53" t="s">
        <v>23</v>
      </c>
      <c r="F53">
        <f>AVERAGE(K53:K54)</f>
        <v>2.1791999999999999E-2</v>
      </c>
      <c r="J53" s="2">
        <v>2023</v>
      </c>
      <c r="K53" s="2">
        <v>2.2284999999999999E-2</v>
      </c>
      <c r="L53" s="2">
        <v>2.2027000000000001E-2</v>
      </c>
      <c r="M53" s="2">
        <v>2.2641000000000001E-2</v>
      </c>
      <c r="N53" s="2">
        <v>35</v>
      </c>
    </row>
    <row r="54" spans="5:14" x14ac:dyDescent="0.25">
      <c r="E54" t="s">
        <v>4</v>
      </c>
      <c r="F54">
        <f>AVERAGE(K54:K55)</f>
        <v>2.0964E-2</v>
      </c>
      <c r="J54" s="2">
        <v>2022</v>
      </c>
      <c r="K54" s="2">
        <v>2.1298999999999998E-2</v>
      </c>
      <c r="L54" s="2">
        <v>2.0299000000000001E-2</v>
      </c>
      <c r="M54" s="2">
        <v>2.2818999999999999E-2</v>
      </c>
      <c r="N54" s="2">
        <v>257</v>
      </c>
    </row>
    <row r="55" spans="5:14" x14ac:dyDescent="0.25">
      <c r="E55" t="s">
        <v>5</v>
      </c>
      <c r="F55">
        <f>AVERAGE(K55:K56)</f>
        <v>2.0282500000000002E-2</v>
      </c>
      <c r="J55" s="2">
        <v>2021</v>
      </c>
      <c r="K55" s="2">
        <v>2.0629000000000002E-2</v>
      </c>
      <c r="L55" s="2">
        <v>1.9723000000000001E-2</v>
      </c>
      <c r="M55" s="2">
        <v>2.1434999999999999E-2</v>
      </c>
      <c r="N55" s="2">
        <v>258</v>
      </c>
    </row>
    <row r="56" spans="5:14" x14ac:dyDescent="0.25">
      <c r="E56" t="s">
        <v>24</v>
      </c>
      <c r="F56">
        <f t="shared" ref="F56:F58" si="5">AVERAGE(K56:K57)</f>
        <v>1.9474999999999999E-2</v>
      </c>
      <c r="J56" s="2">
        <v>2020</v>
      </c>
      <c r="K56" s="2">
        <v>1.9935999999999999E-2</v>
      </c>
      <c r="L56" s="2">
        <v>1.9120999999999999E-2</v>
      </c>
      <c r="M56" s="2">
        <v>2.0521999999999999E-2</v>
      </c>
      <c r="N56" s="2">
        <v>257</v>
      </c>
    </row>
    <row r="57" spans="5:14" x14ac:dyDescent="0.25">
      <c r="E57" t="s">
        <v>7</v>
      </c>
      <c r="F57">
        <f t="shared" si="5"/>
        <v>1.8686500000000002E-2</v>
      </c>
      <c r="J57" s="2">
        <v>2019</v>
      </c>
      <c r="K57" s="2">
        <v>1.9014E-2</v>
      </c>
      <c r="L57" s="2">
        <v>1.8353999999999999E-2</v>
      </c>
      <c r="M57" s="2">
        <v>1.9647000000000001E-2</v>
      </c>
      <c r="N57" s="2">
        <v>255</v>
      </c>
    </row>
    <row r="58" spans="5:14" x14ac:dyDescent="0.25">
      <c r="E58" t="s">
        <v>8</v>
      </c>
      <c r="F58">
        <f t="shared" si="5"/>
        <v>1.8197999999999999E-2</v>
      </c>
      <c r="J58" s="2">
        <v>2018</v>
      </c>
      <c r="K58" s="2">
        <v>1.8359E-2</v>
      </c>
      <c r="L58" s="2">
        <v>1.7343999999999998E-2</v>
      </c>
      <c r="M58" s="2">
        <v>1.9678999999999999E-2</v>
      </c>
      <c r="N58" s="2">
        <v>255</v>
      </c>
    </row>
    <row r="59" spans="5:14" x14ac:dyDescent="0.25">
      <c r="J59" s="2">
        <v>2017</v>
      </c>
      <c r="K59" s="2">
        <v>1.8037000000000001E-2</v>
      </c>
      <c r="L59" s="2">
        <v>1.7583000000000001E-2</v>
      </c>
      <c r="M59" s="2">
        <v>1.9021E-2</v>
      </c>
      <c r="N59" s="2">
        <v>255</v>
      </c>
    </row>
    <row r="62" spans="5:14" ht="38.25" x14ac:dyDescent="0.25">
      <c r="F62" t="s">
        <v>49</v>
      </c>
      <c r="J62" s="1" t="s">
        <v>18</v>
      </c>
      <c r="K62" s="1" t="s">
        <v>46</v>
      </c>
      <c r="L62" s="1" t="s">
        <v>47</v>
      </c>
      <c r="M62" s="1" t="s">
        <v>48</v>
      </c>
      <c r="N62" s="1" t="s">
        <v>22</v>
      </c>
    </row>
    <row r="63" spans="5:14" x14ac:dyDescent="0.25">
      <c r="E63" t="s">
        <v>23</v>
      </c>
      <c r="F63">
        <f>AVERAGE(K63:K64)</f>
        <v>0.66351199999999999</v>
      </c>
      <c r="J63" s="2">
        <v>2023</v>
      </c>
      <c r="K63" s="2">
        <v>0.660416</v>
      </c>
      <c r="L63" s="2">
        <v>0.65387799999999996</v>
      </c>
      <c r="M63" s="2">
        <v>0.671315</v>
      </c>
      <c r="N63" s="2">
        <v>35</v>
      </c>
    </row>
    <row r="64" spans="5:14" x14ac:dyDescent="0.25">
      <c r="E64" t="s">
        <v>4</v>
      </c>
      <c r="F64">
        <f>AVERAGE(K64:K65)</f>
        <v>0.67042500000000005</v>
      </c>
      <c r="J64" s="2">
        <v>2022</v>
      </c>
      <c r="K64" s="2">
        <v>0.66660799999999998</v>
      </c>
      <c r="L64" s="2">
        <v>0.64939100000000005</v>
      </c>
      <c r="M64" s="2">
        <v>0.68549700000000002</v>
      </c>
      <c r="N64" s="2">
        <v>257</v>
      </c>
    </row>
    <row r="65" spans="5:14" x14ac:dyDescent="0.25">
      <c r="E65" t="s">
        <v>5</v>
      </c>
      <c r="F65">
        <f>AVERAGE(K65:K66)</f>
        <v>0.68514649999999999</v>
      </c>
      <c r="J65" s="2">
        <v>2021</v>
      </c>
      <c r="K65" s="2">
        <v>0.67424200000000001</v>
      </c>
      <c r="L65" s="2">
        <v>0.65620699999999998</v>
      </c>
      <c r="M65" s="2">
        <v>0.70336799999999999</v>
      </c>
      <c r="N65" s="2">
        <v>258</v>
      </c>
    </row>
    <row r="66" spans="5:14" x14ac:dyDescent="0.25">
      <c r="E66" t="s">
        <v>24</v>
      </c>
      <c r="F66">
        <f t="shared" ref="F66:F68" si="6">AVERAGE(K66:K67)</f>
        <v>0.69319299999999995</v>
      </c>
      <c r="J66" s="2">
        <v>2020</v>
      </c>
      <c r="K66" s="2">
        <v>0.69605099999999998</v>
      </c>
      <c r="L66" s="2">
        <v>0.65848700000000004</v>
      </c>
      <c r="M66" s="2">
        <v>0.73100299999999996</v>
      </c>
      <c r="N66" s="2">
        <v>257</v>
      </c>
    </row>
    <row r="67" spans="5:14" x14ac:dyDescent="0.25">
      <c r="E67" t="s">
        <v>7</v>
      </c>
      <c r="F67">
        <f t="shared" si="6"/>
        <v>0.68300399999999994</v>
      </c>
      <c r="J67" s="2">
        <v>2019</v>
      </c>
      <c r="K67" s="2">
        <v>0.69033500000000003</v>
      </c>
      <c r="L67" s="2">
        <v>0.66030699999999998</v>
      </c>
      <c r="M67" s="2">
        <v>0.71865900000000005</v>
      </c>
      <c r="N67" s="2">
        <v>255</v>
      </c>
    </row>
    <row r="68" spans="5:14" x14ac:dyDescent="0.25">
      <c r="E68" t="s">
        <v>8</v>
      </c>
      <c r="F68">
        <f t="shared" si="6"/>
        <v>0.65281349999999994</v>
      </c>
      <c r="J68" s="2">
        <v>2018</v>
      </c>
      <c r="K68" s="2">
        <v>0.67567299999999997</v>
      </c>
      <c r="L68" s="2">
        <v>0.61355499999999996</v>
      </c>
      <c r="M68" s="2">
        <v>0.73598200000000003</v>
      </c>
      <c r="N68" s="2">
        <v>255</v>
      </c>
    </row>
    <row r="69" spans="5:14" x14ac:dyDescent="0.25">
      <c r="J69" s="2">
        <v>2017</v>
      </c>
      <c r="K69" s="2">
        <v>0.62995400000000001</v>
      </c>
      <c r="L69" s="2">
        <v>0.611429</v>
      </c>
      <c r="M69" s="2">
        <v>0.66646399999999995</v>
      </c>
      <c r="N69" s="2">
        <v>255</v>
      </c>
    </row>
  </sheetData>
  <mergeCells count="6"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A1F1-25EE-4365-8F1E-8512AC25B6F6}">
  <dimension ref="C1:R7"/>
  <sheetViews>
    <sheetView showGridLines="0" workbookViewId="0">
      <selection activeCell="G11" sqref="G11"/>
    </sheetView>
  </sheetViews>
  <sheetFormatPr defaultRowHeight="15" x14ac:dyDescent="0.25"/>
  <cols>
    <col min="3" max="3" width="14.28515625" bestFit="1" customWidth="1"/>
    <col min="4" max="6" width="8.7109375" customWidth="1"/>
  </cols>
  <sheetData>
    <row r="1" spans="3:18" x14ac:dyDescent="0.25">
      <c r="C1" s="4"/>
      <c r="D1" s="10" t="s">
        <v>1</v>
      </c>
      <c r="E1" s="10"/>
      <c r="F1" s="10" t="s">
        <v>4</v>
      </c>
      <c r="G1" s="10"/>
      <c r="H1" s="10" t="s">
        <v>5</v>
      </c>
      <c r="I1" s="10"/>
      <c r="J1" s="10" t="s">
        <v>6</v>
      </c>
      <c r="K1" s="10"/>
      <c r="L1" s="10" t="s">
        <v>7</v>
      </c>
      <c r="M1" s="10"/>
      <c r="N1" s="10" t="s">
        <v>8</v>
      </c>
      <c r="O1" s="10"/>
    </row>
    <row r="2" spans="3:18" x14ac:dyDescent="0.25">
      <c r="C2" s="4"/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</row>
    <row r="3" spans="3:18" x14ac:dyDescent="0.25">
      <c r="C3" s="6" t="s">
        <v>40</v>
      </c>
      <c r="D3" s="7">
        <v>0.4</v>
      </c>
      <c r="E3" s="7">
        <v>20400.36</v>
      </c>
      <c r="F3" s="7">
        <v>0.92</v>
      </c>
      <c r="G3" s="7">
        <v>51580.79</v>
      </c>
      <c r="H3" s="7">
        <v>0</v>
      </c>
      <c r="I3" s="7">
        <v>6573.23</v>
      </c>
      <c r="J3" s="7">
        <v>4.5300000000000002E-3</v>
      </c>
      <c r="K3" s="7">
        <v>300</v>
      </c>
      <c r="L3" s="7">
        <v>0</v>
      </c>
      <c r="M3" s="7">
        <v>0</v>
      </c>
      <c r="N3" s="7">
        <v>1.5699999999999999E-4</v>
      </c>
      <c r="O3" s="7">
        <v>6</v>
      </c>
      <c r="Q3" s="3" t="s">
        <v>15</v>
      </c>
      <c r="R3" s="3" t="s">
        <v>50</v>
      </c>
    </row>
    <row r="4" spans="3:18" x14ac:dyDescent="0.25">
      <c r="C4" s="6" t="s">
        <v>41</v>
      </c>
      <c r="D4" s="7">
        <v>0</v>
      </c>
      <c r="E4" s="7">
        <v>0</v>
      </c>
      <c r="F4" s="7">
        <v>0.05</v>
      </c>
      <c r="G4" s="7">
        <v>742</v>
      </c>
      <c r="H4" s="7">
        <v>8.8999999999999996E-2</v>
      </c>
      <c r="I4" s="7">
        <v>6500</v>
      </c>
      <c r="J4" s="7">
        <v>76.510000000000005</v>
      </c>
      <c r="K4" s="7">
        <v>9360</v>
      </c>
      <c r="L4" s="7">
        <v>5.4599999999999999E-5</v>
      </c>
      <c r="M4" s="7">
        <v>15</v>
      </c>
      <c r="N4" s="7">
        <v>0</v>
      </c>
      <c r="O4" s="7">
        <v>0</v>
      </c>
      <c r="Q4" s="3" t="s">
        <v>17</v>
      </c>
      <c r="R4" s="3" t="s">
        <v>39</v>
      </c>
    </row>
    <row r="5" spans="3:18" x14ac:dyDescent="0.25">
      <c r="C5" s="6" t="s">
        <v>11</v>
      </c>
      <c r="D5" s="7">
        <v>0</v>
      </c>
      <c r="E5" s="7">
        <v>0</v>
      </c>
      <c r="F5" s="7">
        <v>2.0999999999999999E-3</v>
      </c>
      <c r="G5" s="7">
        <v>25</v>
      </c>
      <c r="H5" s="7">
        <v>0.1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spans="3:18" x14ac:dyDescent="0.25">
      <c r="C6" s="6" t="s">
        <v>14</v>
      </c>
      <c r="D6" s="7">
        <f t="shared" ref="D6:O6" si="0">D7-SUM(D3:D5)</f>
        <v>0.52</v>
      </c>
      <c r="E6" s="7">
        <f t="shared" si="0"/>
        <v>16020</v>
      </c>
      <c r="F6" s="7">
        <f t="shared" si="0"/>
        <v>-2.1000000000001018E-3</v>
      </c>
      <c r="G6" s="7">
        <f t="shared" si="0"/>
        <v>0</v>
      </c>
      <c r="H6" s="7">
        <f t="shared" si="0"/>
        <v>1.0000000000000009E-3</v>
      </c>
      <c r="I6" s="7">
        <f t="shared" si="0"/>
        <v>0</v>
      </c>
      <c r="J6" s="7">
        <f t="shared" si="0"/>
        <v>5.4699999999883175E-3</v>
      </c>
      <c r="K6" s="7">
        <f t="shared" si="0"/>
        <v>156</v>
      </c>
      <c r="L6" s="7">
        <f t="shared" si="0"/>
        <v>0.39994540000000001</v>
      </c>
      <c r="M6" s="7">
        <f t="shared" si="0"/>
        <v>1056</v>
      </c>
      <c r="N6" s="7">
        <f t="shared" si="0"/>
        <v>3.94802740797275</v>
      </c>
      <c r="O6" s="7">
        <f t="shared" si="0"/>
        <v>9428.8799999999992</v>
      </c>
    </row>
    <row r="7" spans="3:18" x14ac:dyDescent="0.25">
      <c r="C7" s="8" t="s">
        <v>38</v>
      </c>
      <c r="D7" s="9">
        <v>0.92</v>
      </c>
      <c r="E7" s="9">
        <v>36420.36</v>
      </c>
      <c r="F7" s="9">
        <v>0.97</v>
      </c>
      <c r="G7" s="9">
        <v>52347.79</v>
      </c>
      <c r="H7" s="9">
        <v>0.19</v>
      </c>
      <c r="I7" s="9">
        <v>13073.23</v>
      </c>
      <c r="J7" s="9">
        <v>76.52</v>
      </c>
      <c r="K7" s="9">
        <v>9816</v>
      </c>
      <c r="L7" s="9">
        <v>0.4</v>
      </c>
      <c r="M7" s="9">
        <v>1071</v>
      </c>
      <c r="N7" s="9">
        <v>3.9481844079727502</v>
      </c>
      <c r="O7" s="9">
        <v>9434.8799999999992</v>
      </c>
    </row>
  </sheetData>
  <mergeCells count="6"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</vt:lpstr>
      <vt:lpstr>Export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2023-02-20T05:06:19Z</dcterms:created>
  <dcterms:modified xsi:type="dcterms:W3CDTF">2023-02-22T08:42:54Z</dcterms:modified>
</cp:coreProperties>
</file>