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ardik.malhotra\Desktop\Ammonium Nitrate\KRIBHCO Part- B\"/>
    </mc:Choice>
  </mc:AlternateContent>
  <xr:revisionPtr revIDLastSave="0" documentId="13_ncr:1_{244E51CB-B9AC-4B43-9B79-0FD82EA4B50F}" xr6:coauthVersionLast="47" xr6:coauthVersionMax="47" xr10:uidLastSave="{00000000-0000-0000-0000-000000000000}"/>
  <bookViews>
    <workbookView xWindow="-120" yWindow="-120" windowWidth="20730" windowHeight="11160" firstSheet="2" activeTab="3" xr2:uid="{1A5CC05C-BEEB-4213-B767-D439C2389E4F}"/>
  </bookViews>
  <sheets>
    <sheet name="Secondary" sheetId="1" r:id="rId1"/>
    <sheet name="plant and technology provider" sheetId="2" r:id="rId2"/>
    <sheet name="Raw materials and utilities" sheetId="3" r:id="rId3"/>
    <sheet name="Equipments Required" sheetId="5" r:id="rId4"/>
    <sheet name="Requirement" sheetId="6" r:id="rId5"/>
    <sheet name="Sheet1"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 i="7" l="1"/>
  <c r="J6" i="7"/>
  <c r="J7" i="7"/>
  <c r="J8" i="7"/>
  <c r="J9" i="7"/>
  <c r="J10" i="7"/>
  <c r="J11" i="7"/>
  <c r="J12" i="7"/>
  <c r="J13" i="7"/>
  <c r="J14" i="7"/>
  <c r="J15" i="7"/>
  <c r="J4" i="7"/>
  <c r="D6" i="7"/>
  <c r="F9" i="7"/>
  <c r="D5" i="7"/>
  <c r="E7" i="7" l="1"/>
</calcChain>
</file>

<file path=xl/sharedStrings.xml><?xml version="1.0" encoding="utf-8"?>
<sst xmlns="http://schemas.openxmlformats.org/spreadsheetml/2006/main" count="170" uniqueCount="143">
  <si>
    <t>Weak nitric acid</t>
  </si>
  <si>
    <t>Nitric acid is produced by 2 methods. The first method utilizes oxidation, condensation, and
absorption to produce a weak nitric acid. Weak nitric acid can have concentrations ranging from 30 to 70 percent nitric acid. The second method combines dehydrating, bleaching, condensing, and absorption to produce a high-strength nitric acid from a weak nitric acid. High-strength nitric acid generally contains more than 90 percent nitric acid. The following text provides more specific details for each of these processes.</t>
  </si>
  <si>
    <t>Weak nitric acid can have concentrations ranging from 30 to 70
percent nitric acid</t>
  </si>
  <si>
    <t>concentration range</t>
  </si>
  <si>
    <t>GNFC will use the weak nitric acid generated from the plant at its concentrated nitric acid and Toluene Di-Isocyanate (TDI) plants, in addition to marketing any surplus generated.</t>
  </si>
  <si>
    <t>https://www.projectstoday.com/News/Uhde-India-commissions-weak-nitric-acid-plant-for-Gujarat-Narmada-Valley-Fertilizers</t>
  </si>
  <si>
    <t>details for GSFC</t>
  </si>
  <si>
    <t>https://economictimes.indiatimes.com/gujarat-narmada-valley-fertilizers-chemicals-ltd/infocompanyhistory/companyid-13673.cms</t>
  </si>
  <si>
    <t>weak nitric acid- DEEPAK FERTILISERS</t>
  </si>
  <si>
    <t>https://www.dfpcl.com/uploads/2017/11/MSDS_WNA.pdf
https://www.dfpcl.com/uploads/2017/11/MSDS_SNA.pdf</t>
  </si>
  <si>
    <t>Specifications- Deepak fertilisers</t>
  </si>
  <si>
    <t>https://www.dfpcl.com/uploads/2017/11/WNA_Spec.pdf
https://www.dfpcl.com/uploads/2017/11/SNA68_Spec.pdf</t>
  </si>
  <si>
    <t>dilute nitric acid- 60%
weak nitric acid- 64% and 68%</t>
  </si>
  <si>
    <t>Weak nitric acid- specifications and application- national fertilisers</t>
  </si>
  <si>
    <t>https://www.nationalfertilizers.com/index.php?option=com_content&amp;view=article&amp;id=141&amp;Itemid=259&amp;lang=en</t>
  </si>
  <si>
    <t>Weak nitric acid- specifications and application- Gujarat narmanda valley fertilisers</t>
  </si>
  <si>
    <t>https://www.gnfc.in/services/chemicals/#1523514322318-9dbe085f-459b</t>
  </si>
  <si>
    <t>uhde® dual pressure nitric acid process</t>
  </si>
  <si>
    <t>Description of manufacturing process &amp; available process technology of WNA - Thyssenkrupp</t>
  </si>
  <si>
    <t>Nitric_Acid_Process_Abstract</t>
  </si>
  <si>
    <t>The production of granular AN and CAN fertilizer is based on thyssenkrupp`s uhde® Vacuum Neutralisation and uhde® Pugmill Granulation Process.</t>
  </si>
  <si>
    <t>https://ucpcdn.thyssenkrupp.com/_legacy/UCPthyssenkruppBAIS/assets.files/products___services/fertilizer_plants/nitrate_plants/2018-01-29_nitrsul-fl_bro.pdf
https://insights.thyssenkrupp-industrial-solutions.com/story/ammonium-nitrate-fertilizer-and-why-it-is-the-preferred-choice-of-european-farmers/</t>
  </si>
  <si>
    <t>thyssenkrupp insatalled their technology in many WNA and AN plants in India</t>
  </si>
  <si>
    <t>https://ucpcdn.thyssenkrupp.com/_binary/UCPthyssenkruppBAISCountryWebsiteIndia/en/publications/link-tkIS-Company-Profile---November-2020.pdf</t>
  </si>
  <si>
    <t>page number 13</t>
  </si>
  <si>
    <t>https://www.chemengonline.com/kbrs-plinke-subsidiary-to-construct-nitric-acid-plant-in-india/?printmode=1</t>
  </si>
  <si>
    <t>KBR's process and applications</t>
  </si>
  <si>
    <t>https://www.kbr.com/en/what-we-do/technologies/process-technologies/inorganics-technologies/nitric-acid-concentration</t>
  </si>
  <si>
    <t>http://environmentclearance.nic.in/writereaddata/Online/TOR/09_Mar_2017_164749970K9TYKER3PFR.pdf</t>
  </si>
  <si>
    <t>Deepak fertilizer process flow diagram of ammonium nitrate manufacturing and
Raw materials used</t>
  </si>
  <si>
    <t xml:space="preserve">casale SA will provide their technology for 377 KTPA ammoium nitrate complex </t>
  </si>
  <si>
    <t>https://www.dfpcl.com/uploads/2017/04/STL-TAN-Gopalpur-Press-Release.pdf</t>
  </si>
  <si>
    <t>Casale technology name</t>
  </si>
  <si>
    <t>https://www.casale.ch/news/casale-key-technologies-for-a-new-technical-ammonium-nitrate-tan-complex
https://www.casale.ch/new-plants/nitrates-new-plants/ammonium-nitrate-solution-an2000</t>
  </si>
  <si>
    <t>Technology provider</t>
  </si>
  <si>
    <t xml:space="preserve">Client </t>
  </si>
  <si>
    <t>Thyssenkrupp</t>
  </si>
  <si>
    <t>uhde® Vacuum Neutralisation</t>
  </si>
  <si>
    <t>Technical Ammonium Nitrate (TAN)</t>
  </si>
  <si>
    <t>Casale SA</t>
  </si>
  <si>
    <t>Casale technology process</t>
  </si>
  <si>
    <t>https://www.casale.ch/technologies/dual-pipe-reactors-technology</t>
  </si>
  <si>
    <t>Process/technology</t>
  </si>
  <si>
    <t>AN2000/Dual Pipe reactor</t>
  </si>
  <si>
    <t xml:space="preserve">KBR subsidary Plinke GmbH has been awarded a contract by Gujarat Narmada Valley Fertilizers &amp; Chemicals Limited (GNFC) of India to build a Nitric Acid plant (CNA) at Bharuch, Gujarat. </t>
  </si>
  <si>
    <t>Gujarat Narmada Valley Fertilizers &amp; Chemicals Limited</t>
  </si>
  <si>
    <t>NAPC®</t>
  </si>
  <si>
    <t>Weak Nitric Acid (WNA)</t>
  </si>
  <si>
    <t>https://www.kbr.com/sites/default/files/2022-03/KBR-Weatherly-Nitric-Acid-Technology.pdf</t>
  </si>
  <si>
    <t>KBR weatherly technology process and flow diagram</t>
  </si>
  <si>
    <t>Weatherly Dual Pressure Nitric Acid Technology</t>
  </si>
  <si>
    <t>Deepak Fertilizers</t>
  </si>
  <si>
    <t>Ammonium nitrate melt (AN melt)</t>
  </si>
  <si>
    <t>Deepak fertilizers, Taloja plant</t>
  </si>
  <si>
    <t>Ammonium nitrate (AN)</t>
  </si>
  <si>
    <t>Rashtriya Chemicals and Fertilizers Limited</t>
  </si>
  <si>
    <t>National Fertilizers Limited</t>
  </si>
  <si>
    <t>Kutch Chemical</t>
  </si>
  <si>
    <t>Multitubular Reactor (MTR)</t>
  </si>
  <si>
    <t>Chambal fertilisers and chemicals Ltd.</t>
  </si>
  <si>
    <t>WIP</t>
  </si>
  <si>
    <t>INCRO</t>
  </si>
  <si>
    <t xml:space="preserve">Gujarat Narmada Valley Fertilizers &amp; Chemicals Limited </t>
  </si>
  <si>
    <t>NFL's sales of nitric acid, ammoium nitrate and others out of total sales is 1.37%</t>
  </si>
  <si>
    <t>https://www.nationalfertilizers.com/investordesk/announcement/NFL_Corporate_Presentation_Final.pdf</t>
  </si>
  <si>
    <t>KBR providing their tech to NFL for ammonia production</t>
  </si>
  <si>
    <t>https://www.nationalfertilizers.com/index.php?option=com_content&amp;view=article&amp;id=81&amp;Itemid=112&amp;lang=en</t>
  </si>
  <si>
    <t>NA</t>
  </si>
  <si>
    <r>
      <t xml:space="preserve">Smartchem Technologies Ltd. (a subsidiary of Deepak Fertilizer), </t>
    </r>
    <r>
      <rPr>
        <sz val="11"/>
        <color rgb="FFFF0000"/>
        <rFont val="Calibri"/>
        <family val="2"/>
        <scheme val="minor"/>
      </rPr>
      <t xml:space="preserve"> </t>
    </r>
    <r>
      <rPr>
        <b/>
        <sz val="11"/>
        <color rgb="FFFF0000"/>
        <rFont val="Calibri"/>
        <family val="2"/>
        <scheme val="minor"/>
      </rPr>
      <t>(Planned)</t>
    </r>
  </si>
  <si>
    <t>Plant</t>
  </si>
  <si>
    <t>flow diagram AN- Thyssenkrupp</t>
  </si>
  <si>
    <t>Deepak fertilizer TAN financial</t>
  </si>
  <si>
    <t>page number 68</t>
  </si>
  <si>
    <t>pg. no. 64</t>
  </si>
  <si>
    <t>https://www.thyssenkrupp-industrial-solutions.com/en/products-and-services/fertilizer-plants/nitrate-plants/nitric-acid-plants</t>
  </si>
  <si>
    <t>Weatherly Inc. (U.S.A.) (KBR's Subsidiary)</t>
  </si>
  <si>
    <t>Plinke GmbH (KBR's Subsidiary)</t>
  </si>
  <si>
    <t xml:space="preserve">Raw material </t>
  </si>
  <si>
    <t>Utilities</t>
  </si>
  <si>
    <t>AN</t>
  </si>
  <si>
    <t xml:space="preserve">NH3 gas
</t>
  </si>
  <si>
    <t>HNO3</t>
  </si>
  <si>
    <t>Orifice</t>
  </si>
  <si>
    <t>Circulation Pump</t>
  </si>
  <si>
    <t>AN neutraliser</t>
  </si>
  <si>
    <t>Vapor separator</t>
  </si>
  <si>
    <t>AN evaporator</t>
  </si>
  <si>
    <t>Process condensate</t>
  </si>
  <si>
    <t>Output</t>
  </si>
  <si>
    <t>WNA</t>
  </si>
  <si>
    <t>Atmospheric air</t>
  </si>
  <si>
    <t>Ammonia</t>
  </si>
  <si>
    <t>Technology provider- Name</t>
  </si>
  <si>
    <t>Weatherly Inc. (KBR Subsidiary)- Dual Pressure Nitric Acid Technology</t>
  </si>
  <si>
    <t>Ammonia pre treatment</t>
  </si>
  <si>
    <t>Air pre treatment</t>
  </si>
  <si>
    <t>Reactor</t>
  </si>
  <si>
    <t>Absorber columm</t>
  </si>
  <si>
    <t>Thyssenkrupp- Vacuum Neutralization and evaporation</t>
  </si>
  <si>
    <t>catalyst</t>
  </si>
  <si>
    <t>Platinum</t>
  </si>
  <si>
    <t xml:space="preserve">Catalyst Requirements </t>
  </si>
  <si>
    <t>Specific consumption of raw material</t>
  </si>
  <si>
    <t>Anhydrous Ammonia (Liquid)</t>
  </si>
  <si>
    <t xml:space="preserve">Ammonia </t>
  </si>
  <si>
    <t>Equipments</t>
  </si>
  <si>
    <t xml:space="preserve">Boiler -I </t>
  </si>
  <si>
    <t>Boiler -II</t>
  </si>
  <si>
    <t>HRSG -I</t>
  </si>
  <si>
    <t>HRSG -II</t>
  </si>
  <si>
    <t>Prilling Tower -I</t>
  </si>
  <si>
    <t>Primary Reformer -Ammonia-I</t>
  </si>
  <si>
    <t>EDG Set</t>
  </si>
  <si>
    <t>Boiler -III</t>
  </si>
  <si>
    <t>Prilling Tower -II</t>
  </si>
  <si>
    <t>Primary Reformer -Ammonia-II</t>
  </si>
  <si>
    <t xml:space="preserve">EDG Set </t>
  </si>
  <si>
    <t>HRSG CPP</t>
  </si>
  <si>
    <t xml:space="preserve">Prilling Tower </t>
  </si>
  <si>
    <t>Primary Reformer - Ammonia-III</t>
  </si>
  <si>
    <t>Dedusting- G-I (Scrubber Packing Plant)</t>
  </si>
  <si>
    <t>Dedusting - G-II (Scrubber Packing Plant)</t>
  </si>
  <si>
    <t>Dedusting Unit - G-III (Scrubber Packing Plant)</t>
  </si>
  <si>
    <t>Dedusting Unit Screen House (Scrubber Screen House)</t>
  </si>
  <si>
    <t>Dedusting Unit-G-III Screen House (Scrubber Screen House)</t>
  </si>
  <si>
    <t>Particulars</t>
  </si>
  <si>
    <t>Natural Gas</t>
  </si>
  <si>
    <t>As moving forward to TEFR of Weak Nitric Acid and Ammonium Nitrate, we will be requiring the prices of natural gas and anhydrous ammonia (Liquid). Moreover, an authorization letter is also needed from Kribhco to contact the technology licensor.</t>
  </si>
  <si>
    <t>Unit</t>
  </si>
  <si>
    <t>Electrical Power</t>
  </si>
  <si>
    <t>HP Steam</t>
  </si>
  <si>
    <t>LP Steam</t>
  </si>
  <si>
    <t>Cooling Water</t>
  </si>
  <si>
    <t>MWH</t>
  </si>
  <si>
    <t>NM^3</t>
  </si>
  <si>
    <t>M^3</t>
  </si>
  <si>
    <t>Per Ton</t>
  </si>
  <si>
    <t>Plant Air</t>
  </si>
  <si>
    <t>Instrument Air</t>
  </si>
  <si>
    <t>Nitrogen</t>
  </si>
  <si>
    <t>Price (7 Year Average Price)</t>
  </si>
  <si>
    <t>Mean</t>
  </si>
  <si>
    <t xml:space="preserve">standard deviation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</si>
</sst>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sz val="11"/>
      <color theme="0"/>
      <name val="Calibri"/>
      <family val="2"/>
      <scheme val="minor"/>
    </font>
    <font>
      <sz val="11"/>
      <color rgb="FF000000"/>
      <name val="Calibri"/>
      <family val="2"/>
    </font>
    <font>
      <sz val="11"/>
      <color theme="0"/>
      <name val="Calibri"/>
      <family val="2"/>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theme="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9" fillId="0" borderId="0" applyFont="0" applyFill="0" applyBorder="0" applyAlignment="0" applyProtection="0"/>
  </cellStyleXfs>
  <cellXfs count="19">
    <xf numFmtId="0" fontId="0" fillId="0" borderId="0" xfId="0"/>
    <xf numFmtId="0" fontId="0" fillId="0" borderId="0" xfId="0" applyAlignment="1">
      <alignment wrapText="1"/>
    </xf>
    <xf numFmtId="0" fontId="1" fillId="0" borderId="0" xfId="0" applyFont="1" applyAlignment="1">
      <alignment wrapText="1"/>
    </xf>
    <xf numFmtId="0" fontId="0" fillId="0" borderId="0" xfId="0" applyFill="1" applyAlignment="1">
      <alignment wrapText="1"/>
    </xf>
    <xf numFmtId="0" fontId="0" fillId="0" borderId="0" xfId="0" applyFont="1" applyAlignment="1">
      <alignment wrapText="1"/>
    </xf>
    <xf numFmtId="0" fontId="1" fillId="0" borderId="0" xfId="0" applyFont="1" applyAlignment="1">
      <alignment horizontal="center" wrapText="1"/>
    </xf>
    <xf numFmtId="0" fontId="0" fillId="0" borderId="0" xfId="0" applyAlignment="1">
      <alignment horizontal="left" wrapText="1"/>
    </xf>
    <xf numFmtId="0" fontId="5" fillId="2" borderId="0" xfId="0" applyFont="1" applyFill="1" applyAlignment="1">
      <alignment horizontal="center"/>
    </xf>
    <xf numFmtId="1" fontId="0" fillId="0" borderId="0" xfId="0" applyNumberFormat="1"/>
    <xf numFmtId="0" fontId="4" fillId="2" borderId="0" xfId="0" applyFont="1" applyFill="1" applyAlignment="1">
      <alignment horizontal="center"/>
    </xf>
    <xf numFmtId="0" fontId="0" fillId="0" borderId="1" xfId="0" applyBorder="1" applyAlignment="1">
      <alignment horizontal="center"/>
    </xf>
    <xf numFmtId="0" fontId="6" fillId="0" borderId="5" xfId="0" applyFont="1" applyBorder="1" applyAlignment="1">
      <alignment horizontal="center" vertical="center"/>
    </xf>
    <xf numFmtId="0" fontId="7" fillId="2" borderId="3" xfId="0" applyFont="1" applyFill="1" applyBorder="1" applyAlignment="1">
      <alignment horizontal="center" vertical="center" wrapText="1"/>
    </xf>
    <xf numFmtId="0" fontId="7" fillId="2" borderId="3" xfId="0" applyFont="1" applyFill="1" applyBorder="1" applyAlignment="1">
      <alignment horizontal="center" vertical="center"/>
    </xf>
    <xf numFmtId="0" fontId="7" fillId="2" borderId="2" xfId="0" applyFont="1" applyFill="1" applyBorder="1" applyAlignment="1">
      <alignment horizontal="center" vertical="center"/>
    </xf>
    <xf numFmtId="0" fontId="6" fillId="0" borderId="4" xfId="0" applyFont="1" applyBorder="1" applyAlignment="1">
      <alignment horizontal="center" vertical="center"/>
    </xf>
    <xf numFmtId="164" fontId="0" fillId="0" borderId="0" xfId="1" applyNumberFormat="1" applyFont="1"/>
    <xf numFmtId="0" fontId="0" fillId="0" borderId="0" xfId="0" applyAlignment="1">
      <alignment horizontal="center" wrapText="1"/>
    </xf>
    <xf numFmtId="0" fontId="0" fillId="0" borderId="0" xfId="0"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9A667-4384-4148-8A86-3AA0AA0030E0}">
  <dimension ref="A1:D21"/>
  <sheetViews>
    <sheetView workbookViewId="0"/>
  </sheetViews>
  <sheetFormatPr defaultRowHeight="15" x14ac:dyDescent="0.25"/>
  <cols>
    <col min="1" max="1" width="36.28515625" style="1" customWidth="1"/>
    <col min="2" max="2" width="83.5703125" style="1" customWidth="1"/>
    <col min="3" max="3" width="65.42578125" style="1" customWidth="1"/>
    <col min="4" max="4" width="22.42578125" style="1" customWidth="1"/>
    <col min="5" max="16384" width="9.140625" style="1"/>
  </cols>
  <sheetData>
    <row r="1" spans="1:4" ht="105" x14ac:dyDescent="0.25">
      <c r="A1" s="2" t="s">
        <v>0</v>
      </c>
      <c r="B1" s="1" t="s">
        <v>1</v>
      </c>
    </row>
    <row r="2" spans="1:4" ht="30" x14ac:dyDescent="0.25">
      <c r="A2" s="2" t="s">
        <v>3</v>
      </c>
      <c r="B2" s="1" t="s">
        <v>2</v>
      </c>
    </row>
    <row r="3" spans="1:4" ht="30" x14ac:dyDescent="0.25">
      <c r="B3" s="1" t="s">
        <v>4</v>
      </c>
      <c r="C3" s="3" t="s">
        <v>5</v>
      </c>
    </row>
    <row r="4" spans="1:4" ht="30" x14ac:dyDescent="0.25">
      <c r="A4" s="2" t="s">
        <v>6</v>
      </c>
      <c r="B4" s="3" t="s">
        <v>7</v>
      </c>
    </row>
    <row r="5" spans="1:4" ht="30" x14ac:dyDescent="0.25">
      <c r="A5" s="2" t="s">
        <v>8</v>
      </c>
      <c r="B5" s="1" t="s">
        <v>12</v>
      </c>
      <c r="C5" s="1" t="s">
        <v>9</v>
      </c>
    </row>
    <row r="6" spans="1:4" ht="30" x14ac:dyDescent="0.25">
      <c r="A6" s="2" t="s">
        <v>10</v>
      </c>
      <c r="B6" s="1" t="s">
        <v>12</v>
      </c>
      <c r="C6" s="1" t="s">
        <v>11</v>
      </c>
    </row>
    <row r="7" spans="1:4" ht="30" x14ac:dyDescent="0.25">
      <c r="A7" s="2" t="s">
        <v>13</v>
      </c>
      <c r="C7" s="3" t="s">
        <v>14</v>
      </c>
    </row>
    <row r="8" spans="1:4" ht="45" x14ac:dyDescent="0.25">
      <c r="A8" s="2" t="s">
        <v>15</v>
      </c>
      <c r="C8" s="1" t="s">
        <v>16</v>
      </c>
    </row>
    <row r="9" spans="1:4" ht="45" x14ac:dyDescent="0.25">
      <c r="A9" s="2" t="s">
        <v>18</v>
      </c>
      <c r="B9" s="1" t="s">
        <v>17</v>
      </c>
      <c r="C9" s="3" t="s">
        <v>74</v>
      </c>
      <c r="D9" s="3" t="s">
        <v>19</v>
      </c>
    </row>
    <row r="10" spans="1:4" ht="90" x14ac:dyDescent="0.25">
      <c r="A10" s="2" t="s">
        <v>70</v>
      </c>
      <c r="B10" s="1" t="s">
        <v>20</v>
      </c>
      <c r="C10" s="1" t="s">
        <v>21</v>
      </c>
    </row>
    <row r="11" spans="1:4" ht="45" x14ac:dyDescent="0.25">
      <c r="A11" s="2" t="s">
        <v>22</v>
      </c>
      <c r="B11" s="1" t="s">
        <v>24</v>
      </c>
      <c r="C11" s="3" t="s">
        <v>23</v>
      </c>
    </row>
    <row r="12" spans="1:4" ht="90" x14ac:dyDescent="0.25">
      <c r="A12" s="2" t="s">
        <v>44</v>
      </c>
      <c r="C12" s="3" t="s">
        <v>25</v>
      </c>
    </row>
    <row r="13" spans="1:4" ht="30" x14ac:dyDescent="0.25">
      <c r="A13" s="2" t="s">
        <v>26</v>
      </c>
      <c r="C13" s="3" t="s">
        <v>27</v>
      </c>
    </row>
    <row r="14" spans="1:4" ht="60" x14ac:dyDescent="0.25">
      <c r="A14" s="2" t="s">
        <v>29</v>
      </c>
      <c r="B14" s="1" t="s">
        <v>72</v>
      </c>
      <c r="C14" s="3" t="s">
        <v>28</v>
      </c>
    </row>
    <row r="15" spans="1:4" ht="45" x14ac:dyDescent="0.25">
      <c r="A15" s="2" t="s">
        <v>30</v>
      </c>
      <c r="C15" s="3" t="s">
        <v>31</v>
      </c>
    </row>
    <row r="16" spans="1:4" ht="60" x14ac:dyDescent="0.25">
      <c r="A16" s="2" t="s">
        <v>32</v>
      </c>
      <c r="C16" s="3" t="s">
        <v>33</v>
      </c>
    </row>
    <row r="17" spans="1:3" ht="19.5" customHeight="1" x14ac:dyDescent="0.25">
      <c r="A17" s="2" t="s">
        <v>40</v>
      </c>
      <c r="C17" s="3" t="s">
        <v>41</v>
      </c>
    </row>
    <row r="18" spans="1:3" ht="30" x14ac:dyDescent="0.25">
      <c r="A18" s="2" t="s">
        <v>49</v>
      </c>
      <c r="C18" s="3" t="s">
        <v>48</v>
      </c>
    </row>
    <row r="19" spans="1:3" ht="45" x14ac:dyDescent="0.25">
      <c r="A19" s="2" t="s">
        <v>63</v>
      </c>
      <c r="C19" s="3" t="s">
        <v>64</v>
      </c>
    </row>
    <row r="20" spans="1:3" ht="30" x14ac:dyDescent="0.25">
      <c r="A20" s="2" t="s">
        <v>65</v>
      </c>
      <c r="C20" s="3" t="s">
        <v>66</v>
      </c>
    </row>
    <row r="21" spans="1:3" ht="30" x14ac:dyDescent="0.25">
      <c r="A21" s="2" t="s">
        <v>71</v>
      </c>
      <c r="B21" s="1" t="s">
        <v>73</v>
      </c>
      <c r="C21" s="3" t="s">
        <v>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AF064-1F2D-48F5-8217-EED7B6B90EA6}">
  <dimension ref="A1:D13"/>
  <sheetViews>
    <sheetView workbookViewId="0">
      <selection activeCell="B2" sqref="B2"/>
    </sheetView>
  </sheetViews>
  <sheetFormatPr defaultRowHeight="15" x14ac:dyDescent="0.25"/>
  <cols>
    <col min="1" max="1" width="29.42578125" style="1" customWidth="1"/>
    <col min="2" max="2" width="28" style="1" customWidth="1"/>
    <col min="3" max="3" width="33.7109375" style="1" customWidth="1"/>
    <col min="4" max="4" width="29.5703125" style="1" customWidth="1"/>
    <col min="5" max="16384" width="9.140625" style="1"/>
  </cols>
  <sheetData>
    <row r="1" spans="1:4" s="5" customFormat="1" x14ac:dyDescent="0.25">
      <c r="A1" s="5" t="s">
        <v>69</v>
      </c>
      <c r="B1" s="5" t="s">
        <v>34</v>
      </c>
      <c r="C1" s="5" t="s">
        <v>42</v>
      </c>
      <c r="D1" s="5" t="s">
        <v>35</v>
      </c>
    </row>
    <row r="2" spans="1:4" s="4" customFormat="1" ht="30" x14ac:dyDescent="0.25">
      <c r="A2" s="4" t="s">
        <v>52</v>
      </c>
      <c r="B2" s="4" t="s">
        <v>36</v>
      </c>
      <c r="C2" s="4" t="s">
        <v>37</v>
      </c>
      <c r="D2" s="4" t="s">
        <v>45</v>
      </c>
    </row>
    <row r="3" spans="1:4" ht="45" x14ac:dyDescent="0.25">
      <c r="A3" s="1" t="s">
        <v>38</v>
      </c>
      <c r="B3" s="1" t="s">
        <v>39</v>
      </c>
      <c r="C3" s="1" t="s">
        <v>43</v>
      </c>
      <c r="D3" s="1" t="s">
        <v>68</v>
      </c>
    </row>
    <row r="4" spans="1:4" x14ac:dyDescent="0.25">
      <c r="A4" s="1" t="s">
        <v>54</v>
      </c>
      <c r="B4" s="1" t="s">
        <v>36</v>
      </c>
      <c r="C4" s="1" t="s">
        <v>37</v>
      </c>
      <c r="D4" s="1" t="s">
        <v>53</v>
      </c>
    </row>
    <row r="5" spans="1:4" ht="30" x14ac:dyDescent="0.25">
      <c r="A5" s="1" t="s">
        <v>52</v>
      </c>
      <c r="B5" s="1" t="s">
        <v>61</v>
      </c>
      <c r="C5" s="1" t="s">
        <v>58</v>
      </c>
      <c r="D5" s="1" t="s">
        <v>55</v>
      </c>
    </row>
    <row r="6" spans="1:4" ht="30" x14ac:dyDescent="0.25">
      <c r="A6" s="1" t="s">
        <v>52</v>
      </c>
      <c r="B6" s="2" t="s">
        <v>60</v>
      </c>
      <c r="C6" s="2" t="s">
        <v>60</v>
      </c>
      <c r="D6" s="1" t="s">
        <v>56</v>
      </c>
    </row>
    <row r="7" spans="1:4" ht="30" x14ac:dyDescent="0.25">
      <c r="A7" s="17" t="s">
        <v>67</v>
      </c>
      <c r="B7" s="17"/>
      <c r="C7" s="17"/>
      <c r="D7" s="1" t="s">
        <v>59</v>
      </c>
    </row>
    <row r="8" spans="1:4" ht="30" x14ac:dyDescent="0.25">
      <c r="A8" s="1" t="s">
        <v>47</v>
      </c>
      <c r="B8" s="1" t="s">
        <v>76</v>
      </c>
      <c r="C8" s="1" t="s">
        <v>46</v>
      </c>
      <c r="D8" s="1" t="s">
        <v>62</v>
      </c>
    </row>
    <row r="9" spans="1:4" ht="30" x14ac:dyDescent="0.25">
      <c r="A9" s="1" t="s">
        <v>47</v>
      </c>
      <c r="B9" s="1" t="s">
        <v>36</v>
      </c>
      <c r="C9" s="1" t="s">
        <v>17</v>
      </c>
      <c r="D9" s="1" t="s">
        <v>45</v>
      </c>
    </row>
    <row r="10" spans="1:4" ht="30.75" customHeight="1" x14ac:dyDescent="0.25">
      <c r="A10" s="1" t="s">
        <v>47</v>
      </c>
      <c r="B10" s="1" t="s">
        <v>75</v>
      </c>
      <c r="C10" s="1" t="s">
        <v>50</v>
      </c>
      <c r="D10" s="1" t="s">
        <v>51</v>
      </c>
    </row>
    <row r="11" spans="1:4" ht="30" x14ac:dyDescent="0.25">
      <c r="A11" s="1" t="s">
        <v>47</v>
      </c>
      <c r="B11" s="1" t="s">
        <v>36</v>
      </c>
      <c r="C11" s="1" t="s">
        <v>17</v>
      </c>
      <c r="D11" s="1" t="s">
        <v>55</v>
      </c>
    </row>
    <row r="12" spans="1:4" x14ac:dyDescent="0.25">
      <c r="A12" s="1" t="s">
        <v>47</v>
      </c>
      <c r="B12" s="2" t="s">
        <v>60</v>
      </c>
      <c r="C12" s="2" t="s">
        <v>60</v>
      </c>
      <c r="D12" s="1" t="s">
        <v>56</v>
      </c>
    </row>
    <row r="13" spans="1:4" x14ac:dyDescent="0.25">
      <c r="A13" s="17" t="s">
        <v>67</v>
      </c>
      <c r="B13" s="17"/>
      <c r="C13" s="17"/>
      <c r="D13" s="1" t="s">
        <v>57</v>
      </c>
    </row>
  </sheetData>
  <mergeCells count="2">
    <mergeCell ref="A13:C13"/>
    <mergeCell ref="A7:C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D6419-E06E-4F75-8239-012CEF4F8034}">
  <dimension ref="A1:G11"/>
  <sheetViews>
    <sheetView workbookViewId="0">
      <selection activeCell="D19" sqref="D19"/>
    </sheetView>
  </sheetViews>
  <sheetFormatPr defaultRowHeight="15" x14ac:dyDescent="0.25"/>
  <cols>
    <col min="1" max="1" width="20.42578125" style="1" customWidth="1"/>
    <col min="2" max="2" width="30.7109375" style="1" customWidth="1"/>
    <col min="3" max="3" width="22.28515625" style="1" customWidth="1"/>
    <col min="4" max="4" width="37.42578125" style="1" customWidth="1"/>
    <col min="5" max="5" width="14.7109375" style="1" customWidth="1"/>
    <col min="6" max="6" width="26" style="1" customWidth="1"/>
    <col min="7" max="7" width="27.85546875" style="1" customWidth="1"/>
    <col min="8" max="16384" width="9.140625" style="1"/>
  </cols>
  <sheetData>
    <row r="1" spans="1:7" s="2" customFormat="1" x14ac:dyDescent="0.25">
      <c r="A1" s="2" t="s">
        <v>88</v>
      </c>
      <c r="B1" s="2" t="s">
        <v>92</v>
      </c>
      <c r="C1" s="2" t="s">
        <v>77</v>
      </c>
      <c r="D1" s="2" t="s">
        <v>102</v>
      </c>
      <c r="E1" s="2" t="s">
        <v>99</v>
      </c>
      <c r="F1" s="2" t="s">
        <v>101</v>
      </c>
      <c r="G1" s="2" t="s">
        <v>78</v>
      </c>
    </row>
    <row r="2" spans="1:7" ht="33" customHeight="1" x14ac:dyDescent="0.25">
      <c r="A2" s="17" t="s">
        <v>79</v>
      </c>
      <c r="B2" s="17" t="s">
        <v>98</v>
      </c>
      <c r="C2" s="6" t="s">
        <v>80</v>
      </c>
      <c r="D2" s="6"/>
      <c r="G2" s="1" t="s">
        <v>82</v>
      </c>
    </row>
    <row r="3" spans="1:7" x14ac:dyDescent="0.25">
      <c r="A3" s="17"/>
      <c r="B3" s="17"/>
      <c r="C3" s="1" t="s">
        <v>81</v>
      </c>
      <c r="G3" s="1" t="s">
        <v>83</v>
      </c>
    </row>
    <row r="4" spans="1:7" x14ac:dyDescent="0.25">
      <c r="A4" s="17"/>
      <c r="B4" s="17"/>
      <c r="G4" s="1" t="s">
        <v>84</v>
      </c>
    </row>
    <row r="5" spans="1:7" x14ac:dyDescent="0.25">
      <c r="A5" s="17"/>
      <c r="B5" s="17"/>
      <c r="G5" s="1" t="s">
        <v>85</v>
      </c>
    </row>
    <row r="6" spans="1:7" x14ac:dyDescent="0.25">
      <c r="A6" s="17"/>
      <c r="B6" s="17"/>
      <c r="G6" s="1" t="s">
        <v>86</v>
      </c>
    </row>
    <row r="7" spans="1:7" x14ac:dyDescent="0.25">
      <c r="A7" s="17"/>
      <c r="B7" s="17"/>
      <c r="G7" s="1" t="s">
        <v>87</v>
      </c>
    </row>
    <row r="8" spans="1:7" ht="45" customHeight="1" x14ac:dyDescent="0.25">
      <c r="A8" s="17" t="s">
        <v>89</v>
      </c>
      <c r="B8" s="17" t="s">
        <v>93</v>
      </c>
      <c r="C8" s="1" t="s">
        <v>90</v>
      </c>
      <c r="E8" s="1" t="s">
        <v>100</v>
      </c>
      <c r="G8" s="1" t="s">
        <v>94</v>
      </c>
    </row>
    <row r="9" spans="1:7" x14ac:dyDescent="0.25">
      <c r="A9" s="17"/>
      <c r="B9" s="17"/>
      <c r="C9" s="1" t="s">
        <v>91</v>
      </c>
      <c r="G9" s="1" t="s">
        <v>95</v>
      </c>
    </row>
    <row r="10" spans="1:7" x14ac:dyDescent="0.25">
      <c r="A10" s="17"/>
      <c r="B10" s="17"/>
      <c r="G10" s="1" t="s">
        <v>96</v>
      </c>
    </row>
    <row r="11" spans="1:7" x14ac:dyDescent="0.25">
      <c r="A11" s="17"/>
      <c r="B11" s="17"/>
      <c r="G11" s="1" t="s">
        <v>97</v>
      </c>
    </row>
  </sheetData>
  <mergeCells count="4">
    <mergeCell ref="A2:A7"/>
    <mergeCell ref="B2:B7"/>
    <mergeCell ref="B8:B11"/>
    <mergeCell ref="A8:A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3CCBA-CF73-4C7A-B3D8-C4791DF768EC}">
  <dimension ref="A1:A21"/>
  <sheetViews>
    <sheetView tabSelected="1" workbookViewId="0">
      <selection activeCell="B13" sqref="B13"/>
    </sheetView>
  </sheetViews>
  <sheetFormatPr defaultRowHeight="15" x14ac:dyDescent="0.25"/>
  <cols>
    <col min="1" max="1" width="54.7109375" bestFit="1" customWidth="1"/>
  </cols>
  <sheetData>
    <row r="1" spans="1:1" x14ac:dyDescent="0.25">
      <c r="A1" s="9" t="s">
        <v>105</v>
      </c>
    </row>
    <row r="2" spans="1:1" x14ac:dyDescent="0.25">
      <c r="A2" t="s">
        <v>106</v>
      </c>
    </row>
    <row r="3" spans="1:1" x14ac:dyDescent="0.25">
      <c r="A3" t="s">
        <v>107</v>
      </c>
    </row>
    <row r="4" spans="1:1" x14ac:dyDescent="0.25">
      <c r="A4" t="s">
        <v>108</v>
      </c>
    </row>
    <row r="5" spans="1:1" x14ac:dyDescent="0.25">
      <c r="A5" t="s">
        <v>109</v>
      </c>
    </row>
    <row r="6" spans="1:1" x14ac:dyDescent="0.25">
      <c r="A6" t="s">
        <v>110</v>
      </c>
    </row>
    <row r="7" spans="1:1" x14ac:dyDescent="0.25">
      <c r="A7" t="s">
        <v>111</v>
      </c>
    </row>
    <row r="8" spans="1:1" x14ac:dyDescent="0.25">
      <c r="A8" t="s">
        <v>112</v>
      </c>
    </row>
    <row r="9" spans="1:1" x14ac:dyDescent="0.25">
      <c r="A9" t="s">
        <v>113</v>
      </c>
    </row>
    <row r="10" spans="1:1" x14ac:dyDescent="0.25">
      <c r="A10" t="s">
        <v>114</v>
      </c>
    </row>
    <row r="11" spans="1:1" x14ac:dyDescent="0.25">
      <c r="A11" t="s">
        <v>115</v>
      </c>
    </row>
    <row r="12" spans="1:1" x14ac:dyDescent="0.25">
      <c r="A12" t="s">
        <v>116</v>
      </c>
    </row>
    <row r="13" spans="1:1" x14ac:dyDescent="0.25">
      <c r="A13" t="s">
        <v>117</v>
      </c>
    </row>
    <row r="14" spans="1:1" x14ac:dyDescent="0.25">
      <c r="A14" t="s">
        <v>118</v>
      </c>
    </row>
    <row r="15" spans="1:1" x14ac:dyDescent="0.25">
      <c r="A15" t="s">
        <v>119</v>
      </c>
    </row>
    <row r="16" spans="1:1" x14ac:dyDescent="0.25">
      <c r="A16" t="s">
        <v>112</v>
      </c>
    </row>
    <row r="17" spans="1:1" x14ac:dyDescent="0.25">
      <c r="A17" t="s">
        <v>120</v>
      </c>
    </row>
    <row r="18" spans="1:1" x14ac:dyDescent="0.25">
      <c r="A18" t="s">
        <v>121</v>
      </c>
    </row>
    <row r="19" spans="1:1" x14ac:dyDescent="0.25">
      <c r="A19" t="s">
        <v>122</v>
      </c>
    </row>
    <row r="20" spans="1:1" x14ac:dyDescent="0.25">
      <c r="A20" t="s">
        <v>123</v>
      </c>
    </row>
    <row r="21" spans="1:1" x14ac:dyDescent="0.25">
      <c r="A21" t="s">
        <v>124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3DF85-CA95-46C7-A3BC-062BB28F36B3}">
  <dimension ref="A1:C14"/>
  <sheetViews>
    <sheetView workbookViewId="0">
      <selection activeCell="E3" sqref="E3"/>
    </sheetView>
  </sheetViews>
  <sheetFormatPr defaultRowHeight="15" x14ac:dyDescent="0.25"/>
  <cols>
    <col min="1" max="2" width="37.42578125" customWidth="1"/>
  </cols>
  <sheetData>
    <row r="1" spans="1:3" ht="65.25" customHeight="1" x14ac:dyDescent="0.25">
      <c r="A1" s="18" t="s">
        <v>127</v>
      </c>
      <c r="B1" s="18"/>
    </row>
    <row r="2" spans="1:3" x14ac:dyDescent="0.25">
      <c r="A2" s="7" t="s">
        <v>125</v>
      </c>
      <c r="B2" s="7" t="s">
        <v>140</v>
      </c>
    </row>
    <row r="3" spans="1:3" x14ac:dyDescent="0.25">
      <c r="A3" s="10" t="s">
        <v>126</v>
      </c>
      <c r="B3" s="10"/>
    </row>
    <row r="4" spans="1:3" x14ac:dyDescent="0.25">
      <c r="A4" s="10" t="s">
        <v>103</v>
      </c>
      <c r="B4" s="10"/>
    </row>
    <row r="6" spans="1:3" ht="15.75" thickBot="1" x14ac:dyDescent="0.3"/>
    <row r="7" spans="1:3" ht="15.75" thickBot="1" x14ac:dyDescent="0.3">
      <c r="A7" s="14" t="s">
        <v>78</v>
      </c>
      <c r="B7" s="12" t="s">
        <v>140</v>
      </c>
      <c r="C7" s="13" t="s">
        <v>128</v>
      </c>
    </row>
    <row r="8" spans="1:3" ht="15.75" thickBot="1" x14ac:dyDescent="0.3">
      <c r="A8" s="15" t="s">
        <v>129</v>
      </c>
      <c r="B8" s="11"/>
      <c r="C8" s="11" t="s">
        <v>133</v>
      </c>
    </row>
    <row r="9" spans="1:3" ht="15.75" thickBot="1" x14ac:dyDescent="0.3">
      <c r="A9" s="15" t="s">
        <v>130</v>
      </c>
      <c r="B9" s="11"/>
      <c r="C9" s="11" t="s">
        <v>136</v>
      </c>
    </row>
    <row r="10" spans="1:3" ht="15.75" thickBot="1" x14ac:dyDescent="0.3">
      <c r="A10" s="15" t="s">
        <v>131</v>
      </c>
      <c r="B10" s="11"/>
      <c r="C10" s="11" t="s">
        <v>136</v>
      </c>
    </row>
    <row r="11" spans="1:3" ht="15.75" thickBot="1" x14ac:dyDescent="0.3">
      <c r="A11" s="15" t="s">
        <v>132</v>
      </c>
      <c r="B11" s="11"/>
      <c r="C11" s="11" t="s">
        <v>135</v>
      </c>
    </row>
    <row r="12" spans="1:3" ht="15.75" thickBot="1" x14ac:dyDescent="0.3">
      <c r="A12" s="15" t="s">
        <v>137</v>
      </c>
      <c r="B12" s="11"/>
      <c r="C12" s="11" t="s">
        <v>134</v>
      </c>
    </row>
    <row r="13" spans="1:3" ht="15.75" thickBot="1" x14ac:dyDescent="0.3">
      <c r="A13" s="15" t="s">
        <v>138</v>
      </c>
      <c r="B13" s="11"/>
      <c r="C13" s="11" t="s">
        <v>134</v>
      </c>
    </row>
    <row r="14" spans="1:3" ht="15.75" thickBot="1" x14ac:dyDescent="0.3">
      <c r="A14" s="15" t="s">
        <v>139</v>
      </c>
      <c r="B14" s="11"/>
      <c r="C14" s="11" t="s">
        <v>134</v>
      </c>
    </row>
  </sheetData>
  <mergeCells count="1">
    <mergeCell ref="A1:B1"/>
  </mergeCells>
  <phoneticPr fontId="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7275C-81C0-4775-9B99-9A016EA8CF04}">
  <dimension ref="A1:N15"/>
  <sheetViews>
    <sheetView workbookViewId="0">
      <selection activeCell="J4" sqref="J4"/>
    </sheetView>
  </sheetViews>
  <sheetFormatPr defaultRowHeight="15" x14ac:dyDescent="0.25"/>
  <cols>
    <col min="9" max="9" width="18.28515625" bestFit="1" customWidth="1"/>
  </cols>
  <sheetData>
    <row r="1" spans="1:14" x14ac:dyDescent="0.25">
      <c r="B1" t="s">
        <v>104</v>
      </c>
    </row>
    <row r="2" spans="1:14" x14ac:dyDescent="0.25">
      <c r="A2">
        <v>2015</v>
      </c>
      <c r="B2">
        <v>30480</v>
      </c>
      <c r="I2" t="s">
        <v>141</v>
      </c>
      <c r="J2">
        <v>21643</v>
      </c>
    </row>
    <row r="3" spans="1:14" x14ac:dyDescent="0.25">
      <c r="A3">
        <v>2016</v>
      </c>
      <c r="B3">
        <v>29210</v>
      </c>
      <c r="I3" t="s">
        <v>142</v>
      </c>
      <c r="J3">
        <v>424</v>
      </c>
    </row>
    <row r="4" spans="1:14" x14ac:dyDescent="0.25">
      <c r="A4">
        <v>2017</v>
      </c>
      <c r="B4">
        <v>27486</v>
      </c>
      <c r="F4">
        <v>16156</v>
      </c>
      <c r="J4">
        <f ca="1">NORMINV(RAND(),$J$2,$J$3)</f>
        <v>21491.86613869475</v>
      </c>
      <c r="L4">
        <v>19065.186140906499</v>
      </c>
      <c r="N4">
        <v>22124.994760946702</v>
      </c>
    </row>
    <row r="5" spans="1:14" x14ac:dyDescent="0.25">
      <c r="A5">
        <v>2018</v>
      </c>
      <c r="B5">
        <v>29760</v>
      </c>
      <c r="D5">
        <f>AVERAGE(B4:B8)</f>
        <v>30887.200000000001</v>
      </c>
      <c r="E5">
        <v>18532.599999999999</v>
      </c>
      <c r="F5">
        <v>17228</v>
      </c>
      <c r="J5">
        <f t="shared" ref="J5:J15" ca="1" si="0">NORMINV(RAND(),$J$2,$J$3)</f>
        <v>22018.719302674828</v>
      </c>
      <c r="L5">
        <v>19149.979166762201</v>
      </c>
      <c r="N5">
        <v>21913.087945783034</v>
      </c>
    </row>
    <row r="6" spans="1:14" x14ac:dyDescent="0.25">
      <c r="A6">
        <v>2019</v>
      </c>
      <c r="B6">
        <v>30250</v>
      </c>
      <c r="D6" s="16">
        <f>E5/D5</f>
        <v>0.600009065243855</v>
      </c>
      <c r="F6">
        <v>18502</v>
      </c>
      <c r="J6">
        <f t="shared" ca="1" si="0"/>
        <v>22078.076485492758</v>
      </c>
      <c r="L6">
        <v>19274.677398751199</v>
      </c>
      <c r="N6">
        <v>21326.597924988928</v>
      </c>
    </row>
    <row r="7" spans="1:14" x14ac:dyDescent="0.25">
      <c r="A7">
        <v>2020</v>
      </c>
      <c r="B7">
        <v>31810</v>
      </c>
      <c r="E7" t="b">
        <f>E5=F9</f>
        <v>1</v>
      </c>
      <c r="F7">
        <v>19134</v>
      </c>
      <c r="J7">
        <f t="shared" ca="1" si="0"/>
        <v>22072.144560336717</v>
      </c>
      <c r="L7">
        <v>18616.569646201799</v>
      </c>
      <c r="N7">
        <v>21567.347473945192</v>
      </c>
    </row>
    <row r="8" spans="1:14" x14ac:dyDescent="0.25">
      <c r="A8">
        <v>2021</v>
      </c>
      <c r="B8">
        <v>35130</v>
      </c>
      <c r="F8">
        <v>21643</v>
      </c>
      <c r="J8">
        <f t="shared" ca="1" si="0"/>
        <v>21703.430601194465</v>
      </c>
      <c r="L8">
        <v>20084.7703005898</v>
      </c>
      <c r="N8">
        <v>21510.709937353498</v>
      </c>
    </row>
    <row r="9" spans="1:14" x14ac:dyDescent="0.25">
      <c r="F9" s="8">
        <f>AVERAGE(F4:F8)</f>
        <v>18532.599999999999</v>
      </c>
      <c r="J9">
        <f t="shared" ca="1" si="0"/>
        <v>21697.211514901064</v>
      </c>
      <c r="L9">
        <v>19154.852191693499</v>
      </c>
      <c r="N9">
        <v>21400.909703239013</v>
      </c>
    </row>
    <row r="10" spans="1:14" x14ac:dyDescent="0.25">
      <c r="J10">
        <f t="shared" ca="1" si="0"/>
        <v>21530.650410417835</v>
      </c>
      <c r="L10">
        <v>18662.53859539987</v>
      </c>
      <c r="N10">
        <v>22770.023557547542</v>
      </c>
    </row>
    <row r="11" spans="1:14" x14ac:dyDescent="0.25">
      <c r="J11">
        <f t="shared" ca="1" si="0"/>
        <v>21503.03034838181</v>
      </c>
      <c r="L11">
        <v>19045.4305845585</v>
      </c>
      <c r="N11">
        <v>21678.514915255666</v>
      </c>
    </row>
    <row r="12" spans="1:14" x14ac:dyDescent="0.25">
      <c r="J12">
        <f t="shared" ca="1" si="0"/>
        <v>21718.618668627132</v>
      </c>
      <c r="L12">
        <v>19373.005036125502</v>
      </c>
      <c r="N12">
        <v>21256.421508017789</v>
      </c>
    </row>
    <row r="13" spans="1:14" x14ac:dyDescent="0.25">
      <c r="J13">
        <f t="shared" ca="1" si="0"/>
        <v>21960.303149111849</v>
      </c>
      <c r="L13">
        <v>19123.5172320362</v>
      </c>
      <c r="N13">
        <v>21873.490641433411</v>
      </c>
    </row>
    <row r="14" spans="1:14" x14ac:dyDescent="0.25">
      <c r="J14">
        <f t="shared" ca="1" si="0"/>
        <v>21659.170800540509</v>
      </c>
      <c r="L14">
        <v>19210.148675793102</v>
      </c>
      <c r="N14">
        <v>21183.429133204972</v>
      </c>
    </row>
    <row r="15" spans="1:14" x14ac:dyDescent="0.25">
      <c r="J15">
        <f t="shared" ca="1" si="0"/>
        <v>22225.674844312271</v>
      </c>
      <c r="L15">
        <v>18844.564145496443</v>
      </c>
      <c r="N15">
        <v>21114.140281782369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Secondary</vt:lpstr>
      <vt:lpstr>plant and technology provider</vt:lpstr>
      <vt:lpstr>Raw materials and utilities</vt:lpstr>
      <vt:lpstr>Equipments Required</vt:lpstr>
      <vt:lpstr>Requirement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Rajat Sharma</dc:creator>
  <cp:lastModifiedBy>Hardik Malhotra</cp:lastModifiedBy>
  <dcterms:created xsi:type="dcterms:W3CDTF">2022-06-15T07:13:10Z</dcterms:created>
  <dcterms:modified xsi:type="dcterms:W3CDTF">2022-07-01T14:19:06Z</dcterms:modified>
</cp:coreProperties>
</file>