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hardik.malhotra\Desktop\Desktop Data\Global Methanol - Russia\"/>
    </mc:Choice>
  </mc:AlternateContent>
  <xr:revisionPtr revIDLastSave="0" documentId="13_ncr:1_{74F18B6A-59D1-4957-BE1D-63EB2C213E0D}" xr6:coauthVersionLast="47" xr6:coauthVersionMax="47" xr10:uidLastSave="{00000000-0000-0000-0000-000000000000}"/>
  <bookViews>
    <workbookView xWindow="-120" yWindow="-120" windowWidth="20730" windowHeight="11160" tabRatio="819" firstSheet="2" activeTab="7" xr2:uid="{FA258DBE-D049-4FB7-AE8F-040C3CB970FD}"/>
  </bookViews>
  <sheets>
    <sheet name="Central Europe- Hardik" sheetId="1" r:id="rId1"/>
    <sheet name="North America Rajat" sheetId="3" r:id="rId2"/>
    <sheet name="South Asia- Rishi" sheetId="4" r:id="rId3"/>
    <sheet name="West Europe- Jatin" sheetId="5" r:id="rId4"/>
    <sheet name="Latin america- Shubham" sheetId="9" r:id="rId5"/>
    <sheet name="Middle East- Rishi" sheetId="10" r:id="rId6"/>
    <sheet name="East Asia-Hardik" sheetId="11" r:id="rId7"/>
    <sheet name="Africa- Rajat" sheetId="12" r:id="rId8"/>
    <sheet name="CIS &amp; Baltic - Shubham" sheetId="13"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3" l="1"/>
  <c r="M3" i="13"/>
  <c r="J3" i="13"/>
  <c r="J10" i="13" s="1"/>
  <c r="G3" i="13"/>
  <c r="D3" i="13"/>
  <c r="Q4" i="12"/>
  <c r="Q11" i="12" s="1"/>
  <c r="N4" i="12"/>
  <c r="N11" i="12" s="1"/>
  <c r="K4" i="12"/>
  <c r="K11" i="12" s="1"/>
  <c r="H4" i="12"/>
  <c r="H11" i="12" s="1"/>
  <c r="E4" i="12"/>
  <c r="E11" i="12" s="1"/>
  <c r="Q4" i="11"/>
  <c r="Q11" i="11" s="1"/>
  <c r="N4" i="11"/>
  <c r="K4" i="11"/>
  <c r="K11" i="11" s="1"/>
  <c r="H11" i="11"/>
  <c r="H4" i="11"/>
  <c r="E4" i="11"/>
  <c r="E11" i="11" s="1"/>
  <c r="Q4" i="10"/>
  <c r="Q11" i="10" s="1"/>
  <c r="N4" i="10"/>
  <c r="N11" i="10" s="1"/>
  <c r="K4" i="10"/>
  <c r="H4" i="10"/>
  <c r="H11" i="10" s="1"/>
  <c r="E4" i="10"/>
  <c r="Q4" i="9"/>
  <c r="N4" i="9"/>
  <c r="K4" i="9"/>
  <c r="H4" i="9"/>
  <c r="H11" i="9" s="1"/>
  <c r="E4" i="9"/>
  <c r="E11" i="9" s="1"/>
  <c r="Q4" i="5"/>
  <c r="Q11" i="5" s="1"/>
  <c r="N4" i="5"/>
  <c r="K4" i="5"/>
  <c r="K11" i="5" s="1"/>
  <c r="H4" i="5"/>
  <c r="E4" i="5"/>
  <c r="Q4" i="4"/>
  <c r="N4" i="4"/>
  <c r="N11" i="4" s="1"/>
  <c r="K4" i="4"/>
  <c r="K11" i="4" s="1"/>
  <c r="H4" i="4"/>
  <c r="E4" i="4"/>
  <c r="Q4" i="3"/>
  <c r="Q11" i="3" s="1"/>
  <c r="N4" i="3"/>
  <c r="N11" i="3" s="1"/>
  <c r="K4" i="3"/>
  <c r="H4" i="3"/>
  <c r="H11" i="3" s="1"/>
  <c r="E4" i="3"/>
  <c r="E11" i="3" s="1"/>
  <c r="Q4" i="1"/>
  <c r="Q11" i="1" s="1"/>
  <c r="N4" i="1"/>
  <c r="K4" i="1"/>
  <c r="Q10" i="13"/>
  <c r="P10" i="13"/>
  <c r="N10" i="13"/>
  <c r="M10" i="13"/>
  <c r="K10" i="13"/>
  <c r="H10" i="13"/>
  <c r="G10" i="13"/>
  <c r="E10" i="13"/>
  <c r="D10" i="13"/>
  <c r="R11" i="12"/>
  <c r="O11" i="12"/>
  <c r="L11" i="12"/>
  <c r="I11" i="12"/>
  <c r="F11" i="12"/>
  <c r="R11" i="11"/>
  <c r="O11" i="11"/>
  <c r="N11" i="11"/>
  <c r="L11" i="11"/>
  <c r="I11" i="11"/>
  <c r="F11" i="11"/>
  <c r="R11" i="10"/>
  <c r="O11" i="10"/>
  <c r="L11" i="10"/>
  <c r="K11" i="10"/>
  <c r="I11" i="10"/>
  <c r="F11" i="10"/>
  <c r="E11" i="10"/>
  <c r="R11" i="9"/>
  <c r="Q11" i="9"/>
  <c r="O11" i="9"/>
  <c r="N11" i="9"/>
  <c r="L11" i="9"/>
  <c r="K11" i="9"/>
  <c r="I11" i="9"/>
  <c r="F11" i="9"/>
  <c r="R11" i="5"/>
  <c r="O11" i="5"/>
  <c r="N11" i="5"/>
  <c r="L11" i="5"/>
  <c r="I11" i="5"/>
  <c r="H11" i="5"/>
  <c r="F11" i="5"/>
  <c r="E11" i="5"/>
  <c r="R11" i="4"/>
  <c r="Q11" i="4"/>
  <c r="O11" i="4"/>
  <c r="L11" i="4"/>
  <c r="I11" i="4"/>
  <c r="H11" i="4"/>
  <c r="F11" i="4"/>
  <c r="E11" i="4"/>
  <c r="R11" i="3"/>
  <c r="O11" i="3"/>
  <c r="L11" i="3"/>
  <c r="K11" i="3"/>
  <c r="I11" i="3"/>
  <c r="F11" i="3"/>
  <c r="R11" i="1"/>
  <c r="O11" i="1"/>
  <c r="N11" i="1"/>
  <c r="L11" i="1"/>
  <c r="K11" i="1"/>
  <c r="J11" i="1"/>
  <c r="I11" i="1"/>
  <c r="H11" i="1"/>
  <c r="H4" i="1"/>
  <c r="E4" i="1"/>
  <c r="E11" i="1"/>
  <c r="F11" i="1"/>
  <c r="O10" i="13"/>
  <c r="L10" i="13"/>
  <c r="I10" i="13"/>
  <c r="F10" i="13"/>
  <c r="C10" i="13"/>
  <c r="D11" i="12"/>
  <c r="G4" i="12" s="1"/>
  <c r="G11" i="12" s="1"/>
  <c r="J4" i="12" s="1"/>
  <c r="J11" i="12" s="1"/>
  <c r="M4" i="12" s="1"/>
  <c r="M11" i="12" s="1"/>
  <c r="P4" i="12" s="1"/>
  <c r="P11" i="12" s="1"/>
  <c r="G12" i="11" l="1"/>
  <c r="D11" i="11"/>
  <c r="D12" i="11" s="1"/>
  <c r="P12" i="10" l="1"/>
  <c r="M12" i="10"/>
  <c r="J12" i="10"/>
  <c r="G12" i="10"/>
  <c r="D12" i="10"/>
  <c r="P11" i="9" l="1"/>
  <c r="M11" i="9"/>
  <c r="J11" i="9"/>
  <c r="G11" i="9"/>
  <c r="D11" i="9"/>
  <c r="P11" i="5" l="1"/>
  <c r="M11" i="5"/>
  <c r="J11" i="5"/>
  <c r="G11" i="5"/>
  <c r="D11" i="5"/>
  <c r="P12" i="4"/>
  <c r="M12" i="4"/>
  <c r="J12" i="4"/>
  <c r="G12" i="4"/>
  <c r="D12" i="4"/>
  <c r="P11" i="3" l="1"/>
  <c r="M11" i="3"/>
  <c r="D11" i="3"/>
  <c r="G4" i="3" s="1"/>
  <c r="G11" i="3" s="1"/>
  <c r="J4" i="3" s="1"/>
  <c r="J11" i="3" s="1"/>
  <c r="G11" i="1" l="1"/>
  <c r="M11" i="1"/>
  <c r="P11" i="1"/>
  <c r="D11" i="1"/>
</calcChain>
</file>

<file path=xl/sharedStrings.xml><?xml version="1.0" encoding="utf-8"?>
<sst xmlns="http://schemas.openxmlformats.org/spreadsheetml/2006/main" count="285" uniqueCount="124">
  <si>
    <t>Approach 2: Delphi Technique</t>
  </si>
  <si>
    <t>List of Bamboo Furniture Market: Drivers, Opportunities &amp; Challenges</t>
  </si>
  <si>
    <t>S No.</t>
  </si>
  <si>
    <t>Select Challenges</t>
  </si>
  <si>
    <t>CAGR (2019E-2028F)</t>
  </si>
  <si>
    <t>Availability of Quality Raw Material</t>
  </si>
  <si>
    <t>Ineffective Supply Chain</t>
  </si>
  <si>
    <t>Presence of Large Unorganized Sector</t>
  </si>
  <si>
    <t>Awareness</t>
  </si>
  <si>
    <t>Overall Market Growth</t>
  </si>
  <si>
    <t>2022-25</t>
  </si>
  <si>
    <t>25-30</t>
  </si>
  <si>
    <t xml:space="preserve">Current Exports Growth </t>
  </si>
  <si>
    <t xml:space="preserve">Planned capacity in Region </t>
  </si>
  <si>
    <t xml:space="preserve">Geo-Polictical and FTA Agreement  with Associateted ( Exports Countreis) </t>
  </si>
  <si>
    <t xml:space="preserve">Rise in The production cost in the Region </t>
  </si>
  <si>
    <t xml:space="preserve">Infrastructure Invetment in Associateted ( Exports Countries) </t>
  </si>
  <si>
    <t xml:space="preserve">Growth of End-Use Industries in Associateted ( Exports Countries) </t>
  </si>
  <si>
    <t>30-35</t>
  </si>
  <si>
    <t>35-40</t>
  </si>
  <si>
    <t>40-45</t>
  </si>
  <si>
    <t xml:space="preserve">Factors Impact the Exports Growth </t>
  </si>
  <si>
    <t>Central Europe region GDP of Germany,Switzerland and Austria are highest among the central europe region countries , Rising infrastructure and growth of the end- user in the market have increased the demand . Although some of the  countries have negative trend due to the slow economic condition.</t>
  </si>
  <si>
    <t xml:space="preserve">Germany </t>
  </si>
  <si>
    <t xml:space="preserve">Poland </t>
  </si>
  <si>
    <t>Netherlands</t>
  </si>
  <si>
    <t xml:space="preserve">Austria </t>
  </si>
  <si>
    <t xml:space="preserve">Belgium </t>
  </si>
  <si>
    <t>UK</t>
  </si>
  <si>
    <t>Poland</t>
  </si>
  <si>
    <t>Germany</t>
  </si>
  <si>
    <t xml:space="preserve">Czech Republic </t>
  </si>
  <si>
    <t>Austria</t>
  </si>
  <si>
    <t xml:space="preserve"> </t>
  </si>
  <si>
    <t>Germany, Belgium, and the United Kingdom are major exported countries from Central Europe. The trade data shows that the central European region serves within its region boundary to keep a positive impact in the coming years to strengthen the infrastructure and economic development of the region.</t>
  </si>
  <si>
    <t>The positive impact of the growth of end-use industries in the associated exported countries is due to the increasing focus of the government on adopting methanol as an alternative due to its eco-friendly attribute and affordable cost. Furthermore, continuous growth in innovation towards producing bio-based chemical commodities across various end-use industries like automotive, construction, adhesives, paints and coatings, etc.</t>
  </si>
  <si>
    <t>The planned capacity in the region is forecasted to grow with a healthy CAGR in each interval of 5 years till 2045 due to improving sustainable linkages among the region's countries for strengthening regional innovation capacity and improving skills and entrepreneurial competencies for advancing economic and social innovation.</t>
  </si>
  <si>
    <t xml:space="preserve">To attain sustainbale future, Central Europe has continue to work for net zero czrbon emission and also to achieve its ambitious target of net zero carbon emission till 2050.
There is Free Trade Agreement (FTA) between Germany, Belgium, and United Kingdom (UK) which has a positive impact on the overall export growth. </t>
  </si>
  <si>
    <t>List of Methanol Market: Drivers, Opportunities &amp; Challenges</t>
  </si>
  <si>
    <t xml:space="preserve">Factories Impact the Exports Growth </t>
  </si>
  <si>
    <t>2026-30</t>
  </si>
  <si>
    <t>2031-2035</t>
  </si>
  <si>
    <t>2036-2040</t>
  </si>
  <si>
    <t>2041-2045</t>
  </si>
  <si>
    <t xml:space="preserve">Factories Impact the export growth </t>
  </si>
  <si>
    <t xml:space="preserve">Raise in the production cost in the Region </t>
  </si>
  <si>
    <t xml:space="preserve">Infrastructure Investment in associateted (exports countries) </t>
  </si>
  <si>
    <t xml:space="preserve">European Union (EU) introduced the Alternative Fuel Infrastructure Regulation for renewable fuels. Still, regulations need to refine to avoid barriers and to deliver the climate benefits necessary to attain the union's climate ambition and swift entry of renewable, low carbon, and net carbon neutral alternative fuels into the EU fuel mix.
East Asia includes developing nations that require time to develop infrastructure for methanol.  </t>
  </si>
  <si>
    <t xml:space="preserve">Growth of end-use Industries in associateted (exports countreis) </t>
  </si>
  <si>
    <t>Due to various barriers like supply-chain disruptions, lack of technology advancements, and high prices of raw materials, the end-use industries are facing challenges to grow. With time, all the above barriers expect to diminish, and the end-use industry will grow slowly.</t>
  </si>
  <si>
    <t>East Asia shows a substantial rise (108816.8 KMT in 2022 to 354483.19 KMT in 2045) in the planned capacity in the upcoming years, which reflects a positive impact on export growth. West Europe has a slow capacity rise (1610.15 KMT in 2022 to 10460.15 KMT in 2045) but still positively impacts export growth. To achieve sustainable development, East Asia and West Europe must increase their capacity to decrease the dependency on crude and other carbon-emitting fuels.</t>
  </si>
  <si>
    <t xml:space="preserve">Geo-polictical and FTA agreement with associateted (exports countries) </t>
  </si>
  <si>
    <t xml:space="preserve">With rising environmental concerns, West Europe and East Asia regions set up an ambitious target to achieve net zero carbon emissions by 2050. European Union is continuously working on sustainable development goals amid environmental concerns, which positively impact overall export growth.
North American Free Trade Agreement (NAFTA) between the United States, Mexico, and Canada for China, Hong Kong, Indonesia, Korea, Malaysia, the Philippines, Singapore, Taiwan, and Thailand positively impact export growth. In contrast, the USA is the most significant trade partner and investor in European Union, and there is no Free Trade Agreement (FTA) between those two regions which shows a negative impact and diminishes the overall positive impact on export growth. </t>
  </si>
  <si>
    <t>2025-30</t>
  </si>
  <si>
    <t>2030-35</t>
  </si>
  <si>
    <t>2035-40</t>
  </si>
  <si>
    <t>2040-45</t>
  </si>
  <si>
    <t xml:space="preserve">Rise in the production cost in the Region </t>
  </si>
  <si>
    <t>The rising crude oil and natural gas prices in the region is one of the factor influencing rise in production cost. The variation in the official selling prices per barrel is leading to increase in production cost.</t>
  </si>
  <si>
    <t xml:space="preserve">Infrastructure Invetment in Associateted (Exports Countreis) </t>
  </si>
  <si>
    <t>The infrastructure investments in the forecast years in the export countries is growing at an stangnant pace. As the focus on increasing natual gas capacity is rising in south asian countries.</t>
  </si>
  <si>
    <t xml:space="preserve">Growth of End-Use Industries in Associateted ( Exports Countreis) </t>
  </si>
  <si>
    <t>South asian countires are mainly exporting to overall asia pacific region. Malaysia, India, Indonesia  are the major exporting country in the region, and the asia-pacific growth rate is mainly driven by China, Japan and India. The majority of the importing countires are under developed to which south asia is exporting. Therefore the economic instability is one of the factor affecting makret growth.</t>
  </si>
  <si>
    <t>The increase in the production capacity of the existing units and the plans to setup of new unit in the countries like India is will drive growth.</t>
  </si>
  <si>
    <t>The government in the exporting countries are promoting the adoption of methanol as a part of enviromental and climate change startegies, simialrly in south asian countries like in India government is promoting blending by
methanol/DME in gasoline/diesel. The delayed agreements and pending agreements are slowing the growth.</t>
  </si>
  <si>
    <t>Malaysia, India, Indonesia  are the major exporting country in the region. The increase in the export volume in the region in the forecast years is expected to drive the export demand. Simialrly growing infrastructural developments and the FTA agreements is also expected to drive the makret.</t>
  </si>
  <si>
    <t>srilanka, nepal oman</t>
  </si>
  <si>
    <t>india</t>
  </si>
  <si>
    <t>china, indonesia singapore, thailand, vietnam'</t>
  </si>
  <si>
    <t xml:space="preserve">malaysia </t>
  </si>
  <si>
    <t>phip, aust, china</t>
  </si>
  <si>
    <t>indonesia</t>
  </si>
  <si>
    <t>The cost of production in europe is higher as the raw material used for methonal production is costly compared to other countries. The natural gas price is fluctuating in the market at a regular interval, which lead to high procurement cost for methanol production. Further more the FTA and Geo polictical  factors also effect production cost.</t>
  </si>
  <si>
    <t>West Europe have the methanol plant in the Spain and Sweden and the major importing countires are bulgaria,norway  which lead to the increase investment and expansion of the production capacity within the europe. Further more various methonal set-up project have been proposed in the europe which retain the methanol presence in the region. Also the increase sustainable goal towards GHG emission increase the methanol infrasturture.</t>
  </si>
  <si>
    <t>The growth of the methanol application will grow at a exponential rate which serves various industry.However, with the various susbtitute will replicate the methanol characterstics which led to the decline of methanol usage in the upcoming years.</t>
  </si>
  <si>
    <r>
      <rPr>
        <b/>
        <sz val="10"/>
        <color theme="1"/>
        <rFont val="Calibri"/>
        <family val="2"/>
        <scheme val="minor"/>
      </rPr>
      <t>The planned capacity of the methanol production in the western europe is statically grwoing with the development and innovation in the technolgies which lead to the new production method of the methnol</t>
    </r>
    <r>
      <rPr>
        <b/>
        <sz val="11"/>
        <color theme="1"/>
        <rFont val="Calibri"/>
        <family val="2"/>
        <scheme val="minor"/>
      </rPr>
      <t xml:space="preserve">. </t>
    </r>
    <r>
      <rPr>
        <b/>
        <sz val="10"/>
        <color theme="1"/>
        <rFont val="Calibri"/>
        <family val="2"/>
        <scheme val="minor"/>
      </rPr>
      <t>Also, increasing infrastructure in the methonal plant, the planned capacity will grow at exponential rate.</t>
    </r>
  </si>
  <si>
    <t xml:space="preserve">Geo-Political and FTA Agreement  with Associateted ( Exports Countreis) </t>
  </si>
  <si>
    <t>The west europe is having less exporting capability in acccordance with other countries, which led to decline in the Free trade of the region.Also,  Due to the Slow economic growth rate, political instability and currency collapse in some countires have effected the trade with different countiers.</t>
  </si>
  <si>
    <t xml:space="preserve">GDP </t>
  </si>
  <si>
    <t xml:space="preserve">Factiors Impact the Exports Growth </t>
  </si>
  <si>
    <t>CAGR
 (2022-2025)</t>
  </si>
  <si>
    <t>CAGR
 (2025-2030)</t>
  </si>
  <si>
    <t>CAGR
 (2030-2035)</t>
  </si>
  <si>
    <t>CAGR
 (2035-2040)</t>
  </si>
  <si>
    <t>CAGR
 (2040-2045)</t>
  </si>
  <si>
    <t xml:space="preserve">Latin America major countries involved in exports of methanol are Trinidad &amp; Tribago, Chile, Argentina and Venezuela that are majorly exporting to the countries like China, United States, Belgium, Korea, Netherlands, Spain and Brazil. 
</t>
  </si>
  <si>
    <t xml:space="preserve">Infrastructure Investment in Associated (Exports Countries) </t>
  </si>
  <si>
    <t xml:space="preserve">Major Importing countries are china, United states, Korea, Spain are doing more infrastructure investments that will have positve impact on exports for example.
In August 2022, the Chinese government announced approximately US$1 trillion investment in infrastructure megaprojects.
United States US$1 trillion plan for investment in key infrastructure asset classes has attracted bipartisan support </t>
  </si>
  <si>
    <t xml:space="preserve">Growth of End-Use Industries in Associated (Exports Countries) </t>
  </si>
  <si>
    <t xml:space="preserve">China’s economy began 2023 on a strong note with a 4.5% growth in GDP in Q1 2023 on an annual basis. Industrial production also showed steady growth. </t>
  </si>
  <si>
    <t xml:space="preserve">Presently, Trinidad has production capacity of 6.6 MMT form Production facilities of Methanex  and Methanol Holdings (Trinidad) Limited (MHTL) plants. and 1.7 MMT methanex plant in chile and other plants in trinidad,argentina, chile and other regions. 
Many projects in the region will be commenced till 2025 which will have a positive impact on export. however lesser projects are announced after 2025 due to which increasing demand will exceed the limited supply and will have a negative impact on exports </t>
  </si>
  <si>
    <t xml:space="preserve">Geo-Polictical and FTA Agreement  with Associateted ( Exports Countries) </t>
  </si>
  <si>
    <t>In coming years till 2025 the production cost will remain affected due to russia ukrain war and supply chain distruptions that will negatively impact the growth. Adding further the depleting natural gas sources in Argetina and rising demand will negatively impact the growth of exports till 2030. However with ease in natural gas availability from US and Russia post war will decrease the impact of raw material cost on the production of methanol till 2045</t>
  </si>
  <si>
    <t>Natural gas and coal are the raw materials sourced from East Asia and Europe to produce methanol. Due to sanctions applied on Russia amid the Russia-Ukraine war, there is a supply-chain disruption in Europe and East Asia, leading to the high cost of natural gas and coal in East Asia and Europe.</t>
  </si>
  <si>
    <t>The production cost will negatively impact the region's export potential as the countries in the region export within its region boundaries having Free Trade Agreements, so the EBITDA margin reduces by export to the FTA economies.</t>
  </si>
  <si>
    <t xml:space="preserve">Rise in the production cost in the region </t>
  </si>
  <si>
    <t>The rise in the productin cost is due to the flucations in global energy makrets. From 2025 the production cost is expected to decrease because of the increase in production capacity and governmnet targets of sustainabiliy will influence price factors.</t>
  </si>
  <si>
    <t>The major exporting country in Middle East are Iran, Saudi Arabia, United Arab Emirates and Bahrain. The region is also one of the major exporter of Methanol to asia pacific region countries, and the infrastructural investment is rising in the asia pacific countries so overall it will influence makret growth in the forecast years.</t>
  </si>
  <si>
    <t>The major countries that are importing from middle east are China, India, Japan, Thailand and Srilanka. The increasing demand of petrochemicals and shift towards clean energy in asia pacific region is influeicing growth.</t>
  </si>
  <si>
    <t>China imports a major portion of Methanol from Iran, similarly the other countries in asia paciifc are also importing from middle east countries and as the focus on sustainability increases the demand of methanol will increase and this will led to the rise in the production in the region and over a time the growth will become stangant from 2035.</t>
  </si>
  <si>
    <t xml:space="preserve">Geo-Polictical and FTA Agreement  with Associateted (Exports Countreis) </t>
  </si>
  <si>
    <t>The middle east is plauged by various conflicts and tensions over the year, and political stability are few of the factors affecting the market growth. Over a period in the forecast years the makret will grow. The trade agreements and the diplomatic relations of middle east countries is expected to become strong in the forecast years.</t>
  </si>
  <si>
    <t>Iran is one of the major methonol exporting base to countries like China, India, Iraq and Turkey. The gowing infrastructure investment in these countries is expected to influence methonol export from Iran. The increasing planned capacity in the forecast years is expected to generate new oppurtunity.</t>
  </si>
  <si>
    <t xml:space="preserve">iran </t>
  </si>
  <si>
    <t>china, india, iraq</t>
  </si>
  <si>
    <t>Export Growth Rate</t>
  </si>
  <si>
    <t>Weightage</t>
  </si>
  <si>
    <t>Current Exports Growth (2018-2022)</t>
  </si>
  <si>
    <t>The fluctuating feedstock prices directly affect the production cost in the region. And the stringent environmental regulations in the region imposes additional costs. Similarly, supply and demand dynamics change in East Asia also impacts the production cost.</t>
  </si>
  <si>
    <t xml:space="preserve">China and Japan are a few of the countries in East Asia exporting to countries like Indonesia, Vietnam, Korea, Phipllines, and others. The growth in these countries is influenced by economic stability in the forecast years. </t>
  </si>
  <si>
    <t>Most of the Asia Pacific countries are importing from the region, and the growth of end-use industries of export countries depends on APAC-specific economic growth.</t>
  </si>
  <si>
    <t>The east asia methanol market is driven by the growth in the end-use industries from the importing regions, and at the same time, the increase in the planned capacity is expected to reach a stagnant growth stage in the forecast years with the growth in infrastructure and economic development.</t>
  </si>
  <si>
    <t>The trade agreements among the  ASEAN countries are expected to impact the forecast years positively. The economic stability of importing countries will affect market growth in the forecast years.</t>
  </si>
  <si>
    <t xml:space="preserve">Current exports growth </t>
  </si>
  <si>
    <t>In Africa, skilled labor cost is cheap, and due to underdeveloped region government entertain industries with compensation.</t>
  </si>
  <si>
    <t>The International Energy Agency (IEA) has been working on African energy issues for over two decades, but the COVID-19 pandemic has pushed more than 20 African countries into debt distress, negatively impacting export growth.</t>
  </si>
  <si>
    <t>After the COVID-19 pandemic, the Russia-Ukraine war compounded more difficulties in the African end-use industry, hurting consumer business across the region.</t>
  </si>
  <si>
    <t>With a start positive impact, COVID and the Russia-Ukraine war affect the proposed planned capacity and turn negative with time.</t>
  </si>
  <si>
    <t>The African Continental Free Trade Area (AfCFTA) is the world's most significant Free Trade Agreement (FTA), bringing together the 55 countries of the African Union (AU) and eight (8) Regional Economic Communities (RECs), but due to the rise in debt after COVID will show the negative impact on overall export growth.</t>
  </si>
  <si>
    <t>Due to Russia Ukraine war, there is a shortage of natural gas in the region, and the unavailability of other raw materials has increased production costs. The increasing production cost will negatively impact the export market.</t>
  </si>
  <si>
    <t>Major importing countries were China, Finland, and Belarus. However, the exporting countries may change after the Russia-Ukraine war, and Russian exports may shift to Asia, Africa, and Middle East markets. All these countries have high infrastructure investments that can positively impact export growth.</t>
  </si>
  <si>
    <t>The rise of the end-use industries from the importing areas will drive the cis and baltic methanol exports market, but at the same time, the increase in planned capacity is anticipated to reach sluggish growth in the projected years with the growth in infrastructure and economic development.</t>
  </si>
  <si>
    <t>Many projects have been canceled that were to be commenced in 2030; only the project that was in the pipeline will be launched in 2025. hence lesser projects will be commenced in the future. Hence it will negatively impact exports.</t>
  </si>
  <si>
    <t>Due to the Russia-Ukraine war, the FTA agreements and geo-political scenario are deteriorating, negatively impacting the region's export potential.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</si>
</sst>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0"/>
      <name val="Arial"/>
      <family val="2"/>
    </font>
    <font>
      <b/>
      <sz val="10"/>
      <color theme="0"/>
      <name val="Arial"/>
      <family val="2"/>
    </font>
    <font>
      <sz val="10"/>
      <color theme="1"/>
      <name val="Arial"/>
      <family val="2"/>
    </font>
    <font>
      <b/>
      <sz val="10"/>
      <color theme="1"/>
      <name val="Arial"/>
      <family val="2"/>
    </font>
    <font>
      <sz val="11"/>
      <color theme="1"/>
      <name val="Arial"/>
      <family val="2"/>
    </font>
    <font>
      <b/>
      <sz val="11"/>
      <color theme="0"/>
      <name val="Arial"/>
      <family val="2"/>
    </font>
    <font>
      <b/>
      <sz val="11"/>
      <color theme="1"/>
      <name val="Arial"/>
      <family val="2"/>
    </font>
    <font>
      <sz val="12"/>
      <color theme="1"/>
      <name val="Arial"/>
      <family val="2"/>
    </font>
    <font>
      <b/>
      <sz val="10"/>
      <color theme="1"/>
      <name val="Calibri"/>
      <family val="2"/>
      <scheme val="minor"/>
    </font>
    <font>
      <sz val="9"/>
      <color theme="1"/>
      <name val="Calibri"/>
      <family val="2"/>
      <scheme val="minor"/>
    </font>
  </fonts>
  <fills count="7">
    <fill>
      <patternFill patternType="none"/>
    </fill>
    <fill>
      <patternFill patternType="gray125"/>
    </fill>
    <fill>
      <patternFill patternType="solid">
        <fgColor theme="8" tint="-0.499984740745262"/>
        <bgColor indexed="64"/>
      </patternFill>
    </fill>
    <fill>
      <patternFill patternType="solid">
        <fgColor theme="8" tint="0.39997558519241921"/>
        <bgColor indexed="64"/>
      </patternFill>
    </fill>
    <fill>
      <patternFill patternType="solid">
        <fgColor rgb="FFFFC000"/>
        <bgColor indexed="64"/>
      </patternFill>
    </fill>
    <fill>
      <patternFill patternType="solid">
        <fgColor theme="4" tint="0.39997558519241921"/>
        <bgColor indexed="64"/>
      </patternFill>
    </fill>
    <fill>
      <patternFill patternType="solid">
        <fgColor rgb="FFFFFF00"/>
        <bgColor indexed="64"/>
      </patternFill>
    </fill>
  </fills>
  <borders count="14">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9" fontId="1" fillId="0" borderId="0" applyFont="0" applyFill="0" applyBorder="0" applyAlignment="0" applyProtection="0"/>
    <xf numFmtId="0" fontId="4" fillId="0" borderId="0"/>
    <xf numFmtId="0" fontId="4" fillId="0" borderId="0"/>
  </cellStyleXfs>
  <cellXfs count="123">
    <xf numFmtId="0" fontId="0" fillId="0" borderId="0" xfId="0"/>
    <xf numFmtId="0" fontId="2" fillId="2" borderId="0" xfId="0" applyFont="1" applyFill="1" applyAlignment="1">
      <alignment horizontal="center" vertical="center"/>
    </xf>
    <xf numFmtId="0" fontId="3" fillId="3" borderId="5" xfId="0" applyFont="1" applyFill="1" applyBorder="1" applyAlignment="1">
      <alignment horizontal="center" vertical="center"/>
    </xf>
    <xf numFmtId="0" fontId="0" fillId="0" borderId="5" xfId="0" applyBorder="1"/>
    <xf numFmtId="0" fontId="0" fillId="4" borderId="0" xfId="0" applyFill="1"/>
    <xf numFmtId="0" fontId="0" fillId="4" borderId="5" xfId="0" applyFill="1" applyBorder="1" applyAlignment="1">
      <alignment horizontal="center" vertical="center"/>
    </xf>
    <xf numFmtId="0" fontId="0" fillId="4" borderId="5" xfId="0" applyFill="1" applyBorder="1"/>
    <xf numFmtId="0" fontId="0" fillId="0" borderId="5" xfId="0" applyBorder="1" applyAlignment="1">
      <alignment horizontal="center" vertical="center"/>
    </xf>
    <xf numFmtId="0" fontId="0" fillId="0" borderId="8" xfId="0" applyBorder="1" applyAlignment="1">
      <alignment horizontal="center" vertical="center"/>
    </xf>
    <xf numFmtId="0" fontId="0" fillId="0" borderId="5" xfId="0" applyBorder="1" applyAlignment="1">
      <alignment vertical="center"/>
    </xf>
    <xf numFmtId="0" fontId="0" fillId="0" borderId="0" xfId="0" applyAlignment="1">
      <alignment horizontal="center" vertical="center"/>
    </xf>
    <xf numFmtId="0" fontId="0" fillId="0" borderId="0" xfId="0" applyAlignment="1">
      <alignment vertical="center"/>
    </xf>
    <xf numFmtId="10" fontId="0" fillId="0" borderId="0" xfId="1" applyNumberFormat="1" applyFont="1" applyBorder="1" applyAlignment="1">
      <alignment horizontal="center" vertical="center"/>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6" xfId="0" applyFont="1" applyFill="1" applyBorder="1" applyAlignment="1">
      <alignment horizontal="center" vertical="center"/>
    </xf>
    <xf numFmtId="0" fontId="0" fillId="0" borderId="9" xfId="0" applyBorder="1" applyAlignment="1">
      <alignment horizontal="center" vertical="center"/>
    </xf>
    <xf numFmtId="0" fontId="0" fillId="0" borderId="10" xfId="0" applyBorder="1" applyAlignment="1">
      <alignment vertical="center"/>
    </xf>
    <xf numFmtId="0" fontId="0" fillId="0" borderId="11" xfId="0" applyBorder="1" applyAlignment="1">
      <alignment horizontal="center" vertical="center"/>
    </xf>
    <xf numFmtId="0" fontId="0" fillId="0" borderId="6" xfId="0" applyBorder="1" applyAlignment="1">
      <alignment vertical="center"/>
    </xf>
    <xf numFmtId="0" fontId="0" fillId="0" borderId="12" xfId="0" applyBorder="1" applyAlignment="1">
      <alignment horizontal="center" vertical="center"/>
    </xf>
    <xf numFmtId="0" fontId="0" fillId="0" borderId="8" xfId="0" applyBorder="1" applyAlignment="1">
      <alignment vertical="center"/>
    </xf>
    <xf numFmtId="10" fontId="0" fillId="0" borderId="0" xfId="0" applyNumberFormat="1" applyAlignment="1">
      <alignment horizontal="center" vertical="center"/>
    </xf>
    <xf numFmtId="0" fontId="0" fillId="5" borderId="0" xfId="0" applyFill="1" applyAlignment="1">
      <alignment vertical="center"/>
    </xf>
    <xf numFmtId="10" fontId="0" fillId="5" borderId="0" xfId="0" applyNumberFormat="1" applyFill="1" applyAlignment="1">
      <alignment vertical="center"/>
    </xf>
    <xf numFmtId="9" fontId="0" fillId="0" borderId="8" xfId="1" applyFont="1" applyBorder="1"/>
    <xf numFmtId="0" fontId="0" fillId="4" borderId="5" xfId="0" applyFill="1" applyBorder="1" applyAlignment="1">
      <alignment vertical="center"/>
    </xf>
    <xf numFmtId="0" fontId="0" fillId="0" borderId="0" xfId="0" applyAlignment="1">
      <alignment horizontal="center"/>
    </xf>
    <xf numFmtId="164" fontId="0" fillId="0" borderId="5" xfId="1" applyNumberFormat="1" applyFont="1" applyBorder="1" applyAlignment="1">
      <alignment horizontal="center"/>
    </xf>
    <xf numFmtId="9" fontId="0" fillId="0" borderId="5" xfId="1" applyFont="1" applyBorder="1" applyAlignment="1">
      <alignment horizontal="center"/>
    </xf>
    <xf numFmtId="164" fontId="0" fillId="0" borderId="0" xfId="0" applyNumberFormat="1" applyAlignment="1">
      <alignment horizontal="center"/>
    </xf>
    <xf numFmtId="164" fontId="0" fillId="4" borderId="5" xfId="1" applyNumberFormat="1" applyFont="1" applyFill="1" applyBorder="1" applyAlignment="1">
      <alignment horizontal="center"/>
    </xf>
    <xf numFmtId="10" fontId="0" fillId="0" borderId="0" xfId="0" applyNumberFormat="1" applyAlignment="1">
      <alignment vertical="center"/>
    </xf>
    <xf numFmtId="164" fontId="0" fillId="4" borderId="5" xfId="1" applyNumberFormat="1" applyFont="1" applyFill="1" applyBorder="1"/>
    <xf numFmtId="164" fontId="0" fillId="0" borderId="5" xfId="1" applyNumberFormat="1" applyFont="1" applyBorder="1"/>
    <xf numFmtId="164" fontId="0" fillId="4" borderId="5" xfId="0" applyNumberFormat="1" applyFill="1" applyBorder="1" applyAlignment="1">
      <alignment horizontal="center" vertical="center"/>
    </xf>
    <xf numFmtId="0" fontId="3" fillId="3" borderId="6" xfId="0" applyFont="1" applyFill="1" applyBorder="1" applyAlignment="1">
      <alignment vertical="center" wrapText="1"/>
    </xf>
    <xf numFmtId="0" fontId="3" fillId="3" borderId="7" xfId="0" applyFont="1" applyFill="1" applyBorder="1" applyAlignment="1">
      <alignment vertical="center" wrapText="1"/>
    </xf>
    <xf numFmtId="164" fontId="0" fillId="0" borderId="0" xfId="1" applyNumberFormat="1" applyFont="1" applyFill="1" applyBorder="1"/>
    <xf numFmtId="0" fontId="5" fillId="2" borderId="5" xfId="0" applyFont="1" applyFill="1" applyBorder="1" applyAlignment="1">
      <alignment horizontal="center" vertical="center"/>
    </xf>
    <xf numFmtId="0" fontId="6" fillId="0" borderId="5" xfId="0" applyFont="1" applyBorder="1" applyAlignment="1">
      <alignment horizontal="center"/>
    </xf>
    <xf numFmtId="0" fontId="6" fillId="0" borderId="5" xfId="0" applyFont="1" applyBorder="1"/>
    <xf numFmtId="0" fontId="7" fillId="3" borderId="5" xfId="0" applyFont="1" applyFill="1" applyBorder="1" applyAlignment="1">
      <alignment horizontal="center" vertical="center"/>
    </xf>
    <xf numFmtId="0" fontId="0" fillId="0" borderId="13" xfId="0" applyBorder="1"/>
    <xf numFmtId="0" fontId="6" fillId="4" borderId="5" xfId="0" applyFont="1" applyFill="1" applyBorder="1" applyAlignment="1">
      <alignment horizontal="center" vertical="center"/>
    </xf>
    <xf numFmtId="164" fontId="6" fillId="4" borderId="5" xfId="1" applyNumberFormat="1" applyFont="1" applyFill="1" applyBorder="1" applyAlignment="1">
      <alignment horizontal="center"/>
    </xf>
    <xf numFmtId="164" fontId="6" fillId="4" borderId="5" xfId="1" applyNumberFormat="1" applyFont="1" applyFill="1" applyBorder="1" applyAlignment="1">
      <alignment horizontal="center" vertical="center"/>
    </xf>
    <xf numFmtId="0" fontId="0" fillId="4" borderId="13" xfId="0" applyFill="1" applyBorder="1"/>
    <xf numFmtId="0" fontId="6" fillId="0" borderId="5" xfId="0" applyFont="1" applyBorder="1" applyAlignment="1">
      <alignment horizontal="center" vertical="center"/>
    </xf>
    <xf numFmtId="0" fontId="6" fillId="0" borderId="5" xfId="0" applyFont="1" applyBorder="1" applyAlignment="1">
      <alignment vertical="center"/>
    </xf>
    <xf numFmtId="164" fontId="6" fillId="0" borderId="5" xfId="1" applyNumberFormat="1" applyFont="1" applyBorder="1" applyAlignment="1">
      <alignment horizontal="center"/>
    </xf>
    <xf numFmtId="164" fontId="6" fillId="0" borderId="5" xfId="1" applyNumberFormat="1" applyFont="1" applyBorder="1" applyAlignment="1">
      <alignment horizontal="center" vertical="center"/>
    </xf>
    <xf numFmtId="10" fontId="6" fillId="0" borderId="5" xfId="1" applyNumberFormat="1" applyFont="1" applyBorder="1" applyAlignment="1">
      <alignment horizontal="center" vertical="center"/>
    </xf>
    <xf numFmtId="0" fontId="0" fillId="0" borderId="5" xfId="0" applyBorder="1" applyAlignment="1">
      <alignment horizontal="left" wrapText="1"/>
    </xf>
    <xf numFmtId="0" fontId="8" fillId="0" borderId="0" xfId="0" applyFont="1"/>
    <xf numFmtId="0" fontId="8" fillId="0" borderId="0" xfId="0" applyFont="1" applyAlignment="1">
      <alignment horizontal="center"/>
    </xf>
    <xf numFmtId="0" fontId="9" fillId="2" borderId="0" xfId="0" applyFont="1" applyFill="1" applyAlignment="1">
      <alignment horizontal="center" vertical="center"/>
    </xf>
    <xf numFmtId="0" fontId="10" fillId="3" borderId="5" xfId="0" applyFont="1" applyFill="1" applyBorder="1" applyAlignment="1">
      <alignment horizontal="center" vertical="center"/>
    </xf>
    <xf numFmtId="0" fontId="10" fillId="3" borderId="5" xfId="0" applyFont="1" applyFill="1" applyBorder="1" applyAlignment="1">
      <alignment vertical="center" wrapText="1"/>
    </xf>
    <xf numFmtId="0" fontId="8" fillId="0" borderId="5" xfId="0" applyFont="1" applyBorder="1"/>
    <xf numFmtId="0" fontId="8" fillId="4" borderId="5" xfId="0" applyFont="1" applyFill="1" applyBorder="1" applyAlignment="1">
      <alignment horizontal="center" vertical="center"/>
    </xf>
    <xf numFmtId="0" fontId="8" fillId="4" borderId="5" xfId="0" applyFont="1" applyFill="1" applyBorder="1" applyAlignment="1">
      <alignment vertical="center"/>
    </xf>
    <xf numFmtId="164" fontId="8" fillId="4" borderId="5" xfId="1" applyNumberFormat="1" applyFont="1" applyFill="1" applyBorder="1" applyAlignment="1">
      <alignment horizontal="center"/>
    </xf>
    <xf numFmtId="0" fontId="8" fillId="4" borderId="5" xfId="0" applyFont="1" applyFill="1" applyBorder="1"/>
    <xf numFmtId="164" fontId="8" fillId="4" borderId="5" xfId="0" applyNumberFormat="1" applyFont="1" applyFill="1" applyBorder="1" applyAlignment="1">
      <alignment horizontal="center" vertical="center"/>
    </xf>
    <xf numFmtId="0" fontId="8" fillId="0" borderId="5" xfId="0" applyFont="1" applyBorder="1" applyAlignment="1">
      <alignment horizontal="center" vertical="center"/>
    </xf>
    <xf numFmtId="164" fontId="8" fillId="0" borderId="5" xfId="1" applyNumberFormat="1" applyFont="1" applyBorder="1" applyAlignment="1">
      <alignment horizontal="center" vertical="center"/>
    </xf>
    <xf numFmtId="0" fontId="11" fillId="3" borderId="5" xfId="0" applyFont="1" applyFill="1" applyBorder="1" applyAlignment="1">
      <alignment horizontal="left" vertical="center" wrapText="1"/>
    </xf>
    <xf numFmtId="0" fontId="8" fillId="0" borderId="5" xfId="0" applyFont="1" applyBorder="1" applyAlignment="1">
      <alignment vertical="center"/>
    </xf>
    <xf numFmtId="164" fontId="8" fillId="0" borderId="5" xfId="1" applyNumberFormat="1" applyFont="1" applyBorder="1" applyAlignment="1">
      <alignment vertical="center"/>
    </xf>
    <xf numFmtId="0" fontId="11" fillId="3" borderId="5" xfId="0" applyFont="1" applyFill="1" applyBorder="1" applyAlignment="1">
      <alignment vertical="center" wrapText="1"/>
    </xf>
    <xf numFmtId="0" fontId="8" fillId="0" borderId="0" xfId="0" applyFont="1" applyAlignment="1">
      <alignment horizontal="center" vertical="center"/>
    </xf>
    <xf numFmtId="164" fontId="8" fillId="0" borderId="0" xfId="0" applyNumberFormat="1" applyFont="1" applyAlignment="1">
      <alignment horizontal="center"/>
    </xf>
    <xf numFmtId="10" fontId="8" fillId="0" borderId="0" xfId="1" applyNumberFormat="1" applyFont="1" applyBorder="1" applyAlignment="1">
      <alignment horizontal="center" vertical="center"/>
    </xf>
    <xf numFmtId="0" fontId="8" fillId="0" borderId="0" xfId="0" applyFont="1" applyAlignment="1">
      <alignment vertical="center"/>
    </xf>
    <xf numFmtId="164" fontId="8" fillId="0" borderId="0" xfId="0" applyNumberFormat="1" applyFont="1" applyAlignment="1">
      <alignment vertical="center"/>
    </xf>
    <xf numFmtId="10" fontId="8" fillId="0" borderId="0" xfId="0" applyNumberFormat="1" applyFont="1" applyAlignment="1">
      <alignment horizontal="center" vertical="center"/>
    </xf>
    <xf numFmtId="0" fontId="8" fillId="0" borderId="0" xfId="0" applyFont="1" applyAlignment="1">
      <alignment horizontal="left"/>
    </xf>
    <xf numFmtId="0" fontId="8" fillId="5" borderId="0" xfId="0" applyFont="1" applyFill="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3" borderId="5" xfId="0" applyFont="1" applyFill="1" applyBorder="1" applyAlignment="1">
      <alignment horizontal="center" vertical="center" wrapText="1"/>
    </xf>
    <xf numFmtId="0" fontId="3" fillId="3" borderId="0" xfId="0" applyFont="1" applyFill="1" applyAlignment="1">
      <alignment vertical="center" wrapText="1"/>
    </xf>
    <xf numFmtId="10" fontId="0" fillId="0" borderId="5" xfId="1" applyNumberFormat="1" applyFont="1" applyFill="1" applyBorder="1" applyAlignment="1">
      <alignment horizontal="center" vertical="center"/>
    </xf>
    <xf numFmtId="0" fontId="13" fillId="0" borderId="0" xfId="0" applyFont="1" applyAlignment="1">
      <alignment horizontal="justify" vertical="center" wrapText="1"/>
    </xf>
    <xf numFmtId="0" fontId="3" fillId="0" borderId="0" xfId="0" applyFont="1" applyAlignment="1">
      <alignment vertical="center" wrapText="1"/>
    </xf>
    <xf numFmtId="0" fontId="0" fillId="0" borderId="5" xfId="0" applyBorder="1" applyAlignment="1">
      <alignment vertical="center" wrapText="1"/>
    </xf>
    <xf numFmtId="10" fontId="0" fillId="0" borderId="5" xfId="1" applyNumberFormat="1" applyFont="1" applyBorder="1" applyAlignment="1">
      <alignment horizontal="center" vertical="center"/>
    </xf>
    <xf numFmtId="0" fontId="13" fillId="0" borderId="0" xfId="0" applyFont="1" applyAlignment="1">
      <alignment horizontal="justify" vertical="top" wrapText="1"/>
    </xf>
    <xf numFmtId="10" fontId="0" fillId="0" borderId="0" xfId="1" applyNumberFormat="1" applyFont="1" applyAlignment="1">
      <alignment horizontal="center" vertical="center"/>
    </xf>
    <xf numFmtId="10" fontId="0" fillId="5" borderId="0" xfId="0" applyNumberFormat="1" applyFill="1" applyAlignment="1">
      <alignment horizontal="center" vertical="center"/>
    </xf>
    <xf numFmtId="9" fontId="8" fillId="4" borderId="5" xfId="1" applyFont="1" applyFill="1" applyBorder="1" applyAlignment="1">
      <alignment horizontal="center" vertical="center"/>
    </xf>
    <xf numFmtId="164" fontId="8" fillId="0" borderId="0" xfId="0" applyNumberFormat="1" applyFont="1" applyAlignment="1">
      <alignment horizontal="center" vertical="center"/>
    </xf>
    <xf numFmtId="10" fontId="8" fillId="5" borderId="0" xfId="0" applyNumberFormat="1" applyFont="1" applyFill="1" applyAlignment="1">
      <alignment vertical="center"/>
    </xf>
    <xf numFmtId="9" fontId="0" fillId="0" borderId="8" xfId="1" applyFont="1" applyBorder="1" applyAlignment="1">
      <alignment horizontal="center"/>
    </xf>
    <xf numFmtId="10" fontId="0" fillId="0" borderId="0" xfId="1" applyNumberFormat="1" applyFont="1" applyAlignment="1">
      <alignment horizontal="center"/>
    </xf>
    <xf numFmtId="164" fontId="0" fillId="6" borderId="0" xfId="0" applyNumberFormat="1" applyFill="1" applyAlignment="1">
      <alignment horizontal="center"/>
    </xf>
    <xf numFmtId="164" fontId="8" fillId="6" borderId="0" xfId="0" applyNumberFormat="1" applyFont="1" applyFill="1" applyAlignment="1">
      <alignment horizontal="center"/>
    </xf>
    <xf numFmtId="164" fontId="8" fillId="6" borderId="0" xfId="0" applyNumberFormat="1" applyFont="1" applyFill="1"/>
    <xf numFmtId="164" fontId="8" fillId="6" borderId="0" xfId="1" applyNumberFormat="1" applyFont="1" applyFill="1"/>
    <xf numFmtId="164" fontId="0" fillId="6" borderId="5" xfId="0" applyNumberFormat="1" applyFill="1" applyBorder="1" applyAlignment="1">
      <alignment horizontal="center" vertical="center"/>
    </xf>
    <xf numFmtId="164" fontId="0" fillId="6" borderId="5" xfId="0" applyNumberFormat="1" applyFill="1" applyBorder="1" applyAlignment="1">
      <alignment horizontal="left" vertical="center" indent="2"/>
    </xf>
    <xf numFmtId="10" fontId="0" fillId="6" borderId="5" xfId="0" applyNumberFormat="1" applyFill="1" applyBorder="1" applyAlignment="1">
      <alignment horizontal="center" vertical="center"/>
    </xf>
    <xf numFmtId="164" fontId="0" fillId="0" borderId="0" xfId="1" applyNumberFormat="1" applyFont="1" applyAlignment="1">
      <alignment vertical="center"/>
    </xf>
    <xf numFmtId="0" fontId="8" fillId="4" borderId="0" xfId="0" applyFont="1" applyFill="1"/>
    <xf numFmtId="9" fontId="8" fillId="4" borderId="5" xfId="1" applyFont="1" applyFill="1" applyBorder="1" applyAlignment="1">
      <alignment horizontal="center"/>
    </xf>
    <xf numFmtId="164" fontId="8" fillId="0" borderId="5" xfId="1" applyNumberFormat="1" applyFont="1" applyBorder="1" applyAlignment="1">
      <alignment horizontal="center"/>
    </xf>
    <xf numFmtId="164" fontId="10" fillId="0" borderId="0" xfId="0" applyNumberFormat="1" applyFont="1" applyAlignment="1">
      <alignment horizontal="center"/>
    </xf>
    <xf numFmtId="0" fontId="6" fillId="4" borderId="5" xfId="0" applyFont="1" applyFill="1" applyBorder="1" applyAlignment="1">
      <alignment vertical="center"/>
    </xf>
    <xf numFmtId="0" fontId="3" fillId="3" borderId="6" xfId="0" applyFont="1" applyFill="1" applyBorder="1" applyAlignment="1">
      <alignment horizontal="left" vertical="center" wrapText="1"/>
    </xf>
    <xf numFmtId="0" fontId="3" fillId="3" borderId="7" xfId="0" applyFont="1" applyFill="1" applyBorder="1" applyAlignment="1">
      <alignment horizontal="left" vertical="center" wrapText="1"/>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0" fillId="4" borderId="5" xfId="0" applyFill="1" applyBorder="1" applyAlignment="1">
      <alignment horizontal="center" vertical="center"/>
    </xf>
    <xf numFmtId="0" fontId="3" fillId="3" borderId="6"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5" fillId="2" borderId="5" xfId="0" applyFont="1" applyFill="1" applyBorder="1" applyAlignment="1">
      <alignment horizontal="center" vertical="center"/>
    </xf>
    <xf numFmtId="0" fontId="6" fillId="4" borderId="5" xfId="0" applyFont="1" applyFill="1" applyBorder="1" applyAlignment="1">
      <alignment horizontal="center" vertical="center"/>
    </xf>
    <xf numFmtId="0" fontId="9" fillId="2" borderId="3" xfId="0" applyFont="1" applyFill="1" applyBorder="1" applyAlignment="1">
      <alignment horizontal="center" vertical="center"/>
    </xf>
    <xf numFmtId="0" fontId="9" fillId="2" borderId="4" xfId="0" applyFont="1" applyFill="1" applyBorder="1" applyAlignment="1">
      <alignment horizontal="center" vertical="center"/>
    </xf>
    <xf numFmtId="0" fontId="8" fillId="4" borderId="5" xfId="0" applyFont="1" applyFill="1" applyBorder="1" applyAlignment="1">
      <alignment horizontal="center" vertical="center"/>
    </xf>
    <xf numFmtId="0" fontId="12" fillId="3" borderId="6" xfId="0" applyFont="1" applyFill="1" applyBorder="1" applyAlignment="1">
      <alignment horizontal="center" vertical="center" wrapText="1"/>
    </xf>
    <xf numFmtId="0" fontId="3" fillId="3" borderId="5" xfId="0" applyFont="1" applyFill="1" applyBorder="1" applyAlignment="1">
      <alignment horizontal="left" vertical="center" wrapText="1"/>
    </xf>
  </cellXfs>
  <cellStyles count="4">
    <cellStyle name="Normal" xfId="0" builtinId="0"/>
    <cellStyle name="Normal 2" xfId="2" xr:uid="{79E3B8CE-9EF2-431A-887E-B47CE16DC205}"/>
    <cellStyle name="Normal 3 2" xfId="3" xr:uid="{F3F9B6C8-0C39-4D3D-954D-91F190AFC9C2}"/>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2C771-5B13-4665-9586-89091BE39AA7}">
  <dimension ref="A1:NB36"/>
  <sheetViews>
    <sheetView topLeftCell="O2" zoomScale="72" zoomScaleNormal="80" workbookViewId="0">
      <selection activeCell="S7" sqref="S7:T7"/>
    </sheetView>
  </sheetViews>
  <sheetFormatPr defaultColWidth="9.140625" defaultRowHeight="15" zeroHeight="1" x14ac:dyDescent="0.25"/>
  <cols>
    <col min="1" max="1" width="3.28515625" customWidth="1"/>
    <col min="2" max="2" width="9.140625" customWidth="1"/>
    <col min="3" max="3" width="68.140625" bestFit="1" customWidth="1"/>
    <col min="4" max="4" width="18.85546875" style="27" bestFit="1" customWidth="1"/>
    <col min="5" max="6" width="18.85546875" style="27" customWidth="1"/>
    <col min="7" max="18" width="29.5703125" customWidth="1"/>
    <col min="19" max="19" width="20" customWidth="1"/>
    <col min="20" max="20" width="73.85546875" customWidth="1"/>
  </cols>
  <sheetData>
    <row r="1" spans="1:366" ht="15.75" hidden="1" thickBot="1" x14ac:dyDescent="0.3">
      <c r="C1" t="s">
        <v>0</v>
      </c>
    </row>
    <row r="2" spans="1:366" ht="24.95" customHeight="1" x14ac:dyDescent="0.25">
      <c r="B2" s="111" t="s">
        <v>1</v>
      </c>
      <c r="C2" s="112"/>
      <c r="S2" s="1"/>
      <c r="T2" s="1"/>
    </row>
    <row r="3" spans="1:366" s="3" customFormat="1" ht="36" customHeight="1" x14ac:dyDescent="0.25">
      <c r="A3"/>
      <c r="B3" s="2" t="s">
        <v>2</v>
      </c>
      <c r="C3" s="2" t="s">
        <v>21</v>
      </c>
      <c r="D3" s="2" t="s">
        <v>10</v>
      </c>
      <c r="E3" s="81" t="s">
        <v>105</v>
      </c>
      <c r="F3" s="2" t="s">
        <v>106</v>
      </c>
      <c r="G3" s="2" t="s">
        <v>11</v>
      </c>
      <c r="H3" s="81" t="s">
        <v>105</v>
      </c>
      <c r="I3" s="2" t="s">
        <v>106</v>
      </c>
      <c r="J3" s="2" t="s">
        <v>18</v>
      </c>
      <c r="K3" s="81" t="s">
        <v>105</v>
      </c>
      <c r="L3" s="2" t="s">
        <v>106</v>
      </c>
      <c r="M3" s="2" t="s">
        <v>19</v>
      </c>
      <c r="N3" s="81" t="s">
        <v>105</v>
      </c>
      <c r="O3" s="2" t="s">
        <v>106</v>
      </c>
      <c r="P3" s="2" t="s">
        <v>20</v>
      </c>
      <c r="Q3" s="81" t="s">
        <v>105</v>
      </c>
      <c r="R3" s="2" t="s">
        <v>106</v>
      </c>
      <c r="S3" s="36"/>
      <c r="T3" s="37"/>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row>
    <row r="4" spans="1:366" s="6" customFormat="1" ht="20.100000000000001" customHeight="1" x14ac:dyDescent="0.25">
      <c r="A4" s="4"/>
      <c r="B4" s="5">
        <v>4</v>
      </c>
      <c r="C4" s="26" t="s">
        <v>107</v>
      </c>
      <c r="D4" s="31">
        <v>-1.4999999999999999E-2</v>
      </c>
      <c r="E4" s="31">
        <f>D4</f>
        <v>-1.4999999999999999E-2</v>
      </c>
      <c r="F4" s="31">
        <v>0.2</v>
      </c>
      <c r="G4" s="31">
        <v>3.7561333494797809E-2</v>
      </c>
      <c r="H4" s="31">
        <f>G4</f>
        <v>3.7561333494797809E-2</v>
      </c>
      <c r="I4" s="31">
        <v>0.2</v>
      </c>
      <c r="J4" s="31">
        <v>3.4561333494797807E-2</v>
      </c>
      <c r="K4" s="31">
        <f>J4</f>
        <v>3.4561333494797807E-2</v>
      </c>
      <c r="L4" s="31">
        <v>0.2</v>
      </c>
      <c r="M4" s="31">
        <v>3.2661333494797808E-2</v>
      </c>
      <c r="N4" s="31">
        <f>M4</f>
        <v>3.2661333494797808E-2</v>
      </c>
      <c r="O4" s="31">
        <v>0.2</v>
      </c>
      <c r="P4" s="31">
        <v>3.0861333494797808E-2</v>
      </c>
      <c r="Q4" s="31">
        <f>P4</f>
        <v>3.0861333494797808E-2</v>
      </c>
      <c r="R4" s="31">
        <v>0.2</v>
      </c>
      <c r="S4" s="114"/>
      <c r="T4" s="115"/>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row>
    <row r="5" spans="1:366" s="6" customFormat="1" ht="20.100000000000001" customHeight="1" x14ac:dyDescent="0.25">
      <c r="A5" s="4"/>
      <c r="B5" s="113" t="s">
        <v>21</v>
      </c>
      <c r="C5" s="113"/>
      <c r="D5" s="113"/>
      <c r="E5" s="5"/>
      <c r="F5" s="5"/>
      <c r="G5" s="35"/>
      <c r="H5" s="5"/>
      <c r="I5" s="5"/>
      <c r="J5" s="35"/>
      <c r="K5" s="5"/>
      <c r="L5" s="5"/>
      <c r="M5" s="35"/>
      <c r="N5" s="5"/>
      <c r="O5" s="5"/>
      <c r="P5" s="35"/>
      <c r="Q5" s="5"/>
      <c r="R5" s="5"/>
      <c r="S5" s="114" t="s">
        <v>33</v>
      </c>
      <c r="T5" s="11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row>
    <row r="6" spans="1:366" s="3" customFormat="1" ht="92.25" customHeight="1" x14ac:dyDescent="0.25">
      <c r="A6"/>
      <c r="B6" s="7">
        <v>2</v>
      </c>
      <c r="C6" s="9" t="s">
        <v>15</v>
      </c>
      <c r="D6" s="28">
        <v>7.0000000000000001E-3</v>
      </c>
      <c r="E6" s="28">
        <v>0.04</v>
      </c>
      <c r="F6" s="28">
        <v>0.15</v>
      </c>
      <c r="G6" s="34">
        <v>-1.2E-2</v>
      </c>
      <c r="H6" s="28">
        <v>1.4999999999999999E-2</v>
      </c>
      <c r="I6" s="28">
        <v>0.15</v>
      </c>
      <c r="J6" s="34">
        <v>-1.0999999999999999E-2</v>
      </c>
      <c r="K6" s="28">
        <v>0.02</v>
      </c>
      <c r="L6" s="28">
        <v>0.15</v>
      </c>
      <c r="M6" s="34">
        <v>-4.0000000000000001E-3</v>
      </c>
      <c r="N6" s="28">
        <v>2.3E-2</v>
      </c>
      <c r="O6" s="28">
        <v>0.15</v>
      </c>
      <c r="P6" s="34">
        <v>-1.9E-3</v>
      </c>
      <c r="Q6" s="28">
        <v>2.8000000000000001E-2</v>
      </c>
      <c r="R6" s="28">
        <v>0.15</v>
      </c>
      <c r="S6" s="109" t="s">
        <v>94</v>
      </c>
      <c r="T6" s="110"/>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row>
    <row r="7" spans="1:366" s="3" customFormat="1" ht="96.75" customHeight="1" x14ac:dyDescent="0.25">
      <c r="A7"/>
      <c r="B7" s="7">
        <v>3</v>
      </c>
      <c r="C7" s="9" t="s">
        <v>16</v>
      </c>
      <c r="D7" s="28">
        <v>1.2E-2</v>
      </c>
      <c r="E7" s="28">
        <v>0.06</v>
      </c>
      <c r="F7" s="28">
        <v>0.1</v>
      </c>
      <c r="G7" s="34">
        <v>3.0000000000000001E-3</v>
      </c>
      <c r="H7" s="28">
        <v>3.9E-2</v>
      </c>
      <c r="I7" s="28">
        <v>0.1</v>
      </c>
      <c r="J7" s="34">
        <v>4.0000000000000001E-3</v>
      </c>
      <c r="K7" s="28">
        <v>0.04</v>
      </c>
      <c r="L7" s="28">
        <v>0.1</v>
      </c>
      <c r="M7" s="34">
        <v>4.0000000000000001E-3</v>
      </c>
      <c r="N7" s="28">
        <v>3.7999999999999999E-2</v>
      </c>
      <c r="O7" s="28">
        <v>0.1</v>
      </c>
      <c r="P7" s="34">
        <v>3.0999999999999999E-3</v>
      </c>
      <c r="Q7" s="28">
        <v>3.3000000000000002E-2</v>
      </c>
      <c r="R7" s="28">
        <v>0.1</v>
      </c>
      <c r="S7" s="109" t="s">
        <v>34</v>
      </c>
      <c r="T7" s="110"/>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row>
    <row r="8" spans="1:366" s="3" customFormat="1" ht="91.5" customHeight="1" x14ac:dyDescent="0.25">
      <c r="A8"/>
      <c r="B8" s="7">
        <v>4</v>
      </c>
      <c r="C8" s="9" t="s">
        <v>17</v>
      </c>
      <c r="D8" s="28">
        <v>1.2999999999999999E-2</v>
      </c>
      <c r="E8" s="28">
        <v>0.06</v>
      </c>
      <c r="F8" s="28">
        <v>0.25</v>
      </c>
      <c r="G8" s="34">
        <v>2E-3</v>
      </c>
      <c r="H8" s="28">
        <v>3.9E-2</v>
      </c>
      <c r="I8" s="28">
        <v>0.25</v>
      </c>
      <c r="J8" s="34">
        <v>8.0000000000000002E-3</v>
      </c>
      <c r="K8" s="28">
        <v>0.04</v>
      </c>
      <c r="L8" s="28">
        <v>0.25</v>
      </c>
      <c r="M8" s="34">
        <v>4.0000000000000001E-3</v>
      </c>
      <c r="N8" s="28">
        <v>3.7999999999999999E-2</v>
      </c>
      <c r="O8" s="28">
        <v>0.25</v>
      </c>
      <c r="P8" s="34">
        <v>-3.3E-3</v>
      </c>
      <c r="Q8" s="28">
        <v>2.7E-2</v>
      </c>
      <c r="R8" s="28">
        <v>0.25</v>
      </c>
      <c r="S8" s="109" t="s">
        <v>35</v>
      </c>
      <c r="T8" s="110"/>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row>
    <row r="9" spans="1:366" s="3" customFormat="1" ht="85.5" customHeight="1" x14ac:dyDescent="0.25">
      <c r="A9"/>
      <c r="B9" s="7">
        <v>5</v>
      </c>
      <c r="C9" s="9" t="s">
        <v>13</v>
      </c>
      <c r="D9" s="28">
        <v>8.0000000000000002E-3</v>
      </c>
      <c r="E9" s="28">
        <v>0.04</v>
      </c>
      <c r="F9" s="28">
        <v>0.2</v>
      </c>
      <c r="G9" s="34">
        <v>1E-3</v>
      </c>
      <c r="H9" s="28">
        <v>3.9E-2</v>
      </c>
      <c r="I9" s="28">
        <v>0.2</v>
      </c>
      <c r="J9" s="34">
        <v>-5.0000000000000001E-3</v>
      </c>
      <c r="K9" s="28">
        <v>2.5000000000000001E-2</v>
      </c>
      <c r="L9" s="28">
        <v>0.2</v>
      </c>
      <c r="M9" s="34">
        <v>-7.0000000000000001E-3</v>
      </c>
      <c r="N9" s="28">
        <v>0.02</v>
      </c>
      <c r="O9" s="28">
        <v>0.2</v>
      </c>
      <c r="P9" s="34">
        <v>-2.8999999999999998E-3</v>
      </c>
      <c r="Q9" s="28">
        <v>2.7E-2</v>
      </c>
      <c r="R9" s="28">
        <v>0.2</v>
      </c>
      <c r="S9" s="109" t="s">
        <v>36</v>
      </c>
      <c r="T9" s="110"/>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row>
    <row r="10" spans="1:366" s="3" customFormat="1" ht="71.25" customHeight="1" x14ac:dyDescent="0.25">
      <c r="A10"/>
      <c r="B10" s="7">
        <v>6</v>
      </c>
      <c r="C10" s="9" t="s">
        <v>14</v>
      </c>
      <c r="D10" s="28">
        <v>1.2999999999999999E-2</v>
      </c>
      <c r="E10" s="28">
        <v>0.06</v>
      </c>
      <c r="F10" s="28">
        <v>0.1</v>
      </c>
      <c r="G10" s="34">
        <v>3.0000000000000001E-3</v>
      </c>
      <c r="H10" s="28">
        <v>3.9E-2</v>
      </c>
      <c r="I10" s="28">
        <v>0.1</v>
      </c>
      <c r="J10" s="34">
        <v>2E-3</v>
      </c>
      <c r="K10" s="28">
        <v>3.5999999999999997E-2</v>
      </c>
      <c r="L10" s="28">
        <v>0.1</v>
      </c>
      <c r="M10" s="34">
        <v>1E-3</v>
      </c>
      <c r="N10" s="28">
        <v>3.4000000000000002E-2</v>
      </c>
      <c r="O10" s="28">
        <v>0.1</v>
      </c>
      <c r="P10" s="34">
        <v>3.0000000000000001E-3</v>
      </c>
      <c r="Q10" s="28">
        <v>3.3000000000000002E-2</v>
      </c>
      <c r="R10" s="28">
        <v>0.1</v>
      </c>
      <c r="S10" s="109" t="s">
        <v>37</v>
      </c>
      <c r="T10" s="1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row>
    <row r="11" spans="1:366" ht="20.100000000000001" customHeight="1" x14ac:dyDescent="0.25">
      <c r="B11" s="10"/>
      <c r="C11" s="32"/>
      <c r="D11" s="96">
        <f>D4+SUM(D6:D10)</f>
        <v>3.7999999999999999E-2</v>
      </c>
      <c r="E11" s="96">
        <f>SUMPRODUCT(E4:E10,F4:F10)</f>
        <v>3.7999999999999999E-2</v>
      </c>
      <c r="F11" s="30">
        <f>SUM(F4:F10)</f>
        <v>0.99999999999999989</v>
      </c>
      <c r="G11" s="96">
        <f>G4+SUM(G6:G10)</f>
        <v>3.4561333494797807E-2</v>
      </c>
      <c r="H11" s="96">
        <f>SUMPRODUCT(H4:H10,I4:I10)</f>
        <v>3.5112266698959567E-2</v>
      </c>
      <c r="I11" s="30">
        <f>SUM(I4:I10)</f>
        <v>0.99999999999999989</v>
      </c>
      <c r="J11" s="96">
        <f t="shared" ref="J11:P11" si="0">J4+SUM(J6:J10)</f>
        <v>3.2561333494797805E-2</v>
      </c>
      <c r="K11" s="96">
        <f>SUMPRODUCT(K4:K10,L4:L10)</f>
        <v>3.2512266698959562E-2</v>
      </c>
      <c r="L11" s="30">
        <f>SUM(L4:L10)</f>
        <v>0.99999999999999989</v>
      </c>
      <c r="M11" s="96">
        <f t="shared" si="0"/>
        <v>3.0661333494797806E-2</v>
      </c>
      <c r="N11" s="96">
        <f>SUMPRODUCT(N4:N10,O4:O10)</f>
        <v>3.068226669895956E-2</v>
      </c>
      <c r="O11" s="30">
        <f>SUM(O4:O10)</f>
        <v>0.99999999999999989</v>
      </c>
      <c r="P11" s="96">
        <f t="shared" si="0"/>
        <v>2.886133349479781E-2</v>
      </c>
      <c r="Q11" s="96">
        <f>SUMPRODUCT(Q4:Q10,R4:R10)</f>
        <v>2.9122266698959561E-2</v>
      </c>
      <c r="R11" s="30">
        <f>SUM(R4:R10)</f>
        <v>0.99999999999999989</v>
      </c>
      <c r="S11" s="12"/>
      <c r="T11" s="12"/>
    </row>
    <row r="12" spans="1:366" ht="20.100000000000001" customHeight="1" thickBot="1" x14ac:dyDescent="0.3">
      <c r="B12" s="10"/>
      <c r="C12" s="11"/>
      <c r="E12" s="95"/>
      <c r="G12" s="38"/>
      <c r="H12" s="38"/>
      <c r="I12" s="38"/>
      <c r="S12" s="10"/>
      <c r="T12" s="10"/>
    </row>
    <row r="13" spans="1:366" ht="20.100000000000001" customHeight="1" thickBot="1" x14ac:dyDescent="0.3">
      <c r="B13" s="13" t="s">
        <v>2</v>
      </c>
      <c r="C13" s="14" t="s">
        <v>3</v>
      </c>
      <c r="D13" s="2" t="s">
        <v>4</v>
      </c>
      <c r="E13" s="15"/>
      <c r="F13" s="15"/>
      <c r="G13" s="15"/>
      <c r="H13" s="15"/>
      <c r="I13" s="15"/>
      <c r="J13" s="15"/>
      <c r="K13" s="15"/>
      <c r="L13" s="15"/>
      <c r="M13" s="15"/>
      <c r="N13" s="15"/>
      <c r="O13" s="15"/>
      <c r="P13" s="15"/>
      <c r="Q13" s="15"/>
      <c r="R13" s="15"/>
      <c r="S13" s="15"/>
      <c r="T13" s="15"/>
    </row>
    <row r="14" spans="1:366" ht="20.100000000000001" customHeight="1" x14ac:dyDescent="0.25">
      <c r="B14" s="16">
        <v>1</v>
      </c>
      <c r="C14" s="17" t="s">
        <v>5</v>
      </c>
      <c r="D14" s="29">
        <v>0.15</v>
      </c>
      <c r="E14" s="94"/>
      <c r="F14" s="94"/>
      <c r="G14" s="25"/>
      <c r="H14" s="25"/>
      <c r="I14" s="25"/>
      <c r="J14" s="25"/>
      <c r="K14" s="25"/>
      <c r="L14" s="25"/>
      <c r="M14" s="25"/>
      <c r="N14" s="25"/>
      <c r="O14" s="25"/>
      <c r="P14" s="25"/>
      <c r="Q14" s="25"/>
      <c r="R14" s="25"/>
      <c r="S14" s="8"/>
      <c r="T14" s="8"/>
    </row>
    <row r="15" spans="1:366" ht="20.100000000000001" customHeight="1" x14ac:dyDescent="0.25">
      <c r="B15" s="18">
        <v>2</v>
      </c>
      <c r="C15" s="19" t="s">
        <v>6</v>
      </c>
      <c r="D15" s="29">
        <v>0.08</v>
      </c>
      <c r="E15" s="94"/>
      <c r="F15" s="94"/>
      <c r="G15" s="25"/>
      <c r="H15" s="25"/>
      <c r="I15" s="25"/>
      <c r="J15" s="25"/>
      <c r="K15" s="25"/>
      <c r="L15" s="25"/>
      <c r="M15" s="25"/>
      <c r="N15" s="25"/>
      <c r="O15" s="25"/>
      <c r="P15" s="25"/>
      <c r="Q15" s="25"/>
      <c r="R15" s="25"/>
      <c r="S15" s="8"/>
      <c r="T15" s="8"/>
    </row>
    <row r="16" spans="1:366" ht="20.100000000000001" customHeight="1" x14ac:dyDescent="0.25">
      <c r="B16" s="20">
        <v>3</v>
      </c>
      <c r="C16" s="21" t="s">
        <v>7</v>
      </c>
      <c r="D16" s="29">
        <v>0.05</v>
      </c>
      <c r="E16" s="94"/>
      <c r="F16" s="94"/>
      <c r="G16" s="25"/>
      <c r="H16" s="25"/>
      <c r="I16" s="25"/>
      <c r="J16" s="25"/>
      <c r="K16" s="25"/>
      <c r="L16" s="25"/>
      <c r="M16" s="25"/>
      <c r="N16" s="25"/>
      <c r="O16" s="25"/>
      <c r="P16" s="25"/>
      <c r="Q16" s="25"/>
      <c r="R16" s="25"/>
      <c r="S16" s="8"/>
      <c r="T16" s="8"/>
    </row>
    <row r="17" spans="2:20" ht="20.100000000000001" customHeight="1" x14ac:dyDescent="0.25">
      <c r="B17" s="20">
        <v>4</v>
      </c>
      <c r="C17" s="21" t="s">
        <v>8</v>
      </c>
      <c r="D17" s="29">
        <v>0.09</v>
      </c>
      <c r="E17" s="94"/>
      <c r="F17" s="94"/>
      <c r="G17" s="25"/>
      <c r="H17" s="25"/>
      <c r="I17" s="25"/>
      <c r="J17" s="25"/>
      <c r="K17" s="25"/>
      <c r="L17" s="25"/>
      <c r="M17" s="25"/>
      <c r="N17" s="25"/>
      <c r="O17" s="25"/>
      <c r="P17" s="25"/>
      <c r="Q17" s="25"/>
      <c r="R17" s="25"/>
      <c r="S17" s="8"/>
      <c r="T17" s="8"/>
    </row>
    <row r="18" spans="2:20" x14ac:dyDescent="0.25">
      <c r="B18" s="10"/>
      <c r="C18" s="11"/>
      <c r="D18" s="27" t="s">
        <v>23</v>
      </c>
      <c r="G18" t="s">
        <v>24</v>
      </c>
      <c r="J18">
        <v>78</v>
      </c>
      <c r="S18" s="22"/>
      <c r="T18" s="22"/>
    </row>
    <row r="19" spans="2:20" x14ac:dyDescent="0.25">
      <c r="B19" s="10"/>
      <c r="G19" t="s">
        <v>25</v>
      </c>
      <c r="J19">
        <v>52</v>
      </c>
    </row>
    <row r="20" spans="2:20" x14ac:dyDescent="0.25">
      <c r="B20" s="11"/>
      <c r="C20" s="11"/>
      <c r="G20" t="s">
        <v>26</v>
      </c>
      <c r="J20">
        <v>44</v>
      </c>
      <c r="M20" t="s">
        <v>22</v>
      </c>
      <c r="S20" s="11"/>
      <c r="T20" s="11"/>
    </row>
    <row r="21" spans="2:20" x14ac:dyDescent="0.25">
      <c r="B21" s="11"/>
      <c r="C21" s="11"/>
      <c r="S21" s="11"/>
      <c r="T21" s="11"/>
    </row>
    <row r="22" spans="2:20" x14ac:dyDescent="0.25">
      <c r="B22" s="11"/>
      <c r="C22" s="11"/>
      <c r="D22" s="27" t="s">
        <v>25</v>
      </c>
      <c r="G22" t="s">
        <v>23</v>
      </c>
      <c r="J22">
        <v>876</v>
      </c>
      <c r="S22" s="11"/>
      <c r="T22" s="11"/>
    </row>
    <row r="23" spans="2:20" x14ac:dyDescent="0.25">
      <c r="B23" s="11"/>
      <c r="C23" s="11"/>
      <c r="G23" t="s">
        <v>27</v>
      </c>
      <c r="J23">
        <v>306</v>
      </c>
      <c r="S23" s="11"/>
      <c r="T23" s="11"/>
    </row>
    <row r="24" spans="2:20" x14ac:dyDescent="0.25">
      <c r="B24" s="11"/>
      <c r="C24" s="11"/>
      <c r="G24" t="s">
        <v>28</v>
      </c>
      <c r="J24">
        <v>183</v>
      </c>
      <c r="S24" s="11"/>
      <c r="T24" s="11"/>
    </row>
    <row r="25" spans="2:20" x14ac:dyDescent="0.25">
      <c r="B25" s="11"/>
      <c r="C25" s="11"/>
      <c r="S25" s="11"/>
      <c r="T25" s="11"/>
    </row>
    <row r="26" spans="2:20" x14ac:dyDescent="0.25">
      <c r="B26" s="11"/>
      <c r="C26" s="11"/>
      <c r="D26" s="27" t="s">
        <v>29</v>
      </c>
      <c r="G26" t="s">
        <v>30</v>
      </c>
      <c r="J26">
        <v>112</v>
      </c>
      <c r="S26" s="11"/>
      <c r="T26" s="11"/>
    </row>
    <row r="27" spans="2:20" x14ac:dyDescent="0.25">
      <c r="G27" t="s">
        <v>31</v>
      </c>
      <c r="J27">
        <v>77</v>
      </c>
    </row>
    <row r="28" spans="2:20" x14ac:dyDescent="0.25">
      <c r="G28" t="s">
        <v>32</v>
      </c>
      <c r="J28">
        <v>72</v>
      </c>
    </row>
    <row r="29" spans="2:20" x14ac:dyDescent="0.25"/>
    <row r="30" spans="2:20" x14ac:dyDescent="0.25"/>
    <row r="31" spans="2:20" x14ac:dyDescent="0.25"/>
    <row r="32" spans="2:20" x14ac:dyDescent="0.25"/>
    <row r="33" spans="3:20" x14ac:dyDescent="0.25"/>
    <row r="34" spans="3:20" x14ac:dyDescent="0.25">
      <c r="C34" s="23" t="s">
        <v>9</v>
      </c>
      <c r="S34" s="24"/>
      <c r="T34" s="24"/>
    </row>
    <row r="35" spans="3:20" x14ac:dyDescent="0.25"/>
    <row r="36" spans="3:20" x14ac:dyDescent="0.25"/>
  </sheetData>
  <mergeCells count="9">
    <mergeCell ref="S7:T7"/>
    <mergeCell ref="S9:T9"/>
    <mergeCell ref="S8:T8"/>
    <mergeCell ref="S10:T10"/>
    <mergeCell ref="B2:C2"/>
    <mergeCell ref="B5:D5"/>
    <mergeCell ref="S4:T4"/>
    <mergeCell ref="S5:T5"/>
    <mergeCell ref="S6:T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B21D2-7145-4BDB-8F75-97278568B09F}">
  <dimension ref="A1:U36"/>
  <sheetViews>
    <sheetView topLeftCell="O8" workbookViewId="0">
      <selection activeCell="S10" sqref="S10"/>
    </sheetView>
  </sheetViews>
  <sheetFormatPr defaultColWidth="9.140625" defaultRowHeight="15" zeroHeight="1" x14ac:dyDescent="0.25"/>
  <cols>
    <col min="1" max="1" width="3.28515625" customWidth="1"/>
    <col min="2" max="2" width="9.140625" customWidth="1"/>
    <col min="3" max="3" width="66.7109375" customWidth="1"/>
    <col min="4" max="6" width="11" style="27" customWidth="1"/>
    <col min="7" max="9" width="16" customWidth="1"/>
    <col min="10" max="12" width="17.42578125" customWidth="1"/>
    <col min="13" max="15" width="18.28515625" customWidth="1"/>
    <col min="16" max="18" width="17.5703125" customWidth="1"/>
    <col min="19" max="19" width="91.140625" customWidth="1"/>
    <col min="20" max="20" width="20" customWidth="1"/>
    <col min="21" max="21" width="9.140625" customWidth="1"/>
  </cols>
  <sheetData>
    <row r="1" spans="1:21" x14ac:dyDescent="0.25">
      <c r="C1" t="s">
        <v>0</v>
      </c>
    </row>
    <row r="2" spans="1:21" ht="24.95" customHeight="1" x14ac:dyDescent="0.25">
      <c r="B2" s="116" t="s">
        <v>38</v>
      </c>
      <c r="C2" s="116"/>
      <c r="D2" s="40"/>
      <c r="E2" s="40"/>
      <c r="F2" s="40"/>
      <c r="G2" s="41"/>
      <c r="H2" s="41"/>
      <c r="I2" s="41"/>
      <c r="J2" s="41"/>
      <c r="K2" s="41"/>
      <c r="L2" s="41"/>
      <c r="M2" s="41"/>
      <c r="N2" s="41"/>
      <c r="O2" s="41"/>
      <c r="P2" s="41"/>
      <c r="Q2" s="41"/>
      <c r="R2" s="41"/>
      <c r="S2" s="39"/>
      <c r="T2" s="39"/>
    </row>
    <row r="3" spans="1:21" s="3" customFormat="1" ht="36" customHeight="1" x14ac:dyDescent="0.25">
      <c r="A3"/>
      <c r="B3" s="42" t="s">
        <v>2</v>
      </c>
      <c r="C3" s="42" t="s">
        <v>39</v>
      </c>
      <c r="D3" s="42" t="s">
        <v>10</v>
      </c>
      <c r="E3" s="81" t="s">
        <v>105</v>
      </c>
      <c r="F3" s="2" t="s">
        <v>106</v>
      </c>
      <c r="G3" s="42" t="s">
        <v>40</v>
      </c>
      <c r="H3" s="81" t="s">
        <v>105</v>
      </c>
      <c r="I3" s="2" t="s">
        <v>106</v>
      </c>
      <c r="J3" s="42" t="s">
        <v>41</v>
      </c>
      <c r="K3" s="81" t="s">
        <v>105</v>
      </c>
      <c r="L3" s="2" t="s">
        <v>106</v>
      </c>
      <c r="M3" s="42" t="s">
        <v>42</v>
      </c>
      <c r="N3" s="81" t="s">
        <v>105</v>
      </c>
      <c r="O3" s="2" t="s">
        <v>106</v>
      </c>
      <c r="P3" s="42" t="s">
        <v>43</v>
      </c>
      <c r="Q3" s="81" t="s">
        <v>105</v>
      </c>
      <c r="R3" s="2" t="s">
        <v>106</v>
      </c>
      <c r="U3" s="43"/>
    </row>
    <row r="4" spans="1:21" s="6" customFormat="1" ht="20.100000000000001" customHeight="1" x14ac:dyDescent="0.25">
      <c r="A4" s="4"/>
      <c r="B4" s="44">
        <v>1</v>
      </c>
      <c r="C4" s="26" t="s">
        <v>107</v>
      </c>
      <c r="D4" s="45">
        <v>0.13200000000000001</v>
      </c>
      <c r="E4" s="45">
        <f>D4</f>
        <v>0.13200000000000001</v>
      </c>
      <c r="F4" s="31">
        <v>0.2</v>
      </c>
      <c r="G4" s="46">
        <f>D11</f>
        <v>0.14500000000000002</v>
      </c>
      <c r="H4" s="46">
        <f>G4</f>
        <v>0.14500000000000002</v>
      </c>
      <c r="I4" s="31">
        <v>0.2</v>
      </c>
      <c r="J4" s="46">
        <f>G11</f>
        <v>8.0700000000000022E-2</v>
      </c>
      <c r="K4" s="46">
        <f>J4</f>
        <v>8.0700000000000022E-2</v>
      </c>
      <c r="L4" s="31">
        <v>0.2</v>
      </c>
      <c r="M4" s="46">
        <v>6.3E-2</v>
      </c>
      <c r="N4" s="46">
        <f>M4</f>
        <v>6.3E-2</v>
      </c>
      <c r="O4" s="31">
        <v>0.2</v>
      </c>
      <c r="P4" s="46">
        <v>4.3999999999999997E-2</v>
      </c>
      <c r="Q4" s="46">
        <f>P4</f>
        <v>4.3999999999999997E-2</v>
      </c>
      <c r="R4" s="31">
        <v>0.2</v>
      </c>
      <c r="U4" s="47"/>
    </row>
    <row r="5" spans="1:21" s="6" customFormat="1" ht="20.100000000000001" customHeight="1" x14ac:dyDescent="0.25">
      <c r="A5" s="4"/>
      <c r="B5" s="117" t="s">
        <v>44</v>
      </c>
      <c r="C5" s="117"/>
      <c r="D5" s="117"/>
      <c r="E5" s="44"/>
      <c r="F5" s="5"/>
      <c r="G5" s="44"/>
      <c r="H5" s="44"/>
      <c r="I5" s="5"/>
      <c r="J5" s="44"/>
      <c r="K5" s="44"/>
      <c r="L5" s="5"/>
      <c r="M5" s="44"/>
      <c r="N5" s="44"/>
      <c r="O5" s="5"/>
      <c r="P5" s="44"/>
      <c r="Q5" s="44"/>
      <c r="R5" s="5"/>
      <c r="U5" s="47"/>
    </row>
    <row r="6" spans="1:21" s="3" customFormat="1" ht="46.5" customHeight="1" x14ac:dyDescent="0.25">
      <c r="A6"/>
      <c r="B6" s="48">
        <v>2</v>
      </c>
      <c r="C6" s="49" t="s">
        <v>45</v>
      </c>
      <c r="D6" s="50">
        <v>-7.0000000000000001E-3</v>
      </c>
      <c r="E6" s="28">
        <v>0.115</v>
      </c>
      <c r="F6" s="28">
        <v>0.15</v>
      </c>
      <c r="G6" s="51">
        <v>-4.4999999999999998E-2</v>
      </c>
      <c r="H6" s="28">
        <v>-0.13</v>
      </c>
      <c r="I6" s="28">
        <v>0.15</v>
      </c>
      <c r="J6" s="51">
        <v>-1.4E-2</v>
      </c>
      <c r="K6" s="28">
        <v>0.02</v>
      </c>
      <c r="L6" s="28">
        <v>0.15</v>
      </c>
      <c r="M6" s="52">
        <v>-1.6E-2</v>
      </c>
      <c r="N6" s="28">
        <v>-2.5000000000000001E-2</v>
      </c>
      <c r="O6" s="28">
        <v>0.15</v>
      </c>
      <c r="P6" s="51">
        <v>-1.4999999999999999E-2</v>
      </c>
      <c r="Q6" s="28">
        <v>-0.02</v>
      </c>
      <c r="R6" s="28">
        <v>0.15</v>
      </c>
      <c r="S6" s="53" t="s">
        <v>93</v>
      </c>
      <c r="U6" s="43"/>
    </row>
    <row r="7" spans="1:21" s="3" customFormat="1" ht="86.25" customHeight="1" x14ac:dyDescent="0.25">
      <c r="A7"/>
      <c r="B7" s="48">
        <v>3</v>
      </c>
      <c r="C7" s="49" t="s">
        <v>46</v>
      </c>
      <c r="D7" s="50">
        <v>8.9999999999999993E-3</v>
      </c>
      <c r="E7" s="28">
        <v>0.18</v>
      </c>
      <c r="F7" s="28">
        <v>0.1</v>
      </c>
      <c r="G7" s="51">
        <v>-3.4000000000000002E-2</v>
      </c>
      <c r="H7" s="28">
        <v>-0.11</v>
      </c>
      <c r="I7" s="28">
        <v>0.1</v>
      </c>
      <c r="J7" s="51">
        <v>-1.2E-2</v>
      </c>
      <c r="K7" s="28">
        <v>0.02</v>
      </c>
      <c r="L7" s="28">
        <v>0.1</v>
      </c>
      <c r="M7" s="52">
        <v>-1.9E-2</v>
      </c>
      <c r="N7" s="28">
        <v>-0.03</v>
      </c>
      <c r="O7" s="28">
        <v>0.1</v>
      </c>
      <c r="P7" s="51">
        <v>-1.4999999999999999E-2</v>
      </c>
      <c r="Q7" s="28">
        <v>-0.02</v>
      </c>
      <c r="R7" s="28">
        <v>0.1</v>
      </c>
      <c r="S7" s="53" t="s">
        <v>47</v>
      </c>
      <c r="U7" s="43"/>
    </row>
    <row r="8" spans="1:21" s="3" customFormat="1" ht="50.25" customHeight="1" x14ac:dyDescent="0.25">
      <c r="A8"/>
      <c r="B8" s="48">
        <v>4</v>
      </c>
      <c r="C8" s="49" t="s">
        <v>48</v>
      </c>
      <c r="D8" s="50">
        <v>-6.0000000000000001E-3</v>
      </c>
      <c r="E8" s="28">
        <v>0.12</v>
      </c>
      <c r="F8" s="28">
        <v>0.25</v>
      </c>
      <c r="G8" s="51">
        <v>5.0000000000000001E-3</v>
      </c>
      <c r="H8" s="28">
        <v>0.15</v>
      </c>
      <c r="I8" s="28">
        <v>0.25</v>
      </c>
      <c r="J8" s="51">
        <v>3.0000000000000001E-3</v>
      </c>
      <c r="K8" s="28">
        <v>8.5000000000000006E-2</v>
      </c>
      <c r="L8" s="28">
        <v>0.25</v>
      </c>
      <c r="M8" s="52">
        <v>4.0000000000000001E-3</v>
      </c>
      <c r="N8" s="28">
        <v>7.0000000000000007E-2</v>
      </c>
      <c r="O8" s="28">
        <v>0.25</v>
      </c>
      <c r="P8" s="51">
        <v>6.0000000000000001E-3</v>
      </c>
      <c r="Q8" s="28">
        <v>0.05</v>
      </c>
      <c r="R8" s="28">
        <v>0.25</v>
      </c>
      <c r="S8" s="53" t="s">
        <v>49</v>
      </c>
      <c r="U8" s="43"/>
    </row>
    <row r="9" spans="1:21" s="3" customFormat="1" ht="84" customHeight="1" x14ac:dyDescent="0.25">
      <c r="A9"/>
      <c r="B9" s="48">
        <v>5</v>
      </c>
      <c r="C9" s="49" t="s">
        <v>13</v>
      </c>
      <c r="D9" s="50">
        <v>8.0000000000000002E-3</v>
      </c>
      <c r="E9" s="28">
        <v>0.18</v>
      </c>
      <c r="F9" s="28">
        <v>0.2</v>
      </c>
      <c r="G9" s="51">
        <v>2E-3</v>
      </c>
      <c r="H9" s="28">
        <v>0.15</v>
      </c>
      <c r="I9" s="28">
        <v>0.2</v>
      </c>
      <c r="J9" s="51">
        <v>-4.0000000000000001E-3</v>
      </c>
      <c r="K9" s="28">
        <v>0.06</v>
      </c>
      <c r="L9" s="28">
        <v>0.2</v>
      </c>
      <c r="M9" s="52">
        <v>3.0000000000000001E-3</v>
      </c>
      <c r="N9" s="28">
        <v>7.0000000000000007E-2</v>
      </c>
      <c r="O9" s="28">
        <v>0.2</v>
      </c>
      <c r="P9" s="51">
        <v>2E-3</v>
      </c>
      <c r="Q9" s="28">
        <v>4.4999999999999998E-2</v>
      </c>
      <c r="R9" s="28">
        <v>0.2</v>
      </c>
      <c r="S9" s="53" t="s">
        <v>50</v>
      </c>
      <c r="U9" s="43"/>
    </row>
    <row r="10" spans="1:21" s="3" customFormat="1" ht="120" customHeight="1" x14ac:dyDescent="0.25">
      <c r="A10"/>
      <c r="B10" s="48">
        <v>6</v>
      </c>
      <c r="C10" s="49" t="s">
        <v>51</v>
      </c>
      <c r="D10" s="50">
        <v>8.9999999999999993E-3</v>
      </c>
      <c r="E10" s="28">
        <v>0.17499999999999999</v>
      </c>
      <c r="F10" s="28">
        <v>0.1</v>
      </c>
      <c r="G10" s="51">
        <v>7.7000000000000002E-3</v>
      </c>
      <c r="H10" s="28">
        <v>0.15</v>
      </c>
      <c r="I10" s="28">
        <v>0.1</v>
      </c>
      <c r="J10" s="51">
        <v>8.9999999999999993E-3</v>
      </c>
      <c r="K10" s="28">
        <v>0.09</v>
      </c>
      <c r="L10" s="28">
        <v>0.1</v>
      </c>
      <c r="M10" s="52">
        <v>9.1999999999999998E-3</v>
      </c>
      <c r="N10" s="28">
        <v>7.0000000000000007E-2</v>
      </c>
      <c r="O10" s="28">
        <v>0.1</v>
      </c>
      <c r="P10" s="51">
        <v>1.04E-2</v>
      </c>
      <c r="Q10" s="28">
        <v>6.5000000000000002E-2</v>
      </c>
      <c r="R10" s="28">
        <v>0.1</v>
      </c>
      <c r="S10" s="53" t="s">
        <v>52</v>
      </c>
      <c r="U10" s="43"/>
    </row>
    <row r="11" spans="1:21" ht="20.100000000000001" customHeight="1" x14ac:dyDescent="0.25">
      <c r="B11" s="10"/>
      <c r="C11" s="11"/>
      <c r="D11" s="96">
        <f>D4+D6+D7+D8+D9+D10</f>
        <v>0.14500000000000002</v>
      </c>
      <c r="E11" s="96">
        <f>SUMPRODUCT(E4:E10,F4:F10)</f>
        <v>0.14515</v>
      </c>
      <c r="F11" s="30">
        <f>SUM(F4:F10)</f>
        <v>0.99999999999999989</v>
      </c>
      <c r="G11" s="96">
        <f>G4+G6+G7+G8+G9+G10</f>
        <v>8.0700000000000022E-2</v>
      </c>
      <c r="H11" s="96">
        <f>SUMPRODUCT(H4:H10,I4:I10)</f>
        <v>8.1000000000000003E-2</v>
      </c>
      <c r="I11" s="30">
        <f>SUM(I4:I10)</f>
        <v>0.99999999999999989</v>
      </c>
      <c r="J11" s="96">
        <f>J4+J6+J7+J8+J9+J10</f>
        <v>6.270000000000002E-2</v>
      </c>
      <c r="K11" s="96">
        <f>SUMPRODUCT(K4:K10,L4:L10)</f>
        <v>6.3390000000000002E-2</v>
      </c>
      <c r="L11" s="30">
        <f>SUM(L4:L10)</f>
        <v>0.99999999999999989</v>
      </c>
      <c r="M11" s="96">
        <f>M4+M6+M7+M8+M9+M10</f>
        <v>4.4200000000000003E-2</v>
      </c>
      <c r="N11" s="96">
        <f>SUMPRODUCT(N4:N10,O4:O10)</f>
        <v>4.4350000000000007E-2</v>
      </c>
      <c r="O11" s="30">
        <f>SUM(O4:O10)</f>
        <v>0.99999999999999989</v>
      </c>
      <c r="P11" s="96">
        <f>P4+P6+P7+P8+P9+P10</f>
        <v>3.2399999999999998E-2</v>
      </c>
      <c r="Q11" s="96">
        <f>SUMPRODUCT(Q4:Q10,R4:R10)</f>
        <v>3.1800000000000002E-2</v>
      </c>
      <c r="R11" s="30">
        <f>SUM(R4:R10)</f>
        <v>0.99999999999999989</v>
      </c>
      <c r="S11" s="12"/>
      <c r="T11" s="12"/>
    </row>
    <row r="12" spans="1:21" x14ac:dyDescent="0.25"/>
    <row r="13" spans="1:21" x14ac:dyDescent="0.25"/>
    <row r="14" spans="1:21" x14ac:dyDescent="0.25"/>
    <row r="15" spans="1:21" x14ac:dyDescent="0.25"/>
    <row r="16" spans="1:21" x14ac:dyDescent="0.25"/>
    <row r="17" x14ac:dyDescent="0.25"/>
    <row r="18" x14ac:dyDescent="0.25"/>
    <row r="19" x14ac:dyDescent="0.25"/>
    <row r="20" x14ac:dyDescent="0.25"/>
    <row r="21" x14ac:dyDescent="0.25"/>
    <row r="22" x14ac:dyDescent="0.25"/>
    <row r="23" x14ac:dyDescent="0.25"/>
    <row r="24" x14ac:dyDescent="0.25"/>
    <row r="26" x14ac:dyDescent="0.25"/>
    <row r="27" x14ac:dyDescent="0.25"/>
    <row r="28" x14ac:dyDescent="0.25"/>
    <row r="29" x14ac:dyDescent="0.25"/>
    <row r="30" x14ac:dyDescent="0.25"/>
    <row r="31" x14ac:dyDescent="0.25"/>
    <row r="32" x14ac:dyDescent="0.25"/>
    <row r="33" x14ac:dyDescent="0.25"/>
    <row r="34" x14ac:dyDescent="0.25"/>
    <row r="35" x14ac:dyDescent="0.25"/>
    <row r="36" x14ac:dyDescent="0.25"/>
  </sheetData>
  <mergeCells count="2">
    <mergeCell ref="B2:C2"/>
    <mergeCell ref="B5:D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BA6711-27A3-4DF8-93E3-D099CAAFBD2C}">
  <dimension ref="A1:PU36"/>
  <sheetViews>
    <sheetView topLeftCell="I7" zoomScale="80" zoomScaleNormal="80" workbookViewId="0">
      <selection activeCell="Q11" sqref="Q11"/>
    </sheetView>
  </sheetViews>
  <sheetFormatPr defaultColWidth="9.140625" defaultRowHeight="14.25" zeroHeight="1" x14ac:dyDescent="0.2"/>
  <cols>
    <col min="1" max="1" width="3.28515625" style="54" customWidth="1"/>
    <col min="2" max="2" width="9.140625" style="54" customWidth="1"/>
    <col min="3" max="3" width="62.85546875" style="54" bestFit="1" customWidth="1"/>
    <col min="4" max="6" width="16.140625" style="55" customWidth="1"/>
    <col min="7" max="9" width="16.7109375" style="54" customWidth="1"/>
    <col min="10" max="12" width="18.42578125" style="54" customWidth="1"/>
    <col min="13" max="15" width="17.28515625" style="54" customWidth="1"/>
    <col min="16" max="18" width="16" style="54" customWidth="1"/>
    <col min="19" max="19" width="71.140625" style="54" customWidth="1"/>
    <col min="20" max="16384" width="9.140625" style="54"/>
  </cols>
  <sheetData>
    <row r="1" spans="1:437" ht="14.45" hidden="1" customHeight="1" thickBot="1" x14ac:dyDescent="0.25">
      <c r="C1" s="54" t="s">
        <v>0</v>
      </c>
    </row>
    <row r="2" spans="1:437" ht="24.95" customHeight="1" x14ac:dyDescent="0.2">
      <c r="B2" s="118" t="s">
        <v>1</v>
      </c>
      <c r="C2" s="119"/>
      <c r="S2" s="56"/>
    </row>
    <row r="3" spans="1:437" s="59" customFormat="1" ht="36" customHeight="1" x14ac:dyDescent="0.2">
      <c r="A3" s="54"/>
      <c r="B3" s="57" t="s">
        <v>2</v>
      </c>
      <c r="C3" s="57" t="s">
        <v>21</v>
      </c>
      <c r="D3" s="57" t="s">
        <v>10</v>
      </c>
      <c r="E3" s="81" t="s">
        <v>105</v>
      </c>
      <c r="F3" s="2" t="s">
        <v>106</v>
      </c>
      <c r="G3" s="57" t="s">
        <v>53</v>
      </c>
      <c r="H3" s="81" t="s">
        <v>105</v>
      </c>
      <c r="I3" s="2" t="s">
        <v>106</v>
      </c>
      <c r="J3" s="57" t="s">
        <v>54</v>
      </c>
      <c r="K3" s="81" t="s">
        <v>105</v>
      </c>
      <c r="L3" s="2" t="s">
        <v>106</v>
      </c>
      <c r="M3" s="57" t="s">
        <v>55</v>
      </c>
      <c r="N3" s="81" t="s">
        <v>105</v>
      </c>
      <c r="O3" s="2" t="s">
        <v>106</v>
      </c>
      <c r="P3" s="57" t="s">
        <v>56</v>
      </c>
      <c r="Q3" s="81" t="s">
        <v>105</v>
      </c>
      <c r="R3" s="2" t="s">
        <v>106</v>
      </c>
      <c r="S3" s="58"/>
      <c r="T3" s="54"/>
      <c r="U3" s="54"/>
      <c r="V3" s="54"/>
      <c r="W3" s="54"/>
      <c r="X3" s="54"/>
      <c r="Y3" s="54"/>
      <c r="Z3" s="54"/>
      <c r="AA3" s="54"/>
      <c r="AB3" s="54"/>
      <c r="AC3" s="54"/>
      <c r="AD3" s="54"/>
      <c r="AE3" s="54"/>
      <c r="AF3" s="54"/>
      <c r="AG3" s="54"/>
      <c r="AH3" s="54"/>
      <c r="AI3" s="54"/>
      <c r="AJ3" s="54"/>
      <c r="AK3" s="54"/>
      <c r="AL3" s="54"/>
      <c r="AM3" s="54"/>
      <c r="AN3" s="54"/>
      <c r="AO3" s="54"/>
      <c r="AP3" s="54"/>
      <c r="AQ3" s="54"/>
      <c r="AR3" s="54"/>
      <c r="AS3" s="54"/>
      <c r="AT3" s="54"/>
      <c r="AU3" s="54"/>
      <c r="AV3" s="54"/>
      <c r="AW3" s="54"/>
      <c r="AX3" s="54"/>
      <c r="AY3" s="54"/>
      <c r="AZ3" s="54"/>
      <c r="BA3" s="54"/>
      <c r="BB3" s="54"/>
      <c r="BC3" s="54"/>
      <c r="BD3" s="54"/>
      <c r="BE3" s="54"/>
      <c r="BF3" s="54"/>
      <c r="BG3" s="54"/>
      <c r="BH3" s="54"/>
      <c r="BI3" s="54"/>
      <c r="BJ3" s="54"/>
      <c r="BK3" s="54"/>
      <c r="BL3" s="54"/>
      <c r="BM3" s="54"/>
      <c r="BN3" s="54"/>
      <c r="BO3" s="54"/>
      <c r="BP3" s="54"/>
      <c r="BQ3" s="54"/>
      <c r="BR3" s="54"/>
      <c r="BS3" s="54"/>
      <c r="BT3" s="54"/>
      <c r="BU3" s="54"/>
      <c r="BV3" s="54"/>
      <c r="BW3" s="54"/>
      <c r="BX3" s="54"/>
      <c r="BY3" s="54"/>
      <c r="BZ3" s="54"/>
      <c r="CA3" s="54"/>
      <c r="CB3" s="54"/>
      <c r="CC3" s="54"/>
      <c r="CD3" s="54"/>
      <c r="CE3" s="54"/>
      <c r="CF3" s="54"/>
      <c r="CG3" s="54"/>
      <c r="CH3" s="54"/>
      <c r="CI3" s="54"/>
      <c r="CJ3" s="54"/>
      <c r="CK3" s="54"/>
      <c r="CL3" s="54"/>
      <c r="CM3" s="54"/>
      <c r="CN3" s="54"/>
      <c r="CO3" s="54"/>
      <c r="CP3" s="54"/>
      <c r="CQ3" s="54"/>
      <c r="CR3" s="54"/>
      <c r="CS3" s="54"/>
      <c r="CT3" s="54"/>
      <c r="CU3" s="54"/>
      <c r="CV3" s="54"/>
      <c r="CW3" s="54"/>
      <c r="CX3" s="54"/>
      <c r="CY3" s="54"/>
      <c r="CZ3" s="54"/>
      <c r="DA3" s="54"/>
      <c r="DB3" s="54"/>
      <c r="DC3" s="54"/>
      <c r="DD3" s="54"/>
      <c r="DE3" s="54"/>
      <c r="DF3" s="54"/>
      <c r="DG3" s="54"/>
      <c r="DH3" s="54"/>
      <c r="DI3" s="54"/>
      <c r="DJ3" s="54"/>
      <c r="DK3" s="54"/>
      <c r="DL3" s="54"/>
      <c r="DM3" s="54"/>
      <c r="DN3" s="54"/>
      <c r="DO3" s="54"/>
      <c r="DP3" s="54"/>
      <c r="DQ3" s="54"/>
      <c r="DR3" s="54"/>
      <c r="DS3" s="54"/>
      <c r="DT3" s="54"/>
      <c r="DU3" s="54"/>
      <c r="DV3" s="54"/>
      <c r="DW3" s="54"/>
      <c r="DX3" s="54"/>
      <c r="DY3" s="54"/>
      <c r="DZ3" s="54"/>
      <c r="EA3" s="54"/>
      <c r="EB3" s="54"/>
      <c r="EC3" s="54"/>
      <c r="ED3" s="54"/>
      <c r="EE3" s="54"/>
      <c r="EF3" s="54"/>
      <c r="EG3" s="54"/>
      <c r="EH3" s="54"/>
      <c r="EI3" s="54"/>
      <c r="EJ3" s="54"/>
      <c r="EK3" s="54"/>
      <c r="EL3" s="54"/>
      <c r="EM3" s="54"/>
      <c r="EN3" s="54"/>
      <c r="EO3" s="54"/>
      <c r="EP3" s="54"/>
      <c r="EQ3" s="54"/>
      <c r="ER3" s="54"/>
      <c r="ES3" s="54"/>
      <c r="ET3" s="54"/>
      <c r="EU3" s="54"/>
      <c r="EV3" s="54"/>
      <c r="EW3" s="54"/>
      <c r="EX3" s="54"/>
      <c r="EY3" s="54"/>
      <c r="EZ3" s="54"/>
      <c r="FA3" s="54"/>
      <c r="FB3" s="54"/>
      <c r="FC3" s="54"/>
      <c r="FD3" s="54"/>
      <c r="FE3" s="54"/>
      <c r="FF3" s="54"/>
      <c r="FG3" s="54"/>
      <c r="FH3" s="54"/>
      <c r="FI3" s="54"/>
      <c r="FJ3" s="54"/>
      <c r="FK3" s="54"/>
      <c r="FL3" s="54"/>
      <c r="FM3" s="54"/>
      <c r="FN3" s="54"/>
      <c r="FO3" s="54"/>
      <c r="FP3" s="54"/>
      <c r="FQ3" s="54"/>
      <c r="FR3" s="54"/>
      <c r="FS3" s="54"/>
      <c r="FT3" s="54"/>
      <c r="FU3" s="54"/>
      <c r="FV3" s="54"/>
      <c r="FW3" s="54"/>
      <c r="FX3" s="54"/>
      <c r="FY3" s="54"/>
      <c r="FZ3" s="54"/>
      <c r="GA3" s="54"/>
      <c r="GB3" s="54"/>
      <c r="GC3" s="54"/>
      <c r="GD3" s="54"/>
      <c r="GE3" s="54"/>
      <c r="GF3" s="54"/>
      <c r="GG3" s="54"/>
      <c r="GH3" s="54"/>
      <c r="GI3" s="54"/>
      <c r="GJ3" s="54"/>
      <c r="GK3" s="54"/>
      <c r="GL3" s="54"/>
      <c r="GM3" s="54"/>
      <c r="GN3" s="54"/>
      <c r="GO3" s="54"/>
      <c r="GP3" s="54"/>
      <c r="GQ3" s="54"/>
      <c r="GR3" s="54"/>
      <c r="GS3" s="54"/>
      <c r="GT3" s="54"/>
      <c r="GU3" s="54"/>
      <c r="GV3" s="54"/>
      <c r="GW3" s="54"/>
      <c r="GX3" s="54"/>
      <c r="GY3" s="54"/>
      <c r="GZ3" s="54"/>
      <c r="HA3" s="54"/>
      <c r="HB3" s="54"/>
      <c r="HC3" s="54"/>
      <c r="HD3" s="54"/>
      <c r="HE3" s="54"/>
      <c r="HF3" s="54"/>
      <c r="HG3" s="54"/>
      <c r="HH3" s="54"/>
      <c r="HI3" s="54"/>
      <c r="HJ3" s="54"/>
      <c r="HK3" s="54"/>
      <c r="HL3" s="54"/>
      <c r="HM3" s="54"/>
      <c r="HN3" s="54"/>
      <c r="HO3" s="54"/>
      <c r="HP3" s="54"/>
      <c r="HQ3" s="54"/>
      <c r="HR3" s="54"/>
      <c r="HS3" s="54"/>
      <c r="HT3" s="54"/>
      <c r="HU3" s="54"/>
      <c r="HV3" s="54"/>
      <c r="HW3" s="54"/>
      <c r="HX3" s="54"/>
      <c r="HY3" s="54"/>
      <c r="HZ3" s="54"/>
      <c r="IA3" s="54"/>
      <c r="IB3" s="54"/>
      <c r="IC3" s="54"/>
      <c r="ID3" s="54"/>
      <c r="IE3" s="54"/>
      <c r="IF3" s="54"/>
      <c r="IG3" s="54"/>
      <c r="IH3" s="54"/>
      <c r="II3" s="54"/>
      <c r="IJ3" s="54"/>
      <c r="IK3" s="54"/>
      <c r="IL3" s="54"/>
      <c r="IM3" s="54"/>
      <c r="IN3" s="54"/>
      <c r="IO3" s="54"/>
      <c r="IP3" s="54"/>
      <c r="IQ3" s="54"/>
      <c r="IR3" s="54"/>
      <c r="IS3" s="54"/>
      <c r="IT3" s="54"/>
      <c r="IU3" s="54"/>
      <c r="IV3" s="54"/>
      <c r="IW3" s="54"/>
      <c r="IX3" s="54"/>
      <c r="IY3" s="54"/>
      <c r="IZ3" s="54"/>
      <c r="JA3" s="54"/>
      <c r="JB3" s="54"/>
      <c r="JC3" s="54"/>
      <c r="JD3" s="54"/>
      <c r="JE3" s="54"/>
      <c r="JF3" s="54"/>
      <c r="JG3" s="54"/>
      <c r="JH3" s="54"/>
      <c r="JI3" s="54"/>
      <c r="JJ3" s="54"/>
      <c r="JK3" s="54"/>
      <c r="JL3" s="54"/>
      <c r="JM3" s="54"/>
      <c r="JN3" s="54"/>
      <c r="JO3" s="54"/>
      <c r="JP3" s="54"/>
      <c r="JQ3" s="54"/>
      <c r="JR3" s="54"/>
      <c r="JS3" s="54"/>
      <c r="JT3" s="54"/>
      <c r="JU3" s="54"/>
      <c r="JV3" s="54"/>
      <c r="JW3" s="54"/>
      <c r="JX3" s="54"/>
      <c r="JY3" s="54"/>
      <c r="JZ3" s="54"/>
      <c r="KA3" s="54"/>
      <c r="KB3" s="54"/>
      <c r="KC3" s="54"/>
      <c r="KD3" s="54"/>
      <c r="KE3" s="54"/>
      <c r="KF3" s="54"/>
      <c r="KG3" s="54"/>
      <c r="KH3" s="54"/>
      <c r="KI3" s="54"/>
      <c r="KJ3" s="54"/>
      <c r="KK3" s="54"/>
      <c r="KL3" s="54"/>
      <c r="KM3" s="54"/>
      <c r="KN3" s="54"/>
      <c r="KO3" s="54"/>
      <c r="KP3" s="54"/>
      <c r="KQ3" s="54"/>
      <c r="KR3" s="54"/>
      <c r="KS3" s="54"/>
      <c r="KT3" s="54"/>
      <c r="KU3" s="54"/>
      <c r="KV3" s="54"/>
      <c r="KW3" s="54"/>
      <c r="KX3" s="54"/>
      <c r="KY3" s="54"/>
      <c r="KZ3" s="54"/>
      <c r="LA3" s="54"/>
      <c r="LB3" s="54"/>
      <c r="LC3" s="54"/>
      <c r="LD3" s="54"/>
      <c r="LE3" s="54"/>
      <c r="LF3" s="54"/>
      <c r="LG3" s="54"/>
      <c r="LH3" s="54"/>
      <c r="LI3" s="54"/>
      <c r="LJ3" s="54"/>
      <c r="LK3" s="54"/>
      <c r="LL3" s="54"/>
      <c r="LM3" s="54"/>
      <c r="LN3" s="54"/>
      <c r="LO3" s="54"/>
      <c r="LP3" s="54"/>
      <c r="LQ3" s="54"/>
      <c r="LR3" s="54"/>
      <c r="LS3" s="54"/>
      <c r="LT3" s="54"/>
      <c r="LU3" s="54"/>
      <c r="LV3" s="54"/>
      <c r="LW3" s="54"/>
      <c r="LX3" s="54"/>
      <c r="LY3" s="54"/>
      <c r="LZ3" s="54"/>
      <c r="MA3" s="54"/>
      <c r="MB3" s="54"/>
      <c r="MC3" s="54"/>
      <c r="MD3" s="54"/>
      <c r="ME3" s="54"/>
      <c r="MF3" s="54"/>
      <c r="MG3" s="54"/>
      <c r="MH3" s="54"/>
      <c r="MI3" s="54"/>
      <c r="MJ3" s="54"/>
      <c r="MK3" s="54"/>
      <c r="ML3" s="54"/>
      <c r="MM3" s="54"/>
      <c r="MN3" s="54"/>
      <c r="MO3" s="54"/>
      <c r="MP3" s="54"/>
      <c r="MQ3" s="54"/>
      <c r="MR3" s="54"/>
      <c r="MS3" s="54"/>
      <c r="MT3" s="54"/>
      <c r="MU3" s="54"/>
      <c r="MV3" s="54"/>
      <c r="MW3" s="54"/>
      <c r="MX3" s="54"/>
      <c r="MY3" s="54"/>
      <c r="MZ3" s="54"/>
      <c r="NA3" s="54"/>
      <c r="NB3" s="54"/>
      <c r="NC3" s="54"/>
      <c r="ND3" s="54"/>
      <c r="NE3" s="54"/>
      <c r="NF3" s="54"/>
      <c r="NG3" s="54"/>
      <c r="NH3" s="54"/>
      <c r="NI3" s="54"/>
      <c r="NJ3" s="54"/>
      <c r="NK3" s="54"/>
      <c r="NL3" s="54"/>
      <c r="NM3" s="54"/>
      <c r="NN3" s="54"/>
      <c r="NO3" s="54"/>
      <c r="NP3" s="54"/>
      <c r="NQ3" s="54"/>
      <c r="NR3" s="54"/>
      <c r="NS3" s="54"/>
      <c r="NT3" s="54"/>
      <c r="NU3" s="54"/>
      <c r="NV3" s="54"/>
      <c r="NW3" s="54"/>
      <c r="NX3" s="54"/>
      <c r="NY3" s="54"/>
      <c r="NZ3" s="54"/>
      <c r="OA3" s="54"/>
      <c r="OB3" s="54"/>
      <c r="OC3" s="54"/>
      <c r="OD3" s="54"/>
      <c r="OE3" s="54"/>
      <c r="OF3" s="54"/>
      <c r="OG3" s="54"/>
      <c r="OH3" s="54"/>
      <c r="OI3" s="54"/>
      <c r="OJ3" s="54"/>
      <c r="OK3" s="54"/>
      <c r="OL3" s="54"/>
      <c r="OM3" s="54"/>
      <c r="ON3" s="54"/>
      <c r="OO3" s="54"/>
      <c r="OP3" s="54"/>
      <c r="OQ3" s="54"/>
      <c r="OR3" s="54"/>
      <c r="OS3" s="54"/>
      <c r="OT3" s="54"/>
      <c r="OU3" s="54"/>
      <c r="OV3" s="54"/>
      <c r="OW3" s="54"/>
      <c r="OX3" s="54"/>
      <c r="OY3" s="54"/>
      <c r="OZ3" s="54"/>
      <c r="PA3" s="54"/>
      <c r="PB3" s="54"/>
      <c r="PC3" s="54"/>
      <c r="PD3" s="54"/>
      <c r="PE3" s="54"/>
      <c r="PF3" s="54"/>
      <c r="PG3" s="54"/>
      <c r="PH3" s="54"/>
      <c r="PI3" s="54"/>
      <c r="PJ3" s="54"/>
      <c r="PK3" s="54"/>
      <c r="PL3" s="54"/>
      <c r="PM3" s="54"/>
      <c r="PN3" s="54"/>
      <c r="PO3" s="54"/>
      <c r="PP3" s="54"/>
      <c r="PQ3" s="54"/>
      <c r="PR3" s="54"/>
      <c r="PS3" s="54"/>
      <c r="PT3" s="54"/>
      <c r="PU3" s="54"/>
    </row>
    <row r="4" spans="1:437" s="63" customFormat="1" ht="20.100000000000001" customHeight="1" x14ac:dyDescent="0.25">
      <c r="A4" s="54"/>
      <c r="B4" s="60"/>
      <c r="C4" s="26" t="s">
        <v>107</v>
      </c>
      <c r="D4" s="62">
        <v>4.3999999999999997E-2</v>
      </c>
      <c r="E4" s="45">
        <f>D4</f>
        <v>4.3999999999999997E-2</v>
      </c>
      <c r="F4" s="31">
        <v>0.2</v>
      </c>
      <c r="G4" s="62">
        <v>9.5000000000000001E-2</v>
      </c>
      <c r="H4" s="45">
        <f>G4</f>
        <v>9.5000000000000001E-2</v>
      </c>
      <c r="I4" s="31">
        <v>0.2</v>
      </c>
      <c r="J4" s="62">
        <v>8.4000000000000005E-2</v>
      </c>
      <c r="K4" s="45">
        <f>J4</f>
        <v>8.4000000000000005E-2</v>
      </c>
      <c r="L4" s="31">
        <v>0.2</v>
      </c>
      <c r="M4" s="62">
        <v>7.1999999999999995E-2</v>
      </c>
      <c r="N4" s="45">
        <f>M4</f>
        <v>7.1999999999999995E-2</v>
      </c>
      <c r="O4" s="31">
        <v>0.2</v>
      </c>
      <c r="P4" s="62">
        <v>0.05</v>
      </c>
      <c r="Q4" s="45">
        <f>P4</f>
        <v>0.05</v>
      </c>
      <c r="R4" s="31">
        <v>0.2</v>
      </c>
      <c r="S4" s="58"/>
      <c r="T4" s="54"/>
      <c r="U4" s="54"/>
      <c r="V4" s="54"/>
      <c r="W4" s="54"/>
      <c r="X4" s="54"/>
      <c r="Y4" s="54"/>
      <c r="Z4" s="54"/>
      <c r="AA4" s="54"/>
      <c r="AB4" s="54"/>
      <c r="AC4" s="54"/>
      <c r="AD4" s="54"/>
      <c r="AE4" s="54"/>
      <c r="AF4" s="54"/>
      <c r="AG4" s="54"/>
      <c r="AH4" s="54"/>
      <c r="AI4" s="54"/>
      <c r="AJ4" s="54"/>
      <c r="AK4" s="54"/>
      <c r="AL4" s="54"/>
      <c r="AM4" s="54"/>
      <c r="AN4" s="54"/>
      <c r="AO4" s="54"/>
      <c r="AP4" s="54"/>
      <c r="AQ4" s="54"/>
      <c r="AR4" s="54"/>
      <c r="AS4" s="54"/>
      <c r="AT4" s="54"/>
      <c r="AU4" s="54"/>
      <c r="AV4" s="54"/>
      <c r="AW4" s="54"/>
      <c r="AX4" s="54"/>
      <c r="AY4" s="54"/>
      <c r="AZ4" s="54"/>
      <c r="BA4" s="54"/>
      <c r="BB4" s="54"/>
      <c r="BC4" s="54"/>
      <c r="BD4" s="54"/>
      <c r="BE4" s="54"/>
      <c r="BF4" s="54"/>
      <c r="BG4" s="54"/>
      <c r="BH4" s="54"/>
      <c r="BI4" s="54"/>
      <c r="BJ4" s="54"/>
      <c r="BK4" s="54"/>
      <c r="BL4" s="54"/>
      <c r="BM4" s="54"/>
      <c r="BN4" s="54"/>
      <c r="BO4" s="54"/>
      <c r="BP4" s="54"/>
      <c r="BQ4" s="54"/>
      <c r="BR4" s="54"/>
      <c r="BS4" s="54"/>
      <c r="BT4" s="54"/>
      <c r="BU4" s="54"/>
      <c r="BV4" s="54"/>
      <c r="BW4" s="54"/>
      <c r="BX4" s="54"/>
      <c r="BY4" s="54"/>
      <c r="BZ4" s="54"/>
      <c r="CA4" s="54"/>
      <c r="CB4" s="54"/>
      <c r="CC4" s="54"/>
      <c r="CD4" s="54"/>
      <c r="CE4" s="54"/>
      <c r="CF4" s="54"/>
      <c r="CG4" s="54"/>
      <c r="CH4" s="54"/>
      <c r="CI4" s="54"/>
      <c r="CJ4" s="54"/>
      <c r="CK4" s="54"/>
      <c r="CL4" s="54"/>
      <c r="CM4" s="54"/>
      <c r="CN4" s="54"/>
      <c r="CO4" s="54"/>
      <c r="CP4" s="54"/>
      <c r="CQ4" s="54"/>
      <c r="CR4" s="54"/>
      <c r="CS4" s="54"/>
      <c r="CT4" s="54"/>
      <c r="CU4" s="54"/>
      <c r="CV4" s="54"/>
      <c r="CW4" s="54"/>
      <c r="CX4" s="54"/>
      <c r="CY4" s="54"/>
      <c r="CZ4" s="54"/>
      <c r="DA4" s="54"/>
      <c r="DB4" s="54"/>
      <c r="DC4" s="54"/>
      <c r="DD4" s="54"/>
      <c r="DE4" s="54"/>
      <c r="DF4" s="54"/>
      <c r="DG4" s="54"/>
      <c r="DH4" s="54"/>
      <c r="DI4" s="54"/>
      <c r="DJ4" s="54"/>
      <c r="DK4" s="54"/>
      <c r="DL4" s="54"/>
      <c r="DM4" s="54"/>
      <c r="DN4" s="54"/>
      <c r="DO4" s="54"/>
      <c r="DP4" s="54"/>
      <c r="DQ4" s="54"/>
      <c r="DR4" s="54"/>
      <c r="DS4" s="54"/>
      <c r="DT4" s="54"/>
      <c r="DU4" s="54"/>
      <c r="DV4" s="54"/>
      <c r="DW4" s="54"/>
      <c r="DX4" s="54"/>
      <c r="DY4" s="54"/>
      <c r="DZ4" s="54"/>
      <c r="EA4" s="54"/>
      <c r="EB4" s="54"/>
      <c r="EC4" s="54"/>
      <c r="ED4" s="54"/>
      <c r="EE4" s="54"/>
      <c r="EF4" s="54"/>
      <c r="EG4" s="54"/>
      <c r="EH4" s="54"/>
      <c r="EI4" s="54"/>
      <c r="EJ4" s="54"/>
      <c r="EK4" s="54"/>
      <c r="EL4" s="54"/>
      <c r="EM4" s="54"/>
      <c r="EN4" s="54"/>
      <c r="EO4" s="54"/>
      <c r="EP4" s="54"/>
      <c r="EQ4" s="54"/>
      <c r="ER4" s="54"/>
      <c r="ES4" s="54"/>
      <c r="ET4" s="54"/>
      <c r="EU4" s="54"/>
      <c r="EV4" s="54"/>
      <c r="EW4" s="54"/>
      <c r="EX4" s="54"/>
      <c r="EY4" s="54"/>
      <c r="EZ4" s="54"/>
      <c r="FA4" s="54"/>
      <c r="FB4" s="54"/>
      <c r="FC4" s="54"/>
      <c r="FD4" s="54"/>
      <c r="FE4" s="54"/>
      <c r="FF4" s="54"/>
      <c r="FG4" s="54"/>
      <c r="FH4" s="54"/>
      <c r="FI4" s="54"/>
      <c r="FJ4" s="54"/>
      <c r="FK4" s="54"/>
      <c r="FL4" s="54"/>
      <c r="FM4" s="54"/>
      <c r="FN4" s="54"/>
      <c r="FO4" s="54"/>
      <c r="FP4" s="54"/>
      <c r="FQ4" s="54"/>
      <c r="FR4" s="54"/>
      <c r="FS4" s="54"/>
      <c r="FT4" s="54"/>
      <c r="FU4" s="54"/>
      <c r="FV4" s="54"/>
      <c r="FW4" s="54"/>
      <c r="FX4" s="54"/>
      <c r="FY4" s="54"/>
      <c r="FZ4" s="54"/>
      <c r="GA4" s="54"/>
      <c r="GB4" s="54"/>
      <c r="GC4" s="54"/>
      <c r="GD4" s="54"/>
      <c r="GE4" s="54"/>
      <c r="GF4" s="54"/>
      <c r="GG4" s="54"/>
      <c r="GH4" s="54"/>
      <c r="GI4" s="54"/>
      <c r="GJ4" s="54"/>
      <c r="GK4" s="54"/>
      <c r="GL4" s="54"/>
      <c r="GM4" s="54"/>
      <c r="GN4" s="54"/>
      <c r="GO4" s="54"/>
      <c r="GP4" s="54"/>
      <c r="GQ4" s="54"/>
      <c r="GR4" s="54"/>
      <c r="GS4" s="54"/>
      <c r="GT4" s="54"/>
      <c r="GU4" s="54"/>
      <c r="GV4" s="54"/>
      <c r="GW4" s="54"/>
      <c r="GX4" s="54"/>
      <c r="GY4" s="54"/>
      <c r="GZ4" s="54"/>
      <c r="HA4" s="54"/>
      <c r="HB4" s="54"/>
      <c r="HC4" s="54"/>
      <c r="HD4" s="54"/>
      <c r="HE4" s="54"/>
      <c r="HF4" s="54"/>
      <c r="HG4" s="54"/>
      <c r="HH4" s="54"/>
      <c r="HI4" s="54"/>
      <c r="HJ4" s="54"/>
      <c r="HK4" s="54"/>
      <c r="HL4" s="54"/>
      <c r="HM4" s="54"/>
      <c r="HN4" s="54"/>
      <c r="HO4" s="54"/>
      <c r="HP4" s="54"/>
      <c r="HQ4" s="54"/>
      <c r="HR4" s="54"/>
      <c r="HS4" s="54"/>
      <c r="HT4" s="54"/>
      <c r="HU4" s="54"/>
      <c r="HV4" s="54"/>
      <c r="HW4" s="54"/>
      <c r="HX4" s="54"/>
      <c r="HY4" s="54"/>
      <c r="HZ4" s="54"/>
      <c r="IA4" s="54"/>
      <c r="IB4" s="54"/>
      <c r="IC4" s="54"/>
      <c r="ID4" s="54"/>
      <c r="IE4" s="54"/>
      <c r="IF4" s="54"/>
      <c r="IG4" s="54"/>
      <c r="IH4" s="54"/>
      <c r="II4" s="54"/>
      <c r="IJ4" s="54"/>
      <c r="IK4" s="54"/>
      <c r="IL4" s="54"/>
      <c r="IM4" s="54"/>
      <c r="IN4" s="54"/>
      <c r="IO4" s="54"/>
      <c r="IP4" s="54"/>
      <c r="IQ4" s="54"/>
      <c r="IR4" s="54"/>
      <c r="IS4" s="54"/>
      <c r="IT4" s="54"/>
      <c r="IU4" s="54"/>
      <c r="IV4" s="54"/>
      <c r="IW4" s="54"/>
      <c r="IX4" s="54"/>
      <c r="IY4" s="54"/>
      <c r="IZ4" s="54"/>
      <c r="JA4" s="54"/>
      <c r="JB4" s="54"/>
      <c r="JC4" s="54"/>
      <c r="JD4" s="54"/>
      <c r="JE4" s="54"/>
      <c r="JF4" s="54"/>
      <c r="JG4" s="54"/>
      <c r="JH4" s="54"/>
      <c r="JI4" s="54"/>
      <c r="JJ4" s="54"/>
      <c r="JK4" s="54"/>
      <c r="JL4" s="54"/>
      <c r="JM4" s="54"/>
      <c r="JN4" s="54"/>
      <c r="JO4" s="54"/>
      <c r="JP4" s="54"/>
      <c r="JQ4" s="54"/>
      <c r="JR4" s="54"/>
      <c r="JS4" s="54"/>
      <c r="JT4" s="54"/>
      <c r="JU4" s="54"/>
      <c r="JV4" s="54"/>
      <c r="JW4" s="54"/>
      <c r="JX4" s="54"/>
      <c r="JY4" s="54"/>
      <c r="JZ4" s="54"/>
      <c r="KA4" s="54"/>
      <c r="KB4" s="54"/>
      <c r="KC4" s="54"/>
      <c r="KD4" s="54"/>
      <c r="KE4" s="54"/>
      <c r="KF4" s="54"/>
      <c r="KG4" s="54"/>
      <c r="KH4" s="54"/>
      <c r="KI4" s="54"/>
      <c r="KJ4" s="54"/>
      <c r="KK4" s="54"/>
      <c r="KL4" s="54"/>
      <c r="KM4" s="54"/>
      <c r="KN4" s="54"/>
      <c r="KO4" s="54"/>
      <c r="KP4" s="54"/>
      <c r="KQ4" s="54"/>
      <c r="KR4" s="54"/>
      <c r="KS4" s="54"/>
      <c r="KT4" s="54"/>
      <c r="KU4" s="54"/>
      <c r="KV4" s="54"/>
      <c r="KW4" s="54"/>
      <c r="KX4" s="54"/>
      <c r="KY4" s="54"/>
      <c r="KZ4" s="54"/>
      <c r="LA4" s="54"/>
      <c r="LB4" s="54"/>
      <c r="LC4" s="54"/>
      <c r="LD4" s="54"/>
      <c r="LE4" s="54"/>
      <c r="LF4" s="54"/>
      <c r="LG4" s="54"/>
      <c r="LH4" s="54"/>
      <c r="LI4" s="54"/>
      <c r="LJ4" s="54"/>
      <c r="LK4" s="54"/>
      <c r="LL4" s="54"/>
      <c r="LM4" s="54"/>
      <c r="LN4" s="54"/>
      <c r="LO4" s="54"/>
      <c r="LP4" s="54"/>
      <c r="LQ4" s="54"/>
      <c r="LR4" s="54"/>
      <c r="LS4" s="54"/>
      <c r="LT4" s="54"/>
      <c r="LU4" s="54"/>
      <c r="LV4" s="54"/>
      <c r="LW4" s="54"/>
      <c r="LX4" s="54"/>
      <c r="LY4" s="54"/>
      <c r="LZ4" s="54"/>
      <c r="MA4" s="54"/>
      <c r="MB4" s="54"/>
      <c r="MC4" s="54"/>
      <c r="MD4" s="54"/>
      <c r="ME4" s="54"/>
      <c r="MF4" s="54"/>
      <c r="MG4" s="54"/>
      <c r="MH4" s="54"/>
      <c r="MI4" s="54"/>
      <c r="MJ4" s="54"/>
      <c r="MK4" s="54"/>
      <c r="ML4" s="54"/>
      <c r="MM4" s="54"/>
      <c r="MN4" s="54"/>
      <c r="MO4" s="54"/>
      <c r="MP4" s="54"/>
      <c r="MQ4" s="54"/>
      <c r="MR4" s="54"/>
      <c r="MS4" s="54"/>
      <c r="MT4" s="54"/>
      <c r="MU4" s="54"/>
      <c r="MV4" s="54"/>
      <c r="MW4" s="54"/>
      <c r="MX4" s="54"/>
      <c r="MY4" s="54"/>
      <c r="MZ4" s="54"/>
      <c r="NA4" s="54"/>
      <c r="NB4" s="54"/>
      <c r="NC4" s="54"/>
      <c r="ND4" s="54"/>
      <c r="NE4" s="54"/>
      <c r="NF4" s="54"/>
      <c r="NG4" s="54"/>
      <c r="NH4" s="54"/>
      <c r="NI4" s="54"/>
      <c r="NJ4" s="54"/>
      <c r="NK4" s="54"/>
      <c r="NL4" s="54"/>
      <c r="NM4" s="54"/>
      <c r="NN4" s="54"/>
      <c r="NO4" s="54"/>
      <c r="NP4" s="54"/>
      <c r="NQ4" s="54"/>
      <c r="NR4" s="54"/>
      <c r="NS4" s="54"/>
      <c r="NT4" s="54"/>
      <c r="NU4" s="54"/>
      <c r="NV4" s="54"/>
      <c r="NW4" s="54"/>
      <c r="NX4" s="54"/>
      <c r="NY4" s="54"/>
      <c r="NZ4" s="54"/>
      <c r="OA4" s="54"/>
      <c r="OB4" s="54"/>
      <c r="OC4" s="54"/>
      <c r="OD4" s="54"/>
      <c r="OE4" s="54"/>
      <c r="OF4" s="54"/>
      <c r="OG4" s="54"/>
      <c r="OH4" s="54"/>
      <c r="OI4" s="54"/>
      <c r="OJ4" s="54"/>
      <c r="OK4" s="54"/>
      <c r="OL4" s="54"/>
      <c r="OM4" s="54"/>
      <c r="ON4" s="54"/>
      <c r="OO4" s="54"/>
      <c r="OP4" s="54"/>
      <c r="OQ4" s="54"/>
      <c r="OR4" s="54"/>
      <c r="OS4" s="54"/>
      <c r="OT4" s="54"/>
      <c r="OU4" s="54"/>
      <c r="OV4" s="54"/>
      <c r="OW4" s="54"/>
      <c r="OX4" s="54"/>
      <c r="OY4" s="54"/>
      <c r="OZ4" s="54"/>
      <c r="PA4" s="54"/>
      <c r="PB4" s="54"/>
      <c r="PC4" s="54"/>
      <c r="PD4" s="54"/>
      <c r="PE4" s="54"/>
      <c r="PF4" s="54"/>
      <c r="PG4" s="54"/>
      <c r="PH4" s="54"/>
      <c r="PI4" s="54"/>
      <c r="PJ4" s="54"/>
      <c r="PK4" s="54"/>
      <c r="PL4" s="54"/>
      <c r="PM4" s="54"/>
      <c r="PN4" s="54"/>
      <c r="PO4" s="54"/>
      <c r="PP4" s="54"/>
      <c r="PQ4" s="54"/>
      <c r="PR4" s="54"/>
      <c r="PS4" s="54"/>
      <c r="PT4" s="54"/>
      <c r="PU4" s="54"/>
    </row>
    <row r="5" spans="1:437" s="63" customFormat="1" ht="20.100000000000001" customHeight="1" x14ac:dyDescent="0.2">
      <c r="A5" s="54"/>
      <c r="B5" s="120" t="s">
        <v>21</v>
      </c>
      <c r="C5" s="120"/>
      <c r="D5" s="120"/>
      <c r="E5" s="44"/>
      <c r="F5" s="5"/>
      <c r="G5" s="64"/>
      <c r="H5" s="44"/>
      <c r="I5" s="5"/>
      <c r="J5" s="60"/>
      <c r="K5" s="44"/>
      <c r="L5" s="5"/>
      <c r="M5" s="64"/>
      <c r="N5" s="44"/>
      <c r="O5" s="5"/>
      <c r="P5" s="62"/>
      <c r="Q5" s="44"/>
      <c r="R5" s="5"/>
      <c r="S5" s="58"/>
      <c r="T5" s="54"/>
      <c r="U5" s="54"/>
      <c r="V5" s="54"/>
      <c r="W5" s="54"/>
      <c r="X5" s="54"/>
      <c r="Y5" s="54"/>
      <c r="Z5" s="54"/>
      <c r="AA5" s="54"/>
      <c r="AB5" s="54"/>
      <c r="AC5" s="54"/>
      <c r="AD5" s="54"/>
      <c r="AE5" s="54"/>
      <c r="AF5" s="54"/>
      <c r="AG5" s="54"/>
      <c r="AH5" s="54"/>
      <c r="AI5" s="54"/>
      <c r="AJ5" s="54"/>
      <c r="AK5" s="54"/>
      <c r="AL5" s="54"/>
      <c r="AM5" s="54"/>
      <c r="AN5" s="54"/>
      <c r="AO5" s="54"/>
      <c r="AP5" s="54"/>
      <c r="AQ5" s="54"/>
      <c r="AR5" s="54"/>
      <c r="AS5" s="54"/>
      <c r="AT5" s="54"/>
      <c r="AU5" s="54"/>
      <c r="AV5" s="54"/>
      <c r="AW5" s="54"/>
      <c r="AX5" s="54"/>
      <c r="AY5" s="54"/>
      <c r="AZ5" s="54"/>
      <c r="BA5" s="54"/>
      <c r="BB5" s="54"/>
      <c r="BC5" s="54"/>
      <c r="BD5" s="54"/>
      <c r="BE5" s="54"/>
      <c r="BF5" s="54"/>
      <c r="BG5" s="54"/>
      <c r="BH5" s="54"/>
      <c r="BI5" s="54"/>
      <c r="BJ5" s="54"/>
      <c r="BK5" s="54"/>
      <c r="BL5" s="54"/>
      <c r="BM5" s="54"/>
      <c r="BN5" s="54"/>
      <c r="BO5" s="54"/>
      <c r="BP5" s="54"/>
      <c r="BQ5" s="54"/>
      <c r="BR5" s="54"/>
      <c r="BS5" s="54"/>
      <c r="BT5" s="54"/>
      <c r="BU5" s="54"/>
      <c r="BV5" s="54"/>
      <c r="BW5" s="54"/>
      <c r="BX5" s="54"/>
      <c r="BY5" s="54"/>
      <c r="BZ5" s="54"/>
      <c r="CA5" s="54"/>
      <c r="CB5" s="54"/>
      <c r="CC5" s="54"/>
      <c r="CD5" s="54"/>
      <c r="CE5" s="54"/>
      <c r="CF5" s="54"/>
      <c r="CG5" s="54"/>
      <c r="CH5" s="54"/>
      <c r="CI5" s="54"/>
      <c r="CJ5" s="54"/>
      <c r="CK5" s="54"/>
      <c r="CL5" s="54"/>
      <c r="CM5" s="54"/>
      <c r="CN5" s="54"/>
      <c r="CO5" s="54"/>
      <c r="CP5" s="54"/>
      <c r="CQ5" s="54"/>
      <c r="CR5" s="54"/>
      <c r="CS5" s="54"/>
      <c r="CT5" s="54"/>
      <c r="CU5" s="54"/>
      <c r="CV5" s="54"/>
      <c r="CW5" s="54"/>
      <c r="CX5" s="54"/>
      <c r="CY5" s="54"/>
      <c r="CZ5" s="54"/>
      <c r="DA5" s="54"/>
      <c r="DB5" s="54"/>
      <c r="DC5" s="54"/>
      <c r="DD5" s="54"/>
      <c r="DE5" s="54"/>
      <c r="DF5" s="54"/>
      <c r="DG5" s="54"/>
      <c r="DH5" s="54"/>
      <c r="DI5" s="54"/>
      <c r="DJ5" s="54"/>
      <c r="DK5" s="54"/>
      <c r="DL5" s="54"/>
      <c r="DM5" s="54"/>
      <c r="DN5" s="54"/>
      <c r="DO5" s="54"/>
      <c r="DP5" s="54"/>
      <c r="DQ5" s="54"/>
      <c r="DR5" s="54"/>
      <c r="DS5" s="54"/>
      <c r="DT5" s="54"/>
      <c r="DU5" s="54"/>
      <c r="DV5" s="54"/>
      <c r="DW5" s="54"/>
      <c r="DX5" s="54"/>
      <c r="DY5" s="54"/>
      <c r="DZ5" s="54"/>
      <c r="EA5" s="54"/>
      <c r="EB5" s="54"/>
      <c r="EC5" s="54"/>
      <c r="ED5" s="54"/>
      <c r="EE5" s="54"/>
      <c r="EF5" s="54"/>
      <c r="EG5" s="54"/>
      <c r="EH5" s="54"/>
      <c r="EI5" s="54"/>
      <c r="EJ5" s="54"/>
      <c r="EK5" s="54"/>
      <c r="EL5" s="54"/>
      <c r="EM5" s="54"/>
      <c r="EN5" s="54"/>
      <c r="EO5" s="54"/>
      <c r="EP5" s="54"/>
      <c r="EQ5" s="54"/>
      <c r="ER5" s="54"/>
      <c r="ES5" s="54"/>
      <c r="ET5" s="54"/>
      <c r="EU5" s="54"/>
      <c r="EV5" s="54"/>
      <c r="EW5" s="54"/>
      <c r="EX5" s="54"/>
      <c r="EY5" s="54"/>
      <c r="EZ5" s="54"/>
      <c r="FA5" s="54"/>
      <c r="FB5" s="54"/>
      <c r="FC5" s="54"/>
      <c r="FD5" s="54"/>
      <c r="FE5" s="54"/>
      <c r="FF5" s="54"/>
      <c r="FG5" s="54"/>
      <c r="FH5" s="54"/>
      <c r="FI5" s="54"/>
      <c r="FJ5" s="54"/>
      <c r="FK5" s="54"/>
      <c r="FL5" s="54"/>
      <c r="FM5" s="54"/>
      <c r="FN5" s="54"/>
      <c r="FO5" s="54"/>
      <c r="FP5" s="54"/>
      <c r="FQ5" s="54"/>
      <c r="FR5" s="54"/>
      <c r="FS5" s="54"/>
      <c r="FT5" s="54"/>
      <c r="FU5" s="54"/>
      <c r="FV5" s="54"/>
      <c r="FW5" s="54"/>
      <c r="FX5" s="54"/>
      <c r="FY5" s="54"/>
      <c r="FZ5" s="54"/>
      <c r="GA5" s="54"/>
      <c r="GB5" s="54"/>
      <c r="GC5" s="54"/>
      <c r="GD5" s="54"/>
      <c r="GE5" s="54"/>
      <c r="GF5" s="54"/>
      <c r="GG5" s="54"/>
      <c r="GH5" s="54"/>
      <c r="GI5" s="54"/>
      <c r="GJ5" s="54"/>
      <c r="GK5" s="54"/>
      <c r="GL5" s="54"/>
      <c r="GM5" s="54"/>
      <c r="GN5" s="54"/>
      <c r="GO5" s="54"/>
      <c r="GP5" s="54"/>
      <c r="GQ5" s="54"/>
      <c r="GR5" s="54"/>
      <c r="GS5" s="54"/>
      <c r="GT5" s="54"/>
      <c r="GU5" s="54"/>
      <c r="GV5" s="54"/>
      <c r="GW5" s="54"/>
      <c r="GX5" s="54"/>
      <c r="GY5" s="54"/>
      <c r="GZ5" s="54"/>
      <c r="HA5" s="54"/>
      <c r="HB5" s="54"/>
      <c r="HC5" s="54"/>
      <c r="HD5" s="54"/>
      <c r="HE5" s="54"/>
      <c r="HF5" s="54"/>
      <c r="HG5" s="54"/>
      <c r="HH5" s="54"/>
      <c r="HI5" s="54"/>
      <c r="HJ5" s="54"/>
      <c r="HK5" s="54"/>
      <c r="HL5" s="54"/>
      <c r="HM5" s="54"/>
      <c r="HN5" s="54"/>
      <c r="HO5" s="54"/>
      <c r="HP5" s="54"/>
      <c r="HQ5" s="54"/>
      <c r="HR5" s="54"/>
      <c r="HS5" s="54"/>
      <c r="HT5" s="54"/>
      <c r="HU5" s="54"/>
      <c r="HV5" s="54"/>
      <c r="HW5" s="54"/>
      <c r="HX5" s="54"/>
      <c r="HY5" s="54"/>
      <c r="HZ5" s="54"/>
      <c r="IA5" s="54"/>
      <c r="IB5" s="54"/>
      <c r="IC5" s="54"/>
      <c r="ID5" s="54"/>
      <c r="IE5" s="54"/>
      <c r="IF5" s="54"/>
      <c r="IG5" s="54"/>
      <c r="IH5" s="54"/>
      <c r="II5" s="54"/>
      <c r="IJ5" s="54"/>
      <c r="IK5" s="54"/>
      <c r="IL5" s="54"/>
      <c r="IM5" s="54"/>
      <c r="IN5" s="54"/>
      <c r="IO5" s="54"/>
      <c r="IP5" s="54"/>
      <c r="IQ5" s="54"/>
      <c r="IR5" s="54"/>
      <c r="IS5" s="54"/>
      <c r="IT5" s="54"/>
      <c r="IU5" s="54"/>
      <c r="IV5" s="54"/>
      <c r="IW5" s="54"/>
      <c r="IX5" s="54"/>
      <c r="IY5" s="54"/>
      <c r="IZ5" s="54"/>
      <c r="JA5" s="54"/>
      <c r="JB5" s="54"/>
      <c r="JC5" s="54"/>
      <c r="JD5" s="54"/>
      <c r="JE5" s="54"/>
      <c r="JF5" s="54"/>
      <c r="JG5" s="54"/>
      <c r="JH5" s="54"/>
      <c r="JI5" s="54"/>
      <c r="JJ5" s="54"/>
      <c r="JK5" s="54"/>
      <c r="JL5" s="54"/>
      <c r="JM5" s="54"/>
      <c r="JN5" s="54"/>
      <c r="JO5" s="54"/>
      <c r="JP5" s="54"/>
      <c r="JQ5" s="54"/>
      <c r="JR5" s="54"/>
      <c r="JS5" s="54"/>
      <c r="JT5" s="54"/>
      <c r="JU5" s="54"/>
      <c r="JV5" s="54"/>
      <c r="JW5" s="54"/>
      <c r="JX5" s="54"/>
      <c r="JY5" s="54"/>
      <c r="JZ5" s="54"/>
      <c r="KA5" s="54"/>
      <c r="KB5" s="54"/>
      <c r="KC5" s="54"/>
      <c r="KD5" s="54"/>
      <c r="KE5" s="54"/>
      <c r="KF5" s="54"/>
      <c r="KG5" s="54"/>
      <c r="KH5" s="54"/>
      <c r="KI5" s="54"/>
      <c r="KJ5" s="54"/>
      <c r="KK5" s="54"/>
      <c r="KL5" s="54"/>
      <c r="KM5" s="54"/>
      <c r="KN5" s="54"/>
      <c r="KO5" s="54"/>
      <c r="KP5" s="54"/>
      <c r="KQ5" s="54"/>
      <c r="KR5" s="54"/>
      <c r="KS5" s="54"/>
      <c r="KT5" s="54"/>
      <c r="KU5" s="54"/>
      <c r="KV5" s="54"/>
      <c r="KW5" s="54"/>
      <c r="KX5" s="54"/>
      <c r="KY5" s="54"/>
      <c r="KZ5" s="54"/>
      <c r="LA5" s="54"/>
      <c r="LB5" s="54"/>
      <c r="LC5" s="54"/>
      <c r="LD5" s="54"/>
      <c r="LE5" s="54"/>
      <c r="LF5" s="54"/>
      <c r="LG5" s="54"/>
      <c r="LH5" s="54"/>
      <c r="LI5" s="54"/>
      <c r="LJ5" s="54"/>
      <c r="LK5" s="54"/>
      <c r="LL5" s="54"/>
      <c r="LM5" s="54"/>
      <c r="LN5" s="54"/>
      <c r="LO5" s="54"/>
      <c r="LP5" s="54"/>
      <c r="LQ5" s="54"/>
      <c r="LR5" s="54"/>
      <c r="LS5" s="54"/>
      <c r="LT5" s="54"/>
      <c r="LU5" s="54"/>
      <c r="LV5" s="54"/>
      <c r="LW5" s="54"/>
      <c r="LX5" s="54"/>
      <c r="LY5" s="54"/>
      <c r="LZ5" s="54"/>
      <c r="MA5" s="54"/>
      <c r="MB5" s="54"/>
      <c r="MC5" s="54"/>
      <c r="MD5" s="54"/>
      <c r="ME5" s="54"/>
      <c r="MF5" s="54"/>
      <c r="MG5" s="54"/>
      <c r="MH5" s="54"/>
      <c r="MI5" s="54"/>
      <c r="MJ5" s="54"/>
      <c r="MK5" s="54"/>
      <c r="ML5" s="54"/>
      <c r="MM5" s="54"/>
      <c r="MN5" s="54"/>
      <c r="MO5" s="54"/>
      <c r="MP5" s="54"/>
      <c r="MQ5" s="54"/>
      <c r="MR5" s="54"/>
      <c r="MS5" s="54"/>
      <c r="MT5" s="54"/>
      <c r="MU5" s="54"/>
      <c r="MV5" s="54"/>
      <c r="MW5" s="54"/>
      <c r="MX5" s="54"/>
      <c r="MY5" s="54"/>
      <c r="MZ5" s="54"/>
      <c r="NA5" s="54"/>
      <c r="NB5" s="54"/>
      <c r="NC5" s="54"/>
      <c r="ND5" s="54"/>
      <c r="NE5" s="54"/>
      <c r="NF5" s="54"/>
      <c r="NG5" s="54"/>
      <c r="NH5" s="54"/>
      <c r="NI5" s="54"/>
      <c r="NJ5" s="54"/>
      <c r="NK5" s="54"/>
      <c r="NL5" s="54"/>
      <c r="NM5" s="54"/>
      <c r="NN5" s="54"/>
      <c r="NO5" s="54"/>
      <c r="NP5" s="54"/>
      <c r="NQ5" s="54"/>
      <c r="NR5" s="54"/>
      <c r="NS5" s="54"/>
      <c r="NT5" s="54"/>
      <c r="NU5" s="54"/>
      <c r="NV5" s="54"/>
      <c r="NW5" s="54"/>
      <c r="NX5" s="54"/>
      <c r="NY5" s="54"/>
      <c r="NZ5" s="54"/>
      <c r="OA5" s="54"/>
      <c r="OB5" s="54"/>
      <c r="OC5" s="54"/>
      <c r="OD5" s="54"/>
      <c r="OE5" s="54"/>
      <c r="OF5" s="54"/>
      <c r="OG5" s="54"/>
      <c r="OH5" s="54"/>
      <c r="OI5" s="54"/>
      <c r="OJ5" s="54"/>
      <c r="OK5" s="54"/>
      <c r="OL5" s="54"/>
      <c r="OM5" s="54"/>
      <c r="ON5" s="54"/>
      <c r="OO5" s="54"/>
      <c r="OP5" s="54"/>
      <c r="OQ5" s="54"/>
      <c r="OR5" s="54"/>
      <c r="OS5" s="54"/>
      <c r="OT5" s="54"/>
      <c r="OU5" s="54"/>
      <c r="OV5" s="54"/>
      <c r="OW5" s="54"/>
      <c r="OX5" s="54"/>
      <c r="OY5" s="54"/>
      <c r="OZ5" s="54"/>
      <c r="PA5" s="54"/>
      <c r="PB5" s="54"/>
      <c r="PC5" s="54"/>
      <c r="PD5" s="54"/>
      <c r="PE5" s="54"/>
      <c r="PF5" s="54"/>
      <c r="PG5" s="54"/>
      <c r="PH5" s="54"/>
      <c r="PI5" s="54"/>
      <c r="PJ5" s="54"/>
      <c r="PK5" s="54"/>
      <c r="PL5" s="54"/>
      <c r="PM5" s="54"/>
      <c r="PN5" s="54"/>
      <c r="PO5" s="54"/>
      <c r="PP5" s="54"/>
      <c r="PQ5" s="54"/>
      <c r="PR5" s="54"/>
      <c r="PS5" s="54"/>
      <c r="PT5" s="54"/>
      <c r="PU5" s="54"/>
    </row>
    <row r="6" spans="1:437" s="59" customFormat="1" ht="72.95" customHeight="1" x14ac:dyDescent="0.25">
      <c r="A6" s="54"/>
      <c r="B6" s="65">
        <v>1</v>
      </c>
      <c r="C6" s="65" t="s">
        <v>57</v>
      </c>
      <c r="D6" s="66">
        <v>-1E-3</v>
      </c>
      <c r="E6" s="28">
        <v>3.5000000000000003E-2</v>
      </c>
      <c r="F6" s="28">
        <v>0.15</v>
      </c>
      <c r="G6" s="66">
        <v>-8.9999999999999993E-3</v>
      </c>
      <c r="H6" s="28">
        <v>0.05</v>
      </c>
      <c r="I6" s="28">
        <v>0.15</v>
      </c>
      <c r="J6" s="66">
        <v>-0.01</v>
      </c>
      <c r="K6" s="28">
        <v>0.05</v>
      </c>
      <c r="L6" s="28">
        <v>0.15</v>
      </c>
      <c r="M6" s="66">
        <v>-1.7999999999999999E-2</v>
      </c>
      <c r="N6" s="28">
        <v>-0.01</v>
      </c>
      <c r="O6" s="28">
        <v>0.15</v>
      </c>
      <c r="P6" s="66">
        <v>-1.4E-2</v>
      </c>
      <c r="Q6" s="28">
        <v>0.01</v>
      </c>
      <c r="R6" s="28">
        <v>0.15</v>
      </c>
      <c r="S6" s="67" t="s">
        <v>58</v>
      </c>
      <c r="T6" s="54"/>
      <c r="U6" s="54"/>
      <c r="V6" s="54"/>
      <c r="W6" s="54"/>
      <c r="X6" s="54"/>
      <c r="Y6" s="54"/>
      <c r="Z6" s="54"/>
      <c r="AA6" s="54"/>
      <c r="AB6" s="54"/>
      <c r="AC6" s="54"/>
      <c r="AD6" s="54"/>
      <c r="AE6" s="54"/>
      <c r="AF6" s="54"/>
      <c r="AG6" s="54"/>
      <c r="AH6" s="54"/>
      <c r="AI6" s="54"/>
      <c r="AJ6" s="54"/>
      <c r="AK6" s="54"/>
      <c r="AL6" s="54"/>
      <c r="AM6" s="54"/>
      <c r="AN6" s="54"/>
      <c r="AO6" s="54"/>
      <c r="AP6" s="54"/>
      <c r="AQ6" s="54"/>
      <c r="AR6" s="54"/>
      <c r="AS6" s="54"/>
      <c r="AT6" s="54"/>
      <c r="AU6" s="54"/>
      <c r="AV6" s="54"/>
      <c r="AW6" s="54"/>
      <c r="AX6" s="54"/>
      <c r="AY6" s="54"/>
      <c r="AZ6" s="54"/>
      <c r="BA6" s="54"/>
      <c r="BB6" s="54"/>
      <c r="BC6" s="54"/>
      <c r="BD6" s="54"/>
      <c r="BE6" s="54"/>
      <c r="BF6" s="54"/>
      <c r="BG6" s="54"/>
      <c r="BH6" s="54"/>
      <c r="BI6" s="54"/>
      <c r="BJ6" s="54"/>
      <c r="BK6" s="54"/>
      <c r="BL6" s="54"/>
      <c r="BM6" s="54"/>
      <c r="BN6" s="54"/>
      <c r="BO6" s="54"/>
      <c r="BP6" s="54"/>
      <c r="BQ6" s="54"/>
      <c r="BR6" s="54"/>
      <c r="BS6" s="54"/>
      <c r="BT6" s="54"/>
      <c r="BU6" s="54"/>
      <c r="BV6" s="54"/>
      <c r="BW6" s="54"/>
      <c r="BX6" s="54"/>
      <c r="BY6" s="54"/>
      <c r="BZ6" s="54"/>
      <c r="CA6" s="54"/>
      <c r="CB6" s="54"/>
      <c r="CC6" s="54"/>
      <c r="CD6" s="54"/>
      <c r="CE6" s="54"/>
      <c r="CF6" s="54"/>
      <c r="CG6" s="54"/>
      <c r="CH6" s="54"/>
      <c r="CI6" s="54"/>
      <c r="CJ6" s="54"/>
      <c r="CK6" s="54"/>
      <c r="CL6" s="54"/>
      <c r="CM6" s="54"/>
      <c r="CN6" s="54"/>
      <c r="CO6" s="54"/>
      <c r="CP6" s="54"/>
      <c r="CQ6" s="54"/>
      <c r="CR6" s="54"/>
      <c r="CS6" s="54"/>
      <c r="CT6" s="54"/>
      <c r="CU6" s="54"/>
      <c r="CV6" s="54"/>
      <c r="CW6" s="54"/>
      <c r="CX6" s="54"/>
      <c r="CY6" s="54"/>
      <c r="CZ6" s="54"/>
      <c r="DA6" s="54"/>
      <c r="DB6" s="54"/>
      <c r="DC6" s="54"/>
      <c r="DD6" s="54"/>
      <c r="DE6" s="54"/>
      <c r="DF6" s="54"/>
      <c r="DG6" s="54"/>
      <c r="DH6" s="54"/>
      <c r="DI6" s="54"/>
      <c r="DJ6" s="54"/>
      <c r="DK6" s="54"/>
      <c r="DL6" s="54"/>
      <c r="DM6" s="54"/>
      <c r="DN6" s="54"/>
      <c r="DO6" s="54"/>
      <c r="DP6" s="54"/>
      <c r="DQ6" s="54"/>
      <c r="DR6" s="54"/>
      <c r="DS6" s="54"/>
      <c r="DT6" s="54"/>
      <c r="DU6" s="54"/>
      <c r="DV6" s="54"/>
      <c r="DW6" s="54"/>
      <c r="DX6" s="54"/>
      <c r="DY6" s="54"/>
      <c r="DZ6" s="54"/>
      <c r="EA6" s="54"/>
      <c r="EB6" s="54"/>
      <c r="EC6" s="54"/>
      <c r="ED6" s="54"/>
      <c r="EE6" s="54"/>
      <c r="EF6" s="54"/>
      <c r="EG6" s="54"/>
      <c r="EH6" s="54"/>
      <c r="EI6" s="54"/>
      <c r="EJ6" s="54"/>
      <c r="EK6" s="54"/>
      <c r="EL6" s="54"/>
      <c r="EM6" s="54"/>
      <c r="EN6" s="54"/>
      <c r="EO6" s="54"/>
      <c r="EP6" s="54"/>
      <c r="EQ6" s="54"/>
      <c r="ER6" s="54"/>
      <c r="ES6" s="54"/>
      <c r="ET6" s="54"/>
      <c r="EU6" s="54"/>
      <c r="EV6" s="54"/>
      <c r="EW6" s="54"/>
      <c r="EX6" s="54"/>
      <c r="EY6" s="54"/>
      <c r="EZ6" s="54"/>
      <c r="FA6" s="54"/>
      <c r="FB6" s="54"/>
      <c r="FC6" s="54"/>
      <c r="FD6" s="54"/>
      <c r="FE6" s="54"/>
      <c r="FF6" s="54"/>
      <c r="FG6" s="54"/>
      <c r="FH6" s="54"/>
      <c r="FI6" s="54"/>
      <c r="FJ6" s="54"/>
      <c r="FK6" s="54"/>
      <c r="FL6" s="54"/>
      <c r="FM6" s="54"/>
      <c r="FN6" s="54"/>
      <c r="FO6" s="54"/>
      <c r="FP6" s="54"/>
      <c r="FQ6" s="54"/>
      <c r="FR6" s="54"/>
      <c r="FS6" s="54"/>
      <c r="FT6" s="54"/>
      <c r="FU6" s="54"/>
      <c r="FV6" s="54"/>
      <c r="FW6" s="54"/>
      <c r="FX6" s="54"/>
      <c r="FY6" s="54"/>
      <c r="FZ6" s="54"/>
      <c r="GA6" s="54"/>
      <c r="GB6" s="54"/>
      <c r="GC6" s="54"/>
      <c r="GD6" s="54"/>
      <c r="GE6" s="54"/>
      <c r="GF6" s="54"/>
      <c r="GG6" s="54"/>
      <c r="GH6" s="54"/>
      <c r="GI6" s="54"/>
      <c r="GJ6" s="54"/>
      <c r="GK6" s="54"/>
      <c r="GL6" s="54"/>
      <c r="GM6" s="54"/>
      <c r="GN6" s="54"/>
      <c r="GO6" s="54"/>
      <c r="GP6" s="54"/>
      <c r="GQ6" s="54"/>
      <c r="GR6" s="54"/>
      <c r="GS6" s="54"/>
      <c r="GT6" s="54"/>
      <c r="GU6" s="54"/>
      <c r="GV6" s="54"/>
      <c r="GW6" s="54"/>
      <c r="GX6" s="54"/>
      <c r="GY6" s="54"/>
      <c r="GZ6" s="54"/>
      <c r="HA6" s="54"/>
      <c r="HB6" s="54"/>
      <c r="HC6" s="54"/>
      <c r="HD6" s="54"/>
      <c r="HE6" s="54"/>
      <c r="HF6" s="54"/>
      <c r="HG6" s="54"/>
      <c r="HH6" s="54"/>
      <c r="HI6" s="54"/>
      <c r="HJ6" s="54"/>
      <c r="HK6" s="54"/>
      <c r="HL6" s="54"/>
      <c r="HM6" s="54"/>
      <c r="HN6" s="54"/>
      <c r="HO6" s="54"/>
      <c r="HP6" s="54"/>
      <c r="HQ6" s="54"/>
      <c r="HR6" s="54"/>
      <c r="HS6" s="54"/>
      <c r="HT6" s="54"/>
      <c r="HU6" s="54"/>
      <c r="HV6" s="54"/>
      <c r="HW6" s="54"/>
      <c r="HX6" s="54"/>
      <c r="HY6" s="54"/>
      <c r="HZ6" s="54"/>
      <c r="IA6" s="54"/>
      <c r="IB6" s="54"/>
      <c r="IC6" s="54"/>
      <c r="ID6" s="54"/>
      <c r="IE6" s="54"/>
      <c r="IF6" s="54"/>
      <c r="IG6" s="54"/>
      <c r="IH6" s="54"/>
      <c r="II6" s="54"/>
      <c r="IJ6" s="54"/>
      <c r="IK6" s="54"/>
      <c r="IL6" s="54"/>
      <c r="IM6" s="54"/>
      <c r="IN6" s="54"/>
      <c r="IO6" s="54"/>
      <c r="IP6" s="54"/>
      <c r="IQ6" s="54"/>
      <c r="IR6" s="54"/>
      <c r="IS6" s="54"/>
      <c r="IT6" s="54"/>
      <c r="IU6" s="54"/>
      <c r="IV6" s="54"/>
      <c r="IW6" s="54"/>
      <c r="IX6" s="54"/>
      <c r="IY6" s="54"/>
      <c r="IZ6" s="54"/>
      <c r="JA6" s="54"/>
      <c r="JB6" s="54"/>
      <c r="JC6" s="54"/>
      <c r="JD6" s="54"/>
      <c r="JE6" s="54"/>
      <c r="JF6" s="54"/>
      <c r="JG6" s="54"/>
      <c r="JH6" s="54"/>
      <c r="JI6" s="54"/>
      <c r="JJ6" s="54"/>
      <c r="JK6" s="54"/>
      <c r="JL6" s="54"/>
      <c r="JM6" s="54"/>
      <c r="JN6" s="54"/>
      <c r="JO6" s="54"/>
      <c r="JP6" s="54"/>
      <c r="JQ6" s="54"/>
      <c r="JR6" s="54"/>
      <c r="JS6" s="54"/>
      <c r="JT6" s="54"/>
      <c r="JU6" s="54"/>
      <c r="JV6" s="54"/>
      <c r="JW6" s="54"/>
      <c r="JX6" s="54"/>
      <c r="JY6" s="54"/>
      <c r="JZ6" s="54"/>
      <c r="KA6" s="54"/>
      <c r="KB6" s="54"/>
      <c r="KC6" s="54"/>
      <c r="KD6" s="54"/>
      <c r="KE6" s="54"/>
      <c r="KF6" s="54"/>
      <c r="KG6" s="54"/>
      <c r="KH6" s="54"/>
      <c r="KI6" s="54"/>
      <c r="KJ6" s="54"/>
      <c r="KK6" s="54"/>
      <c r="KL6" s="54"/>
      <c r="KM6" s="54"/>
      <c r="KN6" s="54"/>
      <c r="KO6" s="54"/>
      <c r="KP6" s="54"/>
      <c r="KQ6" s="54"/>
      <c r="KR6" s="54"/>
      <c r="KS6" s="54"/>
      <c r="KT6" s="54"/>
      <c r="KU6" s="54"/>
      <c r="KV6" s="54"/>
      <c r="KW6" s="54"/>
      <c r="KX6" s="54"/>
      <c r="KY6" s="54"/>
      <c r="KZ6" s="54"/>
      <c r="LA6" s="54"/>
      <c r="LB6" s="54"/>
      <c r="LC6" s="54"/>
      <c r="LD6" s="54"/>
      <c r="LE6" s="54"/>
      <c r="LF6" s="54"/>
      <c r="LG6" s="54"/>
      <c r="LH6" s="54"/>
      <c r="LI6" s="54"/>
      <c r="LJ6" s="54"/>
      <c r="LK6" s="54"/>
      <c r="LL6" s="54"/>
      <c r="LM6" s="54"/>
      <c r="LN6" s="54"/>
      <c r="LO6" s="54"/>
      <c r="LP6" s="54"/>
      <c r="LQ6" s="54"/>
      <c r="LR6" s="54"/>
      <c r="LS6" s="54"/>
      <c r="LT6" s="54"/>
      <c r="LU6" s="54"/>
      <c r="LV6" s="54"/>
      <c r="LW6" s="54"/>
      <c r="LX6" s="54"/>
      <c r="LY6" s="54"/>
      <c r="LZ6" s="54"/>
      <c r="MA6" s="54"/>
      <c r="MB6" s="54"/>
      <c r="MC6" s="54"/>
      <c r="MD6" s="54"/>
      <c r="ME6" s="54"/>
      <c r="MF6" s="54"/>
      <c r="MG6" s="54"/>
      <c r="MH6" s="54"/>
      <c r="MI6" s="54"/>
      <c r="MJ6" s="54"/>
      <c r="MK6" s="54"/>
      <c r="ML6" s="54"/>
      <c r="MM6" s="54"/>
      <c r="MN6" s="54"/>
      <c r="MO6" s="54"/>
      <c r="MP6" s="54"/>
      <c r="MQ6" s="54"/>
      <c r="MR6" s="54"/>
      <c r="MS6" s="54"/>
      <c r="MT6" s="54"/>
      <c r="MU6" s="54"/>
      <c r="MV6" s="54"/>
      <c r="MW6" s="54"/>
      <c r="MX6" s="54"/>
      <c r="MY6" s="54"/>
      <c r="MZ6" s="54"/>
      <c r="NA6" s="54"/>
      <c r="NB6" s="54"/>
      <c r="NC6" s="54"/>
      <c r="ND6" s="54"/>
      <c r="NE6" s="54"/>
      <c r="NF6" s="54"/>
      <c r="NG6" s="54"/>
      <c r="NH6" s="54"/>
      <c r="NI6" s="54"/>
      <c r="NJ6" s="54"/>
      <c r="NK6" s="54"/>
      <c r="NL6" s="54"/>
      <c r="NM6" s="54"/>
      <c r="NN6" s="54"/>
      <c r="NO6" s="54"/>
      <c r="NP6" s="54"/>
      <c r="NQ6" s="54"/>
      <c r="NR6" s="54"/>
      <c r="NS6" s="54"/>
      <c r="NT6" s="54"/>
      <c r="NU6" s="54"/>
      <c r="NV6" s="54"/>
      <c r="NW6" s="54"/>
      <c r="NX6" s="54"/>
      <c r="NY6" s="54"/>
      <c r="NZ6" s="54"/>
      <c r="OA6" s="54"/>
      <c r="OB6" s="54"/>
      <c r="OC6" s="54"/>
      <c r="OD6" s="54"/>
      <c r="OE6" s="54"/>
      <c r="OF6" s="54"/>
      <c r="OG6" s="54"/>
      <c r="OH6" s="54"/>
      <c r="OI6" s="54"/>
      <c r="OJ6" s="54"/>
      <c r="OK6" s="54"/>
      <c r="OL6" s="54"/>
      <c r="OM6" s="54"/>
      <c r="ON6" s="54"/>
      <c r="OO6" s="54"/>
      <c r="OP6" s="54"/>
      <c r="OQ6" s="54"/>
      <c r="OR6" s="54"/>
      <c r="OS6" s="54"/>
      <c r="OT6" s="54"/>
      <c r="OU6" s="54"/>
      <c r="OV6" s="54"/>
      <c r="OW6" s="54"/>
      <c r="OX6" s="54"/>
      <c r="OY6" s="54"/>
      <c r="OZ6" s="54"/>
      <c r="PA6" s="54"/>
      <c r="PB6" s="54"/>
      <c r="PC6" s="54"/>
      <c r="PD6" s="54"/>
      <c r="PE6" s="54"/>
      <c r="PF6" s="54"/>
      <c r="PG6" s="54"/>
      <c r="PH6" s="54"/>
      <c r="PI6" s="54"/>
      <c r="PJ6" s="54"/>
      <c r="PK6" s="54"/>
      <c r="PL6" s="54"/>
      <c r="PM6" s="54"/>
      <c r="PN6" s="54"/>
      <c r="PO6" s="54"/>
      <c r="PP6" s="54"/>
      <c r="PQ6" s="54"/>
      <c r="PR6" s="54"/>
      <c r="PS6" s="54"/>
      <c r="PT6" s="54"/>
      <c r="PU6" s="54"/>
    </row>
    <row r="7" spans="1:437" s="59" customFormat="1" ht="54.6" customHeight="1" x14ac:dyDescent="0.25">
      <c r="A7" s="54"/>
      <c r="B7" s="65">
        <v>2</v>
      </c>
      <c r="C7" s="68" t="s">
        <v>59</v>
      </c>
      <c r="D7" s="66">
        <v>8.0000000000000002E-3</v>
      </c>
      <c r="E7" s="28">
        <v>0.1</v>
      </c>
      <c r="F7" s="28">
        <v>0.1</v>
      </c>
      <c r="G7" s="69">
        <v>1E-3</v>
      </c>
      <c r="H7" s="28">
        <v>0.1</v>
      </c>
      <c r="I7" s="28">
        <v>0.1</v>
      </c>
      <c r="J7" s="66">
        <v>2E-3</v>
      </c>
      <c r="K7" s="28">
        <v>0.09</v>
      </c>
      <c r="L7" s="28">
        <v>0.1</v>
      </c>
      <c r="M7" s="66">
        <v>2E-3</v>
      </c>
      <c r="N7" s="28">
        <v>0.09</v>
      </c>
      <c r="O7" s="28">
        <v>0.1</v>
      </c>
      <c r="P7" s="66">
        <v>4.0000000000000001E-3</v>
      </c>
      <c r="Q7" s="28">
        <v>0.06</v>
      </c>
      <c r="R7" s="28">
        <v>0.1</v>
      </c>
      <c r="S7" s="70" t="s">
        <v>60</v>
      </c>
      <c r="T7" s="54"/>
      <c r="U7" s="54"/>
      <c r="V7" s="54"/>
      <c r="W7" s="54"/>
      <c r="X7" s="54"/>
      <c r="Y7" s="54"/>
      <c r="Z7" s="54"/>
      <c r="AA7" s="54"/>
      <c r="AB7" s="54"/>
      <c r="AC7" s="54"/>
      <c r="AD7" s="54"/>
      <c r="AE7" s="54"/>
      <c r="AF7" s="54"/>
      <c r="AG7" s="54"/>
      <c r="AH7" s="54"/>
      <c r="AI7" s="54"/>
      <c r="AJ7" s="54"/>
      <c r="AK7" s="54"/>
      <c r="AL7" s="54"/>
      <c r="AM7" s="54"/>
      <c r="AN7" s="54"/>
      <c r="AO7" s="54"/>
      <c r="AP7" s="54"/>
      <c r="AQ7" s="54"/>
      <c r="AR7" s="54"/>
      <c r="AS7" s="54"/>
      <c r="AT7" s="54"/>
      <c r="AU7" s="54"/>
      <c r="AV7" s="54"/>
      <c r="AW7" s="54"/>
      <c r="AX7" s="54"/>
      <c r="AY7" s="54"/>
      <c r="AZ7" s="54"/>
      <c r="BA7" s="54"/>
      <c r="BB7" s="54"/>
      <c r="BC7" s="54"/>
      <c r="BD7" s="54"/>
      <c r="BE7" s="54"/>
      <c r="BF7" s="54"/>
      <c r="BG7" s="54"/>
      <c r="BH7" s="54"/>
      <c r="BI7" s="54"/>
      <c r="BJ7" s="54"/>
      <c r="BK7" s="54"/>
      <c r="BL7" s="54"/>
      <c r="BM7" s="54"/>
      <c r="BN7" s="54"/>
      <c r="BO7" s="54"/>
      <c r="BP7" s="54"/>
      <c r="BQ7" s="54"/>
      <c r="BR7" s="54"/>
      <c r="BS7" s="54"/>
      <c r="BT7" s="54"/>
      <c r="BU7" s="54"/>
      <c r="BV7" s="54"/>
      <c r="BW7" s="54"/>
      <c r="BX7" s="54"/>
      <c r="BY7" s="54"/>
      <c r="BZ7" s="54"/>
      <c r="CA7" s="54"/>
      <c r="CB7" s="54"/>
      <c r="CC7" s="54"/>
      <c r="CD7" s="54"/>
      <c r="CE7" s="54"/>
      <c r="CF7" s="54"/>
      <c r="CG7" s="54"/>
      <c r="CH7" s="54"/>
      <c r="CI7" s="54"/>
      <c r="CJ7" s="54"/>
      <c r="CK7" s="54"/>
      <c r="CL7" s="54"/>
      <c r="CM7" s="54"/>
      <c r="CN7" s="54"/>
      <c r="CO7" s="54"/>
      <c r="CP7" s="54"/>
      <c r="CQ7" s="54"/>
      <c r="CR7" s="54"/>
      <c r="CS7" s="54"/>
      <c r="CT7" s="54"/>
      <c r="CU7" s="54"/>
      <c r="CV7" s="54"/>
      <c r="CW7" s="54"/>
      <c r="CX7" s="54"/>
      <c r="CY7" s="54"/>
      <c r="CZ7" s="54"/>
      <c r="DA7" s="54"/>
      <c r="DB7" s="54"/>
      <c r="DC7" s="54"/>
      <c r="DD7" s="54"/>
      <c r="DE7" s="54"/>
      <c r="DF7" s="54"/>
      <c r="DG7" s="54"/>
      <c r="DH7" s="54"/>
      <c r="DI7" s="54"/>
      <c r="DJ7" s="54"/>
      <c r="DK7" s="54"/>
      <c r="DL7" s="54"/>
      <c r="DM7" s="54"/>
      <c r="DN7" s="54"/>
      <c r="DO7" s="54"/>
      <c r="DP7" s="54"/>
      <c r="DQ7" s="54"/>
      <c r="DR7" s="54"/>
      <c r="DS7" s="54"/>
      <c r="DT7" s="54"/>
      <c r="DU7" s="54"/>
      <c r="DV7" s="54"/>
      <c r="DW7" s="54"/>
      <c r="DX7" s="54"/>
      <c r="DY7" s="54"/>
      <c r="DZ7" s="54"/>
      <c r="EA7" s="54"/>
      <c r="EB7" s="54"/>
      <c r="EC7" s="54"/>
      <c r="ED7" s="54"/>
      <c r="EE7" s="54"/>
      <c r="EF7" s="54"/>
      <c r="EG7" s="54"/>
      <c r="EH7" s="54"/>
      <c r="EI7" s="54"/>
      <c r="EJ7" s="54"/>
      <c r="EK7" s="54"/>
      <c r="EL7" s="54"/>
      <c r="EM7" s="54"/>
      <c r="EN7" s="54"/>
      <c r="EO7" s="54"/>
      <c r="EP7" s="54"/>
      <c r="EQ7" s="54"/>
      <c r="ER7" s="54"/>
      <c r="ES7" s="54"/>
      <c r="ET7" s="54"/>
      <c r="EU7" s="54"/>
      <c r="EV7" s="54"/>
      <c r="EW7" s="54"/>
      <c r="EX7" s="54"/>
      <c r="EY7" s="54"/>
      <c r="EZ7" s="54"/>
      <c r="FA7" s="54"/>
      <c r="FB7" s="54"/>
      <c r="FC7" s="54"/>
      <c r="FD7" s="54"/>
      <c r="FE7" s="54"/>
      <c r="FF7" s="54"/>
      <c r="FG7" s="54"/>
      <c r="FH7" s="54"/>
      <c r="FI7" s="54"/>
      <c r="FJ7" s="54"/>
      <c r="FK7" s="54"/>
      <c r="FL7" s="54"/>
      <c r="FM7" s="54"/>
      <c r="FN7" s="54"/>
      <c r="FO7" s="54"/>
      <c r="FP7" s="54"/>
      <c r="FQ7" s="54"/>
      <c r="FR7" s="54"/>
      <c r="FS7" s="54"/>
      <c r="FT7" s="54"/>
      <c r="FU7" s="54"/>
      <c r="FV7" s="54"/>
      <c r="FW7" s="54"/>
      <c r="FX7" s="54"/>
      <c r="FY7" s="54"/>
      <c r="FZ7" s="54"/>
      <c r="GA7" s="54"/>
      <c r="GB7" s="54"/>
      <c r="GC7" s="54"/>
      <c r="GD7" s="54"/>
      <c r="GE7" s="54"/>
      <c r="GF7" s="54"/>
      <c r="GG7" s="54"/>
      <c r="GH7" s="54"/>
      <c r="GI7" s="54"/>
      <c r="GJ7" s="54"/>
      <c r="GK7" s="54"/>
      <c r="GL7" s="54"/>
      <c r="GM7" s="54"/>
      <c r="GN7" s="54"/>
      <c r="GO7" s="54"/>
      <c r="GP7" s="54"/>
      <c r="GQ7" s="54"/>
      <c r="GR7" s="54"/>
      <c r="GS7" s="54"/>
      <c r="GT7" s="54"/>
      <c r="GU7" s="54"/>
      <c r="GV7" s="54"/>
      <c r="GW7" s="54"/>
      <c r="GX7" s="54"/>
      <c r="GY7" s="54"/>
      <c r="GZ7" s="54"/>
      <c r="HA7" s="54"/>
      <c r="HB7" s="54"/>
      <c r="HC7" s="54"/>
      <c r="HD7" s="54"/>
      <c r="HE7" s="54"/>
      <c r="HF7" s="54"/>
      <c r="HG7" s="54"/>
      <c r="HH7" s="54"/>
      <c r="HI7" s="54"/>
      <c r="HJ7" s="54"/>
      <c r="HK7" s="54"/>
      <c r="HL7" s="54"/>
      <c r="HM7" s="54"/>
      <c r="HN7" s="54"/>
      <c r="HO7" s="54"/>
      <c r="HP7" s="54"/>
      <c r="HQ7" s="54"/>
      <c r="HR7" s="54"/>
      <c r="HS7" s="54"/>
      <c r="HT7" s="54"/>
      <c r="HU7" s="54"/>
      <c r="HV7" s="54"/>
      <c r="HW7" s="54"/>
      <c r="HX7" s="54"/>
      <c r="HY7" s="54"/>
      <c r="HZ7" s="54"/>
      <c r="IA7" s="54"/>
      <c r="IB7" s="54"/>
      <c r="IC7" s="54"/>
      <c r="ID7" s="54"/>
      <c r="IE7" s="54"/>
      <c r="IF7" s="54"/>
      <c r="IG7" s="54"/>
      <c r="IH7" s="54"/>
      <c r="II7" s="54"/>
      <c r="IJ7" s="54"/>
      <c r="IK7" s="54"/>
      <c r="IL7" s="54"/>
      <c r="IM7" s="54"/>
      <c r="IN7" s="54"/>
      <c r="IO7" s="54"/>
      <c r="IP7" s="54"/>
      <c r="IQ7" s="54"/>
      <c r="IR7" s="54"/>
      <c r="IS7" s="54"/>
      <c r="IT7" s="54"/>
      <c r="IU7" s="54"/>
      <c r="IV7" s="54"/>
      <c r="IW7" s="54"/>
      <c r="IX7" s="54"/>
      <c r="IY7" s="54"/>
      <c r="IZ7" s="54"/>
      <c r="JA7" s="54"/>
      <c r="JB7" s="54"/>
      <c r="JC7" s="54"/>
      <c r="JD7" s="54"/>
      <c r="JE7" s="54"/>
      <c r="JF7" s="54"/>
      <c r="JG7" s="54"/>
      <c r="JH7" s="54"/>
      <c r="JI7" s="54"/>
      <c r="JJ7" s="54"/>
      <c r="JK7" s="54"/>
      <c r="JL7" s="54"/>
      <c r="JM7" s="54"/>
      <c r="JN7" s="54"/>
      <c r="JO7" s="54"/>
      <c r="JP7" s="54"/>
      <c r="JQ7" s="54"/>
      <c r="JR7" s="54"/>
      <c r="JS7" s="54"/>
      <c r="JT7" s="54"/>
      <c r="JU7" s="54"/>
      <c r="JV7" s="54"/>
      <c r="JW7" s="54"/>
      <c r="JX7" s="54"/>
      <c r="JY7" s="54"/>
      <c r="JZ7" s="54"/>
      <c r="KA7" s="54"/>
      <c r="KB7" s="54"/>
      <c r="KC7" s="54"/>
      <c r="KD7" s="54"/>
      <c r="KE7" s="54"/>
      <c r="KF7" s="54"/>
      <c r="KG7" s="54"/>
      <c r="KH7" s="54"/>
      <c r="KI7" s="54"/>
      <c r="KJ7" s="54"/>
      <c r="KK7" s="54"/>
      <c r="KL7" s="54"/>
      <c r="KM7" s="54"/>
      <c r="KN7" s="54"/>
      <c r="KO7" s="54"/>
      <c r="KP7" s="54"/>
      <c r="KQ7" s="54"/>
      <c r="KR7" s="54"/>
      <c r="KS7" s="54"/>
      <c r="KT7" s="54"/>
      <c r="KU7" s="54"/>
      <c r="KV7" s="54"/>
      <c r="KW7" s="54"/>
      <c r="KX7" s="54"/>
      <c r="KY7" s="54"/>
      <c r="KZ7" s="54"/>
      <c r="LA7" s="54"/>
      <c r="LB7" s="54"/>
      <c r="LC7" s="54"/>
      <c r="LD7" s="54"/>
      <c r="LE7" s="54"/>
      <c r="LF7" s="54"/>
      <c r="LG7" s="54"/>
      <c r="LH7" s="54"/>
      <c r="LI7" s="54"/>
      <c r="LJ7" s="54"/>
      <c r="LK7" s="54"/>
      <c r="LL7" s="54"/>
      <c r="LM7" s="54"/>
      <c r="LN7" s="54"/>
      <c r="LO7" s="54"/>
      <c r="LP7" s="54"/>
      <c r="LQ7" s="54"/>
      <c r="LR7" s="54"/>
      <c r="LS7" s="54"/>
      <c r="LT7" s="54"/>
      <c r="LU7" s="54"/>
      <c r="LV7" s="54"/>
      <c r="LW7" s="54"/>
      <c r="LX7" s="54"/>
      <c r="LY7" s="54"/>
      <c r="LZ7" s="54"/>
      <c r="MA7" s="54"/>
      <c r="MB7" s="54"/>
      <c r="MC7" s="54"/>
      <c r="MD7" s="54"/>
      <c r="ME7" s="54"/>
      <c r="MF7" s="54"/>
      <c r="MG7" s="54"/>
      <c r="MH7" s="54"/>
      <c r="MI7" s="54"/>
      <c r="MJ7" s="54"/>
      <c r="MK7" s="54"/>
      <c r="ML7" s="54"/>
      <c r="MM7" s="54"/>
      <c r="MN7" s="54"/>
      <c r="MO7" s="54"/>
      <c r="MP7" s="54"/>
      <c r="MQ7" s="54"/>
      <c r="MR7" s="54"/>
      <c r="MS7" s="54"/>
      <c r="MT7" s="54"/>
      <c r="MU7" s="54"/>
      <c r="MV7" s="54"/>
      <c r="MW7" s="54"/>
      <c r="MX7" s="54"/>
      <c r="MY7" s="54"/>
      <c r="MZ7" s="54"/>
      <c r="NA7" s="54"/>
      <c r="NB7" s="54"/>
      <c r="NC7" s="54"/>
      <c r="ND7" s="54"/>
      <c r="NE7" s="54"/>
      <c r="NF7" s="54"/>
      <c r="NG7" s="54"/>
      <c r="NH7" s="54"/>
      <c r="NI7" s="54"/>
      <c r="NJ7" s="54"/>
      <c r="NK7" s="54"/>
      <c r="NL7" s="54"/>
      <c r="NM7" s="54"/>
      <c r="NN7" s="54"/>
      <c r="NO7" s="54"/>
      <c r="NP7" s="54"/>
      <c r="NQ7" s="54"/>
      <c r="NR7" s="54"/>
      <c r="NS7" s="54"/>
      <c r="NT7" s="54"/>
      <c r="NU7" s="54"/>
      <c r="NV7" s="54"/>
      <c r="NW7" s="54"/>
      <c r="NX7" s="54"/>
      <c r="NY7" s="54"/>
      <c r="NZ7" s="54"/>
      <c r="OA7" s="54"/>
      <c r="OB7" s="54"/>
      <c r="OC7" s="54"/>
      <c r="OD7" s="54"/>
      <c r="OE7" s="54"/>
      <c r="OF7" s="54"/>
      <c r="OG7" s="54"/>
      <c r="OH7" s="54"/>
      <c r="OI7" s="54"/>
      <c r="OJ7" s="54"/>
      <c r="OK7" s="54"/>
      <c r="OL7" s="54"/>
      <c r="OM7" s="54"/>
      <c r="ON7" s="54"/>
      <c r="OO7" s="54"/>
      <c r="OP7" s="54"/>
      <c r="OQ7" s="54"/>
      <c r="OR7" s="54"/>
      <c r="OS7" s="54"/>
      <c r="OT7" s="54"/>
      <c r="OU7" s="54"/>
      <c r="OV7" s="54"/>
      <c r="OW7" s="54"/>
      <c r="OX7" s="54"/>
      <c r="OY7" s="54"/>
      <c r="OZ7" s="54"/>
      <c r="PA7" s="54"/>
      <c r="PB7" s="54"/>
      <c r="PC7" s="54"/>
      <c r="PD7" s="54"/>
      <c r="PE7" s="54"/>
      <c r="PF7" s="54"/>
      <c r="PG7" s="54"/>
      <c r="PH7" s="54"/>
      <c r="PI7" s="54"/>
      <c r="PJ7" s="54"/>
      <c r="PK7" s="54"/>
      <c r="PL7" s="54"/>
      <c r="PM7" s="54"/>
      <c r="PN7" s="54"/>
      <c r="PO7" s="54"/>
      <c r="PP7" s="54"/>
      <c r="PQ7" s="54"/>
      <c r="PR7" s="54"/>
      <c r="PS7" s="54"/>
      <c r="PT7" s="54"/>
      <c r="PU7" s="54"/>
    </row>
    <row r="8" spans="1:437" s="59" customFormat="1" ht="110.45" customHeight="1" x14ac:dyDescent="0.25">
      <c r="A8" s="54"/>
      <c r="B8" s="65">
        <v>3</v>
      </c>
      <c r="C8" s="68" t="s">
        <v>61</v>
      </c>
      <c r="D8" s="66">
        <v>8.9999999999999993E-3</v>
      </c>
      <c r="E8" s="28">
        <v>0.11</v>
      </c>
      <c r="F8" s="28">
        <v>0.25</v>
      </c>
      <c r="G8" s="69">
        <v>-6.0000000000000001E-3</v>
      </c>
      <c r="H8" s="28">
        <v>7.0000000000000007E-2</v>
      </c>
      <c r="I8" s="28">
        <v>0.25</v>
      </c>
      <c r="J8" s="66">
        <v>-6.0000000000000001E-3</v>
      </c>
      <c r="K8" s="28">
        <v>4.4999999999999998E-2</v>
      </c>
      <c r="L8" s="28">
        <v>0.25</v>
      </c>
      <c r="M8" s="66">
        <v>-8.0000000000000002E-3</v>
      </c>
      <c r="N8" s="28">
        <v>0.01</v>
      </c>
      <c r="O8" s="28">
        <v>0.25</v>
      </c>
      <c r="P8" s="66">
        <v>-3.0000000000000001E-3</v>
      </c>
      <c r="Q8" s="28">
        <v>0.03</v>
      </c>
      <c r="R8" s="28">
        <v>0.25</v>
      </c>
      <c r="S8" s="70" t="s">
        <v>62</v>
      </c>
      <c r="T8" s="54"/>
      <c r="U8" s="54"/>
      <c r="V8" s="54"/>
      <c r="W8" s="54"/>
      <c r="X8" s="54"/>
      <c r="Y8" s="54"/>
      <c r="Z8" s="54"/>
      <c r="AA8" s="54"/>
      <c r="AB8" s="54"/>
      <c r="AC8" s="54"/>
      <c r="AD8" s="54"/>
      <c r="AE8" s="54"/>
      <c r="AF8" s="54"/>
      <c r="AG8" s="54"/>
      <c r="AH8" s="54"/>
      <c r="AI8" s="54"/>
      <c r="AJ8" s="54"/>
      <c r="AK8" s="54"/>
      <c r="AL8" s="54"/>
      <c r="AM8" s="54"/>
      <c r="AN8" s="54"/>
      <c r="AO8" s="54"/>
      <c r="AP8" s="54"/>
      <c r="AQ8" s="54"/>
      <c r="AR8" s="54"/>
      <c r="AS8" s="54"/>
      <c r="AT8" s="54"/>
      <c r="AU8" s="54"/>
      <c r="AV8" s="54"/>
      <c r="AW8" s="54"/>
      <c r="AX8" s="54"/>
      <c r="AY8" s="54"/>
      <c r="AZ8" s="54"/>
      <c r="BA8" s="54"/>
      <c r="BB8" s="54"/>
      <c r="BC8" s="54"/>
      <c r="BD8" s="54"/>
      <c r="BE8" s="54"/>
      <c r="BF8" s="54"/>
      <c r="BG8" s="54"/>
      <c r="BH8" s="54"/>
      <c r="BI8" s="54"/>
      <c r="BJ8" s="54"/>
      <c r="BK8" s="54"/>
      <c r="BL8" s="54"/>
      <c r="BM8" s="54"/>
      <c r="BN8" s="54"/>
      <c r="BO8" s="54"/>
      <c r="BP8" s="54"/>
      <c r="BQ8" s="54"/>
      <c r="BR8" s="54"/>
      <c r="BS8" s="54"/>
      <c r="BT8" s="54"/>
      <c r="BU8" s="54"/>
      <c r="BV8" s="54"/>
      <c r="BW8" s="54"/>
      <c r="BX8" s="54"/>
      <c r="BY8" s="54"/>
      <c r="BZ8" s="54"/>
      <c r="CA8" s="54"/>
      <c r="CB8" s="54"/>
      <c r="CC8" s="54"/>
      <c r="CD8" s="54"/>
      <c r="CE8" s="54"/>
      <c r="CF8" s="54"/>
      <c r="CG8" s="54"/>
      <c r="CH8" s="54"/>
      <c r="CI8" s="54"/>
      <c r="CJ8" s="54"/>
      <c r="CK8" s="54"/>
      <c r="CL8" s="54"/>
      <c r="CM8" s="54"/>
      <c r="CN8" s="54"/>
      <c r="CO8" s="54"/>
      <c r="CP8" s="54"/>
      <c r="CQ8" s="54"/>
      <c r="CR8" s="54"/>
      <c r="CS8" s="54"/>
      <c r="CT8" s="54"/>
      <c r="CU8" s="54"/>
      <c r="CV8" s="54"/>
      <c r="CW8" s="54"/>
      <c r="CX8" s="54"/>
      <c r="CY8" s="54"/>
      <c r="CZ8" s="54"/>
      <c r="DA8" s="54"/>
      <c r="DB8" s="54"/>
      <c r="DC8" s="54"/>
      <c r="DD8" s="54"/>
      <c r="DE8" s="54"/>
      <c r="DF8" s="54"/>
      <c r="DG8" s="54"/>
      <c r="DH8" s="54"/>
      <c r="DI8" s="54"/>
      <c r="DJ8" s="54"/>
      <c r="DK8" s="54"/>
      <c r="DL8" s="54"/>
      <c r="DM8" s="54"/>
      <c r="DN8" s="54"/>
      <c r="DO8" s="54"/>
      <c r="DP8" s="54"/>
      <c r="DQ8" s="54"/>
      <c r="DR8" s="54"/>
      <c r="DS8" s="54"/>
      <c r="DT8" s="54"/>
      <c r="DU8" s="54"/>
      <c r="DV8" s="54"/>
      <c r="DW8" s="54"/>
      <c r="DX8" s="54"/>
      <c r="DY8" s="54"/>
      <c r="DZ8" s="54"/>
      <c r="EA8" s="54"/>
      <c r="EB8" s="54"/>
      <c r="EC8" s="54"/>
      <c r="ED8" s="54"/>
      <c r="EE8" s="54"/>
      <c r="EF8" s="54"/>
      <c r="EG8" s="54"/>
      <c r="EH8" s="54"/>
      <c r="EI8" s="54"/>
      <c r="EJ8" s="54"/>
      <c r="EK8" s="54"/>
      <c r="EL8" s="54"/>
      <c r="EM8" s="54"/>
      <c r="EN8" s="54"/>
      <c r="EO8" s="54"/>
      <c r="EP8" s="54"/>
      <c r="EQ8" s="54"/>
      <c r="ER8" s="54"/>
      <c r="ES8" s="54"/>
      <c r="ET8" s="54"/>
      <c r="EU8" s="54"/>
      <c r="EV8" s="54"/>
      <c r="EW8" s="54"/>
      <c r="EX8" s="54"/>
      <c r="EY8" s="54"/>
      <c r="EZ8" s="54"/>
      <c r="FA8" s="54"/>
      <c r="FB8" s="54"/>
      <c r="FC8" s="54"/>
      <c r="FD8" s="54"/>
      <c r="FE8" s="54"/>
      <c r="FF8" s="54"/>
      <c r="FG8" s="54"/>
      <c r="FH8" s="54"/>
      <c r="FI8" s="54"/>
      <c r="FJ8" s="54"/>
      <c r="FK8" s="54"/>
      <c r="FL8" s="54"/>
      <c r="FM8" s="54"/>
      <c r="FN8" s="54"/>
      <c r="FO8" s="54"/>
      <c r="FP8" s="54"/>
      <c r="FQ8" s="54"/>
      <c r="FR8" s="54"/>
      <c r="FS8" s="54"/>
      <c r="FT8" s="54"/>
      <c r="FU8" s="54"/>
      <c r="FV8" s="54"/>
      <c r="FW8" s="54"/>
      <c r="FX8" s="54"/>
      <c r="FY8" s="54"/>
      <c r="FZ8" s="54"/>
      <c r="GA8" s="54"/>
      <c r="GB8" s="54"/>
      <c r="GC8" s="54"/>
      <c r="GD8" s="54"/>
      <c r="GE8" s="54"/>
      <c r="GF8" s="54"/>
      <c r="GG8" s="54"/>
      <c r="GH8" s="54"/>
      <c r="GI8" s="54"/>
      <c r="GJ8" s="54"/>
      <c r="GK8" s="54"/>
      <c r="GL8" s="54"/>
      <c r="GM8" s="54"/>
      <c r="GN8" s="54"/>
      <c r="GO8" s="54"/>
      <c r="GP8" s="54"/>
      <c r="GQ8" s="54"/>
      <c r="GR8" s="54"/>
      <c r="GS8" s="54"/>
      <c r="GT8" s="54"/>
      <c r="GU8" s="54"/>
      <c r="GV8" s="54"/>
      <c r="GW8" s="54"/>
      <c r="GX8" s="54"/>
      <c r="GY8" s="54"/>
      <c r="GZ8" s="54"/>
      <c r="HA8" s="54"/>
      <c r="HB8" s="54"/>
      <c r="HC8" s="54"/>
      <c r="HD8" s="54"/>
      <c r="HE8" s="54"/>
      <c r="HF8" s="54"/>
      <c r="HG8" s="54"/>
      <c r="HH8" s="54"/>
      <c r="HI8" s="54"/>
      <c r="HJ8" s="54"/>
      <c r="HK8" s="54"/>
      <c r="HL8" s="54"/>
      <c r="HM8" s="54"/>
      <c r="HN8" s="54"/>
      <c r="HO8" s="54"/>
      <c r="HP8" s="54"/>
      <c r="HQ8" s="54"/>
      <c r="HR8" s="54"/>
      <c r="HS8" s="54"/>
      <c r="HT8" s="54"/>
      <c r="HU8" s="54"/>
      <c r="HV8" s="54"/>
      <c r="HW8" s="54"/>
      <c r="HX8" s="54"/>
      <c r="HY8" s="54"/>
      <c r="HZ8" s="54"/>
      <c r="IA8" s="54"/>
      <c r="IB8" s="54"/>
      <c r="IC8" s="54"/>
      <c r="ID8" s="54"/>
      <c r="IE8" s="54"/>
      <c r="IF8" s="54"/>
      <c r="IG8" s="54"/>
      <c r="IH8" s="54"/>
      <c r="II8" s="54"/>
      <c r="IJ8" s="54"/>
      <c r="IK8" s="54"/>
      <c r="IL8" s="54"/>
      <c r="IM8" s="54"/>
      <c r="IN8" s="54"/>
      <c r="IO8" s="54"/>
      <c r="IP8" s="54"/>
      <c r="IQ8" s="54"/>
      <c r="IR8" s="54"/>
      <c r="IS8" s="54"/>
      <c r="IT8" s="54"/>
      <c r="IU8" s="54"/>
      <c r="IV8" s="54"/>
      <c r="IW8" s="54"/>
      <c r="IX8" s="54"/>
      <c r="IY8" s="54"/>
      <c r="IZ8" s="54"/>
      <c r="JA8" s="54"/>
      <c r="JB8" s="54"/>
      <c r="JC8" s="54"/>
      <c r="JD8" s="54"/>
      <c r="JE8" s="54"/>
      <c r="JF8" s="54"/>
      <c r="JG8" s="54"/>
      <c r="JH8" s="54"/>
      <c r="JI8" s="54"/>
      <c r="JJ8" s="54"/>
      <c r="JK8" s="54"/>
      <c r="JL8" s="54"/>
      <c r="JM8" s="54"/>
      <c r="JN8" s="54"/>
      <c r="JO8" s="54"/>
      <c r="JP8" s="54"/>
      <c r="JQ8" s="54"/>
      <c r="JR8" s="54"/>
      <c r="JS8" s="54"/>
      <c r="JT8" s="54"/>
      <c r="JU8" s="54"/>
      <c r="JV8" s="54"/>
      <c r="JW8" s="54"/>
      <c r="JX8" s="54"/>
      <c r="JY8" s="54"/>
      <c r="JZ8" s="54"/>
      <c r="KA8" s="54"/>
      <c r="KB8" s="54"/>
      <c r="KC8" s="54"/>
      <c r="KD8" s="54"/>
      <c r="KE8" s="54"/>
      <c r="KF8" s="54"/>
      <c r="KG8" s="54"/>
      <c r="KH8" s="54"/>
      <c r="KI8" s="54"/>
      <c r="KJ8" s="54"/>
      <c r="KK8" s="54"/>
      <c r="KL8" s="54"/>
      <c r="KM8" s="54"/>
      <c r="KN8" s="54"/>
      <c r="KO8" s="54"/>
      <c r="KP8" s="54"/>
      <c r="KQ8" s="54"/>
      <c r="KR8" s="54"/>
      <c r="KS8" s="54"/>
      <c r="KT8" s="54"/>
      <c r="KU8" s="54"/>
      <c r="KV8" s="54"/>
      <c r="KW8" s="54"/>
      <c r="KX8" s="54"/>
      <c r="KY8" s="54"/>
      <c r="KZ8" s="54"/>
      <c r="LA8" s="54"/>
      <c r="LB8" s="54"/>
      <c r="LC8" s="54"/>
      <c r="LD8" s="54"/>
      <c r="LE8" s="54"/>
      <c r="LF8" s="54"/>
      <c r="LG8" s="54"/>
      <c r="LH8" s="54"/>
      <c r="LI8" s="54"/>
      <c r="LJ8" s="54"/>
      <c r="LK8" s="54"/>
      <c r="LL8" s="54"/>
      <c r="LM8" s="54"/>
      <c r="LN8" s="54"/>
      <c r="LO8" s="54"/>
      <c r="LP8" s="54"/>
      <c r="LQ8" s="54"/>
      <c r="LR8" s="54"/>
      <c r="LS8" s="54"/>
      <c r="LT8" s="54"/>
      <c r="LU8" s="54"/>
      <c r="LV8" s="54"/>
      <c r="LW8" s="54"/>
      <c r="LX8" s="54"/>
      <c r="LY8" s="54"/>
      <c r="LZ8" s="54"/>
      <c r="MA8" s="54"/>
      <c r="MB8" s="54"/>
      <c r="MC8" s="54"/>
      <c r="MD8" s="54"/>
      <c r="ME8" s="54"/>
      <c r="MF8" s="54"/>
      <c r="MG8" s="54"/>
      <c r="MH8" s="54"/>
      <c r="MI8" s="54"/>
      <c r="MJ8" s="54"/>
      <c r="MK8" s="54"/>
      <c r="ML8" s="54"/>
      <c r="MM8" s="54"/>
      <c r="MN8" s="54"/>
      <c r="MO8" s="54"/>
      <c r="MP8" s="54"/>
      <c r="MQ8" s="54"/>
      <c r="MR8" s="54"/>
      <c r="MS8" s="54"/>
      <c r="MT8" s="54"/>
      <c r="MU8" s="54"/>
      <c r="MV8" s="54"/>
      <c r="MW8" s="54"/>
      <c r="MX8" s="54"/>
      <c r="MY8" s="54"/>
      <c r="MZ8" s="54"/>
      <c r="NA8" s="54"/>
      <c r="NB8" s="54"/>
      <c r="NC8" s="54"/>
      <c r="ND8" s="54"/>
      <c r="NE8" s="54"/>
      <c r="NF8" s="54"/>
      <c r="NG8" s="54"/>
      <c r="NH8" s="54"/>
      <c r="NI8" s="54"/>
      <c r="NJ8" s="54"/>
      <c r="NK8" s="54"/>
      <c r="NL8" s="54"/>
      <c r="NM8" s="54"/>
      <c r="NN8" s="54"/>
      <c r="NO8" s="54"/>
      <c r="NP8" s="54"/>
      <c r="NQ8" s="54"/>
      <c r="NR8" s="54"/>
      <c r="NS8" s="54"/>
      <c r="NT8" s="54"/>
      <c r="NU8" s="54"/>
      <c r="NV8" s="54"/>
      <c r="NW8" s="54"/>
      <c r="NX8" s="54"/>
      <c r="NY8" s="54"/>
      <c r="NZ8" s="54"/>
      <c r="OA8" s="54"/>
      <c r="OB8" s="54"/>
      <c r="OC8" s="54"/>
      <c r="OD8" s="54"/>
      <c r="OE8" s="54"/>
      <c r="OF8" s="54"/>
      <c r="OG8" s="54"/>
      <c r="OH8" s="54"/>
      <c r="OI8" s="54"/>
      <c r="OJ8" s="54"/>
      <c r="OK8" s="54"/>
      <c r="OL8" s="54"/>
      <c r="OM8" s="54"/>
      <c r="ON8" s="54"/>
      <c r="OO8" s="54"/>
      <c r="OP8" s="54"/>
      <c r="OQ8" s="54"/>
      <c r="OR8" s="54"/>
      <c r="OS8" s="54"/>
      <c r="OT8" s="54"/>
      <c r="OU8" s="54"/>
      <c r="OV8" s="54"/>
      <c r="OW8" s="54"/>
      <c r="OX8" s="54"/>
      <c r="OY8" s="54"/>
      <c r="OZ8" s="54"/>
      <c r="PA8" s="54"/>
      <c r="PB8" s="54"/>
      <c r="PC8" s="54"/>
      <c r="PD8" s="54"/>
      <c r="PE8" s="54"/>
      <c r="PF8" s="54"/>
      <c r="PG8" s="54"/>
      <c r="PH8" s="54"/>
      <c r="PI8" s="54"/>
      <c r="PJ8" s="54"/>
      <c r="PK8" s="54"/>
      <c r="PL8" s="54"/>
      <c r="PM8" s="54"/>
      <c r="PN8" s="54"/>
      <c r="PO8" s="54"/>
      <c r="PP8" s="54"/>
      <c r="PQ8" s="54"/>
      <c r="PR8" s="54"/>
      <c r="PS8" s="54"/>
      <c r="PT8" s="54"/>
      <c r="PU8" s="54"/>
    </row>
    <row r="9" spans="1:437" s="59" customFormat="1" ht="69.599999999999994" customHeight="1" x14ac:dyDescent="0.25">
      <c r="A9" s="54"/>
      <c r="B9" s="65">
        <v>4</v>
      </c>
      <c r="C9" s="68" t="s">
        <v>13</v>
      </c>
      <c r="D9" s="66">
        <v>1.9E-2</v>
      </c>
      <c r="E9" s="28">
        <v>0.15</v>
      </c>
      <c r="F9" s="28">
        <v>0.2</v>
      </c>
      <c r="G9" s="69">
        <v>1E-3</v>
      </c>
      <c r="H9" s="28">
        <v>0.1</v>
      </c>
      <c r="I9" s="28">
        <v>0.2</v>
      </c>
      <c r="J9" s="66">
        <v>1E-3</v>
      </c>
      <c r="K9" s="28">
        <v>0.09</v>
      </c>
      <c r="L9" s="28">
        <v>0.2</v>
      </c>
      <c r="M9" s="66">
        <v>1E-3</v>
      </c>
      <c r="N9" s="28">
        <v>8.5000000000000006E-2</v>
      </c>
      <c r="O9" s="28">
        <v>0.2</v>
      </c>
      <c r="P9" s="66">
        <v>2E-3</v>
      </c>
      <c r="Q9" s="28">
        <v>5.5E-2</v>
      </c>
      <c r="R9" s="28">
        <v>0.2</v>
      </c>
      <c r="S9" s="70" t="s">
        <v>63</v>
      </c>
      <c r="T9" s="54"/>
      <c r="U9" s="54"/>
      <c r="V9" s="54"/>
      <c r="W9" s="54"/>
      <c r="X9" s="54"/>
      <c r="Y9" s="54"/>
      <c r="Z9" s="54"/>
      <c r="AA9" s="54"/>
      <c r="AB9" s="54"/>
      <c r="AC9" s="54"/>
      <c r="AD9" s="54"/>
      <c r="AE9" s="54"/>
      <c r="AF9" s="54"/>
      <c r="AG9" s="54"/>
      <c r="AH9" s="54"/>
      <c r="AI9" s="54"/>
      <c r="AJ9" s="54"/>
      <c r="AK9" s="54"/>
      <c r="AL9" s="54"/>
      <c r="AM9" s="54"/>
      <c r="AN9" s="54"/>
      <c r="AO9" s="54"/>
      <c r="AP9" s="54"/>
      <c r="AQ9" s="54"/>
      <c r="AR9" s="54"/>
      <c r="AS9" s="54"/>
      <c r="AT9" s="54"/>
      <c r="AU9" s="54"/>
      <c r="AV9" s="54"/>
      <c r="AW9" s="54"/>
      <c r="AX9" s="54"/>
      <c r="AY9" s="54"/>
      <c r="AZ9" s="54"/>
      <c r="BA9" s="54"/>
      <c r="BB9" s="54"/>
      <c r="BC9" s="54"/>
      <c r="BD9" s="54"/>
      <c r="BE9" s="54"/>
      <c r="BF9" s="54"/>
      <c r="BG9" s="54"/>
      <c r="BH9" s="54"/>
      <c r="BI9" s="54"/>
      <c r="BJ9" s="54"/>
      <c r="BK9" s="54"/>
      <c r="BL9" s="54"/>
      <c r="BM9" s="54"/>
      <c r="BN9" s="54"/>
      <c r="BO9" s="54"/>
      <c r="BP9" s="54"/>
      <c r="BQ9" s="54"/>
      <c r="BR9" s="54"/>
      <c r="BS9" s="54"/>
      <c r="BT9" s="54"/>
      <c r="BU9" s="54"/>
      <c r="BV9" s="54"/>
      <c r="BW9" s="54"/>
      <c r="BX9" s="54"/>
      <c r="BY9" s="54"/>
      <c r="BZ9" s="54"/>
      <c r="CA9" s="54"/>
      <c r="CB9" s="54"/>
      <c r="CC9" s="54"/>
      <c r="CD9" s="54"/>
      <c r="CE9" s="54"/>
      <c r="CF9" s="54"/>
      <c r="CG9" s="54"/>
      <c r="CH9" s="54"/>
      <c r="CI9" s="54"/>
      <c r="CJ9" s="54"/>
      <c r="CK9" s="54"/>
      <c r="CL9" s="54"/>
      <c r="CM9" s="54"/>
      <c r="CN9" s="54"/>
      <c r="CO9" s="54"/>
      <c r="CP9" s="54"/>
      <c r="CQ9" s="54"/>
      <c r="CR9" s="54"/>
      <c r="CS9" s="54"/>
      <c r="CT9" s="54"/>
      <c r="CU9" s="54"/>
      <c r="CV9" s="54"/>
      <c r="CW9" s="54"/>
      <c r="CX9" s="54"/>
      <c r="CY9" s="54"/>
      <c r="CZ9" s="54"/>
      <c r="DA9" s="54"/>
      <c r="DB9" s="54"/>
      <c r="DC9" s="54"/>
      <c r="DD9" s="54"/>
      <c r="DE9" s="54"/>
      <c r="DF9" s="54"/>
      <c r="DG9" s="54"/>
      <c r="DH9" s="54"/>
      <c r="DI9" s="54"/>
      <c r="DJ9" s="54"/>
      <c r="DK9" s="54"/>
      <c r="DL9" s="54"/>
      <c r="DM9" s="54"/>
      <c r="DN9" s="54"/>
      <c r="DO9" s="54"/>
      <c r="DP9" s="54"/>
      <c r="DQ9" s="54"/>
      <c r="DR9" s="54"/>
      <c r="DS9" s="54"/>
      <c r="DT9" s="54"/>
      <c r="DU9" s="54"/>
      <c r="DV9" s="54"/>
      <c r="DW9" s="54"/>
      <c r="DX9" s="54"/>
      <c r="DY9" s="54"/>
      <c r="DZ9" s="54"/>
      <c r="EA9" s="54"/>
      <c r="EB9" s="54"/>
      <c r="EC9" s="54"/>
      <c r="ED9" s="54"/>
      <c r="EE9" s="54"/>
      <c r="EF9" s="54"/>
      <c r="EG9" s="54"/>
      <c r="EH9" s="54"/>
      <c r="EI9" s="54"/>
      <c r="EJ9" s="54"/>
      <c r="EK9" s="54"/>
      <c r="EL9" s="54"/>
      <c r="EM9" s="54"/>
      <c r="EN9" s="54"/>
      <c r="EO9" s="54"/>
      <c r="EP9" s="54"/>
      <c r="EQ9" s="54"/>
      <c r="ER9" s="54"/>
      <c r="ES9" s="54"/>
      <c r="ET9" s="54"/>
      <c r="EU9" s="54"/>
      <c r="EV9" s="54"/>
      <c r="EW9" s="54"/>
      <c r="EX9" s="54"/>
      <c r="EY9" s="54"/>
      <c r="EZ9" s="54"/>
      <c r="FA9" s="54"/>
      <c r="FB9" s="54"/>
      <c r="FC9" s="54"/>
      <c r="FD9" s="54"/>
      <c r="FE9" s="54"/>
      <c r="FF9" s="54"/>
      <c r="FG9" s="54"/>
      <c r="FH9" s="54"/>
      <c r="FI9" s="54"/>
      <c r="FJ9" s="54"/>
      <c r="FK9" s="54"/>
      <c r="FL9" s="54"/>
      <c r="FM9" s="54"/>
      <c r="FN9" s="54"/>
      <c r="FO9" s="54"/>
      <c r="FP9" s="54"/>
      <c r="FQ9" s="54"/>
      <c r="FR9" s="54"/>
      <c r="FS9" s="54"/>
      <c r="FT9" s="54"/>
      <c r="FU9" s="54"/>
      <c r="FV9" s="54"/>
      <c r="FW9" s="54"/>
      <c r="FX9" s="54"/>
      <c r="FY9" s="54"/>
      <c r="FZ9" s="54"/>
      <c r="GA9" s="54"/>
      <c r="GB9" s="54"/>
      <c r="GC9" s="54"/>
      <c r="GD9" s="54"/>
      <c r="GE9" s="54"/>
      <c r="GF9" s="54"/>
      <c r="GG9" s="54"/>
      <c r="GH9" s="54"/>
      <c r="GI9" s="54"/>
      <c r="GJ9" s="54"/>
      <c r="GK9" s="54"/>
      <c r="GL9" s="54"/>
      <c r="GM9" s="54"/>
      <c r="GN9" s="54"/>
      <c r="GO9" s="54"/>
      <c r="GP9" s="54"/>
      <c r="GQ9" s="54"/>
      <c r="GR9" s="54"/>
      <c r="GS9" s="54"/>
      <c r="GT9" s="54"/>
      <c r="GU9" s="54"/>
      <c r="GV9" s="54"/>
      <c r="GW9" s="54"/>
      <c r="GX9" s="54"/>
      <c r="GY9" s="54"/>
      <c r="GZ9" s="54"/>
      <c r="HA9" s="54"/>
      <c r="HB9" s="54"/>
      <c r="HC9" s="54"/>
      <c r="HD9" s="54"/>
      <c r="HE9" s="54"/>
      <c r="HF9" s="54"/>
      <c r="HG9" s="54"/>
      <c r="HH9" s="54"/>
      <c r="HI9" s="54"/>
      <c r="HJ9" s="54"/>
      <c r="HK9" s="54"/>
      <c r="HL9" s="54"/>
      <c r="HM9" s="54"/>
      <c r="HN9" s="54"/>
      <c r="HO9" s="54"/>
      <c r="HP9" s="54"/>
      <c r="HQ9" s="54"/>
      <c r="HR9" s="54"/>
      <c r="HS9" s="54"/>
      <c r="HT9" s="54"/>
      <c r="HU9" s="54"/>
      <c r="HV9" s="54"/>
      <c r="HW9" s="54"/>
      <c r="HX9" s="54"/>
      <c r="HY9" s="54"/>
      <c r="HZ9" s="54"/>
      <c r="IA9" s="54"/>
      <c r="IB9" s="54"/>
      <c r="IC9" s="54"/>
      <c r="ID9" s="54"/>
      <c r="IE9" s="54"/>
      <c r="IF9" s="54"/>
      <c r="IG9" s="54"/>
      <c r="IH9" s="54"/>
      <c r="II9" s="54"/>
      <c r="IJ9" s="54"/>
      <c r="IK9" s="54"/>
      <c r="IL9" s="54"/>
      <c r="IM9" s="54"/>
      <c r="IN9" s="54"/>
      <c r="IO9" s="54"/>
      <c r="IP9" s="54"/>
      <c r="IQ9" s="54"/>
      <c r="IR9" s="54"/>
      <c r="IS9" s="54"/>
      <c r="IT9" s="54"/>
      <c r="IU9" s="54"/>
      <c r="IV9" s="54"/>
      <c r="IW9" s="54"/>
      <c r="IX9" s="54"/>
      <c r="IY9" s="54"/>
      <c r="IZ9" s="54"/>
      <c r="JA9" s="54"/>
      <c r="JB9" s="54"/>
      <c r="JC9" s="54"/>
      <c r="JD9" s="54"/>
      <c r="JE9" s="54"/>
      <c r="JF9" s="54"/>
      <c r="JG9" s="54"/>
      <c r="JH9" s="54"/>
      <c r="JI9" s="54"/>
      <c r="JJ9" s="54"/>
      <c r="JK9" s="54"/>
      <c r="JL9" s="54"/>
      <c r="JM9" s="54"/>
      <c r="JN9" s="54"/>
      <c r="JO9" s="54"/>
      <c r="JP9" s="54"/>
      <c r="JQ9" s="54"/>
      <c r="JR9" s="54"/>
      <c r="JS9" s="54"/>
      <c r="JT9" s="54"/>
      <c r="JU9" s="54"/>
      <c r="JV9" s="54"/>
      <c r="JW9" s="54"/>
      <c r="JX9" s="54"/>
      <c r="JY9" s="54"/>
      <c r="JZ9" s="54"/>
      <c r="KA9" s="54"/>
      <c r="KB9" s="54"/>
      <c r="KC9" s="54"/>
      <c r="KD9" s="54"/>
      <c r="KE9" s="54"/>
      <c r="KF9" s="54"/>
      <c r="KG9" s="54"/>
      <c r="KH9" s="54"/>
      <c r="KI9" s="54"/>
      <c r="KJ9" s="54"/>
      <c r="KK9" s="54"/>
      <c r="KL9" s="54"/>
      <c r="KM9" s="54"/>
      <c r="KN9" s="54"/>
      <c r="KO9" s="54"/>
      <c r="KP9" s="54"/>
      <c r="KQ9" s="54"/>
      <c r="KR9" s="54"/>
      <c r="KS9" s="54"/>
      <c r="KT9" s="54"/>
      <c r="KU9" s="54"/>
      <c r="KV9" s="54"/>
      <c r="KW9" s="54"/>
      <c r="KX9" s="54"/>
      <c r="KY9" s="54"/>
      <c r="KZ9" s="54"/>
      <c r="LA9" s="54"/>
      <c r="LB9" s="54"/>
      <c r="LC9" s="54"/>
      <c r="LD9" s="54"/>
      <c r="LE9" s="54"/>
      <c r="LF9" s="54"/>
      <c r="LG9" s="54"/>
      <c r="LH9" s="54"/>
      <c r="LI9" s="54"/>
      <c r="LJ9" s="54"/>
      <c r="LK9" s="54"/>
      <c r="LL9" s="54"/>
      <c r="LM9" s="54"/>
      <c r="LN9" s="54"/>
      <c r="LO9" s="54"/>
      <c r="LP9" s="54"/>
      <c r="LQ9" s="54"/>
      <c r="LR9" s="54"/>
      <c r="LS9" s="54"/>
      <c r="LT9" s="54"/>
      <c r="LU9" s="54"/>
      <c r="LV9" s="54"/>
      <c r="LW9" s="54"/>
      <c r="LX9" s="54"/>
      <c r="LY9" s="54"/>
      <c r="LZ9" s="54"/>
      <c r="MA9" s="54"/>
      <c r="MB9" s="54"/>
      <c r="MC9" s="54"/>
      <c r="MD9" s="54"/>
      <c r="ME9" s="54"/>
      <c r="MF9" s="54"/>
      <c r="MG9" s="54"/>
      <c r="MH9" s="54"/>
      <c r="MI9" s="54"/>
      <c r="MJ9" s="54"/>
      <c r="MK9" s="54"/>
      <c r="ML9" s="54"/>
      <c r="MM9" s="54"/>
      <c r="MN9" s="54"/>
      <c r="MO9" s="54"/>
      <c r="MP9" s="54"/>
      <c r="MQ9" s="54"/>
      <c r="MR9" s="54"/>
      <c r="MS9" s="54"/>
      <c r="MT9" s="54"/>
      <c r="MU9" s="54"/>
      <c r="MV9" s="54"/>
      <c r="MW9" s="54"/>
      <c r="MX9" s="54"/>
      <c r="MY9" s="54"/>
      <c r="MZ9" s="54"/>
      <c r="NA9" s="54"/>
      <c r="NB9" s="54"/>
      <c r="NC9" s="54"/>
      <c r="ND9" s="54"/>
      <c r="NE9" s="54"/>
      <c r="NF9" s="54"/>
      <c r="NG9" s="54"/>
      <c r="NH9" s="54"/>
      <c r="NI9" s="54"/>
      <c r="NJ9" s="54"/>
      <c r="NK9" s="54"/>
      <c r="NL9" s="54"/>
      <c r="NM9" s="54"/>
      <c r="NN9" s="54"/>
      <c r="NO9" s="54"/>
      <c r="NP9" s="54"/>
      <c r="NQ9" s="54"/>
      <c r="NR9" s="54"/>
      <c r="NS9" s="54"/>
      <c r="NT9" s="54"/>
      <c r="NU9" s="54"/>
      <c r="NV9" s="54"/>
      <c r="NW9" s="54"/>
      <c r="NX9" s="54"/>
      <c r="NY9" s="54"/>
      <c r="NZ9" s="54"/>
      <c r="OA9" s="54"/>
      <c r="OB9" s="54"/>
      <c r="OC9" s="54"/>
      <c r="OD9" s="54"/>
      <c r="OE9" s="54"/>
      <c r="OF9" s="54"/>
      <c r="OG9" s="54"/>
      <c r="OH9" s="54"/>
      <c r="OI9" s="54"/>
      <c r="OJ9" s="54"/>
      <c r="OK9" s="54"/>
      <c r="OL9" s="54"/>
      <c r="OM9" s="54"/>
      <c r="ON9" s="54"/>
      <c r="OO9" s="54"/>
      <c r="OP9" s="54"/>
      <c r="OQ9" s="54"/>
      <c r="OR9" s="54"/>
      <c r="OS9" s="54"/>
      <c r="OT9" s="54"/>
      <c r="OU9" s="54"/>
      <c r="OV9" s="54"/>
      <c r="OW9" s="54"/>
      <c r="OX9" s="54"/>
      <c r="OY9" s="54"/>
      <c r="OZ9" s="54"/>
      <c r="PA9" s="54"/>
      <c r="PB9" s="54"/>
      <c r="PC9" s="54"/>
      <c r="PD9" s="54"/>
      <c r="PE9" s="54"/>
      <c r="PF9" s="54"/>
      <c r="PG9" s="54"/>
      <c r="PH9" s="54"/>
      <c r="PI9" s="54"/>
      <c r="PJ9" s="54"/>
      <c r="PK9" s="54"/>
      <c r="PL9" s="54"/>
      <c r="PM9" s="54"/>
      <c r="PN9" s="54"/>
      <c r="PO9" s="54"/>
      <c r="PP9" s="54"/>
      <c r="PQ9" s="54"/>
      <c r="PR9" s="54"/>
      <c r="PS9" s="54"/>
      <c r="PT9" s="54"/>
      <c r="PU9" s="54"/>
    </row>
    <row r="10" spans="1:437" s="59" customFormat="1" ht="86.45" customHeight="1" x14ac:dyDescent="0.25">
      <c r="A10" s="54"/>
      <c r="B10" s="65">
        <v>5</v>
      </c>
      <c r="C10" s="68" t="s">
        <v>14</v>
      </c>
      <c r="D10" s="66">
        <v>1.6E-2</v>
      </c>
      <c r="E10" s="28">
        <v>0.13</v>
      </c>
      <c r="F10" s="28">
        <v>0.1</v>
      </c>
      <c r="G10" s="69">
        <v>2E-3</v>
      </c>
      <c r="H10" s="28">
        <v>0.1</v>
      </c>
      <c r="I10" s="28">
        <v>0.1</v>
      </c>
      <c r="J10" s="66">
        <v>1E-3</v>
      </c>
      <c r="K10" s="28">
        <v>0.09</v>
      </c>
      <c r="L10" s="28">
        <v>0.1</v>
      </c>
      <c r="M10" s="66">
        <v>1E-3</v>
      </c>
      <c r="N10" s="28">
        <v>0.09</v>
      </c>
      <c r="O10" s="28">
        <v>0.1</v>
      </c>
      <c r="P10" s="66">
        <v>3.0000000000000001E-3</v>
      </c>
      <c r="Q10" s="28">
        <v>5.5E-2</v>
      </c>
      <c r="R10" s="28">
        <v>0.1</v>
      </c>
      <c r="S10" s="70" t="s">
        <v>64</v>
      </c>
      <c r="T10" s="54"/>
      <c r="U10" s="54"/>
      <c r="V10" s="54"/>
      <c r="W10" s="54"/>
      <c r="X10" s="54"/>
      <c r="Y10" s="54"/>
      <c r="Z10" s="54"/>
      <c r="AA10" s="54"/>
      <c r="AB10" s="54"/>
      <c r="AC10" s="54"/>
      <c r="AD10" s="54"/>
      <c r="AE10" s="54"/>
      <c r="AF10" s="54"/>
      <c r="AG10" s="54"/>
      <c r="AH10" s="54"/>
      <c r="AI10" s="54"/>
      <c r="AJ10" s="54"/>
      <c r="AK10" s="54"/>
      <c r="AL10" s="54"/>
      <c r="AM10" s="54"/>
      <c r="AN10" s="54"/>
      <c r="AO10" s="54"/>
      <c r="AP10" s="54"/>
      <c r="AQ10" s="54"/>
      <c r="AR10" s="54"/>
      <c r="AS10" s="54"/>
      <c r="AT10" s="54"/>
      <c r="AU10" s="54"/>
      <c r="AV10" s="54"/>
      <c r="AW10" s="54"/>
      <c r="AX10" s="54"/>
      <c r="AY10" s="54"/>
      <c r="AZ10" s="54"/>
      <c r="BA10" s="54"/>
      <c r="BB10" s="54"/>
      <c r="BC10" s="54"/>
      <c r="BD10" s="54"/>
      <c r="BE10" s="54"/>
      <c r="BF10" s="54"/>
      <c r="BG10" s="54"/>
      <c r="BH10" s="54"/>
      <c r="BI10" s="54"/>
      <c r="BJ10" s="54"/>
      <c r="BK10" s="54"/>
      <c r="BL10" s="54"/>
      <c r="BM10" s="54"/>
      <c r="BN10" s="54"/>
      <c r="BO10" s="54"/>
      <c r="BP10" s="54"/>
      <c r="BQ10" s="54"/>
      <c r="BR10" s="54"/>
      <c r="BS10" s="54"/>
      <c r="BT10" s="54"/>
      <c r="BU10" s="54"/>
      <c r="BV10" s="54"/>
      <c r="BW10" s="54"/>
      <c r="BX10" s="54"/>
      <c r="BY10" s="54"/>
      <c r="BZ10" s="54"/>
      <c r="CA10" s="54"/>
      <c r="CB10" s="54"/>
      <c r="CC10" s="54"/>
      <c r="CD10" s="54"/>
      <c r="CE10" s="54"/>
      <c r="CF10" s="54"/>
      <c r="CG10" s="54"/>
      <c r="CH10" s="54"/>
      <c r="CI10" s="54"/>
      <c r="CJ10" s="54"/>
      <c r="CK10" s="54"/>
      <c r="CL10" s="54"/>
      <c r="CM10" s="54"/>
      <c r="CN10" s="54"/>
      <c r="CO10" s="54"/>
      <c r="CP10" s="54"/>
      <c r="CQ10" s="54"/>
      <c r="CR10" s="54"/>
      <c r="CS10" s="54"/>
      <c r="CT10" s="54"/>
      <c r="CU10" s="54"/>
      <c r="CV10" s="54"/>
      <c r="CW10" s="54"/>
      <c r="CX10" s="54"/>
      <c r="CY10" s="54"/>
      <c r="CZ10" s="54"/>
      <c r="DA10" s="54"/>
      <c r="DB10" s="54"/>
      <c r="DC10" s="54"/>
      <c r="DD10" s="54"/>
      <c r="DE10" s="54"/>
      <c r="DF10" s="54"/>
      <c r="DG10" s="54"/>
      <c r="DH10" s="54"/>
      <c r="DI10" s="54"/>
      <c r="DJ10" s="54"/>
      <c r="DK10" s="54"/>
      <c r="DL10" s="54"/>
      <c r="DM10" s="54"/>
      <c r="DN10" s="54"/>
      <c r="DO10" s="54"/>
      <c r="DP10" s="54"/>
      <c r="DQ10" s="54"/>
      <c r="DR10" s="54"/>
      <c r="DS10" s="54"/>
      <c r="DT10" s="54"/>
      <c r="DU10" s="54"/>
      <c r="DV10" s="54"/>
      <c r="DW10" s="54"/>
      <c r="DX10" s="54"/>
      <c r="DY10" s="54"/>
      <c r="DZ10" s="54"/>
      <c r="EA10" s="54"/>
      <c r="EB10" s="54"/>
      <c r="EC10" s="54"/>
      <c r="ED10" s="54"/>
      <c r="EE10" s="54"/>
      <c r="EF10" s="54"/>
      <c r="EG10" s="54"/>
      <c r="EH10" s="54"/>
      <c r="EI10" s="54"/>
      <c r="EJ10" s="54"/>
      <c r="EK10" s="54"/>
      <c r="EL10" s="54"/>
      <c r="EM10" s="54"/>
      <c r="EN10" s="54"/>
      <c r="EO10" s="54"/>
      <c r="EP10" s="54"/>
      <c r="EQ10" s="54"/>
      <c r="ER10" s="54"/>
      <c r="ES10" s="54"/>
      <c r="ET10" s="54"/>
      <c r="EU10" s="54"/>
      <c r="EV10" s="54"/>
      <c r="EW10" s="54"/>
      <c r="EX10" s="54"/>
      <c r="EY10" s="54"/>
      <c r="EZ10" s="54"/>
      <c r="FA10" s="54"/>
      <c r="FB10" s="54"/>
      <c r="FC10" s="54"/>
      <c r="FD10" s="54"/>
      <c r="FE10" s="54"/>
      <c r="FF10" s="54"/>
      <c r="FG10" s="54"/>
      <c r="FH10" s="54"/>
      <c r="FI10" s="54"/>
      <c r="FJ10" s="54"/>
      <c r="FK10" s="54"/>
      <c r="FL10" s="54"/>
      <c r="FM10" s="54"/>
      <c r="FN10" s="54"/>
      <c r="FO10" s="54"/>
      <c r="FP10" s="54"/>
      <c r="FQ10" s="54"/>
      <c r="FR10" s="54"/>
      <c r="FS10" s="54"/>
      <c r="FT10" s="54"/>
      <c r="FU10" s="54"/>
      <c r="FV10" s="54"/>
      <c r="FW10" s="54"/>
      <c r="FX10" s="54"/>
      <c r="FY10" s="54"/>
      <c r="FZ10" s="54"/>
      <c r="GA10" s="54"/>
      <c r="GB10" s="54"/>
      <c r="GC10" s="54"/>
      <c r="GD10" s="54"/>
      <c r="GE10" s="54"/>
      <c r="GF10" s="54"/>
      <c r="GG10" s="54"/>
      <c r="GH10" s="54"/>
      <c r="GI10" s="54"/>
      <c r="GJ10" s="54"/>
      <c r="GK10" s="54"/>
      <c r="GL10" s="54"/>
      <c r="GM10" s="54"/>
      <c r="GN10" s="54"/>
      <c r="GO10" s="54"/>
      <c r="GP10" s="54"/>
      <c r="GQ10" s="54"/>
      <c r="GR10" s="54"/>
      <c r="GS10" s="54"/>
      <c r="GT10" s="54"/>
      <c r="GU10" s="54"/>
      <c r="GV10" s="54"/>
      <c r="GW10" s="54"/>
      <c r="GX10" s="54"/>
      <c r="GY10" s="54"/>
      <c r="GZ10" s="54"/>
      <c r="HA10" s="54"/>
      <c r="HB10" s="54"/>
      <c r="HC10" s="54"/>
      <c r="HD10" s="54"/>
      <c r="HE10" s="54"/>
      <c r="HF10" s="54"/>
      <c r="HG10" s="54"/>
      <c r="HH10" s="54"/>
      <c r="HI10" s="54"/>
      <c r="HJ10" s="54"/>
      <c r="HK10" s="54"/>
      <c r="HL10" s="54"/>
      <c r="HM10" s="54"/>
      <c r="HN10" s="54"/>
      <c r="HO10" s="54"/>
      <c r="HP10" s="54"/>
      <c r="HQ10" s="54"/>
      <c r="HR10" s="54"/>
      <c r="HS10" s="54"/>
      <c r="HT10" s="54"/>
      <c r="HU10" s="54"/>
      <c r="HV10" s="54"/>
      <c r="HW10" s="54"/>
      <c r="HX10" s="54"/>
      <c r="HY10" s="54"/>
      <c r="HZ10" s="54"/>
      <c r="IA10" s="54"/>
      <c r="IB10" s="54"/>
      <c r="IC10" s="54"/>
      <c r="ID10" s="54"/>
      <c r="IE10" s="54"/>
      <c r="IF10" s="54"/>
      <c r="IG10" s="54"/>
      <c r="IH10" s="54"/>
      <c r="II10" s="54"/>
      <c r="IJ10" s="54"/>
      <c r="IK10" s="54"/>
      <c r="IL10" s="54"/>
      <c r="IM10" s="54"/>
      <c r="IN10" s="54"/>
      <c r="IO10" s="54"/>
      <c r="IP10" s="54"/>
      <c r="IQ10" s="54"/>
      <c r="IR10" s="54"/>
      <c r="IS10" s="54"/>
      <c r="IT10" s="54"/>
      <c r="IU10" s="54"/>
      <c r="IV10" s="54"/>
      <c r="IW10" s="54"/>
      <c r="IX10" s="54"/>
      <c r="IY10" s="54"/>
      <c r="IZ10" s="54"/>
      <c r="JA10" s="54"/>
      <c r="JB10" s="54"/>
      <c r="JC10" s="54"/>
      <c r="JD10" s="54"/>
      <c r="JE10" s="54"/>
      <c r="JF10" s="54"/>
      <c r="JG10" s="54"/>
      <c r="JH10" s="54"/>
      <c r="JI10" s="54"/>
      <c r="JJ10" s="54"/>
      <c r="JK10" s="54"/>
      <c r="JL10" s="54"/>
      <c r="JM10" s="54"/>
      <c r="JN10" s="54"/>
      <c r="JO10" s="54"/>
      <c r="JP10" s="54"/>
      <c r="JQ10" s="54"/>
      <c r="JR10" s="54"/>
      <c r="JS10" s="54"/>
      <c r="JT10" s="54"/>
      <c r="JU10" s="54"/>
      <c r="JV10" s="54"/>
      <c r="JW10" s="54"/>
      <c r="JX10" s="54"/>
      <c r="JY10" s="54"/>
      <c r="JZ10" s="54"/>
      <c r="KA10" s="54"/>
      <c r="KB10" s="54"/>
      <c r="KC10" s="54"/>
      <c r="KD10" s="54"/>
      <c r="KE10" s="54"/>
      <c r="KF10" s="54"/>
      <c r="KG10" s="54"/>
      <c r="KH10" s="54"/>
      <c r="KI10" s="54"/>
      <c r="KJ10" s="54"/>
      <c r="KK10" s="54"/>
      <c r="KL10" s="54"/>
      <c r="KM10" s="54"/>
      <c r="KN10" s="54"/>
      <c r="KO10" s="54"/>
      <c r="KP10" s="54"/>
      <c r="KQ10" s="54"/>
      <c r="KR10" s="54"/>
      <c r="KS10" s="54"/>
      <c r="KT10" s="54"/>
      <c r="KU10" s="54"/>
      <c r="KV10" s="54"/>
      <c r="KW10" s="54"/>
      <c r="KX10" s="54"/>
      <c r="KY10" s="54"/>
      <c r="KZ10" s="54"/>
      <c r="LA10" s="54"/>
      <c r="LB10" s="54"/>
      <c r="LC10" s="54"/>
      <c r="LD10" s="54"/>
      <c r="LE10" s="54"/>
      <c r="LF10" s="54"/>
      <c r="LG10" s="54"/>
      <c r="LH10" s="54"/>
      <c r="LI10" s="54"/>
      <c r="LJ10" s="54"/>
      <c r="LK10" s="54"/>
      <c r="LL10" s="54"/>
      <c r="LM10" s="54"/>
      <c r="LN10" s="54"/>
      <c r="LO10" s="54"/>
      <c r="LP10" s="54"/>
      <c r="LQ10" s="54"/>
      <c r="LR10" s="54"/>
      <c r="LS10" s="54"/>
      <c r="LT10" s="54"/>
      <c r="LU10" s="54"/>
      <c r="LV10" s="54"/>
      <c r="LW10" s="54"/>
      <c r="LX10" s="54"/>
      <c r="LY10" s="54"/>
      <c r="LZ10" s="54"/>
      <c r="MA10" s="54"/>
      <c r="MB10" s="54"/>
      <c r="MC10" s="54"/>
      <c r="MD10" s="54"/>
      <c r="ME10" s="54"/>
      <c r="MF10" s="54"/>
      <c r="MG10" s="54"/>
      <c r="MH10" s="54"/>
      <c r="MI10" s="54"/>
      <c r="MJ10" s="54"/>
      <c r="MK10" s="54"/>
      <c r="ML10" s="54"/>
      <c r="MM10" s="54"/>
      <c r="MN10" s="54"/>
      <c r="MO10" s="54"/>
      <c r="MP10" s="54"/>
      <c r="MQ10" s="54"/>
      <c r="MR10" s="54"/>
      <c r="MS10" s="54"/>
      <c r="MT10" s="54"/>
      <c r="MU10" s="54"/>
      <c r="MV10" s="54"/>
      <c r="MW10" s="54"/>
      <c r="MX10" s="54"/>
      <c r="MY10" s="54"/>
      <c r="MZ10" s="54"/>
      <c r="NA10" s="54"/>
      <c r="NB10" s="54"/>
      <c r="NC10" s="54"/>
      <c r="ND10" s="54"/>
      <c r="NE10" s="54"/>
      <c r="NF10" s="54"/>
      <c r="NG10" s="54"/>
      <c r="NH10" s="54"/>
      <c r="NI10" s="54"/>
      <c r="NJ10" s="54"/>
      <c r="NK10" s="54"/>
      <c r="NL10" s="54"/>
      <c r="NM10" s="54"/>
      <c r="NN10" s="54"/>
      <c r="NO10" s="54"/>
      <c r="NP10" s="54"/>
      <c r="NQ10" s="54"/>
      <c r="NR10" s="54"/>
      <c r="NS10" s="54"/>
      <c r="NT10" s="54"/>
      <c r="NU10" s="54"/>
      <c r="NV10" s="54"/>
      <c r="NW10" s="54"/>
      <c r="NX10" s="54"/>
      <c r="NY10" s="54"/>
      <c r="NZ10" s="54"/>
      <c r="OA10" s="54"/>
      <c r="OB10" s="54"/>
      <c r="OC10" s="54"/>
      <c r="OD10" s="54"/>
      <c r="OE10" s="54"/>
      <c r="OF10" s="54"/>
      <c r="OG10" s="54"/>
      <c r="OH10" s="54"/>
      <c r="OI10" s="54"/>
      <c r="OJ10" s="54"/>
      <c r="OK10" s="54"/>
      <c r="OL10" s="54"/>
      <c r="OM10" s="54"/>
      <c r="ON10" s="54"/>
      <c r="OO10" s="54"/>
      <c r="OP10" s="54"/>
      <c r="OQ10" s="54"/>
      <c r="OR10" s="54"/>
      <c r="OS10" s="54"/>
      <c r="OT10" s="54"/>
      <c r="OU10" s="54"/>
      <c r="OV10" s="54"/>
      <c r="OW10" s="54"/>
      <c r="OX10" s="54"/>
      <c r="OY10" s="54"/>
      <c r="OZ10" s="54"/>
      <c r="PA10" s="54"/>
      <c r="PB10" s="54"/>
      <c r="PC10" s="54"/>
      <c r="PD10" s="54"/>
      <c r="PE10" s="54"/>
      <c r="PF10" s="54"/>
      <c r="PG10" s="54"/>
      <c r="PH10" s="54"/>
      <c r="PI10" s="54"/>
      <c r="PJ10" s="54"/>
      <c r="PK10" s="54"/>
      <c r="PL10" s="54"/>
      <c r="PM10" s="54"/>
      <c r="PN10" s="54"/>
      <c r="PO10" s="54"/>
      <c r="PP10" s="54"/>
      <c r="PQ10" s="54"/>
      <c r="PR10" s="54"/>
      <c r="PS10" s="54"/>
      <c r="PT10" s="54"/>
      <c r="PU10" s="54"/>
    </row>
    <row r="11" spans="1:437" ht="20.100000000000001" customHeight="1" x14ac:dyDescent="0.25">
      <c r="B11" s="71"/>
      <c r="D11" s="97">
        <v>9.5000000000000001E-2</v>
      </c>
      <c r="E11" s="96">
        <f>SUMPRODUCT(E4:E10,F4:F10)</f>
        <v>9.4549999999999995E-2</v>
      </c>
      <c r="F11" s="30">
        <f>SUM(F4:F10)</f>
        <v>0.99999999999999989</v>
      </c>
      <c r="G11" s="98">
        <v>8.4000000000000005E-2</v>
      </c>
      <c r="H11" s="96">
        <f>SUMPRODUCT(H4:H10,I4:I10)</f>
        <v>8.4000000000000019E-2</v>
      </c>
      <c r="I11" s="30">
        <f>SUM(I4:I10)</f>
        <v>0.99999999999999989</v>
      </c>
      <c r="J11" s="98">
        <v>7.1999999999999995E-2</v>
      </c>
      <c r="K11" s="96">
        <f>SUMPRODUCT(K4:K10,L4:L10)</f>
        <v>7.1550000000000002E-2</v>
      </c>
      <c r="L11" s="30">
        <f>SUM(L4:L10)</f>
        <v>0.99999999999999989</v>
      </c>
      <c r="M11" s="98">
        <v>0.05</v>
      </c>
      <c r="N11" s="96">
        <f>SUMPRODUCT(N4:N10,O4:O10)</f>
        <v>5.04E-2</v>
      </c>
      <c r="O11" s="30">
        <f>SUM(O4:O10)</f>
        <v>0.99999999999999989</v>
      </c>
      <c r="P11" s="99">
        <v>4.2000000000000003E-2</v>
      </c>
      <c r="Q11" s="96">
        <f>SUMPRODUCT(Q4:Q10,R4:R10)</f>
        <v>4.1500000000000002E-2</v>
      </c>
      <c r="R11" s="30">
        <f>SUM(R4:R10)</f>
        <v>0.99999999999999989</v>
      </c>
      <c r="S11" s="73"/>
    </row>
    <row r="12" spans="1:437" ht="20.100000000000001" customHeight="1" x14ac:dyDescent="0.2">
      <c r="B12" s="71"/>
      <c r="C12" s="74"/>
      <c r="D12" s="75">
        <f>D11-D4</f>
        <v>5.1000000000000004E-2</v>
      </c>
      <c r="E12" s="75"/>
      <c r="F12" s="75"/>
      <c r="G12" s="75">
        <f t="shared" ref="G12:P12" si="0">G11-G4</f>
        <v>-1.0999999999999996E-2</v>
      </c>
      <c r="H12" s="75"/>
      <c r="I12" s="75"/>
      <c r="J12" s="75">
        <f t="shared" si="0"/>
        <v>-1.2000000000000011E-2</v>
      </c>
      <c r="K12" s="75"/>
      <c r="L12" s="75"/>
      <c r="M12" s="75">
        <f t="shared" si="0"/>
        <v>-2.1999999999999992E-2</v>
      </c>
      <c r="N12" s="75"/>
      <c r="O12" s="75"/>
      <c r="P12" s="75">
        <f t="shared" si="0"/>
        <v>-8.0000000000000002E-3</v>
      </c>
      <c r="Q12" s="75"/>
      <c r="R12" s="75"/>
      <c r="S12" s="71"/>
    </row>
    <row r="13" spans="1:437" ht="14.1" hidden="1" customHeight="1" x14ac:dyDescent="0.2">
      <c r="B13" s="71"/>
      <c r="C13" s="74"/>
      <c r="S13" s="76"/>
    </row>
    <row r="14" spans="1:437" ht="14.1" hidden="1" customHeight="1" x14ac:dyDescent="0.2">
      <c r="B14" s="71"/>
    </row>
    <row r="15" spans="1:437" ht="14.1" hidden="1" customHeight="1" x14ac:dyDescent="0.2">
      <c r="B15" s="74"/>
      <c r="C15" s="74"/>
      <c r="S15" s="74"/>
    </row>
    <row r="16" spans="1:437" ht="14.1" hidden="1" customHeight="1" x14ac:dyDescent="0.2">
      <c r="B16" s="74"/>
      <c r="C16" s="74"/>
      <c r="S16" s="74"/>
    </row>
    <row r="17" spans="2:19" ht="14.1" hidden="1" customHeight="1" x14ac:dyDescent="0.2">
      <c r="B17" s="74"/>
      <c r="C17" s="74"/>
      <c r="S17" s="74"/>
    </row>
    <row r="18" spans="2:19" ht="14.1" hidden="1" customHeight="1" x14ac:dyDescent="0.2">
      <c r="B18" s="74"/>
      <c r="C18" s="74"/>
      <c r="S18" s="74"/>
    </row>
    <row r="19" spans="2:19" ht="14.1" hidden="1" customHeight="1" x14ac:dyDescent="0.2">
      <c r="B19" s="74"/>
      <c r="C19" s="74"/>
      <c r="S19" s="74"/>
    </row>
    <row r="20" spans="2:19" ht="14.1" hidden="1" customHeight="1" x14ac:dyDescent="0.2">
      <c r="B20" s="74"/>
      <c r="C20" s="74"/>
      <c r="S20" s="74"/>
    </row>
    <row r="21" spans="2:19" ht="14.1" hidden="1" customHeight="1" x14ac:dyDescent="0.2">
      <c r="B21" s="74"/>
      <c r="C21" s="74"/>
      <c r="S21" s="74"/>
    </row>
    <row r="22" spans="2:19" ht="14.1" hidden="1" customHeight="1" x14ac:dyDescent="0.2"/>
    <row r="23" spans="2:19" ht="14.1" hidden="1" customHeight="1" x14ac:dyDescent="0.2"/>
    <row r="24" spans="2:19" ht="14.1" hidden="1" customHeight="1" x14ac:dyDescent="0.2"/>
    <row r="25" spans="2:19" ht="14.1" hidden="1" customHeight="1" x14ac:dyDescent="0.2"/>
    <row r="26" spans="2:19" x14ac:dyDescent="0.2"/>
    <row r="27" spans="2:19" x14ac:dyDescent="0.2">
      <c r="G27" s="55"/>
      <c r="H27" s="55"/>
      <c r="I27" s="55"/>
      <c r="J27" s="55"/>
      <c r="K27" s="55"/>
      <c r="L27" s="55"/>
      <c r="M27" s="55"/>
      <c r="N27" s="55"/>
      <c r="O27" s="55"/>
      <c r="P27" s="55"/>
      <c r="Q27" s="55"/>
      <c r="R27" s="55"/>
      <c r="S27" s="55"/>
    </row>
    <row r="28" spans="2:19" x14ac:dyDescent="0.2">
      <c r="G28" s="77" t="s">
        <v>65</v>
      </c>
      <c r="H28" s="77"/>
      <c r="I28" s="77"/>
      <c r="J28" s="55"/>
      <c r="K28" s="55"/>
      <c r="L28" s="55"/>
      <c r="M28" s="55"/>
      <c r="N28" s="55"/>
      <c r="O28" s="55"/>
      <c r="P28" s="55"/>
      <c r="Q28" s="55"/>
      <c r="R28" s="55"/>
      <c r="S28" s="55"/>
    </row>
    <row r="29" spans="2:19" ht="14.1" hidden="1" customHeight="1" x14ac:dyDescent="0.2">
      <c r="C29" s="78" t="s">
        <v>9</v>
      </c>
      <c r="G29" s="55"/>
      <c r="H29" s="55"/>
      <c r="I29" s="55"/>
      <c r="J29" s="55"/>
      <c r="K29" s="55"/>
      <c r="L29" s="55"/>
      <c r="M29" s="55"/>
      <c r="N29" s="55"/>
      <c r="O29" s="55"/>
      <c r="P29" s="55"/>
      <c r="Q29" s="55"/>
      <c r="R29" s="55"/>
      <c r="S29" s="55"/>
    </row>
    <row r="30" spans="2:19" x14ac:dyDescent="0.2">
      <c r="G30" s="55"/>
      <c r="H30" s="55"/>
      <c r="I30" s="55"/>
      <c r="J30" s="55"/>
      <c r="K30" s="55"/>
      <c r="L30" s="55"/>
      <c r="M30" s="55"/>
      <c r="N30" s="55"/>
      <c r="O30" s="55"/>
      <c r="P30" s="55"/>
      <c r="Q30" s="55"/>
      <c r="R30" s="55"/>
      <c r="S30" s="55"/>
    </row>
    <row r="31" spans="2:19" x14ac:dyDescent="0.2">
      <c r="G31" s="55"/>
      <c r="H31" s="55"/>
      <c r="I31" s="55"/>
      <c r="J31" s="55"/>
      <c r="K31" s="55"/>
      <c r="L31" s="55"/>
      <c r="M31" s="55"/>
      <c r="N31" s="55"/>
      <c r="O31" s="55"/>
      <c r="P31" s="55"/>
      <c r="Q31" s="55"/>
      <c r="R31" s="55"/>
      <c r="S31" s="55"/>
    </row>
    <row r="32" spans="2:19" x14ac:dyDescent="0.2">
      <c r="G32" s="55"/>
      <c r="H32" s="55"/>
      <c r="I32" s="55"/>
      <c r="J32" s="55"/>
      <c r="K32" s="55"/>
      <c r="L32" s="55"/>
      <c r="M32" s="55"/>
      <c r="N32" s="55"/>
      <c r="O32" s="55"/>
      <c r="P32" s="55"/>
      <c r="Q32" s="55"/>
      <c r="R32" s="55"/>
      <c r="S32" s="55"/>
    </row>
    <row r="33" spans="7:19" x14ac:dyDescent="0.2">
      <c r="G33" s="55" t="s">
        <v>66</v>
      </c>
      <c r="H33" s="55"/>
      <c r="I33" s="55"/>
      <c r="J33" s="55" t="s">
        <v>67</v>
      </c>
      <c r="K33" s="55"/>
      <c r="L33" s="55"/>
      <c r="M33" s="55"/>
      <c r="N33" s="55"/>
      <c r="O33" s="55"/>
      <c r="P33" s="55"/>
      <c r="Q33" s="55"/>
      <c r="R33" s="55"/>
      <c r="S33" s="55"/>
    </row>
    <row r="34" spans="7:19" x14ac:dyDescent="0.2">
      <c r="G34" s="55" t="s">
        <v>68</v>
      </c>
      <c r="H34" s="55"/>
      <c r="I34" s="55"/>
      <c r="J34" s="55" t="s">
        <v>69</v>
      </c>
      <c r="K34" s="55"/>
      <c r="L34" s="55"/>
      <c r="M34" s="55"/>
      <c r="N34" s="55"/>
      <c r="O34" s="55"/>
      <c r="P34" s="55"/>
      <c r="Q34" s="55"/>
      <c r="R34" s="55"/>
      <c r="S34" s="55"/>
    </row>
    <row r="35" spans="7:19" x14ac:dyDescent="0.2">
      <c r="G35" s="54" t="s">
        <v>70</v>
      </c>
      <c r="J35" s="54" t="s">
        <v>71</v>
      </c>
    </row>
    <row r="36" spans="7:19" x14ac:dyDescent="0.2"/>
  </sheetData>
  <mergeCells count="2">
    <mergeCell ref="B2:C2"/>
    <mergeCell ref="B5:D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1BA6C-1AB5-45A5-9D94-DFF833694DC7}">
  <dimension ref="A1:JK36"/>
  <sheetViews>
    <sheetView topLeftCell="O4" zoomScale="80" zoomScaleNormal="80" workbookViewId="0">
      <selection activeCell="S7" sqref="S7:T7"/>
    </sheetView>
  </sheetViews>
  <sheetFormatPr defaultColWidth="9.140625" defaultRowHeight="15" zeroHeight="1" x14ac:dyDescent="0.25"/>
  <cols>
    <col min="1" max="1" width="3.28515625" customWidth="1"/>
    <col min="2" max="2" width="9.140625" customWidth="1"/>
    <col min="3" max="3" width="57.7109375" customWidth="1"/>
    <col min="4" max="6" width="11" style="27" customWidth="1"/>
    <col min="7" max="18" width="29.5703125" customWidth="1"/>
    <col min="19" max="20" width="20" customWidth="1"/>
    <col min="21" max="24" width="9.140625" customWidth="1"/>
  </cols>
  <sheetData>
    <row r="1" spans="1:271" ht="15.75" hidden="1" thickBot="1" x14ac:dyDescent="0.3">
      <c r="C1" t="s">
        <v>0</v>
      </c>
    </row>
    <row r="2" spans="1:271" ht="24.95" customHeight="1" x14ac:dyDescent="0.25">
      <c r="B2" s="111" t="s">
        <v>1</v>
      </c>
      <c r="C2" s="112"/>
      <c r="S2" s="1"/>
      <c r="T2" s="1"/>
    </row>
    <row r="3" spans="1:271" s="3" customFormat="1" ht="36" customHeight="1" x14ac:dyDescent="0.25">
      <c r="A3"/>
      <c r="B3" s="2" t="s">
        <v>2</v>
      </c>
      <c r="C3" s="2" t="s">
        <v>21</v>
      </c>
      <c r="D3" s="2" t="s">
        <v>10</v>
      </c>
      <c r="E3" s="81" t="s">
        <v>105</v>
      </c>
      <c r="F3" s="2" t="s">
        <v>106</v>
      </c>
      <c r="G3" s="2" t="s">
        <v>11</v>
      </c>
      <c r="H3" s="81" t="s">
        <v>105</v>
      </c>
      <c r="I3" s="2" t="s">
        <v>106</v>
      </c>
      <c r="J3" s="2" t="s">
        <v>18</v>
      </c>
      <c r="K3" s="81" t="s">
        <v>105</v>
      </c>
      <c r="L3" s="2" t="s">
        <v>106</v>
      </c>
      <c r="M3" s="2" t="s">
        <v>19</v>
      </c>
      <c r="N3" s="81" t="s">
        <v>105</v>
      </c>
      <c r="O3" s="2" t="s">
        <v>106</v>
      </c>
      <c r="P3" s="2" t="s">
        <v>20</v>
      </c>
      <c r="Q3" s="81" t="s">
        <v>105</v>
      </c>
      <c r="R3" s="2" t="s">
        <v>106</v>
      </c>
      <c r="S3" s="79"/>
      <c r="T3" s="80"/>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row>
    <row r="4" spans="1:271" s="6" customFormat="1" ht="20.100000000000001" customHeight="1" x14ac:dyDescent="0.25">
      <c r="A4" s="4"/>
      <c r="B4" s="5">
        <v>4</v>
      </c>
      <c r="C4" s="26" t="s">
        <v>12</v>
      </c>
      <c r="D4" s="31">
        <v>-1.7559500491282853E-2</v>
      </c>
      <c r="E4" s="45">
        <f>D4</f>
        <v>-1.7559500491282853E-2</v>
      </c>
      <c r="F4" s="31">
        <v>0.2</v>
      </c>
      <c r="G4" s="33">
        <v>4.5000000000000005E-2</v>
      </c>
      <c r="H4" s="45">
        <f>G4</f>
        <v>4.5000000000000005E-2</v>
      </c>
      <c r="I4" s="31">
        <v>0.2</v>
      </c>
      <c r="J4" s="33">
        <v>4.3023560314184625E-2</v>
      </c>
      <c r="K4" s="45">
        <f>J4</f>
        <v>4.3023560314184625E-2</v>
      </c>
      <c r="L4" s="31">
        <v>0.2</v>
      </c>
      <c r="M4" s="33">
        <v>4.1133927602406271E-2</v>
      </c>
      <c r="N4" s="45">
        <f>M4</f>
        <v>4.1133927602406271E-2</v>
      </c>
      <c r="O4" s="31">
        <v>0.2</v>
      </c>
      <c r="P4" s="33">
        <v>3.9327289225809553E-2</v>
      </c>
      <c r="Q4" s="45">
        <f>P4</f>
        <v>3.9327289225809553E-2</v>
      </c>
      <c r="R4" s="31">
        <v>0.2</v>
      </c>
      <c r="S4" s="79"/>
      <c r="T4" s="80"/>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row>
    <row r="5" spans="1:271" s="6" customFormat="1" ht="20.100000000000001" customHeight="1" x14ac:dyDescent="0.25">
      <c r="A5" s="4"/>
      <c r="B5" s="113" t="s">
        <v>21</v>
      </c>
      <c r="C5" s="113"/>
      <c r="D5" s="113"/>
      <c r="E5" s="44"/>
      <c r="F5" s="5"/>
      <c r="G5" s="35"/>
      <c r="H5" s="44"/>
      <c r="I5" s="5"/>
      <c r="J5" s="35"/>
      <c r="K5" s="44"/>
      <c r="L5" s="5"/>
      <c r="M5" s="35"/>
      <c r="N5" s="44"/>
      <c r="O5" s="5"/>
      <c r="P5" s="35"/>
      <c r="Q5" s="44"/>
      <c r="R5" s="5"/>
      <c r="S5" s="79"/>
      <c r="T5" s="80"/>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row>
    <row r="6" spans="1:271" s="3" customFormat="1" ht="114" customHeight="1" x14ac:dyDescent="0.25">
      <c r="A6"/>
      <c r="B6" s="7">
        <v>2</v>
      </c>
      <c r="C6" s="9" t="s">
        <v>15</v>
      </c>
      <c r="D6" s="28">
        <v>7.0000000000000001E-3</v>
      </c>
      <c r="E6" s="28">
        <v>0.04</v>
      </c>
      <c r="F6" s="28">
        <v>0.15</v>
      </c>
      <c r="G6" s="34">
        <v>4.0000000000000001E-3</v>
      </c>
      <c r="H6" s="28">
        <v>5.5E-2</v>
      </c>
      <c r="I6" s="28">
        <v>0.15</v>
      </c>
      <c r="J6" s="34">
        <v>-5.4000000000000003E-3</v>
      </c>
      <c r="K6" s="28">
        <v>0.01</v>
      </c>
      <c r="L6" s="28">
        <v>0.15</v>
      </c>
      <c r="M6" s="34">
        <v>-1.2999999999999999E-3</v>
      </c>
      <c r="N6" s="28">
        <v>3.5000000000000003E-2</v>
      </c>
      <c r="O6" s="28">
        <v>0.15</v>
      </c>
      <c r="P6" s="34">
        <v>-8.9999999999999998E-4</v>
      </c>
      <c r="Q6" s="28">
        <v>0.03</v>
      </c>
      <c r="R6" s="28">
        <v>0.15</v>
      </c>
      <c r="S6" s="121" t="s">
        <v>72</v>
      </c>
      <c r="T6" s="115"/>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row>
    <row r="7" spans="1:271" s="3" customFormat="1" ht="157.5" customHeight="1" x14ac:dyDescent="0.25">
      <c r="A7"/>
      <c r="B7" s="7">
        <v>2</v>
      </c>
      <c r="C7" s="9" t="s">
        <v>16</v>
      </c>
      <c r="D7" s="28">
        <v>1.4999999999999999E-2</v>
      </c>
      <c r="E7" s="28">
        <v>7.0000000000000007E-2</v>
      </c>
      <c r="F7" s="28">
        <v>0.1</v>
      </c>
      <c r="G7" s="34">
        <v>5.0000000000000001E-3</v>
      </c>
      <c r="H7" s="28">
        <v>0.05</v>
      </c>
      <c r="I7" s="28">
        <v>0.1</v>
      </c>
      <c r="J7" s="34">
        <v>3.3999999999999998E-3</v>
      </c>
      <c r="K7" s="28">
        <v>0.05</v>
      </c>
      <c r="L7" s="28">
        <v>0.1</v>
      </c>
      <c r="M7" s="34">
        <v>3.0000000000000001E-3</v>
      </c>
      <c r="N7" s="28">
        <v>5.5E-2</v>
      </c>
      <c r="O7" s="28">
        <v>0.1</v>
      </c>
      <c r="P7" s="34">
        <v>2.0999999999999999E-3</v>
      </c>
      <c r="Q7" s="28">
        <v>0.05</v>
      </c>
      <c r="R7" s="28">
        <v>0.1</v>
      </c>
      <c r="S7" s="121" t="s">
        <v>73</v>
      </c>
      <c r="T7" s="115"/>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row>
    <row r="8" spans="1:271" s="3" customFormat="1" ht="109.5" customHeight="1" x14ac:dyDescent="0.25">
      <c r="A8"/>
      <c r="B8" s="7"/>
      <c r="C8" s="9" t="s">
        <v>17</v>
      </c>
      <c r="D8" s="28">
        <v>1.4999999999999999E-2</v>
      </c>
      <c r="E8" s="28">
        <v>6.5000000000000002E-2</v>
      </c>
      <c r="F8" s="28">
        <v>0.25</v>
      </c>
      <c r="G8" s="34">
        <v>3.0000000000000001E-3</v>
      </c>
      <c r="H8" s="28">
        <v>0.05</v>
      </c>
      <c r="I8" s="28">
        <v>0.25</v>
      </c>
      <c r="J8" s="34">
        <v>3.0000000000000001E-3</v>
      </c>
      <c r="K8" s="28">
        <v>0.05</v>
      </c>
      <c r="L8" s="28">
        <v>0.25</v>
      </c>
      <c r="M8" s="34">
        <v>-2.8999999999999998E-3</v>
      </c>
      <c r="N8" s="28">
        <v>0.03</v>
      </c>
      <c r="O8" s="28">
        <v>0.25</v>
      </c>
      <c r="P8" s="34">
        <v>-2.3E-3</v>
      </c>
      <c r="Q8" s="28">
        <v>0.03</v>
      </c>
      <c r="R8" s="28">
        <v>0.25</v>
      </c>
      <c r="S8" s="121" t="s">
        <v>74</v>
      </c>
      <c r="T8" s="115"/>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row>
    <row r="9" spans="1:271" s="3" customFormat="1" ht="114" customHeight="1" x14ac:dyDescent="0.25">
      <c r="A9"/>
      <c r="B9" s="7">
        <v>4</v>
      </c>
      <c r="C9" s="9" t="s">
        <v>13</v>
      </c>
      <c r="D9" s="28">
        <v>0.01</v>
      </c>
      <c r="E9" s="28">
        <v>0.06</v>
      </c>
      <c r="F9" s="28">
        <v>0.2</v>
      </c>
      <c r="G9" s="34">
        <v>3.0000000000000001E-3</v>
      </c>
      <c r="H9" s="28">
        <v>0.05</v>
      </c>
      <c r="I9" s="28">
        <v>0.2</v>
      </c>
      <c r="J9" s="34">
        <v>4.3E-3</v>
      </c>
      <c r="K9" s="28">
        <v>0.06</v>
      </c>
      <c r="L9" s="28">
        <v>0.2</v>
      </c>
      <c r="M9" s="34">
        <v>3.0999999999999999E-3</v>
      </c>
      <c r="N9" s="28">
        <v>5.5E-2</v>
      </c>
      <c r="O9" s="28">
        <v>0.2</v>
      </c>
      <c r="P9" s="34">
        <v>1.9E-3</v>
      </c>
      <c r="Q9" s="28">
        <v>0.05</v>
      </c>
      <c r="R9" s="28">
        <v>0.2</v>
      </c>
      <c r="S9" s="114" t="s">
        <v>75</v>
      </c>
      <c r="T9" s="115"/>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row>
    <row r="10" spans="1:271" s="3" customFormat="1" ht="117" customHeight="1" x14ac:dyDescent="0.25">
      <c r="A10"/>
      <c r="B10" s="7">
        <v>5</v>
      </c>
      <c r="C10" s="9" t="s">
        <v>76</v>
      </c>
      <c r="D10" s="28">
        <v>1.5599999999999999E-2</v>
      </c>
      <c r="E10" s="28">
        <v>7.0000000000000007E-2</v>
      </c>
      <c r="F10" s="28">
        <v>0.1</v>
      </c>
      <c r="G10" s="34">
        <v>-1.7000000000000001E-2</v>
      </c>
      <c r="H10" s="28">
        <v>-0.02</v>
      </c>
      <c r="I10" s="28">
        <v>0.1</v>
      </c>
      <c r="J10" s="34">
        <v>-7.1999999999999998E-3</v>
      </c>
      <c r="K10" s="28">
        <v>0.01</v>
      </c>
      <c r="L10" s="28">
        <v>0.1</v>
      </c>
      <c r="M10" s="34">
        <v>-3.7000000000000002E-3</v>
      </c>
      <c r="N10" s="28">
        <v>0.02</v>
      </c>
      <c r="O10" s="28">
        <v>0.1</v>
      </c>
      <c r="P10" s="34">
        <v>-2.5000000000000001E-3</v>
      </c>
      <c r="Q10" s="28">
        <v>0.03</v>
      </c>
      <c r="R10" s="28">
        <v>0.1</v>
      </c>
      <c r="S10" s="121" t="s">
        <v>77</v>
      </c>
      <c r="T10" s="115"/>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row>
    <row r="11" spans="1:271" ht="20.100000000000001" customHeight="1" x14ac:dyDescent="0.25">
      <c r="B11" s="10"/>
      <c r="C11" s="32"/>
      <c r="D11" s="96">
        <f>D4+SUM(D6:D10)</f>
        <v>4.5040499508717149E-2</v>
      </c>
      <c r="E11" s="96">
        <f>SUMPRODUCT(E4:E10,F4:F10)</f>
        <v>4.4738099901743426E-2</v>
      </c>
      <c r="F11" s="30">
        <f>SUM(F4:F10)</f>
        <v>0.99999999999999989</v>
      </c>
      <c r="G11" s="96">
        <f t="shared" ref="G11:P11" si="0">G4+SUM(G6:G10)</f>
        <v>4.3000000000000003E-2</v>
      </c>
      <c r="H11" s="96">
        <f>SUMPRODUCT(H4:H10,I4:I10)</f>
        <v>4.2750000000000003E-2</v>
      </c>
      <c r="I11" s="30">
        <f>SUM(I4:I10)</f>
        <v>0.99999999999999989</v>
      </c>
      <c r="J11" s="96">
        <f t="shared" si="0"/>
        <v>4.1123560314184626E-2</v>
      </c>
      <c r="K11" s="96">
        <f>SUMPRODUCT(K4:K10,L4:L10)</f>
        <v>4.0604712062836931E-2</v>
      </c>
      <c r="L11" s="30">
        <f>SUM(L4:L10)</f>
        <v>0.99999999999999989</v>
      </c>
      <c r="M11" s="96">
        <f t="shared" si="0"/>
        <v>3.9333927602406268E-2</v>
      </c>
      <c r="N11" s="96">
        <f>SUMPRODUCT(N4:N10,O4:O10)</f>
        <v>3.9476785520481256E-2</v>
      </c>
      <c r="O11" s="30">
        <f>SUM(O4:O10)</f>
        <v>0.99999999999999989</v>
      </c>
      <c r="P11" s="96">
        <f t="shared" si="0"/>
        <v>3.7627289225809553E-2</v>
      </c>
      <c r="Q11" s="96">
        <f>SUMPRODUCT(Q4:Q10,R4:R10)</f>
        <v>3.7865457845161918E-2</v>
      </c>
      <c r="R11" s="30">
        <f>SUM(R4:R10)</f>
        <v>0.99999999999999989</v>
      </c>
      <c r="S11" s="12" t="s">
        <v>78</v>
      </c>
      <c r="T11" s="12"/>
    </row>
    <row r="12" spans="1:271" ht="20.100000000000001" customHeight="1" thickBot="1" x14ac:dyDescent="0.3">
      <c r="B12" s="10"/>
      <c r="C12" s="11"/>
      <c r="S12" s="10"/>
      <c r="T12" s="10"/>
    </row>
    <row r="13" spans="1:271" ht="20.100000000000001" customHeight="1" thickBot="1" x14ac:dyDescent="0.3">
      <c r="B13" s="13" t="s">
        <v>2</v>
      </c>
      <c r="C13" s="14" t="s">
        <v>3</v>
      </c>
      <c r="D13" s="2" t="s">
        <v>4</v>
      </c>
      <c r="E13" s="15"/>
      <c r="F13" s="15"/>
      <c r="G13" s="15"/>
      <c r="H13" s="15"/>
      <c r="I13" s="15"/>
      <c r="J13" s="15"/>
      <c r="K13" s="15"/>
      <c r="L13" s="15"/>
      <c r="M13" s="15"/>
      <c r="N13" s="15"/>
      <c r="O13" s="15"/>
      <c r="P13" s="15"/>
      <c r="Q13" s="15"/>
      <c r="R13" s="15"/>
      <c r="S13" s="15"/>
      <c r="T13" s="15"/>
    </row>
    <row r="14" spans="1:271" ht="20.100000000000001" customHeight="1" x14ac:dyDescent="0.25">
      <c r="B14" s="16">
        <v>1</v>
      </c>
      <c r="C14" s="17" t="s">
        <v>5</v>
      </c>
      <c r="D14" s="29">
        <v>0.15</v>
      </c>
      <c r="E14" s="94"/>
      <c r="F14" s="94"/>
      <c r="G14" s="25"/>
      <c r="H14" s="25"/>
      <c r="I14" s="25"/>
      <c r="J14" s="25"/>
      <c r="K14" s="25"/>
      <c r="L14" s="25"/>
      <c r="M14" s="25"/>
      <c r="N14" s="25"/>
      <c r="O14" s="25"/>
      <c r="P14" s="25"/>
      <c r="Q14" s="25"/>
      <c r="R14" s="25"/>
      <c r="S14" s="8"/>
      <c r="T14" s="8"/>
    </row>
    <row r="15" spans="1:271" ht="20.100000000000001" customHeight="1" x14ac:dyDescent="0.25">
      <c r="B15" s="18">
        <v>2</v>
      </c>
      <c r="C15" s="19" t="s">
        <v>6</v>
      </c>
      <c r="D15" s="29">
        <v>0.08</v>
      </c>
      <c r="E15" s="94"/>
      <c r="F15" s="94"/>
      <c r="G15" s="25"/>
      <c r="H15" s="25"/>
      <c r="I15" s="25"/>
      <c r="J15" s="25"/>
      <c r="K15" s="25"/>
      <c r="L15" s="25"/>
      <c r="M15" s="25"/>
      <c r="N15" s="25"/>
      <c r="O15" s="25"/>
      <c r="P15" s="25"/>
      <c r="Q15" s="25"/>
      <c r="R15" s="25"/>
      <c r="S15" s="8"/>
      <c r="T15" s="8"/>
    </row>
    <row r="16" spans="1:271" ht="20.100000000000001" customHeight="1" x14ac:dyDescent="0.25">
      <c r="B16" s="20">
        <v>3</v>
      </c>
      <c r="C16" s="21" t="s">
        <v>7</v>
      </c>
      <c r="D16" s="29">
        <v>0.05</v>
      </c>
      <c r="E16" s="94"/>
      <c r="F16" s="94"/>
      <c r="G16" s="25"/>
      <c r="H16" s="25"/>
      <c r="I16" s="25"/>
      <c r="J16" s="25"/>
      <c r="K16" s="25"/>
      <c r="L16" s="25"/>
      <c r="M16" s="25"/>
      <c r="N16" s="25"/>
      <c r="O16" s="25"/>
      <c r="P16" s="25"/>
      <c r="Q16" s="25"/>
      <c r="R16" s="25"/>
      <c r="S16" s="8"/>
      <c r="T16" s="8"/>
    </row>
    <row r="17" spans="2:20" ht="20.100000000000001" customHeight="1" x14ac:dyDescent="0.25">
      <c r="B17" s="20">
        <v>4</v>
      </c>
      <c r="C17" s="21" t="s">
        <v>8</v>
      </c>
      <c r="D17" s="29">
        <v>0.09</v>
      </c>
      <c r="E17" s="94"/>
      <c r="F17" s="94"/>
      <c r="G17" s="25"/>
      <c r="H17" s="25"/>
      <c r="I17" s="25"/>
      <c r="J17" s="25"/>
      <c r="K17" s="25"/>
      <c r="L17" s="25"/>
      <c r="M17" s="25"/>
      <c r="N17" s="25"/>
      <c r="O17" s="25"/>
      <c r="P17" s="25"/>
      <c r="Q17" s="25"/>
      <c r="R17" s="25"/>
      <c r="S17" s="8"/>
      <c r="T17" s="8"/>
    </row>
    <row r="18" spans="2:20" hidden="1" x14ac:dyDescent="0.25">
      <c r="B18" s="10"/>
      <c r="C18" s="11"/>
      <c r="S18" s="22"/>
      <c r="T18" s="22"/>
    </row>
    <row r="19" spans="2:20" hidden="1" x14ac:dyDescent="0.25">
      <c r="B19" s="10"/>
    </row>
    <row r="20" spans="2:20" hidden="1" x14ac:dyDescent="0.25">
      <c r="B20" s="11"/>
      <c r="C20" s="11"/>
      <c r="S20" s="11"/>
      <c r="T20" s="11"/>
    </row>
    <row r="21" spans="2:20" hidden="1" x14ac:dyDescent="0.25">
      <c r="B21" s="11"/>
      <c r="C21" s="11"/>
      <c r="S21" s="11"/>
      <c r="T21" s="11"/>
    </row>
    <row r="22" spans="2:20" hidden="1" x14ac:dyDescent="0.25">
      <c r="B22" s="11"/>
      <c r="C22" s="11"/>
      <c r="S22" s="11"/>
      <c r="T22" s="11"/>
    </row>
    <row r="23" spans="2:20" hidden="1" x14ac:dyDescent="0.25">
      <c r="B23" s="11"/>
      <c r="C23" s="11"/>
      <c r="S23" s="11"/>
      <c r="T23" s="11"/>
    </row>
    <row r="24" spans="2:20" hidden="1" x14ac:dyDescent="0.25">
      <c r="B24" s="11"/>
      <c r="C24" s="11"/>
      <c r="S24" s="11"/>
      <c r="T24" s="11"/>
    </row>
    <row r="25" spans="2:20" hidden="1" x14ac:dyDescent="0.25">
      <c r="B25" s="11"/>
      <c r="C25" s="11"/>
      <c r="S25" s="11"/>
      <c r="T25" s="11"/>
    </row>
    <row r="26" spans="2:20" hidden="1" x14ac:dyDescent="0.25">
      <c r="B26" s="11"/>
      <c r="C26" s="11"/>
      <c r="S26" s="11"/>
      <c r="T26" s="11"/>
    </row>
    <row r="31" spans="2:20" x14ac:dyDescent="0.25"/>
    <row r="32" spans="2:20" x14ac:dyDescent="0.25"/>
    <row r="33" spans="3:20" x14ac:dyDescent="0.25"/>
    <row r="34" spans="3:20" hidden="1" x14ac:dyDescent="0.25">
      <c r="C34" s="23" t="s">
        <v>9</v>
      </c>
      <c r="S34" s="24"/>
      <c r="T34" s="24"/>
    </row>
    <row r="35" spans="3:20" x14ac:dyDescent="0.25"/>
    <row r="36" spans="3:20" x14ac:dyDescent="0.25"/>
  </sheetData>
  <mergeCells count="7">
    <mergeCell ref="S10:T10"/>
    <mergeCell ref="B2:C2"/>
    <mergeCell ref="B5:D5"/>
    <mergeCell ref="S6:T6"/>
    <mergeCell ref="S7:T7"/>
    <mergeCell ref="S8:T8"/>
    <mergeCell ref="S9:T9"/>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201957-999E-45FA-B7F6-C78E772A964F}">
  <dimension ref="A1:X36"/>
  <sheetViews>
    <sheetView topLeftCell="K4" zoomScale="102" workbookViewId="0">
      <selection activeCell="R8" sqref="R8"/>
    </sheetView>
  </sheetViews>
  <sheetFormatPr defaultColWidth="0" defaultRowHeight="15" zeroHeight="1" x14ac:dyDescent="0.25"/>
  <cols>
    <col min="1" max="1" width="3.28515625" customWidth="1"/>
    <col min="2" max="2" width="9.140625" customWidth="1"/>
    <col min="3" max="3" width="40.140625" customWidth="1"/>
    <col min="4" max="6" width="12.28515625" style="10" customWidth="1"/>
    <col min="7" max="12" width="12.140625" style="10" customWidth="1"/>
    <col min="13" max="15" width="11.85546875" style="10" customWidth="1"/>
    <col min="16" max="18" width="12" style="10" customWidth="1"/>
    <col min="19" max="19" width="75.7109375" customWidth="1"/>
    <col min="20" max="24" width="0" hidden="1" customWidth="1"/>
    <col min="25" max="16384" width="9.140625" hidden="1"/>
  </cols>
  <sheetData>
    <row r="1" spans="1:20" ht="15.75" hidden="1" customHeight="1" thickBot="1" x14ac:dyDescent="0.3">
      <c r="C1" t="s">
        <v>0</v>
      </c>
    </row>
    <row r="2" spans="1:20" ht="24.95" customHeight="1" x14ac:dyDescent="0.25">
      <c r="B2" s="111" t="s">
        <v>38</v>
      </c>
      <c r="C2" s="112"/>
      <c r="S2" s="1"/>
      <c r="T2" s="1"/>
    </row>
    <row r="3" spans="1:20" s="3" customFormat="1" ht="36" customHeight="1" x14ac:dyDescent="0.25">
      <c r="A3"/>
      <c r="B3" s="2" t="s">
        <v>2</v>
      </c>
      <c r="C3" s="2" t="s">
        <v>79</v>
      </c>
      <c r="D3" s="81" t="s">
        <v>80</v>
      </c>
      <c r="E3" s="81" t="s">
        <v>105</v>
      </c>
      <c r="F3" s="2" t="s">
        <v>106</v>
      </c>
      <c r="G3" s="81" t="s">
        <v>81</v>
      </c>
      <c r="H3" s="81" t="s">
        <v>105</v>
      </c>
      <c r="I3" s="2" t="s">
        <v>106</v>
      </c>
      <c r="J3" s="81" t="s">
        <v>82</v>
      </c>
      <c r="K3" s="81" t="s">
        <v>105</v>
      </c>
      <c r="L3" s="2" t="s">
        <v>106</v>
      </c>
      <c r="M3" s="81" t="s">
        <v>83</v>
      </c>
      <c r="N3" s="81" t="s">
        <v>105</v>
      </c>
      <c r="O3" s="2" t="s">
        <v>106</v>
      </c>
      <c r="P3" s="81" t="s">
        <v>84</v>
      </c>
      <c r="Q3" s="81" t="s">
        <v>105</v>
      </c>
      <c r="R3" s="2" t="s">
        <v>106</v>
      </c>
      <c r="S3" s="82"/>
      <c r="T3" s="82"/>
    </row>
    <row r="4" spans="1:20" s="6" customFormat="1" ht="77.25" customHeight="1" x14ac:dyDescent="0.25">
      <c r="A4"/>
      <c r="B4" s="7">
        <v>1</v>
      </c>
      <c r="C4" s="9" t="s">
        <v>12</v>
      </c>
      <c r="D4" s="83">
        <v>3.5700000000000003E-2</v>
      </c>
      <c r="E4" s="45">
        <f>D4</f>
        <v>3.5700000000000003E-2</v>
      </c>
      <c r="F4" s="31">
        <v>0.2</v>
      </c>
      <c r="G4" s="83">
        <v>8.2500000000000004E-2</v>
      </c>
      <c r="H4" s="45">
        <f>G4</f>
        <v>8.2500000000000004E-2</v>
      </c>
      <c r="I4" s="31">
        <v>0.2</v>
      </c>
      <c r="J4" s="83">
        <v>5.3600000000000002E-2</v>
      </c>
      <c r="K4" s="45">
        <f>J4</f>
        <v>5.3600000000000002E-2</v>
      </c>
      <c r="L4" s="31">
        <v>0.2</v>
      </c>
      <c r="M4" s="83">
        <v>3.7999999999999999E-2</v>
      </c>
      <c r="N4" s="45">
        <f>M4</f>
        <v>3.7999999999999999E-2</v>
      </c>
      <c r="O4" s="31">
        <v>0.2</v>
      </c>
      <c r="P4" s="83">
        <v>3.4700000000000002E-2</v>
      </c>
      <c r="Q4" s="45">
        <f>P4</f>
        <v>3.4700000000000002E-2</v>
      </c>
      <c r="R4" s="31">
        <v>0.2</v>
      </c>
      <c r="S4" s="84" t="s">
        <v>85</v>
      </c>
      <c r="T4" s="82"/>
    </row>
    <row r="5" spans="1:20" s="6" customFormat="1" ht="20.100000000000001" customHeight="1" x14ac:dyDescent="0.25">
      <c r="A5"/>
      <c r="B5" s="113" t="s">
        <v>21</v>
      </c>
      <c r="C5" s="113"/>
      <c r="D5" s="113"/>
      <c r="E5" s="44"/>
      <c r="F5" s="5"/>
      <c r="G5" s="5"/>
      <c r="H5" s="44"/>
      <c r="I5" s="5"/>
      <c r="J5" s="5"/>
      <c r="K5" s="44"/>
      <c r="L5" s="5"/>
      <c r="M5" s="5"/>
      <c r="N5" s="44"/>
      <c r="O5" s="5"/>
      <c r="P5" s="5"/>
      <c r="Q5" s="44"/>
      <c r="R5" s="5"/>
      <c r="S5" s="85"/>
      <c r="T5" s="82"/>
    </row>
    <row r="6" spans="1:20" s="3" customFormat="1" ht="63" customHeight="1" x14ac:dyDescent="0.25">
      <c r="A6"/>
      <c r="B6" s="7">
        <v>1</v>
      </c>
      <c r="C6" s="86" t="s">
        <v>57</v>
      </c>
      <c r="D6" s="87">
        <v>-1.21E-2</v>
      </c>
      <c r="E6" s="28">
        <v>0.02</v>
      </c>
      <c r="F6" s="28">
        <v>0.15</v>
      </c>
      <c r="G6" s="87">
        <v>-0.04</v>
      </c>
      <c r="H6" s="28">
        <v>-0.03</v>
      </c>
      <c r="I6" s="28">
        <v>0.15</v>
      </c>
      <c r="J6" s="87">
        <v>-3.2500000000000001E-2</v>
      </c>
      <c r="K6" s="28">
        <v>-0.03</v>
      </c>
      <c r="L6" s="28">
        <v>0.15</v>
      </c>
      <c r="M6" s="87">
        <v>-2.4E-2</v>
      </c>
      <c r="N6" s="28">
        <v>-0.01</v>
      </c>
      <c r="O6" s="28">
        <v>0.15</v>
      </c>
      <c r="P6" s="87">
        <v>-2.1000000000000001E-2</v>
      </c>
      <c r="Q6" s="28">
        <v>-1.4999999999999999E-2</v>
      </c>
      <c r="R6" s="28">
        <v>0.15</v>
      </c>
      <c r="S6" s="84" t="s">
        <v>92</v>
      </c>
      <c r="T6" s="82"/>
    </row>
    <row r="7" spans="1:20" s="3" customFormat="1" ht="72.75" customHeight="1" x14ac:dyDescent="0.25">
      <c r="A7"/>
      <c r="B7" s="7">
        <v>2</v>
      </c>
      <c r="C7" s="86" t="s">
        <v>86</v>
      </c>
      <c r="D7" s="87">
        <v>1.5599999999999999E-2</v>
      </c>
      <c r="E7" s="28">
        <v>0.11</v>
      </c>
      <c r="F7" s="28">
        <v>0.1</v>
      </c>
      <c r="G7" s="87">
        <v>1.0200000000000001E-2</v>
      </c>
      <c r="H7" s="28">
        <v>0.11</v>
      </c>
      <c r="I7" s="28">
        <v>0.1</v>
      </c>
      <c r="J7" s="87">
        <v>9.5999999999999992E-3</v>
      </c>
      <c r="K7" s="28">
        <v>0.06</v>
      </c>
      <c r="L7" s="28">
        <v>0.1</v>
      </c>
      <c r="M7" s="87">
        <v>9.1000000000000004E-3</v>
      </c>
      <c r="N7" s="28">
        <v>0.06</v>
      </c>
      <c r="O7" s="28">
        <v>0.1</v>
      </c>
      <c r="P7" s="87">
        <v>7.7000000000000002E-3</v>
      </c>
      <c r="Q7" s="28">
        <v>5.5E-2</v>
      </c>
      <c r="R7" s="28">
        <v>0.1</v>
      </c>
      <c r="S7" s="88" t="s">
        <v>87</v>
      </c>
      <c r="T7" s="82"/>
    </row>
    <row r="8" spans="1:20" s="3" customFormat="1" ht="60" customHeight="1" x14ac:dyDescent="0.25">
      <c r="A8"/>
      <c r="B8" s="7">
        <v>3</v>
      </c>
      <c r="C8" s="86" t="s">
        <v>88</v>
      </c>
      <c r="D8" s="87">
        <v>1.9E-2</v>
      </c>
      <c r="E8" s="28">
        <v>0.12</v>
      </c>
      <c r="F8" s="28">
        <v>0.25</v>
      </c>
      <c r="G8" s="87">
        <v>1.44E-2</v>
      </c>
      <c r="H8" s="28">
        <v>9.5000000000000001E-2</v>
      </c>
      <c r="I8" s="28">
        <v>0.25</v>
      </c>
      <c r="J8" s="87">
        <v>1.29E-2</v>
      </c>
      <c r="K8" s="28">
        <v>7.0000000000000007E-2</v>
      </c>
      <c r="L8" s="28">
        <v>0.25</v>
      </c>
      <c r="M8" s="87">
        <v>1.1900000000000001E-2</v>
      </c>
      <c r="N8" s="28">
        <v>0.06</v>
      </c>
      <c r="O8" s="28">
        <v>0.25</v>
      </c>
      <c r="P8" s="87">
        <v>7.4999999999999997E-3</v>
      </c>
      <c r="Q8" s="28">
        <v>0.05</v>
      </c>
      <c r="R8" s="28">
        <v>0.25</v>
      </c>
      <c r="S8" s="84" t="s">
        <v>89</v>
      </c>
      <c r="T8" s="82"/>
    </row>
    <row r="9" spans="1:20" s="3" customFormat="1" ht="72" customHeight="1" x14ac:dyDescent="0.25">
      <c r="A9"/>
      <c r="B9" s="7">
        <v>4</v>
      </c>
      <c r="C9" s="86" t="s">
        <v>13</v>
      </c>
      <c r="D9" s="87">
        <v>1.9800000000000002E-2</v>
      </c>
      <c r="E9" s="28">
        <v>0.12</v>
      </c>
      <c r="F9" s="28">
        <v>0.2</v>
      </c>
      <c r="G9" s="87">
        <v>-1.89E-2</v>
      </c>
      <c r="H9" s="28">
        <v>-0.01</v>
      </c>
      <c r="I9" s="28">
        <v>0.2</v>
      </c>
      <c r="J9" s="87">
        <v>-1.23E-2</v>
      </c>
      <c r="K9" s="28">
        <v>0.01</v>
      </c>
      <c r="L9" s="28">
        <v>0.2</v>
      </c>
      <c r="M9" s="87">
        <v>-8.9999999999999993E-3</v>
      </c>
      <c r="N9" s="28">
        <v>0.01</v>
      </c>
      <c r="O9" s="28">
        <v>0.2</v>
      </c>
      <c r="P9" s="87">
        <v>-6.7000000000000002E-3</v>
      </c>
      <c r="Q9" s="28">
        <v>0.01</v>
      </c>
      <c r="R9" s="28">
        <v>0.2</v>
      </c>
      <c r="S9" s="84" t="s">
        <v>90</v>
      </c>
      <c r="T9" s="82"/>
    </row>
    <row r="10" spans="1:20" s="3" customFormat="1" ht="39.75" customHeight="1" x14ac:dyDescent="0.25">
      <c r="A10"/>
      <c r="B10" s="7">
        <v>5</v>
      </c>
      <c r="C10" s="86" t="s">
        <v>91</v>
      </c>
      <c r="D10" s="87">
        <v>4.4999999999999997E-3</v>
      </c>
      <c r="E10" s="28">
        <v>0.08</v>
      </c>
      <c r="F10" s="28">
        <v>0.1</v>
      </c>
      <c r="G10" s="87">
        <v>5.4000000000000003E-3</v>
      </c>
      <c r="H10" s="28">
        <v>0.09</v>
      </c>
      <c r="I10" s="28">
        <v>0.1</v>
      </c>
      <c r="J10" s="87">
        <v>6.7000000000000002E-3</v>
      </c>
      <c r="K10" s="28">
        <v>0.06</v>
      </c>
      <c r="L10" s="28">
        <v>0.1</v>
      </c>
      <c r="M10" s="87">
        <v>8.6999999999999994E-3</v>
      </c>
      <c r="N10" s="28">
        <v>0.06</v>
      </c>
      <c r="O10" s="28">
        <v>0.1</v>
      </c>
      <c r="P10" s="87">
        <v>9.1000000000000004E-3</v>
      </c>
      <c r="Q10" s="28">
        <v>0.06</v>
      </c>
      <c r="R10" s="28">
        <v>0.1</v>
      </c>
      <c r="S10" s="85"/>
      <c r="T10" s="82"/>
    </row>
    <row r="11" spans="1:20" ht="19.5" customHeight="1" x14ac:dyDescent="0.25">
      <c r="B11" s="10"/>
      <c r="C11" s="11"/>
      <c r="D11" s="100">
        <f>D4+D7+D8+D9+D10+D6</f>
        <v>8.2500000000000004E-2</v>
      </c>
      <c r="E11" s="96">
        <f>SUMPRODUCT(E4:E10,F4:F10)</f>
        <v>8.3139999999999992E-2</v>
      </c>
      <c r="F11" s="30">
        <f>SUM(F4:F10)</f>
        <v>0.99999999999999989</v>
      </c>
      <c r="G11" s="101">
        <f>G4+G7+G8+G9+G10+G6</f>
        <v>5.3600000000000002E-2</v>
      </c>
      <c r="H11" s="96">
        <f>SUMPRODUCT(H4:H10,I4:I10)</f>
        <v>5.3749999999999999E-2</v>
      </c>
      <c r="I11" s="30">
        <f>SUM(I4:I10)</f>
        <v>0.99999999999999989</v>
      </c>
      <c r="J11" s="102">
        <f>J4+J7+J8+J9+J10+J6</f>
        <v>3.7999999999999992E-2</v>
      </c>
      <c r="K11" s="96">
        <f>SUMPRODUCT(K4:K10,L4:L10)</f>
        <v>3.7720000000000004E-2</v>
      </c>
      <c r="L11" s="30">
        <f>SUM(L4:L10)</f>
        <v>0.99999999999999989</v>
      </c>
      <c r="M11" s="100">
        <f>M4+M7+M8+M9+M10+M6</f>
        <v>3.4700000000000002E-2</v>
      </c>
      <c r="N11" s="96">
        <f>SUMPRODUCT(N4:N10,O4:O10)</f>
        <v>3.5099999999999999E-2</v>
      </c>
      <c r="O11" s="30">
        <f>SUM(O4:O10)</f>
        <v>0.99999999999999989</v>
      </c>
      <c r="P11" s="100">
        <f>P4+P7+P8+P9+P10+P6</f>
        <v>3.1299999999999994E-2</v>
      </c>
      <c r="Q11" s="96">
        <f>SUMPRODUCT(Q4:Q10,R4:R10)</f>
        <v>3.0690000000000002E-2</v>
      </c>
      <c r="R11" s="30">
        <f>SUM(R4:R10)</f>
        <v>0.99999999999999989</v>
      </c>
      <c r="S11" s="85"/>
      <c r="T11" s="82"/>
    </row>
    <row r="12" spans="1:20" ht="20.100000000000001" customHeight="1" x14ac:dyDescent="0.25">
      <c r="B12" s="10"/>
      <c r="C12" s="11"/>
      <c r="D12" s="11"/>
      <c r="E12" s="11"/>
      <c r="F12" s="11"/>
      <c r="G12" s="11"/>
      <c r="H12" s="11"/>
      <c r="I12" s="11"/>
      <c r="J12" s="11"/>
      <c r="K12" s="11"/>
      <c r="L12" s="11"/>
      <c r="M12" s="11"/>
      <c r="N12" s="11"/>
      <c r="O12" s="11"/>
      <c r="P12" s="11"/>
      <c r="Q12" s="103"/>
      <c r="R12" s="11"/>
      <c r="S12" s="85"/>
      <c r="T12" s="82"/>
    </row>
    <row r="13" spans="1:20" ht="15" hidden="1" customHeight="1" x14ac:dyDescent="0.25">
      <c r="B13" s="11"/>
      <c r="C13" s="11"/>
      <c r="S13" s="82"/>
      <c r="T13" s="82"/>
    </row>
    <row r="14" spans="1:20" ht="15" hidden="1" customHeight="1" x14ac:dyDescent="0.25">
      <c r="B14" s="11"/>
      <c r="C14" s="11"/>
      <c r="S14" s="82"/>
      <c r="T14" s="82"/>
    </row>
    <row r="15" spans="1:20" ht="15" hidden="1" customHeight="1" x14ac:dyDescent="0.25">
      <c r="D15" s="89"/>
      <c r="E15" s="89"/>
      <c r="F15" s="89"/>
      <c r="G15" s="89"/>
      <c r="H15" s="89"/>
      <c r="I15" s="89"/>
      <c r="J15" s="89"/>
      <c r="K15" s="89"/>
      <c r="L15" s="89"/>
      <c r="M15" s="89"/>
      <c r="N15" s="89"/>
      <c r="O15" s="89"/>
      <c r="P15" s="89"/>
      <c r="Q15" s="89"/>
      <c r="R15" s="89"/>
      <c r="S15" s="82"/>
      <c r="T15" s="82"/>
    </row>
    <row r="16" spans="1:20" ht="15" hidden="1" customHeight="1" x14ac:dyDescent="0.25">
      <c r="D16" s="22"/>
      <c r="E16" s="22"/>
      <c r="F16" s="22"/>
      <c r="J16" s="22"/>
      <c r="K16" s="22"/>
      <c r="L16" s="22"/>
      <c r="S16" s="82"/>
      <c r="T16" s="82"/>
    </row>
    <row r="17" spans="3:20" ht="15" hidden="1" customHeight="1" x14ac:dyDescent="0.25">
      <c r="S17" s="82"/>
      <c r="T17" s="82"/>
    </row>
    <row r="18" spans="3:20" ht="15" hidden="1" customHeight="1" x14ac:dyDescent="0.25">
      <c r="S18" s="82"/>
      <c r="T18" s="82"/>
    </row>
    <row r="19" spans="3:20" ht="15" hidden="1" customHeight="1" x14ac:dyDescent="0.25">
      <c r="S19" s="82"/>
      <c r="T19" s="82"/>
    </row>
    <row r="20" spans="3:20" ht="15" hidden="1" customHeight="1" x14ac:dyDescent="0.25">
      <c r="G20" s="22"/>
      <c r="H20" s="22"/>
      <c r="I20" s="22"/>
      <c r="S20" s="82"/>
      <c r="T20" s="82"/>
    </row>
    <row r="21" spans="3:20" ht="15" hidden="1" customHeight="1" x14ac:dyDescent="0.25"/>
    <row r="22" spans="3:20" ht="15" hidden="1" customHeight="1" x14ac:dyDescent="0.25">
      <c r="C22" s="23" t="s">
        <v>9</v>
      </c>
      <c r="P22" s="90"/>
      <c r="Q22" s="90"/>
      <c r="R22" s="90"/>
      <c r="S22" s="24"/>
    </row>
    <row r="23" spans="3:20" ht="15" hidden="1" customHeight="1" x14ac:dyDescent="0.25"/>
    <row r="24" spans="3:20" ht="15" hidden="1" customHeight="1" x14ac:dyDescent="0.25"/>
    <row r="25" spans="3:20" ht="15" hidden="1" customHeight="1" x14ac:dyDescent="0.25"/>
    <row r="26" spans="3:20" ht="15" hidden="1" customHeight="1" x14ac:dyDescent="0.25"/>
    <row r="27" spans="3:20" ht="15" hidden="1" customHeight="1" x14ac:dyDescent="0.25"/>
    <row r="28" spans="3:20" ht="15" hidden="1" customHeight="1" x14ac:dyDescent="0.25"/>
    <row r="29" spans="3:20" ht="15" hidden="1" customHeight="1" x14ac:dyDescent="0.25"/>
    <row r="30" spans="3:20" ht="15" hidden="1" customHeight="1" x14ac:dyDescent="0.25"/>
    <row r="31" spans="3:20" ht="15" hidden="1" customHeight="1" x14ac:dyDescent="0.25"/>
    <row r="32" spans="3:20" ht="15" hidden="1" customHeight="1" x14ac:dyDescent="0.25"/>
    <row r="33" ht="15" hidden="1" customHeight="1" x14ac:dyDescent="0.25"/>
    <row r="34" ht="15" hidden="1" customHeight="1" x14ac:dyDescent="0.25"/>
    <row r="35" ht="15" hidden="1" customHeight="1" x14ac:dyDescent="0.25"/>
    <row r="36" ht="15" hidden="1" customHeight="1" x14ac:dyDescent="0.25"/>
  </sheetData>
  <mergeCells count="2">
    <mergeCell ref="B2:C2"/>
    <mergeCell ref="B5:D5"/>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295810-49F0-4E57-9B47-3DE59BE83728}">
  <dimension ref="A1:Y36"/>
  <sheetViews>
    <sheetView topLeftCell="M7" zoomScale="80" zoomScaleNormal="80" workbookViewId="0">
      <selection activeCell="Q5" sqref="Q5"/>
    </sheetView>
  </sheetViews>
  <sheetFormatPr defaultColWidth="0" defaultRowHeight="14.25" zeroHeight="1" x14ac:dyDescent="0.2"/>
  <cols>
    <col min="1" max="1" width="3.28515625" style="54" customWidth="1"/>
    <col min="2" max="2" width="9.140625" style="54" customWidth="1"/>
    <col min="3" max="3" width="67.5703125" style="54" bestFit="1" customWidth="1"/>
    <col min="4" max="6" width="16.140625" style="55" customWidth="1"/>
    <col min="7" max="9" width="14.28515625" style="54" customWidth="1"/>
    <col min="10" max="12" width="13.28515625" style="54" customWidth="1"/>
    <col min="13" max="15" width="12.42578125" style="54" customWidth="1"/>
    <col min="16" max="18" width="13.7109375" style="54" customWidth="1"/>
    <col min="19" max="19" width="63.5703125" style="54" customWidth="1"/>
    <col min="20" max="20" width="20" style="54" customWidth="1"/>
    <col min="21" max="25" width="0" style="54" hidden="1" customWidth="1"/>
    <col min="26" max="16384" width="9.140625" style="54" hidden="1"/>
  </cols>
  <sheetData>
    <row r="1" spans="1:20" ht="15" hidden="1" thickBot="1" x14ac:dyDescent="0.25">
      <c r="C1" s="54" t="s">
        <v>0</v>
      </c>
    </row>
    <row r="2" spans="1:20" ht="24.95" customHeight="1" x14ac:dyDescent="0.2">
      <c r="B2" s="118" t="s">
        <v>1</v>
      </c>
      <c r="C2" s="119"/>
      <c r="S2" s="56"/>
      <c r="T2" s="56"/>
    </row>
    <row r="3" spans="1:20" s="59" customFormat="1" ht="36" customHeight="1" x14ac:dyDescent="0.2">
      <c r="A3" s="54"/>
      <c r="B3" s="57" t="s">
        <v>2</v>
      </c>
      <c r="C3" s="57" t="s">
        <v>21</v>
      </c>
      <c r="D3" s="57" t="s">
        <v>10</v>
      </c>
      <c r="E3" s="57"/>
      <c r="F3" s="57"/>
      <c r="G3" s="57" t="s">
        <v>53</v>
      </c>
      <c r="H3" s="57"/>
      <c r="I3" s="57"/>
      <c r="J3" s="57" t="s">
        <v>54</v>
      </c>
      <c r="K3" s="57"/>
      <c r="L3" s="57"/>
      <c r="M3" s="57" t="s">
        <v>55</v>
      </c>
      <c r="N3" s="57"/>
      <c r="O3" s="57"/>
      <c r="P3" s="57" t="s">
        <v>56</v>
      </c>
      <c r="Q3" s="57"/>
      <c r="R3" s="57"/>
      <c r="S3" s="58" t="s">
        <v>33</v>
      </c>
      <c r="T3" s="58"/>
    </row>
    <row r="4" spans="1:20" s="63" customFormat="1" ht="20.100000000000001" customHeight="1" x14ac:dyDescent="0.25">
      <c r="A4" s="54"/>
      <c r="B4" s="60"/>
      <c r="C4" s="61" t="s">
        <v>12</v>
      </c>
      <c r="D4" s="62">
        <v>7.9000000000000001E-2</v>
      </c>
      <c r="E4" s="45">
        <f>D4</f>
        <v>7.9000000000000001E-2</v>
      </c>
      <c r="F4" s="31">
        <v>0.2</v>
      </c>
      <c r="G4" s="62">
        <v>2.4E-2</v>
      </c>
      <c r="H4" s="45">
        <f>G4</f>
        <v>2.4E-2</v>
      </c>
      <c r="I4" s="31">
        <v>0.2</v>
      </c>
      <c r="J4" s="62">
        <v>1.9E-2</v>
      </c>
      <c r="K4" s="45">
        <f>J4</f>
        <v>1.9E-2</v>
      </c>
      <c r="L4" s="31">
        <v>0.2</v>
      </c>
      <c r="M4" s="62">
        <v>1.7999999999999999E-2</v>
      </c>
      <c r="N4" s="45">
        <f>M4</f>
        <v>1.7999999999999999E-2</v>
      </c>
      <c r="O4" s="31">
        <v>0.2</v>
      </c>
      <c r="P4" s="62">
        <v>1.4E-2</v>
      </c>
      <c r="Q4" s="45">
        <f>P4</f>
        <v>1.4E-2</v>
      </c>
      <c r="R4" s="31">
        <v>0.2</v>
      </c>
      <c r="S4" s="58"/>
      <c r="T4" s="58"/>
    </row>
    <row r="5" spans="1:20" s="63" customFormat="1" ht="20.100000000000001" customHeight="1" x14ac:dyDescent="0.2">
      <c r="A5" s="54"/>
      <c r="B5" s="120" t="s">
        <v>21</v>
      </c>
      <c r="C5" s="120"/>
      <c r="D5" s="120"/>
      <c r="E5" s="44"/>
      <c r="F5" s="5"/>
      <c r="G5" s="91"/>
      <c r="H5" s="44"/>
      <c r="I5" s="5"/>
      <c r="J5" s="60"/>
      <c r="K5" s="44"/>
      <c r="L5" s="5"/>
      <c r="M5" s="64"/>
      <c r="N5" s="44"/>
      <c r="O5" s="5"/>
      <c r="P5" s="64"/>
      <c r="Q5" s="44"/>
      <c r="R5" s="5"/>
      <c r="S5" s="58"/>
      <c r="T5" s="58"/>
    </row>
    <row r="6" spans="1:20" s="59" customFormat="1" ht="93.6" customHeight="1" x14ac:dyDescent="0.25">
      <c r="A6" s="54"/>
      <c r="B6" s="65">
        <v>1</v>
      </c>
      <c r="C6" s="68" t="s">
        <v>95</v>
      </c>
      <c r="D6" s="66">
        <v>-2.9000000000000001E-2</v>
      </c>
      <c r="E6" s="28">
        <v>-1.4999999999999999E-2</v>
      </c>
      <c r="F6" s="28">
        <v>0.15</v>
      </c>
      <c r="G6" s="66">
        <v>-7.0000000000000001E-3</v>
      </c>
      <c r="H6" s="28">
        <v>-0.02</v>
      </c>
      <c r="I6" s="28">
        <v>0.15</v>
      </c>
      <c r="J6" s="66">
        <v>-6.0000000000000001E-3</v>
      </c>
      <c r="K6" s="28">
        <v>-0.02</v>
      </c>
      <c r="L6" s="28">
        <v>0.15</v>
      </c>
      <c r="M6" s="66">
        <v>-4.0000000000000001E-3</v>
      </c>
      <c r="N6" s="28">
        <v>-0.01</v>
      </c>
      <c r="O6" s="28">
        <v>0.15</v>
      </c>
      <c r="P6" s="66">
        <v>-3.0000000000000001E-3</v>
      </c>
      <c r="Q6" s="28">
        <v>-0.01</v>
      </c>
      <c r="R6" s="28">
        <v>0.15</v>
      </c>
      <c r="S6" s="70" t="s">
        <v>96</v>
      </c>
      <c r="T6" s="58"/>
    </row>
    <row r="7" spans="1:20" s="59" customFormat="1" ht="90" x14ac:dyDescent="0.25">
      <c r="A7" s="54"/>
      <c r="B7" s="65">
        <v>2</v>
      </c>
      <c r="C7" s="68" t="s">
        <v>59</v>
      </c>
      <c r="D7" s="66">
        <v>1E-3</v>
      </c>
      <c r="E7" s="28">
        <v>0.03</v>
      </c>
      <c r="F7" s="28">
        <v>0.1</v>
      </c>
      <c r="G7" s="66">
        <v>2E-3</v>
      </c>
      <c r="H7" s="28">
        <v>0.03</v>
      </c>
      <c r="I7" s="28">
        <v>0.1</v>
      </c>
      <c r="J7" s="66">
        <v>4.0000000000000001E-3</v>
      </c>
      <c r="K7" s="28">
        <v>3.5000000000000003E-2</v>
      </c>
      <c r="L7" s="28">
        <v>0.1</v>
      </c>
      <c r="M7" s="66">
        <v>2E-3</v>
      </c>
      <c r="N7" s="28">
        <v>0.03</v>
      </c>
      <c r="O7" s="28">
        <v>0.1</v>
      </c>
      <c r="P7" s="66">
        <v>3.0000000000000001E-3</v>
      </c>
      <c r="Q7" s="28">
        <v>0.04</v>
      </c>
      <c r="R7" s="28">
        <v>0.1</v>
      </c>
      <c r="S7" s="67" t="s">
        <v>97</v>
      </c>
      <c r="T7" s="58"/>
    </row>
    <row r="8" spans="1:20" s="59" customFormat="1" ht="93" customHeight="1" x14ac:dyDescent="0.25">
      <c r="A8" s="54"/>
      <c r="B8" s="65">
        <v>3</v>
      </c>
      <c r="C8" s="68" t="s">
        <v>61</v>
      </c>
      <c r="D8" s="66">
        <v>-4.0000000000000001E-3</v>
      </c>
      <c r="E8" s="28">
        <v>0.01</v>
      </c>
      <c r="F8" s="28">
        <v>0.25</v>
      </c>
      <c r="G8" s="66">
        <v>1E-3</v>
      </c>
      <c r="H8" s="28">
        <v>0.03</v>
      </c>
      <c r="I8" s="28">
        <v>0.25</v>
      </c>
      <c r="J8" s="66">
        <v>3.0000000000000001E-3</v>
      </c>
      <c r="K8" s="28">
        <v>3.5000000000000003E-2</v>
      </c>
      <c r="L8" s="28">
        <v>0.25</v>
      </c>
      <c r="M8" s="66">
        <v>1E-3</v>
      </c>
      <c r="N8" s="28">
        <v>2.5000000000000001E-2</v>
      </c>
      <c r="O8" s="28">
        <v>0.25</v>
      </c>
      <c r="P8" s="66">
        <v>3.0000000000000001E-3</v>
      </c>
      <c r="Q8" s="28">
        <v>0.04</v>
      </c>
      <c r="R8" s="28">
        <v>0.25</v>
      </c>
      <c r="S8" s="70" t="s">
        <v>98</v>
      </c>
      <c r="T8" s="58"/>
    </row>
    <row r="9" spans="1:20" s="59" customFormat="1" ht="99.95" customHeight="1" x14ac:dyDescent="0.25">
      <c r="A9" s="54"/>
      <c r="B9" s="65">
        <v>4</v>
      </c>
      <c r="C9" s="68" t="s">
        <v>13</v>
      </c>
      <c r="D9" s="66">
        <v>1E-3</v>
      </c>
      <c r="E9" s="28">
        <v>0.03</v>
      </c>
      <c r="F9" s="28">
        <v>0.2</v>
      </c>
      <c r="G9" s="66">
        <v>3.0000000000000001E-3</v>
      </c>
      <c r="H9" s="28">
        <v>0.04</v>
      </c>
      <c r="I9" s="28">
        <v>0.2</v>
      </c>
      <c r="J9" s="66">
        <v>1E-3</v>
      </c>
      <c r="K9" s="28">
        <v>0.03</v>
      </c>
      <c r="L9" s="28">
        <v>0.2</v>
      </c>
      <c r="M9" s="66">
        <v>2E-3</v>
      </c>
      <c r="N9" s="28">
        <v>2.5000000000000001E-2</v>
      </c>
      <c r="O9" s="28">
        <v>0.2</v>
      </c>
      <c r="P9" s="66">
        <v>-2E-3</v>
      </c>
      <c r="Q9" s="28">
        <v>-0.01</v>
      </c>
      <c r="R9" s="28">
        <v>0.2</v>
      </c>
      <c r="S9" s="58" t="s">
        <v>99</v>
      </c>
      <c r="T9" s="58"/>
    </row>
    <row r="10" spans="1:20" s="59" customFormat="1" ht="92.1" customHeight="1" x14ac:dyDescent="0.25">
      <c r="A10" s="54"/>
      <c r="B10" s="65">
        <v>5</v>
      </c>
      <c r="C10" s="68" t="s">
        <v>100</v>
      </c>
      <c r="D10" s="66">
        <v>-2.4E-2</v>
      </c>
      <c r="E10" s="28">
        <v>-0.01</v>
      </c>
      <c r="F10" s="28">
        <v>0.1</v>
      </c>
      <c r="G10" s="66">
        <v>-4.0000000000000001E-3</v>
      </c>
      <c r="H10" s="28">
        <v>-0.01</v>
      </c>
      <c r="I10" s="28">
        <v>0.1</v>
      </c>
      <c r="J10" s="66">
        <v>-3.0000000000000001E-3</v>
      </c>
      <c r="K10" s="28">
        <v>-0.01</v>
      </c>
      <c r="L10" s="28">
        <v>0.1</v>
      </c>
      <c r="M10" s="66">
        <v>-5.0000000000000001E-3</v>
      </c>
      <c r="N10" s="28">
        <v>-0.02</v>
      </c>
      <c r="O10" s="28">
        <v>0.1</v>
      </c>
      <c r="P10" s="66">
        <v>-4.0000000000000001E-3</v>
      </c>
      <c r="Q10" s="28">
        <v>-0.02</v>
      </c>
      <c r="R10" s="28">
        <v>0.1</v>
      </c>
      <c r="S10" s="58" t="s">
        <v>101</v>
      </c>
      <c r="T10" s="58"/>
    </row>
    <row r="11" spans="1:20" ht="15" customHeight="1" x14ac:dyDescent="0.25">
      <c r="B11" s="71"/>
      <c r="C11" s="92"/>
      <c r="D11" s="97">
        <v>2.4E-2</v>
      </c>
      <c r="E11" s="96">
        <f>SUMPRODUCT(E4:E10,F4:F10)</f>
        <v>2.4050000000000002E-2</v>
      </c>
      <c r="F11" s="30">
        <f>SUM(F4:F10)</f>
        <v>0.99999999999999989</v>
      </c>
      <c r="G11" s="97">
        <v>1.9E-2</v>
      </c>
      <c r="H11" s="96">
        <f>SUMPRODUCT(H4:H10,I4:I10)</f>
        <v>1.9299999999999998E-2</v>
      </c>
      <c r="I11" s="30">
        <f>SUM(I4:I10)</f>
        <v>0.99999999999999989</v>
      </c>
      <c r="J11" s="97">
        <v>1.7999999999999999E-2</v>
      </c>
      <c r="K11" s="96">
        <f>SUMPRODUCT(K4:K10,L4:L10)</f>
        <v>1.805E-2</v>
      </c>
      <c r="L11" s="30">
        <f>SUM(L4:L10)</f>
        <v>0.99999999999999989</v>
      </c>
      <c r="M11" s="97">
        <v>1.4E-2</v>
      </c>
      <c r="N11" s="96">
        <f>SUMPRODUCT(N4:N10,O4:O10)</f>
        <v>1.4350000000000003E-2</v>
      </c>
      <c r="O11" s="30">
        <f>SUM(O4:O10)</f>
        <v>0.99999999999999989</v>
      </c>
      <c r="P11" s="97">
        <v>1.0999999999999999E-2</v>
      </c>
      <c r="Q11" s="96">
        <f>SUMPRODUCT(Q4:Q10,R4:R10)</f>
        <v>1.1300000000000001E-2</v>
      </c>
      <c r="R11" s="30">
        <f>SUM(R4:R10)</f>
        <v>0.99999999999999989</v>
      </c>
      <c r="S11" s="73"/>
      <c r="T11" s="73"/>
    </row>
    <row r="12" spans="1:20" ht="17.45" customHeight="1" x14ac:dyDescent="0.2">
      <c r="B12" s="71"/>
      <c r="C12" s="71"/>
      <c r="D12" s="72">
        <f>D11-D4</f>
        <v>-5.5E-2</v>
      </c>
      <c r="E12" s="72"/>
      <c r="F12" s="72"/>
      <c r="G12" s="72">
        <f t="shared" ref="G12:P12" si="0">G11-G4</f>
        <v>-5.000000000000001E-3</v>
      </c>
      <c r="H12" s="72"/>
      <c r="I12" s="72"/>
      <c r="J12" s="72">
        <f t="shared" si="0"/>
        <v>-1.0000000000000009E-3</v>
      </c>
      <c r="K12" s="72"/>
      <c r="L12" s="72"/>
      <c r="M12" s="72">
        <f t="shared" si="0"/>
        <v>-3.9999999999999983E-3</v>
      </c>
      <c r="N12" s="72"/>
      <c r="O12" s="72"/>
      <c r="P12" s="72">
        <f t="shared" si="0"/>
        <v>-3.0000000000000009E-3</v>
      </c>
      <c r="Q12" s="72"/>
      <c r="R12" s="72"/>
      <c r="S12" s="71"/>
      <c r="T12" s="71"/>
    </row>
    <row r="13" spans="1:20" hidden="1" x14ac:dyDescent="0.2">
      <c r="B13" s="71"/>
      <c r="C13" s="74"/>
      <c r="S13" s="76"/>
      <c r="T13" s="76"/>
    </row>
    <row r="14" spans="1:20" hidden="1" x14ac:dyDescent="0.2">
      <c r="B14" s="71"/>
    </row>
    <row r="15" spans="1:20" hidden="1" x14ac:dyDescent="0.2">
      <c r="B15" s="74"/>
      <c r="C15" s="74"/>
      <c r="S15" s="74"/>
      <c r="T15" s="74"/>
    </row>
    <row r="16" spans="1:20" hidden="1" x14ac:dyDescent="0.2">
      <c r="B16" s="74"/>
      <c r="C16" s="74"/>
      <c r="S16" s="74"/>
      <c r="T16" s="74"/>
    </row>
    <row r="17" spans="2:20" hidden="1" x14ac:dyDescent="0.2">
      <c r="B17" s="74"/>
      <c r="C17" s="74"/>
      <c r="S17" s="74"/>
      <c r="T17" s="74"/>
    </row>
    <row r="18" spans="2:20" hidden="1" x14ac:dyDescent="0.2">
      <c r="B18" s="74"/>
      <c r="C18" s="74"/>
      <c r="S18" s="74"/>
      <c r="T18" s="74"/>
    </row>
    <row r="19" spans="2:20" hidden="1" x14ac:dyDescent="0.2">
      <c r="B19" s="74"/>
      <c r="C19" s="74"/>
      <c r="S19" s="74"/>
      <c r="T19" s="74"/>
    </row>
    <row r="20" spans="2:20" hidden="1" x14ac:dyDescent="0.2">
      <c r="B20" s="74"/>
      <c r="C20" s="74"/>
      <c r="S20" s="74"/>
      <c r="T20" s="74"/>
    </row>
    <row r="21" spans="2:20" hidden="1" x14ac:dyDescent="0.2">
      <c r="B21" s="74"/>
      <c r="C21" s="74"/>
      <c r="S21" s="74"/>
      <c r="T21" s="74"/>
    </row>
    <row r="26" spans="2:20" x14ac:dyDescent="0.2"/>
    <row r="27" spans="2:20" x14ac:dyDescent="0.2">
      <c r="D27" s="54"/>
      <c r="E27" s="54"/>
      <c r="F27" s="54"/>
    </row>
    <row r="28" spans="2:20" x14ac:dyDescent="0.2">
      <c r="D28" s="77" t="s">
        <v>102</v>
      </c>
      <c r="E28" s="77"/>
      <c r="F28" s="77"/>
    </row>
    <row r="29" spans="2:20" hidden="1" x14ac:dyDescent="0.2">
      <c r="C29" s="78" t="s">
        <v>9</v>
      </c>
      <c r="S29" s="93"/>
      <c r="T29" s="93"/>
    </row>
    <row r="30" spans="2:20" x14ac:dyDescent="0.2"/>
    <row r="31" spans="2:20" x14ac:dyDescent="0.2"/>
    <row r="32" spans="2:20" x14ac:dyDescent="0.2">
      <c r="G32" s="54" t="s">
        <v>103</v>
      </c>
      <c r="J32" s="54" t="s">
        <v>104</v>
      </c>
    </row>
    <row r="33" x14ac:dyDescent="0.2"/>
    <row r="34" x14ac:dyDescent="0.2"/>
    <row r="35" x14ac:dyDescent="0.2"/>
    <row r="36" x14ac:dyDescent="0.2"/>
  </sheetData>
  <mergeCells count="2">
    <mergeCell ref="B2:C2"/>
    <mergeCell ref="B5:D5"/>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8260C1-AC2D-4DED-8BF3-6D62864AAF7C}">
  <dimension ref="A1:GA36"/>
  <sheetViews>
    <sheetView topLeftCell="H2" zoomScale="78" workbookViewId="0">
      <selection activeCell="Q12" sqref="Q12"/>
    </sheetView>
  </sheetViews>
  <sheetFormatPr defaultColWidth="9.140625" defaultRowHeight="14.25" zeroHeight="1" x14ac:dyDescent="0.2"/>
  <cols>
    <col min="1" max="1" width="3.28515625" style="54" customWidth="1"/>
    <col min="2" max="2" width="9.140625" style="54" customWidth="1"/>
    <col min="3" max="3" width="65.85546875" style="54" customWidth="1"/>
    <col min="4" max="4" width="18.42578125" style="55" bestFit="1" customWidth="1"/>
    <col min="5" max="6" width="18.42578125" style="55" customWidth="1"/>
    <col min="7" max="9" width="17.85546875" style="54" customWidth="1"/>
    <col min="10" max="12" width="15.85546875" style="54" customWidth="1"/>
    <col min="13" max="15" width="15" style="54" customWidth="1"/>
    <col min="16" max="18" width="16.140625" style="54" customWidth="1"/>
    <col min="19" max="19" width="48.5703125" style="54" customWidth="1"/>
    <col min="20" max="20" width="20" style="54" customWidth="1"/>
    <col min="21" max="25" width="9.140625" style="54" customWidth="1"/>
    <col min="26" max="16384" width="9.140625" style="54"/>
  </cols>
  <sheetData>
    <row r="1" spans="1:183" ht="15" hidden="1" thickBot="1" x14ac:dyDescent="0.25">
      <c r="C1" s="54" t="s">
        <v>0</v>
      </c>
    </row>
    <row r="2" spans="1:183" ht="24.95" customHeight="1" x14ac:dyDescent="0.2">
      <c r="B2" s="118" t="s">
        <v>1</v>
      </c>
      <c r="C2" s="119"/>
      <c r="S2" s="56"/>
      <c r="T2" s="56"/>
    </row>
    <row r="3" spans="1:183" s="59" customFormat="1" ht="36" customHeight="1" x14ac:dyDescent="0.2">
      <c r="A3" s="54"/>
      <c r="B3" s="57" t="s">
        <v>2</v>
      </c>
      <c r="C3" s="57" t="s">
        <v>21</v>
      </c>
      <c r="D3" s="57" t="s">
        <v>10</v>
      </c>
      <c r="E3" s="57"/>
      <c r="F3" s="57"/>
      <c r="G3" s="57" t="s">
        <v>53</v>
      </c>
      <c r="H3" s="57"/>
      <c r="I3" s="57"/>
      <c r="J3" s="57" t="s">
        <v>54</v>
      </c>
      <c r="K3" s="57"/>
      <c r="L3" s="57"/>
      <c r="M3" s="57" t="s">
        <v>55</v>
      </c>
      <c r="N3" s="57"/>
      <c r="O3" s="57"/>
      <c r="P3" s="57" t="s">
        <v>56</v>
      </c>
      <c r="Q3" s="57"/>
      <c r="R3" s="57"/>
      <c r="S3" s="58"/>
      <c r="T3" s="58"/>
      <c r="U3" s="54"/>
      <c r="V3" s="54"/>
      <c r="W3" s="54"/>
      <c r="X3" s="54"/>
      <c r="Y3" s="54"/>
      <c r="Z3" s="54"/>
      <c r="AA3" s="54"/>
      <c r="AB3" s="54"/>
      <c r="AC3" s="54"/>
      <c r="AD3" s="54"/>
      <c r="AE3" s="54"/>
      <c r="AF3" s="54"/>
      <c r="AG3" s="54"/>
      <c r="AH3" s="54"/>
      <c r="AI3" s="54"/>
      <c r="AJ3" s="54"/>
      <c r="AK3" s="54"/>
      <c r="AL3" s="54"/>
      <c r="AM3" s="54"/>
      <c r="AN3" s="54"/>
      <c r="AO3" s="54"/>
      <c r="AP3" s="54"/>
      <c r="AQ3" s="54"/>
      <c r="AR3" s="54"/>
      <c r="AS3" s="54"/>
      <c r="AT3" s="54"/>
      <c r="AU3" s="54"/>
      <c r="AV3" s="54"/>
      <c r="AW3" s="54"/>
      <c r="AX3" s="54"/>
      <c r="AY3" s="54"/>
      <c r="AZ3" s="54"/>
      <c r="BA3" s="54"/>
      <c r="BB3" s="54"/>
      <c r="BC3" s="54"/>
      <c r="BD3" s="54"/>
      <c r="BE3" s="54"/>
      <c r="BF3" s="54"/>
      <c r="BG3" s="54"/>
      <c r="BH3" s="54"/>
      <c r="BI3" s="54"/>
      <c r="BJ3" s="54"/>
      <c r="BK3" s="54"/>
      <c r="BL3" s="54"/>
      <c r="BM3" s="54"/>
      <c r="BN3" s="54"/>
      <c r="BO3" s="54"/>
      <c r="BP3" s="54"/>
      <c r="BQ3" s="54"/>
      <c r="BR3" s="54"/>
      <c r="BS3" s="54"/>
      <c r="BT3" s="54"/>
      <c r="BU3" s="54"/>
      <c r="BV3" s="54"/>
      <c r="BW3" s="54"/>
      <c r="BX3" s="54"/>
      <c r="BY3" s="54"/>
      <c r="BZ3" s="54"/>
      <c r="CA3" s="54"/>
      <c r="CB3" s="54"/>
      <c r="CC3" s="54"/>
      <c r="CD3" s="54"/>
      <c r="CE3" s="54"/>
      <c r="CF3" s="54"/>
      <c r="CG3" s="54"/>
      <c r="CH3" s="54"/>
      <c r="CI3" s="54"/>
      <c r="CJ3" s="54"/>
      <c r="CK3" s="54"/>
      <c r="CL3" s="54"/>
      <c r="CM3" s="54"/>
      <c r="CN3" s="54"/>
      <c r="CO3" s="54"/>
      <c r="CP3" s="54"/>
      <c r="CQ3" s="54"/>
      <c r="CR3" s="54"/>
      <c r="CS3" s="54"/>
      <c r="CT3" s="54"/>
      <c r="CU3" s="54"/>
      <c r="CV3" s="54"/>
      <c r="CW3" s="54"/>
      <c r="CX3" s="54"/>
      <c r="CY3" s="54"/>
      <c r="CZ3" s="54"/>
      <c r="DA3" s="54"/>
      <c r="DB3" s="54"/>
      <c r="DC3" s="54"/>
      <c r="DD3" s="54"/>
      <c r="DE3" s="54"/>
      <c r="DF3" s="54"/>
      <c r="DG3" s="54"/>
      <c r="DH3" s="54"/>
      <c r="DI3" s="54"/>
      <c r="DJ3" s="54"/>
      <c r="DK3" s="54"/>
      <c r="DL3" s="54"/>
      <c r="DM3" s="54"/>
      <c r="DN3" s="54"/>
      <c r="DO3" s="54"/>
      <c r="DP3" s="54"/>
      <c r="DQ3" s="54"/>
      <c r="DR3" s="54"/>
      <c r="DS3" s="54"/>
      <c r="DT3" s="54"/>
      <c r="DU3" s="54"/>
      <c r="DV3" s="54"/>
      <c r="DW3" s="54"/>
      <c r="DX3" s="54"/>
      <c r="DY3" s="54"/>
      <c r="DZ3" s="54"/>
      <c r="EA3" s="54"/>
      <c r="EB3" s="54"/>
      <c r="EC3" s="54"/>
      <c r="ED3" s="54"/>
      <c r="EE3" s="54"/>
      <c r="EF3" s="54"/>
      <c r="EG3" s="54"/>
      <c r="EH3" s="54"/>
      <c r="EI3" s="54"/>
      <c r="EJ3" s="54"/>
      <c r="EK3" s="54"/>
      <c r="EL3" s="54"/>
      <c r="EM3" s="54"/>
      <c r="EN3" s="54"/>
      <c r="EO3" s="54"/>
      <c r="EP3" s="54"/>
      <c r="EQ3" s="54"/>
      <c r="ER3" s="54"/>
      <c r="ES3" s="54"/>
      <c r="ET3" s="54"/>
      <c r="EU3" s="54"/>
      <c r="EV3" s="54"/>
      <c r="EW3" s="54"/>
      <c r="EX3" s="54"/>
      <c r="EY3" s="54"/>
      <c r="EZ3" s="54"/>
      <c r="FA3" s="54"/>
      <c r="FB3" s="54"/>
      <c r="FC3" s="54"/>
      <c r="FD3" s="54"/>
      <c r="FE3" s="54"/>
      <c r="FF3" s="54"/>
      <c r="FG3" s="54"/>
      <c r="FH3" s="54"/>
      <c r="FI3" s="54"/>
      <c r="FJ3" s="54"/>
      <c r="FK3" s="54"/>
      <c r="FL3" s="54"/>
      <c r="FM3" s="54"/>
      <c r="FN3" s="54"/>
      <c r="FO3" s="54"/>
      <c r="FP3" s="54"/>
      <c r="FQ3" s="54"/>
      <c r="FR3" s="54"/>
      <c r="FS3" s="54"/>
      <c r="FT3" s="54"/>
      <c r="FU3" s="54"/>
      <c r="FV3" s="54"/>
      <c r="FW3" s="54"/>
      <c r="FX3" s="54"/>
      <c r="FY3" s="54"/>
      <c r="FZ3" s="54"/>
      <c r="GA3" s="54"/>
    </row>
    <row r="4" spans="1:183" s="63" customFormat="1" ht="20.100000000000001" customHeight="1" x14ac:dyDescent="0.25">
      <c r="A4" s="104"/>
      <c r="B4" s="60"/>
      <c r="C4" s="61" t="s">
        <v>12</v>
      </c>
      <c r="D4" s="62">
        <v>-0.14332438107055312</v>
      </c>
      <c r="E4" s="45">
        <f>D4</f>
        <v>-0.14332438107055312</v>
      </c>
      <c r="F4" s="31">
        <v>0.2</v>
      </c>
      <c r="G4" s="105">
        <v>0.35</v>
      </c>
      <c r="H4" s="45">
        <f>G4</f>
        <v>0.35</v>
      </c>
      <c r="I4" s="31">
        <v>0.2</v>
      </c>
      <c r="J4" s="62">
        <v>0.17599999999999999</v>
      </c>
      <c r="K4" s="45">
        <f>J4</f>
        <v>0.17599999999999999</v>
      </c>
      <c r="L4" s="31">
        <v>0.2</v>
      </c>
      <c r="M4" s="62">
        <v>0.13100000000000001</v>
      </c>
      <c r="N4" s="45">
        <f>M4</f>
        <v>0.13100000000000001</v>
      </c>
      <c r="O4" s="31">
        <v>0.2</v>
      </c>
      <c r="P4" s="62">
        <v>0.10199999999999999</v>
      </c>
      <c r="Q4" s="45">
        <f>P4</f>
        <v>0.10199999999999999</v>
      </c>
      <c r="R4" s="31">
        <v>0.2</v>
      </c>
      <c r="S4" s="58"/>
      <c r="T4" s="58"/>
      <c r="U4" s="54"/>
      <c r="V4" s="54"/>
      <c r="W4" s="54"/>
      <c r="X4" s="54"/>
      <c r="Y4" s="54"/>
      <c r="Z4" s="54"/>
      <c r="AA4" s="54"/>
      <c r="AB4" s="54"/>
      <c r="AC4" s="54"/>
      <c r="AD4" s="54"/>
      <c r="AE4" s="54"/>
      <c r="AF4" s="54"/>
      <c r="AG4" s="54"/>
      <c r="AH4" s="54"/>
      <c r="AI4" s="54"/>
      <c r="AJ4" s="54"/>
      <c r="AK4" s="54"/>
      <c r="AL4" s="54"/>
      <c r="AM4" s="54"/>
      <c r="AN4" s="54"/>
      <c r="AO4" s="54"/>
      <c r="AP4" s="54"/>
      <c r="AQ4" s="54"/>
      <c r="AR4" s="54"/>
      <c r="AS4" s="54"/>
      <c r="AT4" s="54"/>
      <c r="AU4" s="54"/>
      <c r="AV4" s="54"/>
      <c r="AW4" s="54"/>
      <c r="AX4" s="54"/>
      <c r="AY4" s="54"/>
      <c r="AZ4" s="54"/>
      <c r="BA4" s="54"/>
      <c r="BB4" s="54"/>
      <c r="BC4" s="54"/>
      <c r="BD4" s="54"/>
      <c r="BE4" s="54"/>
      <c r="BF4" s="54"/>
      <c r="BG4" s="54"/>
      <c r="BH4" s="54"/>
      <c r="BI4" s="54"/>
      <c r="BJ4" s="54"/>
      <c r="BK4" s="54"/>
      <c r="BL4" s="54"/>
      <c r="BM4" s="54"/>
      <c r="BN4" s="54"/>
      <c r="BO4" s="54"/>
      <c r="BP4" s="54"/>
      <c r="BQ4" s="54"/>
      <c r="BR4" s="54"/>
      <c r="BS4" s="54"/>
      <c r="BT4" s="54"/>
      <c r="BU4" s="54"/>
      <c r="BV4" s="54"/>
      <c r="BW4" s="54"/>
      <c r="BX4" s="54"/>
      <c r="BY4" s="54"/>
      <c r="BZ4" s="54"/>
      <c r="CA4" s="54"/>
      <c r="CB4" s="54"/>
      <c r="CC4" s="54"/>
      <c r="CD4" s="54"/>
      <c r="CE4" s="54"/>
      <c r="CF4" s="54"/>
      <c r="CG4" s="54"/>
      <c r="CH4" s="54"/>
      <c r="CI4" s="54"/>
      <c r="CJ4" s="54"/>
      <c r="CK4" s="54"/>
      <c r="CL4" s="54"/>
      <c r="CM4" s="54"/>
      <c r="CN4" s="54"/>
      <c r="CO4" s="54"/>
      <c r="CP4" s="54"/>
      <c r="CQ4" s="54"/>
      <c r="CR4" s="54"/>
      <c r="CS4" s="54"/>
      <c r="CT4" s="54"/>
      <c r="CU4" s="54"/>
      <c r="CV4" s="54"/>
      <c r="CW4" s="54"/>
      <c r="CX4" s="54"/>
      <c r="CY4" s="54"/>
      <c r="CZ4" s="54"/>
      <c r="DA4" s="54"/>
      <c r="DB4" s="54"/>
      <c r="DC4" s="54"/>
      <c r="DD4" s="54"/>
      <c r="DE4" s="54"/>
      <c r="DF4" s="54"/>
      <c r="DG4" s="54"/>
      <c r="DH4" s="54"/>
      <c r="DI4" s="54"/>
      <c r="DJ4" s="54"/>
      <c r="DK4" s="54"/>
      <c r="DL4" s="54"/>
      <c r="DM4" s="54"/>
      <c r="DN4" s="54"/>
      <c r="DO4" s="54"/>
      <c r="DP4" s="54"/>
      <c r="DQ4" s="54"/>
      <c r="DR4" s="54"/>
      <c r="DS4" s="54"/>
      <c r="DT4" s="54"/>
      <c r="DU4" s="54"/>
      <c r="DV4" s="54"/>
      <c r="DW4" s="54"/>
      <c r="DX4" s="54"/>
      <c r="DY4" s="54"/>
      <c r="DZ4" s="54"/>
      <c r="EA4" s="54"/>
      <c r="EB4" s="54"/>
      <c r="EC4" s="54"/>
      <c r="ED4" s="54"/>
      <c r="EE4" s="54"/>
      <c r="EF4" s="54"/>
      <c r="EG4" s="54"/>
      <c r="EH4" s="54"/>
      <c r="EI4" s="54"/>
      <c r="EJ4" s="54"/>
      <c r="EK4" s="54"/>
      <c r="EL4" s="54"/>
      <c r="EM4" s="54"/>
      <c r="EN4" s="54"/>
      <c r="EO4" s="54"/>
      <c r="EP4" s="54"/>
      <c r="EQ4" s="54"/>
      <c r="ER4" s="54"/>
      <c r="ES4" s="54"/>
      <c r="ET4" s="54"/>
      <c r="EU4" s="54"/>
      <c r="EV4" s="54"/>
      <c r="EW4" s="54"/>
      <c r="EX4" s="54"/>
      <c r="EY4" s="54"/>
      <c r="EZ4" s="54"/>
      <c r="FA4" s="54"/>
      <c r="FB4" s="54"/>
      <c r="FC4" s="54"/>
      <c r="FD4" s="54"/>
      <c r="FE4" s="54"/>
      <c r="FF4" s="54"/>
      <c r="FG4" s="54"/>
      <c r="FH4" s="54"/>
      <c r="FI4" s="54"/>
      <c r="FJ4" s="54"/>
      <c r="FK4" s="54"/>
      <c r="FL4" s="54"/>
      <c r="FM4" s="54"/>
      <c r="FN4" s="54"/>
      <c r="FO4" s="54"/>
      <c r="FP4" s="54"/>
      <c r="FQ4" s="54"/>
      <c r="FR4" s="54"/>
      <c r="FS4" s="54"/>
      <c r="FT4" s="54"/>
      <c r="FU4" s="54"/>
      <c r="FV4" s="54"/>
      <c r="FW4" s="54"/>
      <c r="FX4" s="54"/>
      <c r="FY4" s="54"/>
      <c r="FZ4" s="54"/>
      <c r="GA4" s="54"/>
    </row>
    <row r="5" spans="1:183" s="63" customFormat="1" ht="20.100000000000001" customHeight="1" x14ac:dyDescent="0.2">
      <c r="A5" s="104"/>
      <c r="B5" s="120" t="s">
        <v>21</v>
      </c>
      <c r="C5" s="120"/>
      <c r="D5" s="120"/>
      <c r="E5" s="44"/>
      <c r="F5" s="5"/>
      <c r="G5" s="91"/>
      <c r="H5" s="44"/>
      <c r="I5" s="5"/>
      <c r="J5" s="60"/>
      <c r="K5" s="44"/>
      <c r="L5" s="5"/>
      <c r="M5" s="64"/>
      <c r="N5" s="44"/>
      <c r="O5" s="5"/>
      <c r="P5" s="64"/>
      <c r="Q5" s="44"/>
      <c r="R5" s="5"/>
      <c r="S5" s="58"/>
      <c r="T5" s="58"/>
      <c r="U5" s="54"/>
      <c r="V5" s="54"/>
      <c r="W5" s="54"/>
      <c r="X5" s="54"/>
      <c r="Y5" s="54"/>
      <c r="Z5" s="54"/>
      <c r="AA5" s="54"/>
      <c r="AB5" s="54"/>
      <c r="AC5" s="54"/>
      <c r="AD5" s="54"/>
      <c r="AE5" s="54"/>
      <c r="AF5" s="54"/>
      <c r="AG5" s="54"/>
      <c r="AH5" s="54"/>
      <c r="AI5" s="54"/>
      <c r="AJ5" s="54"/>
      <c r="AK5" s="54"/>
      <c r="AL5" s="54"/>
      <c r="AM5" s="54"/>
      <c r="AN5" s="54"/>
      <c r="AO5" s="54"/>
      <c r="AP5" s="54"/>
      <c r="AQ5" s="54"/>
      <c r="AR5" s="54"/>
      <c r="AS5" s="54"/>
      <c r="AT5" s="54"/>
      <c r="AU5" s="54"/>
      <c r="AV5" s="54"/>
      <c r="AW5" s="54"/>
      <c r="AX5" s="54"/>
      <c r="AY5" s="54"/>
      <c r="AZ5" s="54"/>
      <c r="BA5" s="54"/>
      <c r="BB5" s="54"/>
      <c r="BC5" s="54"/>
      <c r="BD5" s="54"/>
      <c r="BE5" s="54"/>
      <c r="BF5" s="54"/>
      <c r="BG5" s="54"/>
      <c r="BH5" s="54"/>
      <c r="BI5" s="54"/>
      <c r="BJ5" s="54"/>
      <c r="BK5" s="54"/>
      <c r="BL5" s="54"/>
      <c r="BM5" s="54"/>
      <c r="BN5" s="54"/>
      <c r="BO5" s="54"/>
      <c r="BP5" s="54"/>
      <c r="BQ5" s="54"/>
      <c r="BR5" s="54"/>
      <c r="BS5" s="54"/>
      <c r="BT5" s="54"/>
      <c r="BU5" s="54"/>
      <c r="BV5" s="54"/>
      <c r="BW5" s="54"/>
      <c r="BX5" s="54"/>
      <c r="BY5" s="54"/>
      <c r="BZ5" s="54"/>
      <c r="CA5" s="54"/>
      <c r="CB5" s="54"/>
      <c r="CC5" s="54"/>
      <c r="CD5" s="54"/>
      <c r="CE5" s="54"/>
      <c r="CF5" s="54"/>
      <c r="CG5" s="54"/>
      <c r="CH5" s="54"/>
      <c r="CI5" s="54"/>
      <c r="CJ5" s="54"/>
      <c r="CK5" s="54"/>
      <c r="CL5" s="54"/>
      <c r="CM5" s="54"/>
      <c r="CN5" s="54"/>
      <c r="CO5" s="54"/>
      <c r="CP5" s="54"/>
      <c r="CQ5" s="54"/>
      <c r="CR5" s="54"/>
      <c r="CS5" s="54"/>
      <c r="CT5" s="54"/>
      <c r="CU5" s="54"/>
      <c r="CV5" s="54"/>
      <c r="CW5" s="54"/>
      <c r="CX5" s="54"/>
      <c r="CY5" s="54"/>
      <c r="CZ5" s="54"/>
      <c r="DA5" s="54"/>
      <c r="DB5" s="54"/>
      <c r="DC5" s="54"/>
      <c r="DD5" s="54"/>
      <c r="DE5" s="54"/>
      <c r="DF5" s="54"/>
      <c r="DG5" s="54"/>
      <c r="DH5" s="54"/>
      <c r="DI5" s="54"/>
      <c r="DJ5" s="54"/>
      <c r="DK5" s="54"/>
      <c r="DL5" s="54"/>
      <c r="DM5" s="54"/>
      <c r="DN5" s="54"/>
      <c r="DO5" s="54"/>
      <c r="DP5" s="54"/>
      <c r="DQ5" s="54"/>
      <c r="DR5" s="54"/>
      <c r="DS5" s="54"/>
      <c r="DT5" s="54"/>
      <c r="DU5" s="54"/>
      <c r="DV5" s="54"/>
      <c r="DW5" s="54"/>
      <c r="DX5" s="54"/>
      <c r="DY5" s="54"/>
      <c r="DZ5" s="54"/>
      <c r="EA5" s="54"/>
      <c r="EB5" s="54"/>
      <c r="EC5" s="54"/>
      <c r="ED5" s="54"/>
      <c r="EE5" s="54"/>
      <c r="EF5" s="54"/>
      <c r="EG5" s="54"/>
      <c r="EH5" s="54"/>
      <c r="EI5" s="54"/>
      <c r="EJ5" s="54"/>
      <c r="EK5" s="54"/>
      <c r="EL5" s="54"/>
      <c r="EM5" s="54"/>
      <c r="EN5" s="54"/>
      <c r="EO5" s="54"/>
      <c r="EP5" s="54"/>
      <c r="EQ5" s="54"/>
      <c r="ER5" s="54"/>
      <c r="ES5" s="54"/>
      <c r="ET5" s="54"/>
      <c r="EU5" s="54"/>
      <c r="EV5" s="54"/>
      <c r="EW5" s="54"/>
      <c r="EX5" s="54"/>
      <c r="EY5" s="54"/>
      <c r="EZ5" s="54"/>
      <c r="FA5" s="54"/>
      <c r="FB5" s="54"/>
      <c r="FC5" s="54"/>
      <c r="FD5" s="54"/>
      <c r="FE5" s="54"/>
      <c r="FF5" s="54"/>
      <c r="FG5" s="54"/>
      <c r="FH5" s="54"/>
      <c r="FI5" s="54"/>
      <c r="FJ5" s="54"/>
      <c r="FK5" s="54"/>
      <c r="FL5" s="54"/>
      <c r="FM5" s="54"/>
      <c r="FN5" s="54"/>
      <c r="FO5" s="54"/>
      <c r="FP5" s="54"/>
      <c r="FQ5" s="54"/>
      <c r="FR5" s="54"/>
      <c r="FS5" s="54"/>
      <c r="FT5" s="54"/>
      <c r="FU5" s="54"/>
      <c r="FV5" s="54"/>
      <c r="FW5" s="54"/>
      <c r="FX5" s="54"/>
      <c r="FY5" s="54"/>
      <c r="FZ5" s="54"/>
      <c r="GA5" s="54"/>
    </row>
    <row r="6" spans="1:183" s="59" customFormat="1" ht="86.45" customHeight="1" x14ac:dyDescent="0.25">
      <c r="A6" s="54"/>
      <c r="B6" s="65">
        <v>1</v>
      </c>
      <c r="C6" s="68" t="s">
        <v>95</v>
      </c>
      <c r="D6" s="106">
        <v>5.8000000000000003E-2</v>
      </c>
      <c r="E6" s="28">
        <v>0.47</v>
      </c>
      <c r="F6" s="28">
        <v>0.15</v>
      </c>
      <c r="G6" s="106">
        <v>-8.8200000000000001E-2</v>
      </c>
      <c r="H6" s="28">
        <v>-7.0000000000000007E-2</v>
      </c>
      <c r="I6" s="28">
        <v>0.15</v>
      </c>
      <c r="J6" s="106">
        <v>-3.7999999999999999E-2</v>
      </c>
      <c r="K6" s="28">
        <v>0.05</v>
      </c>
      <c r="L6" s="28">
        <v>0.15</v>
      </c>
      <c r="M6" s="106">
        <v>-2.9000000000000001E-2</v>
      </c>
      <c r="N6" s="28">
        <v>0.03</v>
      </c>
      <c r="O6" s="28">
        <v>0.15</v>
      </c>
      <c r="P6" s="106">
        <v>-1.6E-2</v>
      </c>
      <c r="Q6" s="28">
        <v>0.05</v>
      </c>
      <c r="R6" s="28">
        <v>0.15</v>
      </c>
      <c r="S6" s="58" t="s">
        <v>108</v>
      </c>
      <c r="T6" s="58"/>
      <c r="U6" s="54"/>
      <c r="V6" s="54"/>
      <c r="W6" s="54"/>
      <c r="X6" s="54"/>
      <c r="Y6" s="54"/>
      <c r="Z6" s="54"/>
      <c r="AA6" s="54"/>
      <c r="AB6" s="54"/>
      <c r="AC6" s="54"/>
      <c r="AD6" s="54"/>
      <c r="AE6" s="54"/>
      <c r="AF6" s="54"/>
      <c r="AG6" s="54"/>
      <c r="AH6" s="54"/>
      <c r="AI6" s="54"/>
      <c r="AJ6" s="54"/>
      <c r="AK6" s="54"/>
      <c r="AL6" s="54"/>
      <c r="AM6" s="54"/>
      <c r="AN6" s="54"/>
      <c r="AO6" s="54"/>
      <c r="AP6" s="54"/>
      <c r="AQ6" s="54"/>
      <c r="AR6" s="54"/>
      <c r="AS6" s="54"/>
      <c r="AT6" s="54"/>
      <c r="AU6" s="54"/>
      <c r="AV6" s="54"/>
      <c r="AW6" s="54"/>
      <c r="AX6" s="54"/>
      <c r="AY6" s="54"/>
      <c r="AZ6" s="54"/>
      <c r="BA6" s="54"/>
      <c r="BB6" s="54"/>
      <c r="BC6" s="54"/>
      <c r="BD6" s="54"/>
      <c r="BE6" s="54"/>
      <c r="BF6" s="54"/>
      <c r="BG6" s="54"/>
      <c r="BH6" s="54"/>
      <c r="BI6" s="54"/>
      <c r="BJ6" s="54"/>
      <c r="BK6" s="54"/>
      <c r="BL6" s="54"/>
      <c r="BM6" s="54"/>
      <c r="BN6" s="54"/>
      <c r="BO6" s="54"/>
      <c r="BP6" s="54"/>
      <c r="BQ6" s="54"/>
      <c r="BR6" s="54"/>
      <c r="BS6" s="54"/>
      <c r="BT6" s="54"/>
      <c r="BU6" s="54"/>
      <c r="BV6" s="54"/>
      <c r="BW6" s="54"/>
      <c r="BX6" s="54"/>
      <c r="BY6" s="54"/>
      <c r="BZ6" s="54"/>
      <c r="CA6" s="54"/>
      <c r="CB6" s="54"/>
      <c r="CC6" s="54"/>
      <c r="CD6" s="54"/>
      <c r="CE6" s="54"/>
      <c r="CF6" s="54"/>
      <c r="CG6" s="54"/>
      <c r="CH6" s="54"/>
      <c r="CI6" s="54"/>
      <c r="CJ6" s="54"/>
      <c r="CK6" s="54"/>
      <c r="CL6" s="54"/>
      <c r="CM6" s="54"/>
      <c r="CN6" s="54"/>
      <c r="CO6" s="54"/>
      <c r="CP6" s="54"/>
      <c r="CQ6" s="54"/>
      <c r="CR6" s="54"/>
      <c r="CS6" s="54"/>
      <c r="CT6" s="54"/>
      <c r="CU6" s="54"/>
      <c r="CV6" s="54"/>
      <c r="CW6" s="54"/>
      <c r="CX6" s="54"/>
      <c r="CY6" s="54"/>
      <c r="CZ6" s="54"/>
      <c r="DA6" s="54"/>
      <c r="DB6" s="54"/>
      <c r="DC6" s="54"/>
      <c r="DD6" s="54"/>
      <c r="DE6" s="54"/>
      <c r="DF6" s="54"/>
      <c r="DG6" s="54"/>
      <c r="DH6" s="54"/>
      <c r="DI6" s="54"/>
      <c r="DJ6" s="54"/>
      <c r="DK6" s="54"/>
      <c r="DL6" s="54"/>
      <c r="DM6" s="54"/>
      <c r="DN6" s="54"/>
      <c r="DO6" s="54"/>
      <c r="DP6" s="54"/>
      <c r="DQ6" s="54"/>
      <c r="DR6" s="54"/>
      <c r="DS6" s="54"/>
      <c r="DT6" s="54"/>
      <c r="DU6" s="54"/>
      <c r="DV6" s="54"/>
      <c r="DW6" s="54"/>
      <c r="DX6" s="54"/>
      <c r="DY6" s="54"/>
      <c r="DZ6" s="54"/>
      <c r="EA6" s="54"/>
      <c r="EB6" s="54"/>
      <c r="EC6" s="54"/>
      <c r="ED6" s="54"/>
      <c r="EE6" s="54"/>
      <c r="EF6" s="54"/>
      <c r="EG6" s="54"/>
      <c r="EH6" s="54"/>
      <c r="EI6" s="54"/>
      <c r="EJ6" s="54"/>
      <c r="EK6" s="54"/>
      <c r="EL6" s="54"/>
      <c r="EM6" s="54"/>
      <c r="EN6" s="54"/>
      <c r="EO6" s="54"/>
      <c r="EP6" s="54"/>
      <c r="EQ6" s="54"/>
      <c r="ER6" s="54"/>
      <c r="ES6" s="54"/>
      <c r="ET6" s="54"/>
      <c r="EU6" s="54"/>
      <c r="EV6" s="54"/>
      <c r="EW6" s="54"/>
      <c r="EX6" s="54"/>
      <c r="EY6" s="54"/>
      <c r="EZ6" s="54"/>
      <c r="FA6" s="54"/>
      <c r="FB6" s="54"/>
      <c r="FC6" s="54"/>
      <c r="FD6" s="54"/>
      <c r="FE6" s="54"/>
      <c r="FF6" s="54"/>
      <c r="FG6" s="54"/>
      <c r="FH6" s="54"/>
      <c r="FI6" s="54"/>
      <c r="FJ6" s="54"/>
      <c r="FK6" s="54"/>
      <c r="FL6" s="54"/>
      <c r="FM6" s="54"/>
      <c r="FN6" s="54"/>
      <c r="FO6" s="54"/>
      <c r="FP6" s="54"/>
      <c r="FQ6" s="54"/>
      <c r="FR6" s="54"/>
      <c r="FS6" s="54"/>
      <c r="FT6" s="54"/>
      <c r="FU6" s="54"/>
      <c r="FV6" s="54"/>
      <c r="FW6" s="54"/>
      <c r="FX6" s="54"/>
      <c r="FY6" s="54"/>
      <c r="FZ6" s="54"/>
      <c r="GA6" s="54"/>
    </row>
    <row r="7" spans="1:183" s="59" customFormat="1" ht="99" customHeight="1" x14ac:dyDescent="0.25">
      <c r="A7" s="54"/>
      <c r="B7" s="65">
        <v>2</v>
      </c>
      <c r="C7" s="68" t="s">
        <v>59</v>
      </c>
      <c r="D7" s="106">
        <v>0.17299999999999999</v>
      </c>
      <c r="E7" s="28">
        <v>0.48</v>
      </c>
      <c r="F7" s="28">
        <v>0.1</v>
      </c>
      <c r="G7" s="106">
        <v>1E-3</v>
      </c>
      <c r="H7" s="28">
        <v>0.36</v>
      </c>
      <c r="I7" s="28">
        <v>0.1</v>
      </c>
      <c r="J7" s="106">
        <v>5.0000000000000001E-3</v>
      </c>
      <c r="K7" s="28">
        <v>0.2</v>
      </c>
      <c r="L7" s="28">
        <v>0.1</v>
      </c>
      <c r="M7" s="106">
        <v>3.0000000000000001E-3</v>
      </c>
      <c r="N7" s="28">
        <v>0.14000000000000001</v>
      </c>
      <c r="O7" s="28">
        <v>0.1</v>
      </c>
      <c r="P7" s="106">
        <v>2E-3</v>
      </c>
      <c r="Q7" s="28">
        <v>0.11</v>
      </c>
      <c r="R7" s="28">
        <v>0.1</v>
      </c>
      <c r="S7" s="58" t="s">
        <v>109</v>
      </c>
      <c r="T7" s="58"/>
      <c r="U7" s="54"/>
      <c r="V7" s="54"/>
      <c r="W7" s="54"/>
      <c r="X7" s="54"/>
      <c r="Y7" s="54"/>
      <c r="Z7" s="54"/>
      <c r="AA7" s="54"/>
      <c r="AB7" s="54"/>
      <c r="AC7" s="54"/>
      <c r="AD7" s="54"/>
      <c r="AE7" s="54"/>
      <c r="AF7" s="54"/>
      <c r="AG7" s="54"/>
      <c r="AH7" s="54"/>
      <c r="AI7" s="54"/>
      <c r="AJ7" s="54"/>
      <c r="AK7" s="54"/>
      <c r="AL7" s="54"/>
      <c r="AM7" s="54"/>
      <c r="AN7" s="54"/>
      <c r="AO7" s="54"/>
      <c r="AP7" s="54"/>
      <c r="AQ7" s="54"/>
      <c r="AR7" s="54"/>
      <c r="AS7" s="54"/>
      <c r="AT7" s="54"/>
      <c r="AU7" s="54"/>
      <c r="AV7" s="54"/>
      <c r="AW7" s="54"/>
      <c r="AX7" s="54"/>
      <c r="AY7" s="54"/>
      <c r="AZ7" s="54"/>
      <c r="BA7" s="54"/>
      <c r="BB7" s="54"/>
      <c r="BC7" s="54"/>
      <c r="BD7" s="54"/>
      <c r="BE7" s="54"/>
      <c r="BF7" s="54"/>
      <c r="BG7" s="54"/>
      <c r="BH7" s="54"/>
      <c r="BI7" s="54"/>
      <c r="BJ7" s="54"/>
      <c r="BK7" s="54"/>
      <c r="BL7" s="54"/>
      <c r="BM7" s="54"/>
      <c r="BN7" s="54"/>
      <c r="BO7" s="54"/>
      <c r="BP7" s="54"/>
      <c r="BQ7" s="54"/>
      <c r="BR7" s="54"/>
      <c r="BS7" s="54"/>
      <c r="BT7" s="54"/>
      <c r="BU7" s="54"/>
      <c r="BV7" s="54"/>
      <c r="BW7" s="54"/>
      <c r="BX7" s="54"/>
      <c r="BY7" s="54"/>
      <c r="BZ7" s="54"/>
      <c r="CA7" s="54"/>
      <c r="CB7" s="54"/>
      <c r="CC7" s="54"/>
      <c r="CD7" s="54"/>
      <c r="CE7" s="54"/>
      <c r="CF7" s="54"/>
      <c r="CG7" s="54"/>
      <c r="CH7" s="54"/>
      <c r="CI7" s="54"/>
      <c r="CJ7" s="54"/>
      <c r="CK7" s="54"/>
      <c r="CL7" s="54"/>
      <c r="CM7" s="54"/>
      <c r="CN7" s="54"/>
      <c r="CO7" s="54"/>
      <c r="CP7" s="54"/>
      <c r="CQ7" s="54"/>
      <c r="CR7" s="54"/>
      <c r="CS7" s="54"/>
      <c r="CT7" s="54"/>
      <c r="CU7" s="54"/>
      <c r="CV7" s="54"/>
      <c r="CW7" s="54"/>
      <c r="CX7" s="54"/>
      <c r="CY7" s="54"/>
      <c r="CZ7" s="54"/>
      <c r="DA7" s="54"/>
      <c r="DB7" s="54"/>
      <c r="DC7" s="54"/>
      <c r="DD7" s="54"/>
      <c r="DE7" s="54"/>
      <c r="DF7" s="54"/>
      <c r="DG7" s="54"/>
      <c r="DH7" s="54"/>
      <c r="DI7" s="54"/>
      <c r="DJ7" s="54"/>
      <c r="DK7" s="54"/>
      <c r="DL7" s="54"/>
      <c r="DM7" s="54"/>
      <c r="DN7" s="54"/>
      <c r="DO7" s="54"/>
      <c r="DP7" s="54"/>
      <c r="DQ7" s="54"/>
      <c r="DR7" s="54"/>
      <c r="DS7" s="54"/>
      <c r="DT7" s="54"/>
      <c r="DU7" s="54"/>
      <c r="DV7" s="54"/>
      <c r="DW7" s="54"/>
      <c r="DX7" s="54"/>
      <c r="DY7" s="54"/>
      <c r="DZ7" s="54"/>
      <c r="EA7" s="54"/>
      <c r="EB7" s="54"/>
      <c r="EC7" s="54"/>
      <c r="ED7" s="54"/>
      <c r="EE7" s="54"/>
      <c r="EF7" s="54"/>
      <c r="EG7" s="54"/>
      <c r="EH7" s="54"/>
      <c r="EI7" s="54"/>
      <c r="EJ7" s="54"/>
      <c r="EK7" s="54"/>
      <c r="EL7" s="54"/>
      <c r="EM7" s="54"/>
      <c r="EN7" s="54"/>
      <c r="EO7" s="54"/>
      <c r="EP7" s="54"/>
      <c r="EQ7" s="54"/>
      <c r="ER7" s="54"/>
      <c r="ES7" s="54"/>
      <c r="ET7" s="54"/>
      <c r="EU7" s="54"/>
      <c r="EV7" s="54"/>
      <c r="EW7" s="54"/>
      <c r="EX7" s="54"/>
      <c r="EY7" s="54"/>
      <c r="EZ7" s="54"/>
      <c r="FA7" s="54"/>
      <c r="FB7" s="54"/>
      <c r="FC7" s="54"/>
      <c r="FD7" s="54"/>
      <c r="FE7" s="54"/>
      <c r="FF7" s="54"/>
      <c r="FG7" s="54"/>
      <c r="FH7" s="54"/>
      <c r="FI7" s="54"/>
      <c r="FJ7" s="54"/>
      <c r="FK7" s="54"/>
      <c r="FL7" s="54"/>
      <c r="FM7" s="54"/>
      <c r="FN7" s="54"/>
      <c r="FO7" s="54"/>
      <c r="FP7" s="54"/>
      <c r="FQ7" s="54"/>
      <c r="FR7" s="54"/>
      <c r="FS7" s="54"/>
      <c r="FT7" s="54"/>
      <c r="FU7" s="54"/>
      <c r="FV7" s="54"/>
      <c r="FW7" s="54"/>
      <c r="FX7" s="54"/>
      <c r="FY7" s="54"/>
      <c r="FZ7" s="54"/>
      <c r="GA7" s="54"/>
    </row>
    <row r="8" spans="1:183" s="59" customFormat="1" ht="72" customHeight="1" x14ac:dyDescent="0.25">
      <c r="A8" s="54"/>
      <c r="B8" s="65">
        <v>3</v>
      </c>
      <c r="C8" s="68" t="s">
        <v>61</v>
      </c>
      <c r="D8" s="106">
        <v>0.15</v>
      </c>
      <c r="E8" s="28">
        <v>0.48</v>
      </c>
      <c r="F8" s="28">
        <v>0.25</v>
      </c>
      <c r="G8" s="106">
        <v>-0.05</v>
      </c>
      <c r="H8" s="28">
        <v>0.04</v>
      </c>
      <c r="I8" s="28">
        <v>0.25</v>
      </c>
      <c r="J8" s="106">
        <v>-1.0999999999999999E-2</v>
      </c>
      <c r="K8" s="28">
        <v>7.4999999999999997E-2</v>
      </c>
      <c r="L8" s="28">
        <v>0.25</v>
      </c>
      <c r="M8" s="106">
        <v>-7.0000000000000001E-3</v>
      </c>
      <c r="N8" s="28">
        <v>0.09</v>
      </c>
      <c r="O8" s="28">
        <v>0.25</v>
      </c>
      <c r="P8" s="106">
        <v>-3.0000000000000001E-3</v>
      </c>
      <c r="Q8" s="28">
        <v>7.0000000000000007E-2</v>
      </c>
      <c r="R8" s="28">
        <v>0.25</v>
      </c>
      <c r="S8" s="58" t="s">
        <v>110</v>
      </c>
      <c r="T8" s="58"/>
      <c r="U8" s="54"/>
      <c r="V8" s="54"/>
      <c r="W8" s="54"/>
      <c r="X8" s="54"/>
      <c r="Y8" s="54"/>
      <c r="Z8" s="54"/>
      <c r="AA8" s="54"/>
      <c r="AB8" s="54"/>
      <c r="AC8" s="54"/>
      <c r="AD8" s="54"/>
      <c r="AE8" s="54"/>
      <c r="AF8" s="54"/>
      <c r="AG8" s="54"/>
      <c r="AH8" s="54"/>
      <c r="AI8" s="54"/>
      <c r="AJ8" s="54"/>
      <c r="AK8" s="54"/>
      <c r="AL8" s="54"/>
      <c r="AM8" s="54"/>
      <c r="AN8" s="54"/>
      <c r="AO8" s="54"/>
      <c r="AP8" s="54"/>
      <c r="AQ8" s="54"/>
      <c r="AR8" s="54"/>
      <c r="AS8" s="54"/>
      <c r="AT8" s="54"/>
      <c r="AU8" s="54"/>
      <c r="AV8" s="54"/>
      <c r="AW8" s="54"/>
      <c r="AX8" s="54"/>
      <c r="AY8" s="54"/>
      <c r="AZ8" s="54"/>
      <c r="BA8" s="54"/>
      <c r="BB8" s="54"/>
      <c r="BC8" s="54"/>
      <c r="BD8" s="54"/>
      <c r="BE8" s="54"/>
      <c r="BF8" s="54"/>
      <c r="BG8" s="54"/>
      <c r="BH8" s="54"/>
      <c r="BI8" s="54"/>
      <c r="BJ8" s="54"/>
      <c r="BK8" s="54"/>
      <c r="BL8" s="54"/>
      <c r="BM8" s="54"/>
      <c r="BN8" s="54"/>
      <c r="BO8" s="54"/>
      <c r="BP8" s="54"/>
      <c r="BQ8" s="54"/>
      <c r="BR8" s="54"/>
      <c r="BS8" s="54"/>
      <c r="BT8" s="54"/>
      <c r="BU8" s="54"/>
      <c r="BV8" s="54"/>
      <c r="BW8" s="54"/>
      <c r="BX8" s="54"/>
      <c r="BY8" s="54"/>
      <c r="BZ8" s="54"/>
      <c r="CA8" s="54"/>
      <c r="CB8" s="54"/>
      <c r="CC8" s="54"/>
      <c r="CD8" s="54"/>
      <c r="CE8" s="54"/>
      <c r="CF8" s="54"/>
      <c r="CG8" s="54"/>
      <c r="CH8" s="54"/>
      <c r="CI8" s="54"/>
      <c r="CJ8" s="54"/>
      <c r="CK8" s="54"/>
      <c r="CL8" s="54"/>
      <c r="CM8" s="54"/>
      <c r="CN8" s="54"/>
      <c r="CO8" s="54"/>
      <c r="CP8" s="54"/>
      <c r="CQ8" s="54"/>
      <c r="CR8" s="54"/>
      <c r="CS8" s="54"/>
      <c r="CT8" s="54"/>
      <c r="CU8" s="54"/>
      <c r="CV8" s="54"/>
      <c r="CW8" s="54"/>
      <c r="CX8" s="54"/>
      <c r="CY8" s="54"/>
      <c r="CZ8" s="54"/>
      <c r="DA8" s="54"/>
      <c r="DB8" s="54"/>
      <c r="DC8" s="54"/>
      <c r="DD8" s="54"/>
      <c r="DE8" s="54"/>
      <c r="DF8" s="54"/>
      <c r="DG8" s="54"/>
      <c r="DH8" s="54"/>
      <c r="DI8" s="54"/>
      <c r="DJ8" s="54"/>
      <c r="DK8" s="54"/>
      <c r="DL8" s="54"/>
      <c r="DM8" s="54"/>
      <c r="DN8" s="54"/>
      <c r="DO8" s="54"/>
      <c r="DP8" s="54"/>
      <c r="DQ8" s="54"/>
      <c r="DR8" s="54"/>
      <c r="DS8" s="54"/>
      <c r="DT8" s="54"/>
      <c r="DU8" s="54"/>
      <c r="DV8" s="54"/>
      <c r="DW8" s="54"/>
      <c r="DX8" s="54"/>
      <c r="DY8" s="54"/>
      <c r="DZ8" s="54"/>
      <c r="EA8" s="54"/>
      <c r="EB8" s="54"/>
      <c r="EC8" s="54"/>
      <c r="ED8" s="54"/>
      <c r="EE8" s="54"/>
      <c r="EF8" s="54"/>
      <c r="EG8" s="54"/>
      <c r="EH8" s="54"/>
      <c r="EI8" s="54"/>
      <c r="EJ8" s="54"/>
      <c r="EK8" s="54"/>
      <c r="EL8" s="54"/>
      <c r="EM8" s="54"/>
      <c r="EN8" s="54"/>
      <c r="EO8" s="54"/>
      <c r="EP8" s="54"/>
      <c r="EQ8" s="54"/>
      <c r="ER8" s="54"/>
      <c r="ES8" s="54"/>
      <c r="ET8" s="54"/>
      <c r="EU8" s="54"/>
      <c r="EV8" s="54"/>
      <c r="EW8" s="54"/>
      <c r="EX8" s="54"/>
      <c r="EY8" s="54"/>
      <c r="EZ8" s="54"/>
      <c r="FA8" s="54"/>
      <c r="FB8" s="54"/>
      <c r="FC8" s="54"/>
      <c r="FD8" s="54"/>
      <c r="FE8" s="54"/>
      <c r="FF8" s="54"/>
      <c r="FG8" s="54"/>
      <c r="FH8" s="54"/>
      <c r="FI8" s="54"/>
      <c r="FJ8" s="54"/>
      <c r="FK8" s="54"/>
      <c r="FL8" s="54"/>
      <c r="FM8" s="54"/>
      <c r="FN8" s="54"/>
      <c r="FO8" s="54"/>
      <c r="FP8" s="54"/>
      <c r="FQ8" s="54"/>
      <c r="FR8" s="54"/>
      <c r="FS8" s="54"/>
      <c r="FT8" s="54"/>
      <c r="FU8" s="54"/>
      <c r="FV8" s="54"/>
      <c r="FW8" s="54"/>
      <c r="FX8" s="54"/>
      <c r="FY8" s="54"/>
      <c r="FZ8" s="54"/>
      <c r="GA8" s="54"/>
    </row>
    <row r="9" spans="1:183" s="59" customFormat="1" ht="105" x14ac:dyDescent="0.25">
      <c r="A9" s="54"/>
      <c r="B9" s="65">
        <v>4</v>
      </c>
      <c r="C9" s="68" t="s">
        <v>13</v>
      </c>
      <c r="D9" s="106">
        <v>0.06</v>
      </c>
      <c r="E9" s="28">
        <v>0.47</v>
      </c>
      <c r="F9" s="28">
        <v>0.2</v>
      </c>
      <c r="G9" s="106">
        <v>1.2E-2</v>
      </c>
      <c r="H9" s="28">
        <v>0.37</v>
      </c>
      <c r="I9" s="28">
        <v>0.2</v>
      </c>
      <c r="J9" s="106">
        <v>2.1000000000000001E-2</v>
      </c>
      <c r="K9" s="28">
        <v>0.21</v>
      </c>
      <c r="L9" s="28">
        <v>0.2</v>
      </c>
      <c r="M9" s="106">
        <v>2.1000000000000001E-2</v>
      </c>
      <c r="N9" s="28">
        <v>0.14499999999999999</v>
      </c>
      <c r="O9" s="28">
        <v>0.2</v>
      </c>
      <c r="P9" s="106">
        <v>5.0000000000000001E-3</v>
      </c>
      <c r="Q9" s="28">
        <v>0.125</v>
      </c>
      <c r="R9" s="28">
        <v>0.2</v>
      </c>
      <c r="S9" s="58" t="s">
        <v>111</v>
      </c>
      <c r="T9" s="58"/>
      <c r="U9" s="54"/>
      <c r="V9" s="54"/>
      <c r="W9" s="54"/>
      <c r="X9" s="54"/>
      <c r="Y9" s="54"/>
      <c r="Z9" s="54"/>
      <c r="AA9" s="54"/>
      <c r="AB9" s="54"/>
      <c r="AC9" s="54"/>
      <c r="AD9" s="54"/>
      <c r="AE9" s="54"/>
      <c r="AF9" s="54"/>
      <c r="AG9" s="54"/>
      <c r="AH9" s="54"/>
      <c r="AI9" s="54"/>
      <c r="AJ9" s="54"/>
      <c r="AK9" s="54"/>
      <c r="AL9" s="54"/>
      <c r="AM9" s="54"/>
      <c r="AN9" s="54"/>
      <c r="AO9" s="54"/>
      <c r="AP9" s="54"/>
      <c r="AQ9" s="54"/>
      <c r="AR9" s="54"/>
      <c r="AS9" s="54"/>
      <c r="AT9" s="54"/>
      <c r="AU9" s="54"/>
      <c r="AV9" s="54"/>
      <c r="AW9" s="54"/>
      <c r="AX9" s="54"/>
      <c r="AY9" s="54"/>
      <c r="AZ9" s="54"/>
      <c r="BA9" s="54"/>
      <c r="BB9" s="54"/>
      <c r="BC9" s="54"/>
      <c r="BD9" s="54"/>
      <c r="BE9" s="54"/>
      <c r="BF9" s="54"/>
      <c r="BG9" s="54"/>
      <c r="BH9" s="54"/>
      <c r="BI9" s="54"/>
      <c r="BJ9" s="54"/>
      <c r="BK9" s="54"/>
      <c r="BL9" s="54"/>
      <c r="BM9" s="54"/>
      <c r="BN9" s="54"/>
      <c r="BO9" s="54"/>
      <c r="BP9" s="54"/>
      <c r="BQ9" s="54"/>
      <c r="BR9" s="54"/>
      <c r="BS9" s="54"/>
      <c r="BT9" s="54"/>
      <c r="BU9" s="54"/>
      <c r="BV9" s="54"/>
      <c r="BW9" s="54"/>
      <c r="BX9" s="54"/>
      <c r="BY9" s="54"/>
      <c r="BZ9" s="54"/>
      <c r="CA9" s="54"/>
      <c r="CB9" s="54"/>
      <c r="CC9" s="54"/>
      <c r="CD9" s="54"/>
      <c r="CE9" s="54"/>
      <c r="CF9" s="54"/>
      <c r="CG9" s="54"/>
      <c r="CH9" s="54"/>
      <c r="CI9" s="54"/>
      <c r="CJ9" s="54"/>
      <c r="CK9" s="54"/>
      <c r="CL9" s="54"/>
      <c r="CM9" s="54"/>
      <c r="CN9" s="54"/>
      <c r="CO9" s="54"/>
      <c r="CP9" s="54"/>
      <c r="CQ9" s="54"/>
      <c r="CR9" s="54"/>
      <c r="CS9" s="54"/>
      <c r="CT9" s="54"/>
      <c r="CU9" s="54"/>
      <c r="CV9" s="54"/>
      <c r="CW9" s="54"/>
      <c r="CX9" s="54"/>
      <c r="CY9" s="54"/>
      <c r="CZ9" s="54"/>
      <c r="DA9" s="54"/>
      <c r="DB9" s="54"/>
      <c r="DC9" s="54"/>
      <c r="DD9" s="54"/>
      <c r="DE9" s="54"/>
      <c r="DF9" s="54"/>
      <c r="DG9" s="54"/>
      <c r="DH9" s="54"/>
      <c r="DI9" s="54"/>
      <c r="DJ9" s="54"/>
      <c r="DK9" s="54"/>
      <c r="DL9" s="54"/>
      <c r="DM9" s="54"/>
      <c r="DN9" s="54"/>
      <c r="DO9" s="54"/>
      <c r="DP9" s="54"/>
      <c r="DQ9" s="54"/>
      <c r="DR9" s="54"/>
      <c r="DS9" s="54"/>
      <c r="DT9" s="54"/>
      <c r="DU9" s="54"/>
      <c r="DV9" s="54"/>
      <c r="DW9" s="54"/>
      <c r="DX9" s="54"/>
      <c r="DY9" s="54"/>
      <c r="DZ9" s="54"/>
      <c r="EA9" s="54"/>
      <c r="EB9" s="54"/>
      <c r="EC9" s="54"/>
      <c r="ED9" s="54"/>
      <c r="EE9" s="54"/>
      <c r="EF9" s="54"/>
      <c r="EG9" s="54"/>
      <c r="EH9" s="54"/>
      <c r="EI9" s="54"/>
      <c r="EJ9" s="54"/>
      <c r="EK9" s="54"/>
      <c r="EL9" s="54"/>
      <c r="EM9" s="54"/>
      <c r="EN9" s="54"/>
      <c r="EO9" s="54"/>
      <c r="EP9" s="54"/>
      <c r="EQ9" s="54"/>
      <c r="ER9" s="54"/>
      <c r="ES9" s="54"/>
      <c r="ET9" s="54"/>
      <c r="EU9" s="54"/>
      <c r="EV9" s="54"/>
      <c r="EW9" s="54"/>
      <c r="EX9" s="54"/>
      <c r="EY9" s="54"/>
      <c r="EZ9" s="54"/>
      <c r="FA9" s="54"/>
      <c r="FB9" s="54"/>
      <c r="FC9" s="54"/>
      <c r="FD9" s="54"/>
      <c r="FE9" s="54"/>
      <c r="FF9" s="54"/>
      <c r="FG9" s="54"/>
      <c r="FH9" s="54"/>
      <c r="FI9" s="54"/>
      <c r="FJ9" s="54"/>
      <c r="FK9" s="54"/>
      <c r="FL9" s="54"/>
      <c r="FM9" s="54"/>
      <c r="FN9" s="54"/>
      <c r="FO9" s="54"/>
      <c r="FP9" s="54"/>
      <c r="FQ9" s="54"/>
      <c r="FR9" s="54"/>
      <c r="FS9" s="54"/>
      <c r="FT9" s="54"/>
      <c r="FU9" s="54"/>
      <c r="FV9" s="54"/>
      <c r="FW9" s="54"/>
      <c r="FX9" s="54"/>
      <c r="FY9" s="54"/>
      <c r="FZ9" s="54"/>
      <c r="GA9" s="54"/>
    </row>
    <row r="10" spans="1:183" s="59" customFormat="1" ht="75" x14ac:dyDescent="0.25">
      <c r="A10" s="54"/>
      <c r="B10" s="65">
        <v>5</v>
      </c>
      <c r="C10" s="68" t="s">
        <v>14</v>
      </c>
      <c r="D10" s="106">
        <v>5.1999999999999998E-2</v>
      </c>
      <c r="E10" s="28">
        <v>0.46500000000000002</v>
      </c>
      <c r="F10" s="28">
        <v>0.1</v>
      </c>
      <c r="G10" s="106">
        <v>-4.9000000000000002E-2</v>
      </c>
      <c r="H10" s="28">
        <v>-0.04</v>
      </c>
      <c r="I10" s="28">
        <v>0.1</v>
      </c>
      <c r="J10" s="106">
        <v>-2.1999999999999999E-2</v>
      </c>
      <c r="K10" s="28">
        <v>0.08</v>
      </c>
      <c r="L10" s="28">
        <v>0.1</v>
      </c>
      <c r="M10" s="106">
        <v>-1.7000000000000001E-2</v>
      </c>
      <c r="N10" s="28">
        <v>0.06</v>
      </c>
      <c r="O10" s="28">
        <v>0.1</v>
      </c>
      <c r="P10" s="106">
        <v>2E-3</v>
      </c>
      <c r="Q10" s="28">
        <v>0.11</v>
      </c>
      <c r="R10" s="28">
        <v>0.1</v>
      </c>
      <c r="S10" s="58" t="s">
        <v>112</v>
      </c>
      <c r="T10" s="58"/>
      <c r="U10" s="54"/>
      <c r="V10" s="54"/>
      <c r="W10" s="54"/>
      <c r="X10" s="54"/>
      <c r="Y10" s="54"/>
      <c r="Z10" s="54"/>
      <c r="AA10" s="54"/>
      <c r="AB10" s="54"/>
      <c r="AC10" s="54"/>
      <c r="AD10" s="54"/>
      <c r="AE10" s="54"/>
      <c r="AF10" s="54"/>
      <c r="AG10" s="54"/>
      <c r="AH10" s="54"/>
      <c r="AI10" s="54"/>
      <c r="AJ10" s="54"/>
      <c r="AK10" s="54"/>
      <c r="AL10" s="54"/>
      <c r="AM10" s="54"/>
      <c r="AN10" s="54"/>
      <c r="AO10" s="54"/>
      <c r="AP10" s="54"/>
      <c r="AQ10" s="54"/>
      <c r="AR10" s="54"/>
      <c r="AS10" s="54"/>
      <c r="AT10" s="54"/>
      <c r="AU10" s="54"/>
      <c r="AV10" s="54"/>
      <c r="AW10" s="54"/>
      <c r="AX10" s="54"/>
      <c r="AY10" s="54"/>
      <c r="AZ10" s="54"/>
      <c r="BA10" s="54"/>
      <c r="BB10" s="54"/>
      <c r="BC10" s="54"/>
      <c r="BD10" s="54"/>
      <c r="BE10" s="54"/>
      <c r="BF10" s="54"/>
      <c r="BG10" s="54"/>
      <c r="BH10" s="54"/>
      <c r="BI10" s="54"/>
      <c r="BJ10" s="54"/>
      <c r="BK10" s="54"/>
      <c r="BL10" s="54"/>
      <c r="BM10" s="54"/>
      <c r="BN10" s="54"/>
      <c r="BO10" s="54"/>
      <c r="BP10" s="54"/>
      <c r="BQ10" s="54"/>
      <c r="BR10" s="54"/>
      <c r="BS10" s="54"/>
      <c r="BT10" s="54"/>
      <c r="BU10" s="54"/>
      <c r="BV10" s="54"/>
      <c r="BW10" s="54"/>
      <c r="BX10" s="54"/>
      <c r="BY10" s="54"/>
      <c r="BZ10" s="54"/>
      <c r="CA10" s="54"/>
      <c r="CB10" s="54"/>
      <c r="CC10" s="54"/>
      <c r="CD10" s="54"/>
      <c r="CE10" s="54"/>
      <c r="CF10" s="54"/>
      <c r="CG10" s="54"/>
      <c r="CH10" s="54"/>
      <c r="CI10" s="54"/>
      <c r="CJ10" s="54"/>
      <c r="CK10" s="54"/>
      <c r="CL10" s="54"/>
      <c r="CM10" s="54"/>
      <c r="CN10" s="54"/>
      <c r="CO10" s="54"/>
      <c r="CP10" s="54"/>
      <c r="CQ10" s="54"/>
      <c r="CR10" s="54"/>
      <c r="CS10" s="54"/>
      <c r="CT10" s="54"/>
      <c r="CU10" s="54"/>
      <c r="CV10" s="54"/>
      <c r="CW10" s="54"/>
      <c r="CX10" s="54"/>
      <c r="CY10" s="54"/>
      <c r="CZ10" s="54"/>
      <c r="DA10" s="54"/>
      <c r="DB10" s="54"/>
      <c r="DC10" s="54"/>
      <c r="DD10" s="54"/>
      <c r="DE10" s="54"/>
      <c r="DF10" s="54"/>
      <c r="DG10" s="54"/>
      <c r="DH10" s="54"/>
      <c r="DI10" s="54"/>
      <c r="DJ10" s="54"/>
      <c r="DK10" s="54"/>
      <c r="DL10" s="54"/>
      <c r="DM10" s="54"/>
      <c r="DN10" s="54"/>
      <c r="DO10" s="54"/>
      <c r="DP10" s="54"/>
      <c r="DQ10" s="54"/>
      <c r="DR10" s="54"/>
      <c r="DS10" s="54"/>
      <c r="DT10" s="54"/>
      <c r="DU10" s="54"/>
      <c r="DV10" s="54"/>
      <c r="DW10" s="54"/>
      <c r="DX10" s="54"/>
      <c r="DY10" s="54"/>
      <c r="DZ10" s="54"/>
      <c r="EA10" s="54"/>
      <c r="EB10" s="54"/>
      <c r="EC10" s="54"/>
      <c r="ED10" s="54"/>
      <c r="EE10" s="54"/>
      <c r="EF10" s="54"/>
      <c r="EG10" s="54"/>
      <c r="EH10" s="54"/>
      <c r="EI10" s="54"/>
      <c r="EJ10" s="54"/>
      <c r="EK10" s="54"/>
      <c r="EL10" s="54"/>
      <c r="EM10" s="54"/>
      <c r="EN10" s="54"/>
      <c r="EO10" s="54"/>
      <c r="EP10" s="54"/>
      <c r="EQ10" s="54"/>
      <c r="ER10" s="54"/>
      <c r="ES10" s="54"/>
      <c r="ET10" s="54"/>
      <c r="EU10" s="54"/>
      <c r="EV10" s="54"/>
      <c r="EW10" s="54"/>
      <c r="EX10" s="54"/>
      <c r="EY10" s="54"/>
      <c r="EZ10" s="54"/>
      <c r="FA10" s="54"/>
      <c r="FB10" s="54"/>
      <c r="FC10" s="54"/>
      <c r="FD10" s="54"/>
      <c r="FE10" s="54"/>
      <c r="FF10" s="54"/>
      <c r="FG10" s="54"/>
      <c r="FH10" s="54"/>
      <c r="FI10" s="54"/>
      <c r="FJ10" s="54"/>
      <c r="FK10" s="54"/>
      <c r="FL10" s="54"/>
      <c r="FM10" s="54"/>
      <c r="FN10" s="54"/>
      <c r="FO10" s="54"/>
      <c r="FP10" s="54"/>
      <c r="FQ10" s="54"/>
      <c r="FR10" s="54"/>
      <c r="FS10" s="54"/>
      <c r="FT10" s="54"/>
      <c r="FU10" s="54"/>
      <c r="FV10" s="54"/>
      <c r="FW10" s="54"/>
      <c r="FX10" s="54"/>
      <c r="FY10" s="54"/>
      <c r="FZ10" s="54"/>
      <c r="GA10" s="54"/>
    </row>
    <row r="11" spans="1:183" ht="20.100000000000001" customHeight="1" x14ac:dyDescent="0.25">
      <c r="B11" s="71"/>
      <c r="C11" s="92"/>
      <c r="D11" s="97">
        <f>D4+D6+D7+D8+D9+D10</f>
        <v>0.34967561892944682</v>
      </c>
      <c r="E11" s="96">
        <f>SUMPRODUCT(E4:E10,F4:F10)</f>
        <v>0.35033512378588938</v>
      </c>
      <c r="F11" s="30">
        <f>SUM(F4:F10)</f>
        <v>0.99999999999999989</v>
      </c>
      <c r="G11" s="97">
        <v>0.17599999999999999</v>
      </c>
      <c r="H11" s="96">
        <f>SUMPRODUCT(H4:H10,I4:I10)</f>
        <v>0.17549999999999999</v>
      </c>
      <c r="I11" s="30">
        <f>SUM(I4:I10)</f>
        <v>0.99999999999999989</v>
      </c>
      <c r="J11" s="97">
        <v>0.13100000000000001</v>
      </c>
      <c r="K11" s="96">
        <f>SUMPRODUCT(K4:K10,L4:L10)</f>
        <v>0.13145000000000001</v>
      </c>
      <c r="L11" s="30">
        <f>SUM(L4:L10)</f>
        <v>0.99999999999999989</v>
      </c>
      <c r="M11" s="97">
        <v>0.10199999999999999</v>
      </c>
      <c r="N11" s="96">
        <f>SUMPRODUCT(N4:N10,O4:O10)</f>
        <v>0.10220000000000001</v>
      </c>
      <c r="O11" s="30">
        <f>SUM(O4:O10)</f>
        <v>0.99999999999999989</v>
      </c>
      <c r="P11" s="97">
        <v>9.1999999999999998E-2</v>
      </c>
      <c r="Q11" s="96">
        <f>SUMPRODUCT(Q4:Q10,R4:R10)</f>
        <v>9.2399999999999996E-2</v>
      </c>
      <c r="R11" s="30">
        <f>SUM(R4:R10)</f>
        <v>0.99999999999999989</v>
      </c>
      <c r="S11" s="73"/>
      <c r="T11" s="73"/>
    </row>
    <row r="12" spans="1:183" ht="17.45" customHeight="1" x14ac:dyDescent="0.25">
      <c r="B12" s="71"/>
      <c r="C12" s="71"/>
      <c r="D12" s="107">
        <f>D11+D4</f>
        <v>0.2063512378588937</v>
      </c>
      <c r="E12" s="107"/>
      <c r="F12" s="107"/>
      <c r="G12" s="72">
        <f>G11-G4</f>
        <v>-0.17399999999999999</v>
      </c>
      <c r="H12" s="72"/>
      <c r="I12" s="72"/>
      <c r="J12" s="72"/>
      <c r="K12" s="72"/>
      <c r="L12" s="72"/>
      <c r="M12" s="72"/>
      <c r="N12" s="72"/>
      <c r="O12" s="72"/>
      <c r="P12" s="72"/>
      <c r="Q12" s="72"/>
      <c r="R12" s="72"/>
      <c r="S12" s="71"/>
      <c r="T12" s="71"/>
    </row>
    <row r="13" spans="1:183" hidden="1" x14ac:dyDescent="0.2">
      <c r="B13" s="71"/>
      <c r="C13" s="74"/>
      <c r="S13" s="76"/>
      <c r="T13" s="76"/>
    </row>
    <row r="14" spans="1:183" hidden="1" x14ac:dyDescent="0.2">
      <c r="B14" s="71"/>
    </row>
    <row r="15" spans="1:183" hidden="1" x14ac:dyDescent="0.2">
      <c r="B15" s="74"/>
      <c r="C15" s="74"/>
      <c r="S15" s="74"/>
      <c r="T15" s="74"/>
    </row>
    <row r="16" spans="1:183" hidden="1" x14ac:dyDescent="0.2">
      <c r="B16" s="74"/>
      <c r="C16" s="74"/>
      <c r="S16" s="74"/>
      <c r="T16" s="74"/>
    </row>
    <row r="17" spans="2:20" hidden="1" x14ac:dyDescent="0.2">
      <c r="B17" s="74"/>
      <c r="C17" s="74"/>
      <c r="S17" s="74"/>
      <c r="T17" s="74"/>
    </row>
    <row r="18" spans="2:20" hidden="1" x14ac:dyDescent="0.2">
      <c r="B18" s="74"/>
      <c r="C18" s="74"/>
      <c r="S18" s="74"/>
      <c r="T18" s="74"/>
    </row>
    <row r="19" spans="2:20" hidden="1" x14ac:dyDescent="0.2">
      <c r="B19" s="74"/>
      <c r="C19" s="74"/>
      <c r="S19" s="74"/>
      <c r="T19" s="74"/>
    </row>
    <row r="20" spans="2:20" hidden="1" x14ac:dyDescent="0.2">
      <c r="B20" s="74"/>
      <c r="C20" s="74"/>
      <c r="S20" s="74"/>
      <c r="T20" s="74"/>
    </row>
    <row r="21" spans="2:20" hidden="1" x14ac:dyDescent="0.2">
      <c r="B21" s="74"/>
      <c r="C21" s="74"/>
      <c r="S21" s="74"/>
      <c r="T21" s="74"/>
    </row>
    <row r="26" spans="2:20" ht="18.95" customHeight="1" x14ac:dyDescent="0.2"/>
    <row r="27" spans="2:20" x14ac:dyDescent="0.2"/>
    <row r="28" spans="2:20" x14ac:dyDescent="0.2"/>
    <row r="29" spans="2:20" hidden="1" x14ac:dyDescent="0.2">
      <c r="C29" s="78" t="s">
        <v>9</v>
      </c>
      <c r="S29" s="93"/>
      <c r="T29" s="93"/>
    </row>
    <row r="30" spans="2:20" x14ac:dyDescent="0.2"/>
    <row r="31" spans="2:20" x14ac:dyDescent="0.2"/>
    <row r="32" spans="2:20" x14ac:dyDescent="0.2"/>
    <row r="33" x14ac:dyDescent="0.2"/>
    <row r="34" x14ac:dyDescent="0.2"/>
    <row r="35" x14ac:dyDescent="0.2"/>
    <row r="36" x14ac:dyDescent="0.2"/>
  </sheetData>
  <mergeCells count="2">
    <mergeCell ref="B2:C2"/>
    <mergeCell ref="B5:D5"/>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464DC-C0E6-453D-B92C-9F64A506030C}">
  <dimension ref="A1:U36"/>
  <sheetViews>
    <sheetView showGridLines="0" tabSelected="1" topLeftCell="M7" zoomScale="85" zoomScaleNormal="85" workbookViewId="0">
      <selection activeCell="S10" sqref="S10"/>
    </sheetView>
  </sheetViews>
  <sheetFormatPr defaultColWidth="9.140625" defaultRowHeight="15" zeroHeight="1" x14ac:dyDescent="0.25"/>
  <cols>
    <col min="1" max="1" width="3.28515625" customWidth="1"/>
    <col min="2" max="2" width="9.140625" customWidth="1"/>
    <col min="3" max="3" width="66.7109375" customWidth="1"/>
    <col min="4" max="6" width="11" style="27" customWidth="1"/>
    <col min="7" max="9" width="16" customWidth="1"/>
    <col min="10" max="12" width="17.42578125" customWidth="1"/>
    <col min="13" max="15" width="18.28515625" customWidth="1"/>
    <col min="16" max="18" width="17.5703125" customWidth="1"/>
    <col min="19" max="19" width="91.140625" customWidth="1"/>
    <col min="20" max="20" width="20" customWidth="1"/>
    <col min="21" max="21" width="9.140625" customWidth="1"/>
  </cols>
  <sheetData>
    <row r="1" spans="1:21" x14ac:dyDescent="0.25">
      <c r="C1" t="s">
        <v>0</v>
      </c>
    </row>
    <row r="2" spans="1:21" ht="24.95" customHeight="1" x14ac:dyDescent="0.25">
      <c r="B2" s="116" t="s">
        <v>38</v>
      </c>
      <c r="C2" s="116"/>
      <c r="D2" s="40"/>
      <c r="E2" s="40"/>
      <c r="F2" s="40"/>
      <c r="G2" s="41"/>
      <c r="H2" s="41"/>
      <c r="I2" s="41"/>
      <c r="J2" s="41"/>
      <c r="K2" s="41"/>
      <c r="L2" s="41"/>
      <c r="M2" s="41"/>
      <c r="N2" s="41"/>
      <c r="O2" s="41"/>
      <c r="P2" s="41"/>
      <c r="Q2" s="41"/>
      <c r="R2" s="41"/>
      <c r="S2" s="39"/>
      <c r="T2" s="39"/>
    </row>
    <row r="3" spans="1:21" s="3" customFormat="1" ht="36" customHeight="1" x14ac:dyDescent="0.25">
      <c r="A3"/>
      <c r="B3" s="42" t="s">
        <v>2</v>
      </c>
      <c r="C3" s="42" t="s">
        <v>39</v>
      </c>
      <c r="D3" s="42" t="s">
        <v>10</v>
      </c>
      <c r="E3" s="42"/>
      <c r="F3" s="42"/>
      <c r="G3" s="42" t="s">
        <v>40</v>
      </c>
      <c r="H3" s="42"/>
      <c r="I3" s="42"/>
      <c r="J3" s="42" t="s">
        <v>41</v>
      </c>
      <c r="K3" s="42"/>
      <c r="L3" s="42"/>
      <c r="M3" s="42" t="s">
        <v>42</v>
      </c>
      <c r="N3" s="42"/>
      <c r="O3" s="42"/>
      <c r="P3" s="42" t="s">
        <v>43</v>
      </c>
      <c r="Q3" s="42"/>
      <c r="R3" s="42"/>
      <c r="U3" s="43"/>
    </row>
    <row r="4" spans="1:21" s="6" customFormat="1" ht="20.100000000000001" customHeight="1" x14ac:dyDescent="0.25">
      <c r="A4" s="4"/>
      <c r="B4" s="44">
        <v>1</v>
      </c>
      <c r="C4" s="108" t="s">
        <v>113</v>
      </c>
      <c r="D4" s="45">
        <v>1.2999999999999999E-2</v>
      </c>
      <c r="E4" s="45">
        <f>D4</f>
        <v>1.2999999999999999E-2</v>
      </c>
      <c r="F4" s="31">
        <v>0.2</v>
      </c>
      <c r="G4" s="46">
        <f>D11</f>
        <v>5.1999999999999998E-2</v>
      </c>
      <c r="H4" s="45">
        <f>G4</f>
        <v>5.1999999999999998E-2</v>
      </c>
      <c r="I4" s="31">
        <v>0.2</v>
      </c>
      <c r="J4" s="46">
        <f>G11</f>
        <v>4.7E-2</v>
      </c>
      <c r="K4" s="45">
        <f>J4</f>
        <v>4.7E-2</v>
      </c>
      <c r="L4" s="31">
        <v>0.2</v>
      </c>
      <c r="M4" s="46">
        <f>J11</f>
        <v>1.4000000000000004E-2</v>
      </c>
      <c r="N4" s="45">
        <f>M4</f>
        <v>1.4000000000000004E-2</v>
      </c>
      <c r="O4" s="31">
        <v>0.2</v>
      </c>
      <c r="P4" s="46">
        <f>M11</f>
        <v>9.0000000000000011E-3</v>
      </c>
      <c r="Q4" s="45">
        <f>P4</f>
        <v>9.0000000000000011E-3</v>
      </c>
      <c r="R4" s="31">
        <v>0.2</v>
      </c>
      <c r="U4" s="47"/>
    </row>
    <row r="5" spans="1:21" s="6" customFormat="1" ht="20.100000000000001" customHeight="1" x14ac:dyDescent="0.25">
      <c r="A5" s="4"/>
      <c r="B5" s="117" t="s">
        <v>44</v>
      </c>
      <c r="C5" s="117"/>
      <c r="D5" s="117"/>
      <c r="E5" s="44"/>
      <c r="F5" s="5"/>
      <c r="G5" s="44"/>
      <c r="H5" s="44"/>
      <c r="I5" s="5"/>
      <c r="J5" s="44"/>
      <c r="K5" s="44"/>
      <c r="L5" s="5"/>
      <c r="M5" s="44"/>
      <c r="N5" s="44"/>
      <c r="O5" s="5"/>
      <c r="P5" s="44"/>
      <c r="Q5" s="44"/>
      <c r="R5" s="5"/>
      <c r="U5" s="47"/>
    </row>
    <row r="6" spans="1:21" s="3" customFormat="1" ht="46.5" customHeight="1" x14ac:dyDescent="0.25">
      <c r="A6"/>
      <c r="B6" s="48">
        <v>2</v>
      </c>
      <c r="C6" s="49" t="s">
        <v>45</v>
      </c>
      <c r="D6" s="50">
        <v>1.4E-2</v>
      </c>
      <c r="E6" s="28">
        <v>0.08</v>
      </c>
      <c r="F6" s="28">
        <v>0.15</v>
      </c>
      <c r="G6" s="51">
        <v>3.0000000000000001E-3</v>
      </c>
      <c r="H6" s="28">
        <v>0.06</v>
      </c>
      <c r="I6" s="28">
        <v>0.15</v>
      </c>
      <c r="J6" s="51">
        <v>2E-3</v>
      </c>
      <c r="K6" s="28">
        <v>7.4999999999999997E-2</v>
      </c>
      <c r="L6" s="28">
        <v>0.15</v>
      </c>
      <c r="M6" s="52">
        <v>4.0000000000000001E-3</v>
      </c>
      <c r="N6" s="28">
        <v>0.02</v>
      </c>
      <c r="O6" s="28">
        <v>0.15</v>
      </c>
      <c r="P6" s="51">
        <v>4.0000000000000001E-3</v>
      </c>
      <c r="Q6" s="28">
        <v>1.4999999999999999E-2</v>
      </c>
      <c r="R6" s="28">
        <v>0.15</v>
      </c>
      <c r="S6" s="53" t="s">
        <v>114</v>
      </c>
      <c r="U6" s="43"/>
    </row>
    <row r="7" spans="1:21" s="3" customFormat="1" ht="75" customHeight="1" x14ac:dyDescent="0.25">
      <c r="A7"/>
      <c r="B7" s="48">
        <v>3</v>
      </c>
      <c r="C7" s="49" t="s">
        <v>46</v>
      </c>
      <c r="D7" s="50">
        <v>1.4999999999999999E-2</v>
      </c>
      <c r="E7" s="28">
        <v>0.08</v>
      </c>
      <c r="F7" s="28">
        <v>0.1</v>
      </c>
      <c r="G7" s="51">
        <v>6.0000000000000001E-3</v>
      </c>
      <c r="H7" s="28">
        <v>6.5000000000000002E-2</v>
      </c>
      <c r="I7" s="28">
        <v>0.1</v>
      </c>
      <c r="J7" s="51">
        <v>-1.4E-2</v>
      </c>
      <c r="K7" s="28">
        <v>-0.01</v>
      </c>
      <c r="L7" s="28">
        <v>0.1</v>
      </c>
      <c r="M7" s="52">
        <v>-5.0000000000000001E-3</v>
      </c>
      <c r="N7" s="28">
        <v>-0.01</v>
      </c>
      <c r="O7" s="28">
        <v>0.1</v>
      </c>
      <c r="P7" s="51">
        <v>-3.0000000000000001E-3</v>
      </c>
      <c r="Q7" s="28">
        <v>-0.01</v>
      </c>
      <c r="R7" s="28">
        <v>0.1</v>
      </c>
      <c r="S7" s="53" t="s">
        <v>115</v>
      </c>
      <c r="U7" s="43"/>
    </row>
    <row r="8" spans="1:21" s="3" customFormat="1" ht="50.25" customHeight="1" x14ac:dyDescent="0.25">
      <c r="A8"/>
      <c r="B8" s="48">
        <v>4</v>
      </c>
      <c r="C8" s="49" t="s">
        <v>48</v>
      </c>
      <c r="D8" s="50">
        <v>2E-3</v>
      </c>
      <c r="E8" s="28">
        <v>0.05</v>
      </c>
      <c r="F8" s="28">
        <v>0.25</v>
      </c>
      <c r="G8" s="51">
        <v>-5.0000000000000001E-3</v>
      </c>
      <c r="H8" s="28">
        <v>0.04</v>
      </c>
      <c r="I8" s="28">
        <v>0.25</v>
      </c>
      <c r="J8" s="51">
        <v>-6.0000000000000001E-3</v>
      </c>
      <c r="K8" s="28">
        <v>-0.01</v>
      </c>
      <c r="L8" s="28">
        <v>0.25</v>
      </c>
      <c r="M8" s="52">
        <v>1E-3</v>
      </c>
      <c r="N8" s="28">
        <v>0.02</v>
      </c>
      <c r="O8" s="28">
        <v>0.25</v>
      </c>
      <c r="P8" s="51">
        <v>3.0000000000000001E-3</v>
      </c>
      <c r="Q8" s="28">
        <v>0.02</v>
      </c>
      <c r="R8" s="28">
        <v>0.25</v>
      </c>
      <c r="S8" s="53" t="s">
        <v>116</v>
      </c>
      <c r="U8" s="43"/>
    </row>
    <row r="9" spans="1:21" s="3" customFormat="1" ht="84" customHeight="1" x14ac:dyDescent="0.25">
      <c r="A9"/>
      <c r="B9" s="48">
        <v>5</v>
      </c>
      <c r="C9" s="49" t="s">
        <v>13</v>
      </c>
      <c r="D9" s="50">
        <v>1.4E-2</v>
      </c>
      <c r="E9" s="28">
        <v>0.08</v>
      </c>
      <c r="F9" s="28">
        <v>0.2</v>
      </c>
      <c r="G9" s="51">
        <v>-7.0000000000000001E-3</v>
      </c>
      <c r="H9" s="28">
        <v>0.04</v>
      </c>
      <c r="I9" s="28">
        <v>0.2</v>
      </c>
      <c r="J9" s="51">
        <v>-8.9999999999999993E-3</v>
      </c>
      <c r="K9" s="28">
        <v>-0.01</v>
      </c>
      <c r="L9" s="28">
        <v>0.2</v>
      </c>
      <c r="M9" s="52">
        <v>-4.0000000000000001E-3</v>
      </c>
      <c r="N9" s="28">
        <v>-0.01</v>
      </c>
      <c r="O9" s="28">
        <v>0.2</v>
      </c>
      <c r="P9" s="51">
        <v>-5.0000000000000001E-3</v>
      </c>
      <c r="Q9" s="28">
        <v>-0.01</v>
      </c>
      <c r="R9" s="28">
        <v>0.2</v>
      </c>
      <c r="S9" s="53" t="s">
        <v>117</v>
      </c>
      <c r="U9" s="43"/>
    </row>
    <row r="10" spans="1:21" s="3" customFormat="1" ht="120" customHeight="1" x14ac:dyDescent="0.25">
      <c r="A10"/>
      <c r="B10" s="48">
        <v>6</v>
      </c>
      <c r="C10" s="49" t="s">
        <v>51</v>
      </c>
      <c r="D10" s="50">
        <v>-6.0000000000000001E-3</v>
      </c>
      <c r="E10" s="28">
        <v>0.01</v>
      </c>
      <c r="F10" s="28">
        <v>0.1</v>
      </c>
      <c r="G10" s="51">
        <v>-2E-3</v>
      </c>
      <c r="H10" s="28">
        <v>3.5000000000000003E-2</v>
      </c>
      <c r="I10" s="28">
        <v>0.1</v>
      </c>
      <c r="J10" s="51">
        <v>-6.0000000000000001E-3</v>
      </c>
      <c r="K10" s="28">
        <v>-0.01</v>
      </c>
      <c r="L10" s="28">
        <v>0.1</v>
      </c>
      <c r="M10" s="52">
        <v>-1E-3</v>
      </c>
      <c r="N10" s="28">
        <v>0.01</v>
      </c>
      <c r="O10" s="28">
        <v>0.1</v>
      </c>
      <c r="P10" s="51">
        <v>-3.0000000000000001E-3</v>
      </c>
      <c r="Q10" s="28">
        <v>-0.01</v>
      </c>
      <c r="R10" s="28">
        <v>0.1</v>
      </c>
      <c r="S10" s="53" t="s">
        <v>118</v>
      </c>
      <c r="U10" s="43"/>
    </row>
    <row r="11" spans="1:21" ht="20.100000000000001" customHeight="1" x14ac:dyDescent="0.25">
      <c r="B11" s="10"/>
      <c r="C11" s="11"/>
      <c r="D11" s="96">
        <f>D4+D6+D7+D8+D9+D10</f>
        <v>5.1999999999999998E-2</v>
      </c>
      <c r="E11" s="96">
        <f>SUMPRODUCT(E4:E10,F4:F10)</f>
        <v>5.2100000000000007E-2</v>
      </c>
      <c r="F11" s="30">
        <f>SUM(F4:F10)</f>
        <v>0.99999999999999989</v>
      </c>
      <c r="G11" s="96">
        <f>G4+G6+G7+G8+G9+G10</f>
        <v>4.7E-2</v>
      </c>
      <c r="H11" s="96">
        <f>SUMPRODUCT(H4:H10,I4:I10)</f>
        <v>4.7400000000000005E-2</v>
      </c>
      <c r="I11" s="30">
        <f>SUM(I4:I10)</f>
        <v>0.99999999999999989</v>
      </c>
      <c r="J11" s="96">
        <f>J4+J6+J7+J8+J9+J10</f>
        <v>1.4000000000000004E-2</v>
      </c>
      <c r="K11" s="96">
        <f>SUMPRODUCT(K4:K10,L4:L10)</f>
        <v>1.4150000000000003E-2</v>
      </c>
      <c r="L11" s="30">
        <f>SUM(L4:L10)</f>
        <v>0.99999999999999989</v>
      </c>
      <c r="M11" s="96">
        <f>M4+M6+M7+M8+M9+M10</f>
        <v>9.0000000000000011E-3</v>
      </c>
      <c r="N11" s="96">
        <f>SUMPRODUCT(N4:N10,O4:O10)</f>
        <v>8.8000000000000023E-3</v>
      </c>
      <c r="O11" s="30">
        <f>SUM(O4:O10)</f>
        <v>0.99999999999999989</v>
      </c>
      <c r="P11" s="96">
        <f>P4+P6+P7+P8+P9+P10</f>
        <v>5.0000000000000001E-3</v>
      </c>
      <c r="Q11" s="96">
        <f>SUMPRODUCT(Q4:Q10,R4:R10)</f>
        <v>5.0499999999999998E-3</v>
      </c>
      <c r="R11" s="30">
        <f>SUM(R4:R10)</f>
        <v>0.99999999999999989</v>
      </c>
      <c r="S11" s="12"/>
      <c r="T11" s="12"/>
    </row>
    <row r="12" spans="1:21" x14ac:dyDescent="0.25"/>
    <row r="13" spans="1:21" x14ac:dyDescent="0.25"/>
    <row r="14" spans="1:21" x14ac:dyDescent="0.25"/>
    <row r="15" spans="1:21" x14ac:dyDescent="0.25"/>
    <row r="16" spans="1:21" x14ac:dyDescent="0.25"/>
    <row r="17" x14ac:dyDescent="0.25"/>
    <row r="18" x14ac:dyDescent="0.25"/>
    <row r="19" x14ac:dyDescent="0.25"/>
    <row r="20" x14ac:dyDescent="0.25"/>
    <row r="21" x14ac:dyDescent="0.25"/>
    <row r="22" x14ac:dyDescent="0.25"/>
    <row r="23" x14ac:dyDescent="0.25"/>
    <row r="24" x14ac:dyDescent="0.25"/>
    <row r="26" x14ac:dyDescent="0.25"/>
    <row r="27" x14ac:dyDescent="0.25"/>
    <row r="28" x14ac:dyDescent="0.25"/>
    <row r="29" x14ac:dyDescent="0.25"/>
    <row r="30" x14ac:dyDescent="0.25"/>
    <row r="31" x14ac:dyDescent="0.25"/>
    <row r="32" x14ac:dyDescent="0.25"/>
    <row r="33" x14ac:dyDescent="0.25"/>
    <row r="34" x14ac:dyDescent="0.25"/>
    <row r="35" x14ac:dyDescent="0.25"/>
    <row r="36" x14ac:dyDescent="0.25"/>
  </sheetData>
  <mergeCells count="2">
    <mergeCell ref="B2:C2"/>
    <mergeCell ref="B5:D5"/>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5CD0F-14C2-4912-A175-BD1297868874}">
  <dimension ref="A1:S10"/>
  <sheetViews>
    <sheetView topLeftCell="C1" zoomScale="85" zoomScaleNormal="85" workbookViewId="0">
      <selection activeCell="P1" sqref="P1"/>
    </sheetView>
  </sheetViews>
  <sheetFormatPr defaultRowHeight="15" x14ac:dyDescent="0.25"/>
  <cols>
    <col min="1" max="1" width="5.5703125" bestFit="1" customWidth="1"/>
    <col min="2" max="2" width="68.140625" bestFit="1" customWidth="1"/>
    <col min="3" max="5" width="21.28515625" customWidth="1"/>
    <col min="6" max="8" width="15.85546875" customWidth="1"/>
    <col min="18" max="18" width="51.7109375" customWidth="1"/>
  </cols>
  <sheetData>
    <row r="1" spans="1:19" x14ac:dyDescent="0.25">
      <c r="A1" s="111" t="s">
        <v>1</v>
      </c>
      <c r="B1" s="112"/>
      <c r="C1" s="27"/>
      <c r="D1" s="27"/>
      <c r="E1" s="27"/>
      <c r="R1" s="1"/>
      <c r="S1" s="1"/>
    </row>
    <row r="2" spans="1:19" x14ac:dyDescent="0.25">
      <c r="A2" s="2" t="s">
        <v>2</v>
      </c>
      <c r="B2" s="2" t="s">
        <v>21</v>
      </c>
      <c r="C2" s="2" t="s">
        <v>10</v>
      </c>
      <c r="D2" s="2"/>
      <c r="E2" s="2"/>
      <c r="F2" s="2" t="s">
        <v>11</v>
      </c>
      <c r="G2" s="2"/>
      <c r="H2" s="2"/>
      <c r="I2" s="2" t="s">
        <v>18</v>
      </c>
      <c r="J2" s="2"/>
      <c r="K2" s="2"/>
      <c r="L2" s="2" t="s">
        <v>19</v>
      </c>
      <c r="M2" s="2"/>
      <c r="N2" s="2"/>
      <c r="O2" s="2" t="s">
        <v>20</v>
      </c>
      <c r="P2" s="15"/>
      <c r="Q2" s="15"/>
      <c r="R2" s="36"/>
      <c r="S2" s="37"/>
    </row>
    <row r="3" spans="1:19" x14ac:dyDescent="0.25">
      <c r="A3" s="5">
        <v>4</v>
      </c>
      <c r="B3" s="26" t="s">
        <v>12</v>
      </c>
      <c r="C3" s="31">
        <v>0.04</v>
      </c>
      <c r="D3" s="45">
        <f>C3</f>
        <v>0.04</v>
      </c>
      <c r="E3" s="31">
        <v>0.2</v>
      </c>
      <c r="F3" s="31">
        <v>0.316</v>
      </c>
      <c r="G3" s="45">
        <f>F3</f>
        <v>0.316</v>
      </c>
      <c r="H3" s="31">
        <v>0.2</v>
      </c>
      <c r="I3" s="31">
        <v>0.111</v>
      </c>
      <c r="J3" s="45">
        <f>I3</f>
        <v>0.111</v>
      </c>
      <c r="K3" s="31">
        <v>0.2</v>
      </c>
      <c r="L3" s="31">
        <v>5.5E-2</v>
      </c>
      <c r="M3" s="45">
        <f>L3</f>
        <v>5.5E-2</v>
      </c>
      <c r="N3" s="31">
        <v>0.2</v>
      </c>
      <c r="O3" s="31">
        <v>3.6999999999999998E-2</v>
      </c>
      <c r="P3" s="45">
        <f>O3</f>
        <v>3.6999999999999998E-2</v>
      </c>
      <c r="Q3" s="31">
        <v>0.2</v>
      </c>
      <c r="R3" s="114"/>
      <c r="S3" s="115"/>
    </row>
    <row r="4" spans="1:19" x14ac:dyDescent="0.25">
      <c r="A4" s="113" t="s">
        <v>21</v>
      </c>
      <c r="B4" s="113"/>
      <c r="C4" s="113"/>
      <c r="D4" s="44"/>
      <c r="E4" s="5"/>
      <c r="F4" s="35"/>
      <c r="G4" s="44"/>
      <c r="H4" s="5"/>
      <c r="I4" s="35"/>
      <c r="J4" s="44"/>
      <c r="K4" s="5"/>
      <c r="L4" s="35"/>
      <c r="M4" s="44"/>
      <c r="N4" s="5"/>
      <c r="O4" s="35"/>
      <c r="P4" s="44"/>
      <c r="Q4" s="5"/>
      <c r="R4" s="114" t="s">
        <v>33</v>
      </c>
      <c r="S4" s="115"/>
    </row>
    <row r="5" spans="1:19" ht="60" customHeight="1" x14ac:dyDescent="0.25">
      <c r="A5" s="7">
        <v>2</v>
      </c>
      <c r="B5" s="9" t="s">
        <v>15</v>
      </c>
      <c r="C5" s="28">
        <v>-1.2999999999999999E-2</v>
      </c>
      <c r="D5" s="28">
        <v>0.03</v>
      </c>
      <c r="E5" s="28">
        <v>0.15</v>
      </c>
      <c r="F5" s="34">
        <v>-2.5999999999999999E-2</v>
      </c>
      <c r="G5" s="28">
        <v>-0.09</v>
      </c>
      <c r="H5" s="28">
        <v>0.15</v>
      </c>
      <c r="I5" s="34">
        <v>-2.3E-2</v>
      </c>
      <c r="J5" s="28">
        <v>-0.02</v>
      </c>
      <c r="K5" s="28">
        <v>0.15</v>
      </c>
      <c r="L5" s="34">
        <v>-2.1000000000000001E-2</v>
      </c>
      <c r="M5" s="28">
        <v>-0.01</v>
      </c>
      <c r="N5" s="28">
        <v>0.15</v>
      </c>
      <c r="O5" s="34">
        <v>-8.9999999999999993E-3</v>
      </c>
      <c r="P5" s="28">
        <v>0.02</v>
      </c>
      <c r="Q5" s="28">
        <v>0.15</v>
      </c>
      <c r="R5" s="122" t="s">
        <v>119</v>
      </c>
      <c r="S5" s="122"/>
    </row>
    <row r="6" spans="1:19" ht="74.25" customHeight="1" x14ac:dyDescent="0.25">
      <c r="A6" s="7">
        <v>3</v>
      </c>
      <c r="B6" s="9" t="s">
        <v>16</v>
      </c>
      <c r="C6" s="28">
        <v>0.14299999999999999</v>
      </c>
      <c r="D6" s="28">
        <v>0.55000000000000004</v>
      </c>
      <c r="E6" s="28">
        <v>0.1</v>
      </c>
      <c r="F6" s="34">
        <v>4.2999999999999997E-2</v>
      </c>
      <c r="G6" s="28">
        <v>0.32</v>
      </c>
      <c r="H6" s="28">
        <v>0.1</v>
      </c>
      <c r="I6" s="34">
        <v>3.5000000000000003E-2</v>
      </c>
      <c r="J6" s="28">
        <v>0.14000000000000001</v>
      </c>
      <c r="K6" s="28">
        <v>0.1</v>
      </c>
      <c r="L6" s="34">
        <v>0.02</v>
      </c>
      <c r="M6" s="28">
        <v>7.0000000000000007E-2</v>
      </c>
      <c r="N6" s="28">
        <v>0.1</v>
      </c>
      <c r="O6" s="34">
        <v>1.0999999999999999E-2</v>
      </c>
      <c r="P6" s="28">
        <v>7.0000000000000007E-2</v>
      </c>
      <c r="Q6" s="28">
        <v>0.1</v>
      </c>
      <c r="R6" s="122" t="s">
        <v>120</v>
      </c>
      <c r="S6" s="122"/>
    </row>
    <row r="7" spans="1:19" ht="77.25" customHeight="1" x14ac:dyDescent="0.25">
      <c r="A7" s="7">
        <v>4</v>
      </c>
      <c r="B7" s="9" t="s">
        <v>17</v>
      </c>
      <c r="C7" s="28">
        <v>0.123</v>
      </c>
      <c r="D7" s="28">
        <v>0.55000000000000004</v>
      </c>
      <c r="E7" s="28">
        <v>0.25</v>
      </c>
      <c r="F7" s="34">
        <v>5.6000000000000001E-2</v>
      </c>
      <c r="G7" s="28">
        <v>0.32</v>
      </c>
      <c r="H7" s="28">
        <v>0.25</v>
      </c>
      <c r="I7" s="34">
        <v>3.4000000000000002E-2</v>
      </c>
      <c r="J7" s="28">
        <v>0.13500000000000001</v>
      </c>
      <c r="K7" s="28">
        <v>0.25</v>
      </c>
      <c r="L7" s="34">
        <v>2.1999999999999999E-2</v>
      </c>
      <c r="M7" s="28">
        <v>0.08</v>
      </c>
      <c r="N7" s="28">
        <v>0.25</v>
      </c>
      <c r="O7" s="34">
        <v>3.0000000000000001E-3</v>
      </c>
      <c r="P7" s="28">
        <v>0.04</v>
      </c>
      <c r="Q7" s="28">
        <v>0.25</v>
      </c>
      <c r="R7" s="122" t="s">
        <v>121</v>
      </c>
      <c r="S7" s="122"/>
    </row>
    <row r="8" spans="1:19" ht="53.25" customHeight="1" x14ac:dyDescent="0.25">
      <c r="A8" s="7">
        <v>5</v>
      </c>
      <c r="B8" s="9" t="s">
        <v>13</v>
      </c>
      <c r="C8" s="28">
        <v>4.4999999999999998E-2</v>
      </c>
      <c r="D8" s="28">
        <v>0.54</v>
      </c>
      <c r="E8" s="28">
        <v>0.2</v>
      </c>
      <c r="F8" s="34">
        <v>-0.24</v>
      </c>
      <c r="G8" s="28">
        <v>-0.19</v>
      </c>
      <c r="H8" s="28">
        <v>0.2</v>
      </c>
      <c r="I8" s="34">
        <v>-8.1000000000000003E-2</v>
      </c>
      <c r="J8" s="28">
        <v>-0.05</v>
      </c>
      <c r="K8" s="28">
        <v>0.2</v>
      </c>
      <c r="L8" s="34">
        <v>-4.3999999999999997E-2</v>
      </c>
      <c r="M8" s="28">
        <v>-0.03</v>
      </c>
      <c r="N8" s="28">
        <v>0.2</v>
      </c>
      <c r="O8" s="34">
        <v>-2.4E-2</v>
      </c>
      <c r="P8" s="28">
        <v>-0.02</v>
      </c>
      <c r="Q8" s="28">
        <v>0.2</v>
      </c>
      <c r="R8" s="122" t="s">
        <v>122</v>
      </c>
      <c r="S8" s="122"/>
    </row>
    <row r="9" spans="1:19" ht="40.5" customHeight="1" x14ac:dyDescent="0.25">
      <c r="A9" s="7">
        <v>6</v>
      </c>
      <c r="B9" s="9" t="s">
        <v>14</v>
      </c>
      <c r="C9" s="28">
        <v>-2.1999999999999999E-2</v>
      </c>
      <c r="D9" s="28">
        <v>0.03</v>
      </c>
      <c r="E9" s="28">
        <v>0.1</v>
      </c>
      <c r="F9" s="34">
        <v>-3.7999999999999999E-2</v>
      </c>
      <c r="G9" s="28">
        <v>-0.13</v>
      </c>
      <c r="H9" s="28">
        <v>0.1</v>
      </c>
      <c r="I9" s="34">
        <v>-2.1000000000000001E-2</v>
      </c>
      <c r="J9" s="28">
        <v>-0.02</v>
      </c>
      <c r="K9" s="28">
        <v>0.1</v>
      </c>
      <c r="L9" s="34">
        <v>5.0000000000000001E-3</v>
      </c>
      <c r="M9" s="28">
        <v>0.06</v>
      </c>
      <c r="N9" s="28">
        <v>0.1</v>
      </c>
      <c r="O9" s="34">
        <v>1.0999999999999999E-2</v>
      </c>
      <c r="P9" s="28">
        <v>0.06</v>
      </c>
      <c r="Q9" s="28">
        <v>0.1</v>
      </c>
      <c r="R9" s="122" t="s">
        <v>123</v>
      </c>
      <c r="S9" s="122"/>
    </row>
    <row r="10" spans="1:19" x14ac:dyDescent="0.25">
      <c r="A10" s="10"/>
      <c r="B10" s="32"/>
      <c r="C10" s="96">
        <f>C3+SUM(C5:C9)</f>
        <v>0.31599999999999995</v>
      </c>
      <c r="D10" s="96">
        <f>SUMPRODUCT(D3:D9,E3:E9)</f>
        <v>0.31600000000000006</v>
      </c>
      <c r="E10" s="30">
        <f>SUM(E3:E9)</f>
        <v>0.99999999999999989</v>
      </c>
      <c r="F10" s="96">
        <f>F3+SUM(F5:F9)</f>
        <v>0.11100000000000002</v>
      </c>
      <c r="G10" s="96">
        <f>SUMPRODUCT(G3:G9,H3:H9)</f>
        <v>0.11070000000000001</v>
      </c>
      <c r="H10" s="30">
        <f>SUM(H3:H9)</f>
        <v>0.99999999999999989</v>
      </c>
      <c r="I10" s="96">
        <f t="shared" ref="I10:O10" si="0">I3+SUM(I5:I9)</f>
        <v>5.5000000000000007E-2</v>
      </c>
      <c r="J10" s="96">
        <f>SUMPRODUCT(J3:J9,K3:K9)</f>
        <v>5.4950000000000006E-2</v>
      </c>
      <c r="K10" s="30">
        <f>SUM(K3:K9)</f>
        <v>0.99999999999999989</v>
      </c>
      <c r="L10" s="96">
        <f t="shared" si="0"/>
        <v>3.7000000000000005E-2</v>
      </c>
      <c r="M10" s="96">
        <f>SUMPRODUCT(M3:M9,N3:N9)</f>
        <v>3.6500000000000005E-2</v>
      </c>
      <c r="N10" s="30">
        <f>SUM(N3:N9)</f>
        <v>0.99999999999999989</v>
      </c>
      <c r="O10" s="96">
        <f t="shared" si="0"/>
        <v>2.8999999999999998E-2</v>
      </c>
      <c r="P10" s="96">
        <f>SUMPRODUCT(P3:P9,Q3:Q9)</f>
        <v>2.9400000000000003E-2</v>
      </c>
      <c r="Q10" s="30">
        <f>SUM(Q3:Q9)</f>
        <v>0.99999999999999989</v>
      </c>
      <c r="R10" s="12"/>
      <c r="S10" s="12"/>
    </row>
  </sheetData>
  <mergeCells count="9">
    <mergeCell ref="R7:S7"/>
    <mergeCell ref="R8:S8"/>
    <mergeCell ref="R9:S9"/>
    <mergeCell ref="A1:B1"/>
    <mergeCell ref="R3:S3"/>
    <mergeCell ref="A4:C4"/>
    <mergeCell ref="R4:S4"/>
    <mergeCell ref="R5:S5"/>
    <mergeCell ref="R6:S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Central Europe- Hardik</vt:lpstr>
      <vt:lpstr>North America Rajat</vt:lpstr>
      <vt:lpstr>South Asia- Rishi</vt:lpstr>
      <vt:lpstr>West Europe- Jatin</vt:lpstr>
      <vt:lpstr>Latin america- Shubham</vt:lpstr>
      <vt:lpstr>Middle East- Rishi</vt:lpstr>
      <vt:lpstr>East Asia-Hardik</vt:lpstr>
      <vt:lpstr>Africa- Rajat</vt:lpstr>
      <vt:lpstr>CIS &amp; Baltic - Shubham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Shubham Singh</dc:creator>
  <cp:lastModifiedBy>Hardik Malhotra</cp:lastModifiedBy>
  <dcterms:created xsi:type="dcterms:W3CDTF">2023-07-12T09:24:51Z</dcterms:created>
  <dcterms:modified xsi:type="dcterms:W3CDTF">2023-07-19T20:22:11Z</dcterms:modified>
</cp:coreProperties>
</file>