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rdik.malhotra\Desktop\Desktop Data\Global Methanol - Russia\"/>
    </mc:Choice>
  </mc:AlternateContent>
  <xr:revisionPtr revIDLastSave="0" documentId="13_ncr:1_{3E0321E0-D3E6-4CE4-AF60-C3FBDF37761A}" xr6:coauthVersionLast="47" xr6:coauthVersionMax="47" xr10:uidLastSave="{00000000-0000-0000-0000-000000000000}"/>
  <bookViews>
    <workbookView xWindow="-120" yWindow="-120" windowWidth="20730" windowHeight="11160" xr2:uid="{BF0A1E24-1C66-40B5-84B7-2D069E595BEA}"/>
  </bookViews>
  <sheets>
    <sheet name="North America" sheetId="1" r:id="rId1"/>
    <sheet name="Central America" sheetId="4" r:id="rId2"/>
    <sheet name="Latin America" sheetId="5" r:id="rId3"/>
    <sheet name="West Europe" sheetId="6" r:id="rId4"/>
    <sheet name="Central Europe" sheetId="7" r:id="rId5"/>
    <sheet name="Afric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8" l="1"/>
  <c r="I2" i="8" s="1"/>
  <c r="G12" i="8"/>
  <c r="Q3" i="8"/>
  <c r="N3" i="8"/>
  <c r="K3" i="8"/>
  <c r="H3" i="8"/>
  <c r="G3" i="8"/>
  <c r="E3" i="8"/>
  <c r="D3" i="8"/>
  <c r="F2" i="8"/>
  <c r="C2" i="8"/>
  <c r="Q3" i="7"/>
  <c r="N3" i="7"/>
  <c r="K3" i="7"/>
  <c r="H3" i="7"/>
  <c r="E3" i="7"/>
  <c r="D3" i="7"/>
  <c r="G12" i="7" s="1"/>
  <c r="C2" i="7"/>
  <c r="J3" i="8" l="1"/>
  <c r="M12" i="8" s="1"/>
  <c r="F2" i="7"/>
  <c r="G3" i="7"/>
  <c r="J12" i="7" s="1"/>
  <c r="M3" i="8" l="1"/>
  <c r="P12" i="8" s="1"/>
  <c r="L2" i="8"/>
  <c r="J3" i="7"/>
  <c r="M12" i="7" s="1"/>
  <c r="I2" i="7"/>
  <c r="O2" i="8" l="1"/>
  <c r="P3" i="8"/>
  <c r="M3" i="7"/>
  <c r="P12" i="7" s="1"/>
  <c r="L2" i="7"/>
  <c r="P3" i="7" l="1"/>
  <c r="O2" i="7"/>
  <c r="Q3" i="6" l="1"/>
  <c r="N3" i="6"/>
  <c r="K3" i="6"/>
  <c r="H3" i="6"/>
  <c r="E3" i="6"/>
  <c r="D3" i="6"/>
  <c r="G12" i="6" s="1"/>
  <c r="C2" i="6"/>
  <c r="Q3" i="5"/>
  <c r="N3" i="5"/>
  <c r="K3" i="5"/>
  <c r="H3" i="5"/>
  <c r="E3" i="5"/>
  <c r="D3" i="5"/>
  <c r="G12" i="5" s="1"/>
  <c r="C2" i="5"/>
  <c r="G12" i="4"/>
  <c r="F2" i="4" s="1"/>
  <c r="Q3" i="4"/>
  <c r="N3" i="4"/>
  <c r="K3" i="4"/>
  <c r="H3" i="4"/>
  <c r="G3" i="4"/>
  <c r="J12" i="4" s="1"/>
  <c r="E3" i="4"/>
  <c r="D3" i="4"/>
  <c r="C2" i="4"/>
  <c r="G3" i="6" l="1"/>
  <c r="J12" i="6" s="1"/>
  <c r="F2" i="6"/>
  <c r="G3" i="5"/>
  <c r="J12" i="5" s="1"/>
  <c r="F2" i="5"/>
  <c r="I2" i="4"/>
  <c r="J3" i="4"/>
  <c r="M12" i="4" s="1"/>
  <c r="J3" i="6" l="1"/>
  <c r="M12" i="6" s="1"/>
  <c r="I2" i="6"/>
  <c r="I2" i="5"/>
  <c r="J3" i="5"/>
  <c r="M12" i="5" s="1"/>
  <c r="L2" i="4"/>
  <c r="M3" i="4"/>
  <c r="P12" i="4" s="1"/>
  <c r="M3" i="6" l="1"/>
  <c r="P12" i="6" s="1"/>
  <c r="L2" i="6"/>
  <c r="M3" i="5"/>
  <c r="P12" i="5" s="1"/>
  <c r="L2" i="5"/>
  <c r="P3" i="4"/>
  <c r="O2" i="4"/>
  <c r="O2" i="6" l="1"/>
  <c r="P3" i="6"/>
  <c r="P3" i="5"/>
  <c r="O2" i="5"/>
  <c r="C14" i="1" l="1"/>
  <c r="C2" i="1"/>
  <c r="Q3" i="1" l="1"/>
  <c r="N3" i="1"/>
  <c r="K3" i="1"/>
  <c r="H3" i="1"/>
  <c r="E3" i="1"/>
  <c r="D3" i="1"/>
  <c r="G12" i="1" s="1"/>
  <c r="G3" i="1" s="1"/>
  <c r="J12" i="1" s="1"/>
  <c r="J3" i="1" s="1"/>
  <c r="M12" i="1" s="1"/>
  <c r="M3" i="1" s="1"/>
  <c r="P12" i="1" s="1"/>
  <c r="P3" i="1" s="1"/>
  <c r="L2" i="1" l="1"/>
  <c r="O2" i="1"/>
  <c r="F2" i="1"/>
  <c r="I2" i="1"/>
</calcChain>
</file>

<file path=xl/sharedStrings.xml><?xml version="1.0" encoding="utf-8"?>
<sst xmlns="http://schemas.openxmlformats.org/spreadsheetml/2006/main" count="241" uniqueCount="62">
  <si>
    <t>Methanol Price Growth Forecasting</t>
  </si>
  <si>
    <t>2022-2025</t>
  </si>
  <si>
    <t>2025-2030</t>
  </si>
  <si>
    <t>2030-2035</t>
  </si>
  <si>
    <t>2035-2040</t>
  </si>
  <si>
    <t>2040-2045</t>
  </si>
  <si>
    <t>Weighted Average Price Growth Rate (CAGR)</t>
  </si>
  <si>
    <t>S No.</t>
  </si>
  <si>
    <t>Factors Impacting the Price Growth</t>
  </si>
  <si>
    <t>Price Gowth Rate Due to Specific Factor 2022-2025</t>
  </si>
  <si>
    <t>Weightage (%)</t>
  </si>
  <si>
    <t>Price Gowth Rate Due to Specific Factor 2025-2030</t>
  </si>
  <si>
    <t>Price Gowth Rate Due to Specific Factor 2030-2035</t>
  </si>
  <si>
    <t>Price Gowth Rate Due to Specific Factor 2035-2040</t>
  </si>
  <si>
    <t>Price Gowth Rate Due to Specific Factor 2040-2045</t>
  </si>
  <si>
    <t>Factor Description</t>
  </si>
  <si>
    <t>Production cost in the Region (Raw Material)</t>
  </si>
  <si>
    <t xml:space="preserve">Export Growth </t>
  </si>
  <si>
    <t>Growth of End-Use Industries in Region</t>
  </si>
  <si>
    <t xml:space="preserve">Planned capacity in Region </t>
  </si>
  <si>
    <t xml:space="preserve">Geo-Political and International Trade Agreements </t>
  </si>
  <si>
    <t>Initiatives related to green/blue methanol</t>
  </si>
  <si>
    <t>Historical Price Growth Rate (20XX-20XX)</t>
  </si>
  <si>
    <t>Note- All numbers shown in the above table are just for representation purpose</t>
  </si>
  <si>
    <t xml:space="preserve">Historical </t>
  </si>
  <si>
    <t>2017-2022</t>
  </si>
  <si>
    <t>The energy and natural gas prices will see a declining CAGR till 2030 after the surge in the prices due to the impact of the Russian invasion of Ukraine in 2022 which will impact the methanol price in the coming years. Moreover, after 2030 the feedstock price is forecasted to show an upward trend till 2045, influencing the Methanol price with a Positive CAGR.</t>
  </si>
  <si>
    <t>The overall demand of the methanol in the particular region from the end user indutries cumulative with the feedstock prices impacts the overall pricing mechanism. Due to sustainable infracstructure development and to cope up with the United Nations sustainable deevelopmet goals, the pricing is forecasted to be declining due to rapid adoption of the product for its relatively less carbon emmissions from natural gas as a feedstock.</t>
  </si>
  <si>
    <t>The planned capacity in the region is forecasted to grow with a healthy CAGR of 5% which negatively impacts the overall prices of the region due to competitive pricing mechanism.</t>
  </si>
  <si>
    <t>The region has been the major exporter to European Union (EU) and East Asia market whih introduced the Alternative Fuel Infrastructure Regulation for renewable fuels impacting the overall pricing model of the region due to competitive pricing of the exported countries.
East Asia market mainly constitutes of developing nations that require time to develop infracstructure for methanol therefore pricing plays a major role in these regions.
ith rising environmental concerns, West Europe and East Asia regions set up an ambitious target to achieve net zero carbon emissions by 2050. European Union is continuously working on sustainable development goals amid environmental concerns, which positively impact overall export growth.</t>
  </si>
  <si>
    <t>North American Free Trade Agreement (NAFTA) between the United States, Mexico, and Canada for China, Hong Kong, Indonesia, Korea, Malaysia, the Philippines, Singapore, Taiwan, and Thailand positively impacted the overall price movement of methanol becoming competive in the ecported regions.  In contrast, the USA is the most significant trade partner and investor in European Union, and there is no Free Trade Agreement (FTA) between those two regions which shows a negative impact and diminishes the overall positive impact on the pricing mechanism of the methanol.</t>
  </si>
  <si>
    <t>Being the lowest demand region of methanol globally, the Central America region has a negliglible export which has a negative impact on the price growth of methanol.</t>
  </si>
  <si>
    <t>Central America Region is totally dependent on the imports of methanol from other regions therefore the production cost in the region negatively impacts the prices od methanol in the region. However, the import prices in the region is considered to develop the pricing mechanism.</t>
  </si>
  <si>
    <t>The end use industries in the region positively impacted the price due to demand of methanol in agricultural, Pharmaceuticals and Fuel and Energy industries. Moreover, the adoption less carbon emmission fuel is a major driving factors.</t>
  </si>
  <si>
    <t>As of now, there are manuafacturers reported in this region which negatively impacts the price in the region.</t>
  </si>
  <si>
    <t>Central America has several free trade agreements (FTAs) that facilitate trade and economic cooperation with various countries and regions like CAFTA-DR: The Dominican Republic-Central America-United States Free Trade Agreement is a comprehensive trade agreement that includes the United States and six Central American countries: Costa Rica, El Salvador, Guatemala, Honduras, Nicaragua, and the Dominican Republic which positively impacts the price od methanol.</t>
  </si>
  <si>
    <t>Some of the initiatives related to green/blue methanol in the North America included: Renewable Methanol Coalition (RMC), Methanol as a Marine Fuel, Government Grants and Incentives, Collaborations and Partnerships with green initiatvies impacts the prices of methanol but it is at a very nascent stage.</t>
  </si>
  <si>
    <t>Some of the initiatives related to green/blue methanol in the Central America included: Renewable Energy Policies, Investment in Renewable Energy Projects,International Collaborations with green initiatvies impacts the prices of methanol in a negative manner but it is at a very nascent stage.</t>
  </si>
  <si>
    <t xml:space="preserve">The Latin America region is the largest exporter of methanol globally due to lowest production cost of methanol among the regions and favourable infracstructure and logistic environment in relation to methanol. This positively impacts the price and satbilise the market upto 2045.  </t>
  </si>
  <si>
    <t>Latin America has several free trade agreements (FTAs) that facilitate trade and economic cooperation with various countries and regions like Mercosur: The Southern Common Market, known as Mercosur, is a regional trade bloc in South America. Its member countries include Argentina, Brazil, Paraguay, and Uruguay which influence the price movement in the region positively.</t>
  </si>
  <si>
    <t>The region will be observing the investments in the capacities of green/Blue methanol in the coming year specifically in Trinidad &amp; Tobago which will negatively impact the prices of methanol.</t>
  </si>
  <si>
    <t>The production cost in the region positively impacts the prices region till 2030 due to decline in the prices of methanol on the account of sugre in the prices of methanol due to Russia Ukriane war in 2022. Price is forecasted to be stabilised in the period of 2030 - 2045 due to stabilising of energy and natural gas prices.</t>
  </si>
  <si>
    <t>The demand from the end use industries postively impacted the price of methanol on the account of sustainable development and green fuel adoption rate in the region  majorly in automotive, pharmaceuticals and agriculture industry.</t>
  </si>
  <si>
    <t xml:space="preserve">Due to large planned capacity in the coming years, competitive pricing will play a major role which negatively impact the pricing model of existing stakeholders in the methanol market. </t>
  </si>
  <si>
    <t>A healthy CAGR of 3.9% is predicted for investments in the region's projected methanol capacity, which would have a detrimental effect on current methanol market participants' pricing strategies due to heightened competition in the years to come.</t>
  </si>
  <si>
    <t>The African Continental Free Trade Area (AfCFTA), which unites the 55 nations of the African Union (AU) and eight (8) Regional Economic Communities (RECs), is the largest free trade agreement in the world. However, the increase in debt following COVID will have a detrimental effect on changes in methanol prices.</t>
  </si>
  <si>
    <t>The feedstock prices in the region are comparatively higher than those in the other regions, negatively impacting methanol's overall price movements. However, skilled labor costs are cheap, and the government compensates industries due to underdeveloped regions.</t>
  </si>
  <si>
    <t xml:space="preserve">Almost 20 African countries have entered a state of debt distress due to the COVID-19 pandemic, which has negatively impacted the price movement. The International Energy Agency (IEA) has addressed energy concerns in Africa for almost 20 years. </t>
  </si>
  <si>
    <t>The increase in the investments of end-user industries concerning methanol, like agriculture, pharmaceuticals, and automotive, in the region has positively impacted the fluctuations in methanol prices.</t>
  </si>
  <si>
    <t>The region consists of majorly underdeveloped nations; therefore, building the infrastructure for green/blue methanol is challenging, which would have a negligible effect on the methanol prices in the region.</t>
  </si>
  <si>
    <t>The production cost will negatively impact the region's prices as the energy and feedstock prices have been observed to reduce after the peak attained due to Russia Ukraine war and the ban on natural gas procurement from Russia. However, the prices are forecasted to be stabilized till 2045.</t>
  </si>
  <si>
    <t>Germany, Belgium, and the United Kingdom are the major importing countries from Central Europe; shows that the Central European region serves within its region boundary due to FTA, which positively impacts the price movement in the region due to lower taxes levied on export.</t>
  </si>
  <si>
    <t>Due to competitive pricing in each end-user industry, adopting sustainable fuels and feedstocks in the region's methanol end-user industries to reach net zero emissions and UN sustainable development targets had a detrimental influence on the price..</t>
  </si>
  <si>
    <t>The investments in the planned capacity of methanol in the region are anticipated to grow at a healthy CAGR of 6.7%, which will negatively impact the pricing model of existing stakeholders in the methanol market due to increased competitiveness in the coming future.</t>
  </si>
  <si>
    <t>On account of investments in sustainable economic and infrastructure development, free trade agreements between the European Union and its member states have a favorable impact on methanol price movements.</t>
  </si>
  <si>
    <t>Due to sustainable infrastructure and economic growth, the central European region will see significant investments in the production of green/blue methanol in the upcoming year, which will negatively influence methanol prices.</t>
  </si>
  <si>
    <t>The energy and feedstock prices are expected to fall and remain primarily stable in 2024 due to factors like possible disruptions in the supply of energy and metals (in part due to trade restrictions), intensifying geopolitical tensions, a stronger-than-anticipated recovery in China’s industrial sector, and adverse weather events. All these factors impact the feedstock prices, negatively impacting the methanol prices and stabilizing till 2045.</t>
  </si>
  <si>
    <t>The export growth of methanol from Western Europe showed positive trends. The critical factor that plays a vital role in export growth is that increasing demand in importing countries from the end-use industries positively impacts the prices of methanol in the region.</t>
  </si>
  <si>
    <t>Adopting sustainable fuels and feedstocks in the end-user industries of methanol in the region to achieve net zero emissions and UN sustainable development goals negatively impacted the prices due to competitive pricing in each end-user industry.</t>
  </si>
  <si>
    <t xml:space="preserve">The large planned capacity in the coming years, which is expected to grow at a healthy CAGR of 8.5%, will negatively impact the pricing model of existing stakeholders in the methanol market due to competitive pricing. </t>
  </si>
  <si>
    <t>Europe region's internal free trade agreements with the European Union nations positively influence the price movements of methanol on account of investments in renewable sectors.</t>
  </si>
  <si>
    <t>The West Europe region will be observing significant investments in green/Blue methanol capacities in the coming year due to sustainable infrastructure and economic development, which will negatively impact methanol prices due to competitive 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</si>
</sst>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0"/>
      <color theme="0"/>
      <name val="Arial"/>
      <family val="2"/>
    </font>
    <font>
      <b/>
      <sz val="10"/>
      <color theme="1"/>
      <name val="Arial"/>
      <family val="2"/>
    </font>
    <font>
      <sz val="10"/>
      <color theme="1"/>
      <name val="Arial"/>
      <family val="2"/>
    </font>
    <font>
      <b/>
      <i/>
      <sz val="10"/>
      <color theme="1"/>
      <name val="Arial"/>
      <family val="2"/>
    </font>
  </fonts>
  <fills count="8">
    <fill>
      <patternFill patternType="none"/>
    </fill>
    <fill>
      <patternFill patternType="gray125"/>
    </fill>
    <fill>
      <patternFill patternType="solid">
        <fgColor theme="8" tint="-0.499984740745262"/>
        <bgColor indexed="64"/>
      </patternFill>
    </fill>
    <fill>
      <patternFill patternType="solid">
        <fgColor theme="8" tint="0.39997558519241921"/>
        <bgColor indexed="64"/>
      </patternFill>
    </fill>
    <fill>
      <patternFill patternType="solid">
        <fgColor theme="3"/>
        <bgColor indexed="64"/>
      </patternFill>
    </fill>
    <fill>
      <patternFill patternType="solid">
        <fgColor theme="5"/>
        <bgColor indexed="64"/>
      </patternFill>
    </fill>
    <fill>
      <patternFill patternType="solid">
        <fgColor theme="7" tint="0.399975585192419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164" fontId="4" fillId="0" borderId="4" xfId="0" applyNumberFormat="1" applyFont="1" applyBorder="1" applyAlignment="1">
      <alignment horizontal="center" vertical="center"/>
    </xf>
    <xf numFmtId="0" fontId="0" fillId="0" borderId="1" xfId="0" applyBorder="1" applyAlignment="1">
      <alignment horizontal="center"/>
    </xf>
    <xf numFmtId="0" fontId="4" fillId="0" borderId="1" xfId="0" applyFont="1" applyBorder="1" applyAlignment="1">
      <alignment horizontal="center" vertical="center"/>
    </xf>
    <xf numFmtId="10" fontId="4" fillId="0" borderId="1" xfId="0" applyNumberFormat="1" applyFont="1" applyBorder="1" applyAlignment="1">
      <alignment vertical="center"/>
    </xf>
    <xf numFmtId="164" fontId="4" fillId="0" borderId="1" xfId="0" applyNumberFormat="1" applyFont="1" applyBorder="1" applyAlignment="1">
      <alignment horizontal="center" vertical="center"/>
    </xf>
    <xf numFmtId="164" fontId="4" fillId="0" borderId="5" xfId="0" applyNumberFormat="1" applyFont="1" applyBorder="1" applyAlignment="1">
      <alignment horizontal="center" vertical="center"/>
    </xf>
    <xf numFmtId="0" fontId="2" fillId="0" borderId="0" xfId="0" applyFont="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0" borderId="1" xfId="0" applyBorder="1"/>
    <xf numFmtId="0" fontId="5" fillId="0" borderId="4" xfId="0" applyFont="1" applyBorder="1" applyAlignment="1">
      <alignment horizontal="center" vertical="center"/>
    </xf>
    <xf numFmtId="0" fontId="5" fillId="0" borderId="4" xfId="0" applyFont="1" applyBorder="1" applyAlignment="1">
      <alignment vertical="center"/>
    </xf>
    <xf numFmtId="164" fontId="5" fillId="0" borderId="4" xfId="1"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1" applyNumberFormat="1" applyFont="1" applyBorder="1" applyAlignment="1">
      <alignment horizontal="center" vertical="center"/>
    </xf>
    <xf numFmtId="164" fontId="5" fillId="0" borderId="1" xfId="1" applyNumberFormat="1" applyFont="1" applyFill="1" applyBorder="1" applyAlignment="1">
      <alignment horizontal="center" vertical="center"/>
    </xf>
    <xf numFmtId="0" fontId="6" fillId="6" borderId="0" xfId="0" applyFont="1" applyFill="1"/>
    <xf numFmtId="0" fontId="0" fillId="6" borderId="0" xfId="0" applyFill="1"/>
    <xf numFmtId="0" fontId="0" fillId="0" borderId="0" xfId="0" applyAlignment="1">
      <alignment horizontal="center"/>
    </xf>
    <xf numFmtId="0" fontId="4" fillId="0" borderId="12" xfId="0" applyFont="1" applyBorder="1" applyAlignment="1">
      <alignment horizontal="center" vertical="center"/>
    </xf>
    <xf numFmtId="164" fontId="4" fillId="5" borderId="12" xfId="0" applyNumberFormat="1" applyFont="1" applyFill="1" applyBorder="1" applyAlignment="1">
      <alignment horizontal="center" vertical="center"/>
    </xf>
    <xf numFmtId="164" fontId="0" fillId="0" borderId="3" xfId="0" applyNumberFormat="1" applyBorder="1" applyAlignment="1">
      <alignment horizontal="center"/>
    </xf>
    <xf numFmtId="164" fontId="0" fillId="0" borderId="0" xfId="0" applyNumberFormat="1"/>
    <xf numFmtId="10" fontId="0" fillId="0" borderId="0" xfId="0" applyNumberFormat="1"/>
    <xf numFmtId="10" fontId="0" fillId="7" borderId="0" xfId="0" applyNumberFormat="1" applyFill="1" applyAlignment="1">
      <alignment horizontal="center"/>
    </xf>
    <xf numFmtId="10" fontId="0" fillId="0" borderId="1" xfId="0" applyNumberFormat="1" applyBorder="1" applyAlignment="1">
      <alignment horizontal="center"/>
    </xf>
    <xf numFmtId="164" fontId="4" fillId="5" borderId="5" xfId="0" applyNumberFormat="1" applyFont="1" applyFill="1" applyBorder="1" applyAlignment="1">
      <alignment horizontal="center" vertical="center"/>
    </xf>
    <xf numFmtId="164" fontId="4" fillId="5" borderId="8"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3" fillId="4" borderId="1"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8" xfId="0" applyFont="1" applyBorder="1" applyAlignment="1">
      <alignment horizontal="center" vertical="center"/>
    </xf>
    <xf numFmtId="10" fontId="4" fillId="0" borderId="9" xfId="1" applyNumberFormat="1" applyFont="1" applyFill="1" applyBorder="1" applyAlignment="1">
      <alignment horizontal="center" vertical="center"/>
    </xf>
    <xf numFmtId="10" fontId="4" fillId="0" borderId="10" xfId="1" applyNumberFormat="1" applyFont="1" applyFill="1" applyBorder="1" applyAlignment="1">
      <alignment horizontal="center" vertical="center"/>
    </xf>
    <xf numFmtId="10" fontId="4" fillId="0" borderId="11" xfId="1" applyNumberFormat="1" applyFont="1" applyFill="1" applyBorder="1" applyAlignment="1">
      <alignment horizontal="center" vertical="center"/>
    </xf>
    <xf numFmtId="10" fontId="4" fillId="0" borderId="3" xfId="1"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DDBAE-C739-4F0C-A37C-E46C5C09C22A}">
  <dimension ref="A1:NA14"/>
  <sheetViews>
    <sheetView showGridLines="0" tabSelected="1" topLeftCell="M1" zoomScale="90" zoomScaleNormal="90" workbookViewId="0">
      <selection activeCell="R5" sqref="R5:S5"/>
    </sheetView>
  </sheetViews>
  <sheetFormatPr defaultColWidth="9.140625" defaultRowHeight="15" x14ac:dyDescent="0.25"/>
  <cols>
    <col min="1" max="1" width="18.5703125" customWidth="1"/>
    <col min="2" max="2" width="58.140625" customWidth="1"/>
    <col min="3" max="3" width="19.7109375" customWidth="1"/>
    <col min="4" max="6" width="18.5703125" style="20" customWidth="1"/>
    <col min="7" max="18" width="18.5703125" customWidth="1"/>
    <col min="19" max="19" width="68.7109375" customWidth="1"/>
    <col min="23" max="28" width="10.5703125" bestFit="1" customWidth="1"/>
  </cols>
  <sheetData>
    <row r="1" spans="1:365" ht="39" customHeight="1" x14ac:dyDescent="0.25">
      <c r="A1" s="30" t="s">
        <v>0</v>
      </c>
      <c r="B1" s="30"/>
      <c r="C1" s="30"/>
      <c r="D1" s="30"/>
      <c r="E1" s="30"/>
      <c r="F1" s="30"/>
      <c r="G1" s="30"/>
      <c r="H1" s="30"/>
      <c r="I1" s="30"/>
      <c r="J1" s="30"/>
      <c r="K1" s="30"/>
      <c r="L1" s="30"/>
      <c r="M1" s="30"/>
      <c r="N1" s="30"/>
      <c r="O1" s="30"/>
      <c r="P1" s="30"/>
      <c r="Q1" s="30"/>
      <c r="R1" s="30"/>
      <c r="S1" s="30"/>
    </row>
    <row r="2" spans="1:365" ht="39" customHeight="1" x14ac:dyDescent="0.25">
      <c r="A2" s="31" t="s">
        <v>24</v>
      </c>
      <c r="B2" s="32"/>
      <c r="C2" s="23">
        <f>D12</f>
        <v>5.5599999999999997E-2</v>
      </c>
      <c r="D2" s="1" t="s">
        <v>1</v>
      </c>
      <c r="E2" s="26">
        <v>-4.5999999999999999E-3</v>
      </c>
      <c r="F2" s="24">
        <f>G12</f>
        <v>3.49E-2</v>
      </c>
      <c r="G2" s="1" t="s">
        <v>2</v>
      </c>
      <c r="I2" s="24">
        <f>J12</f>
        <v>2.8500000000000001E-2</v>
      </c>
      <c r="J2" s="1" t="s">
        <v>3</v>
      </c>
      <c r="L2" s="24">
        <f>M12</f>
        <v>2.7949999999999999E-2</v>
      </c>
      <c r="M2" s="1" t="s">
        <v>4</v>
      </c>
      <c r="O2" s="24">
        <f>P12</f>
        <v>2.7699999999999999E-2</v>
      </c>
      <c r="P2" s="1" t="s">
        <v>5</v>
      </c>
      <c r="R2" s="33"/>
      <c r="S2" s="33"/>
    </row>
    <row r="3" spans="1:365" s="7" customFormat="1" ht="39" customHeight="1" x14ac:dyDescent="0.25">
      <c r="A3" s="3"/>
      <c r="B3" s="4" t="s">
        <v>6</v>
      </c>
      <c r="C3" s="4"/>
      <c r="D3" s="5">
        <f>SUM(D5*E5+D6*E6+D7*E7+D8*E8+D9*E9+D12*E12+D10*E10)</f>
        <v>3.49E-2</v>
      </c>
      <c r="E3" s="5">
        <f>SUM(E5+E6+E7+E8+E9+E12+E10)</f>
        <v>1</v>
      </c>
      <c r="F3" s="5"/>
      <c r="G3" s="5">
        <f>SUM(G5*H5+G6*H6+G7*H7+G8*H8+G9*H9+G12*H12+G10*H10)</f>
        <v>2.8500000000000001E-2</v>
      </c>
      <c r="H3" s="5">
        <f>SUM(H5+H6+H7+H8+H9+H12+H10)</f>
        <v>1</v>
      </c>
      <c r="I3" s="5"/>
      <c r="J3" s="5">
        <f>SUM(J5*K5+J6*K6+J7*K7+J8*K8+J9*K9+J12*K12+J10*K10)</f>
        <v>2.7949999999999999E-2</v>
      </c>
      <c r="K3" s="5">
        <f>SUM(K5+K6+K7+K8+K9+K12+K10)</f>
        <v>1</v>
      </c>
      <c r="L3" s="5"/>
      <c r="M3" s="5">
        <f>SUM(M5*N5+M6*N6+M7*N7+M8*N8+M9*N9+M12*N12+M10*N10)</f>
        <v>2.7699999999999999E-2</v>
      </c>
      <c r="N3" s="5">
        <f>SUM(N5+N6+N7+N8+N9+N12+N10)</f>
        <v>1</v>
      </c>
      <c r="O3" s="5"/>
      <c r="P3" s="5">
        <f>SUM(P5*Q5+P6*Q6+P7*Q7+P8*Q8+P9*Q9+P12*Q12+P10*Q10)</f>
        <v>2.8400000000000002E-2</v>
      </c>
      <c r="Q3" s="6">
        <f>SUM(Q5+Q6+Q7+Q8+Q9+Q12+Q10)</f>
        <v>1</v>
      </c>
      <c r="R3" s="33"/>
      <c r="S3" s="33"/>
    </row>
    <row r="4" spans="1:365" s="10" customFormat="1" ht="39" customHeight="1" x14ac:dyDescent="0.25">
      <c r="A4" s="8" t="s">
        <v>7</v>
      </c>
      <c r="B4" s="8" t="s">
        <v>8</v>
      </c>
      <c r="C4" s="8"/>
      <c r="D4" s="9" t="s">
        <v>9</v>
      </c>
      <c r="E4" s="8" t="s">
        <v>10</v>
      </c>
      <c r="F4" s="8"/>
      <c r="G4" s="9" t="s">
        <v>11</v>
      </c>
      <c r="H4" s="8" t="s">
        <v>10</v>
      </c>
      <c r="I4" s="8"/>
      <c r="J4" s="9" t="s">
        <v>12</v>
      </c>
      <c r="K4" s="8" t="s">
        <v>10</v>
      </c>
      <c r="L4" s="8"/>
      <c r="M4" s="9" t="s">
        <v>13</v>
      </c>
      <c r="N4" s="8" t="s">
        <v>10</v>
      </c>
      <c r="O4" s="8"/>
      <c r="P4" s="9" t="s">
        <v>14</v>
      </c>
      <c r="Q4" s="8" t="s">
        <v>10</v>
      </c>
      <c r="R4" s="34" t="s">
        <v>15</v>
      </c>
      <c r="S4" s="34"/>
      <c r="T4"/>
      <c r="U4"/>
      <c r="V4"/>
      <c r="W4" s="2" t="s">
        <v>25</v>
      </c>
      <c r="X4" s="2" t="s">
        <v>1</v>
      </c>
      <c r="Y4" s="2" t="s">
        <v>2</v>
      </c>
      <c r="Z4" s="2" t="s">
        <v>3</v>
      </c>
      <c r="AA4" s="2" t="s">
        <v>4</v>
      </c>
      <c r="AB4" s="2" t="s">
        <v>5</v>
      </c>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row>
    <row r="5" spans="1:365" s="10" customFormat="1" ht="54" customHeight="1" x14ac:dyDescent="0.25">
      <c r="A5" s="11">
        <v>1</v>
      </c>
      <c r="B5" s="12" t="s">
        <v>16</v>
      </c>
      <c r="C5" s="12"/>
      <c r="D5" s="13">
        <v>0.03</v>
      </c>
      <c r="E5" s="13">
        <v>0.4</v>
      </c>
      <c r="F5" s="13"/>
      <c r="G5" s="13">
        <v>1.4999999999999999E-2</v>
      </c>
      <c r="H5" s="13">
        <v>0.4</v>
      </c>
      <c r="I5" s="13"/>
      <c r="J5" s="13">
        <v>0.02</v>
      </c>
      <c r="K5" s="13">
        <v>0.4</v>
      </c>
      <c r="L5" s="13"/>
      <c r="M5" s="13">
        <v>2.3E-2</v>
      </c>
      <c r="N5" s="13">
        <v>0.4</v>
      </c>
      <c r="O5" s="13"/>
      <c r="P5" s="13">
        <v>2.8000000000000001E-2</v>
      </c>
      <c r="Q5" s="13">
        <v>0.4</v>
      </c>
      <c r="R5" s="35" t="s">
        <v>26</v>
      </c>
      <c r="S5" s="36"/>
      <c r="T5"/>
      <c r="U5"/>
      <c r="V5"/>
      <c r="W5" s="27">
        <v>5.5640541613119376E-2</v>
      </c>
      <c r="X5" s="27">
        <v>-4.5624421878085464E-3</v>
      </c>
      <c r="Y5" s="27">
        <v>-1.5610833841274707E-2</v>
      </c>
      <c r="Z5" s="27">
        <v>5.0838840091003146E-3</v>
      </c>
      <c r="AA5" s="27">
        <v>5.1876079072441517E-3</v>
      </c>
      <c r="AB5" s="27">
        <v>5.1363992645092615E-3</v>
      </c>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row>
    <row r="6" spans="1:365" s="10" customFormat="1" ht="73.5" customHeight="1" x14ac:dyDescent="0.25">
      <c r="A6" s="14">
        <v>2</v>
      </c>
      <c r="B6" s="15" t="s">
        <v>17</v>
      </c>
      <c r="C6" s="15"/>
      <c r="D6" s="16">
        <v>3.7999999999999999E-2</v>
      </c>
      <c r="E6" s="16">
        <v>0.1</v>
      </c>
      <c r="F6" s="16"/>
      <c r="G6" s="16">
        <v>3.9E-2</v>
      </c>
      <c r="H6" s="16">
        <v>0.1</v>
      </c>
      <c r="I6" s="16"/>
      <c r="J6" s="16">
        <v>3.7999999999999999E-2</v>
      </c>
      <c r="K6" s="16">
        <v>0.1</v>
      </c>
      <c r="L6" s="16"/>
      <c r="M6" s="16">
        <v>3.7999999999999999E-2</v>
      </c>
      <c r="N6" s="16">
        <v>0.1</v>
      </c>
      <c r="O6" s="16"/>
      <c r="P6" s="16">
        <v>3.3000000000000002E-2</v>
      </c>
      <c r="Q6" s="16">
        <v>0.1</v>
      </c>
      <c r="R6" s="35" t="s">
        <v>29</v>
      </c>
      <c r="S6" s="3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row>
    <row r="7" spans="1:365" s="10" customFormat="1" ht="48" customHeight="1" x14ac:dyDescent="0.25">
      <c r="A7" s="14">
        <v>3</v>
      </c>
      <c r="B7" s="15" t="s">
        <v>18</v>
      </c>
      <c r="C7" s="15"/>
      <c r="D7" s="16">
        <v>4.4999999999999998E-2</v>
      </c>
      <c r="E7" s="16">
        <v>0.15</v>
      </c>
      <c r="F7" s="16"/>
      <c r="G7" s="16">
        <v>3.9E-2</v>
      </c>
      <c r="H7" s="16">
        <v>0.15</v>
      </c>
      <c r="I7" s="16"/>
      <c r="J7" s="16">
        <v>0.04</v>
      </c>
      <c r="K7" s="16">
        <v>0.15</v>
      </c>
      <c r="L7" s="16"/>
      <c r="M7" s="16">
        <v>3.7999999999999999E-2</v>
      </c>
      <c r="N7" s="16">
        <v>0.15</v>
      </c>
      <c r="O7" s="16"/>
      <c r="P7" s="16">
        <v>2.7E-2</v>
      </c>
      <c r="Q7" s="16">
        <v>0.15</v>
      </c>
      <c r="R7" s="35" t="s">
        <v>27</v>
      </c>
      <c r="S7" s="36"/>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row>
    <row r="8" spans="1:365" s="10" customFormat="1" ht="39" customHeight="1" x14ac:dyDescent="0.25">
      <c r="A8" s="14">
        <v>4</v>
      </c>
      <c r="B8" s="15" t="s">
        <v>19</v>
      </c>
      <c r="C8" s="15"/>
      <c r="D8" s="16">
        <v>0.03</v>
      </c>
      <c r="E8" s="16">
        <v>0.15</v>
      </c>
      <c r="F8" s="16"/>
      <c r="G8" s="16">
        <v>3.9E-2</v>
      </c>
      <c r="H8" s="16">
        <v>0.15</v>
      </c>
      <c r="I8" s="16"/>
      <c r="J8" s="16">
        <v>2.5000000000000001E-2</v>
      </c>
      <c r="K8" s="16">
        <v>0.15</v>
      </c>
      <c r="L8" s="16"/>
      <c r="M8" s="16">
        <v>0.02</v>
      </c>
      <c r="N8" s="16">
        <v>0.15</v>
      </c>
      <c r="O8" s="16"/>
      <c r="P8" s="16">
        <v>2.7E-2</v>
      </c>
      <c r="Q8" s="16">
        <v>0.15</v>
      </c>
      <c r="R8" s="35" t="s">
        <v>28</v>
      </c>
      <c r="S8" s="36"/>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row>
    <row r="9" spans="1:365" s="10" customFormat="1" ht="106.5" customHeight="1" x14ac:dyDescent="0.25">
      <c r="A9" s="14">
        <v>5</v>
      </c>
      <c r="B9" s="15" t="s">
        <v>20</v>
      </c>
      <c r="C9" s="15"/>
      <c r="D9" s="16">
        <v>4.3999999999999997E-2</v>
      </c>
      <c r="E9" s="16">
        <v>0.15</v>
      </c>
      <c r="F9" s="16"/>
      <c r="G9" s="16">
        <v>3.9E-2</v>
      </c>
      <c r="H9" s="16">
        <v>0.15</v>
      </c>
      <c r="I9" s="16"/>
      <c r="J9" s="16">
        <v>3.5999999999999997E-2</v>
      </c>
      <c r="K9" s="16">
        <v>0.15</v>
      </c>
      <c r="L9" s="16"/>
      <c r="M9" s="16">
        <v>3.4000000000000002E-2</v>
      </c>
      <c r="N9" s="16">
        <v>0.15</v>
      </c>
      <c r="O9" s="16"/>
      <c r="P9" s="16">
        <v>3.3000000000000002E-2</v>
      </c>
      <c r="Q9" s="16">
        <v>0.15</v>
      </c>
      <c r="R9" s="35" t="s">
        <v>30</v>
      </c>
      <c r="S9" s="36"/>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row>
    <row r="10" spans="1:365" ht="69.75" customHeight="1" x14ac:dyDescent="0.25">
      <c r="A10" s="14">
        <v>6</v>
      </c>
      <c r="B10" s="15" t="s">
        <v>21</v>
      </c>
      <c r="C10" s="15"/>
      <c r="D10" s="16">
        <v>2.5000000000000001E-2</v>
      </c>
      <c r="E10" s="16">
        <v>0.05</v>
      </c>
      <c r="F10" s="16"/>
      <c r="G10" s="16">
        <v>2.1000000000000001E-2</v>
      </c>
      <c r="H10" s="16">
        <v>0.05</v>
      </c>
      <c r="I10" s="16"/>
      <c r="J10" s="16">
        <v>0.02</v>
      </c>
      <c r="K10" s="16">
        <v>0.05</v>
      </c>
      <c r="L10" s="16"/>
      <c r="M10" s="16">
        <v>1.7999999999999999E-2</v>
      </c>
      <c r="N10" s="16">
        <v>0.05</v>
      </c>
      <c r="O10" s="16"/>
      <c r="P10" s="16">
        <v>1.7000000000000001E-2</v>
      </c>
      <c r="Q10" s="16">
        <v>0.05</v>
      </c>
      <c r="R10" s="35" t="s">
        <v>36</v>
      </c>
      <c r="S10" s="36"/>
    </row>
    <row r="11" spans="1:365" ht="39" customHeight="1" x14ac:dyDescent="0.25">
      <c r="A11" s="37"/>
      <c r="B11" s="38"/>
      <c r="C11" s="21"/>
      <c r="D11" s="28" t="s">
        <v>25</v>
      </c>
      <c r="E11" s="29"/>
      <c r="F11" s="22"/>
      <c r="G11" s="28" t="s">
        <v>1</v>
      </c>
      <c r="H11" s="29"/>
      <c r="I11" s="22"/>
      <c r="J11" s="28" t="s">
        <v>2</v>
      </c>
      <c r="K11" s="29"/>
      <c r="L11" s="22"/>
      <c r="M11" s="28" t="s">
        <v>3</v>
      </c>
      <c r="N11" s="29"/>
      <c r="O11" s="22"/>
      <c r="P11" s="28" t="s">
        <v>4</v>
      </c>
      <c r="Q11" s="29"/>
      <c r="R11" s="39"/>
      <c r="S11" s="40"/>
    </row>
    <row r="12" spans="1:365" s="10" customFormat="1" ht="39" customHeight="1" x14ac:dyDescent="0.25">
      <c r="A12" s="14">
        <v>7</v>
      </c>
      <c r="B12" s="15" t="s">
        <v>22</v>
      </c>
      <c r="C12" s="15"/>
      <c r="D12" s="17">
        <v>5.5599999999999997E-2</v>
      </c>
      <c r="E12" s="17">
        <v>0</v>
      </c>
      <c r="F12" s="17"/>
      <c r="G12" s="17">
        <f>D3</f>
        <v>3.49E-2</v>
      </c>
      <c r="H12" s="17">
        <v>0</v>
      </c>
      <c r="I12" s="17"/>
      <c r="J12" s="17">
        <f>G3</f>
        <v>2.8500000000000001E-2</v>
      </c>
      <c r="K12" s="17">
        <v>0</v>
      </c>
      <c r="L12" s="17"/>
      <c r="M12" s="17">
        <f>J3</f>
        <v>2.7949999999999999E-2</v>
      </c>
      <c r="N12" s="17">
        <v>0</v>
      </c>
      <c r="O12" s="17"/>
      <c r="P12" s="17">
        <f>M3</f>
        <v>2.7699999999999999E-2</v>
      </c>
      <c r="Q12" s="17">
        <v>0</v>
      </c>
      <c r="R12" s="41"/>
      <c r="S12" s="4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row>
    <row r="13" spans="1:365" x14ac:dyDescent="0.25">
      <c r="A13" s="18" t="s">
        <v>23</v>
      </c>
      <c r="B13" s="19"/>
      <c r="C13" s="19"/>
    </row>
    <row r="14" spans="1:365" x14ac:dyDescent="0.25">
      <c r="C14" s="24">
        <f>C2+C5+C6+C7+C8+C9+C10+C12</f>
        <v>5.5599999999999997E-2</v>
      </c>
    </row>
  </sheetData>
  <mergeCells count="17">
    <mergeCell ref="R10:S10"/>
    <mergeCell ref="P11:Q11"/>
    <mergeCell ref="A1:S1"/>
    <mergeCell ref="A2:B2"/>
    <mergeCell ref="R2:S3"/>
    <mergeCell ref="R4:S4"/>
    <mergeCell ref="R5:S5"/>
    <mergeCell ref="R6:S6"/>
    <mergeCell ref="A11:B11"/>
    <mergeCell ref="D11:E11"/>
    <mergeCell ref="G11:H11"/>
    <mergeCell ref="J11:K11"/>
    <mergeCell ref="M11:N11"/>
    <mergeCell ref="R11:S12"/>
    <mergeCell ref="R7:S7"/>
    <mergeCell ref="R8:S8"/>
    <mergeCell ref="R9:S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5CA27-3A67-4EF8-9BE6-D5848AA66928}">
  <dimension ref="A1:S12"/>
  <sheetViews>
    <sheetView topLeftCell="N4" workbookViewId="0">
      <selection activeCell="R5" sqref="R5:S5"/>
    </sheetView>
  </sheetViews>
  <sheetFormatPr defaultRowHeight="15" x14ac:dyDescent="0.25"/>
  <cols>
    <col min="1" max="17" width="21.5703125" customWidth="1"/>
    <col min="18" max="19" width="49.85546875" customWidth="1"/>
  </cols>
  <sheetData>
    <row r="1" spans="1:19" x14ac:dyDescent="0.25">
      <c r="A1" s="30" t="s">
        <v>0</v>
      </c>
      <c r="B1" s="30"/>
      <c r="C1" s="30"/>
      <c r="D1" s="30"/>
      <c r="E1" s="30"/>
      <c r="F1" s="30"/>
      <c r="G1" s="30"/>
      <c r="H1" s="30"/>
      <c r="I1" s="30"/>
      <c r="J1" s="30"/>
      <c r="K1" s="30"/>
      <c r="L1" s="30"/>
      <c r="M1" s="30"/>
      <c r="N1" s="30"/>
      <c r="O1" s="30"/>
      <c r="P1" s="30"/>
      <c r="Q1" s="30"/>
      <c r="R1" s="30"/>
      <c r="S1" s="30"/>
    </row>
    <row r="2" spans="1:19" x14ac:dyDescent="0.25">
      <c r="A2" s="31" t="s">
        <v>24</v>
      </c>
      <c r="B2" s="32"/>
      <c r="C2" s="23">
        <f>D12</f>
        <v>5.5599999999999997E-2</v>
      </c>
      <c r="D2" s="1" t="s">
        <v>1</v>
      </c>
      <c r="E2" s="26">
        <v>-4.5999999999999999E-3</v>
      </c>
      <c r="F2" s="24">
        <f>G12</f>
        <v>3.49E-2</v>
      </c>
      <c r="G2" s="1" t="s">
        <v>2</v>
      </c>
      <c r="I2" s="24">
        <f>J12</f>
        <v>2.8500000000000001E-2</v>
      </c>
      <c r="J2" s="1" t="s">
        <v>3</v>
      </c>
      <c r="L2" s="24">
        <f>M12</f>
        <v>2.7949999999999999E-2</v>
      </c>
      <c r="M2" s="1" t="s">
        <v>4</v>
      </c>
      <c r="O2" s="24">
        <f>P12</f>
        <v>2.7699999999999999E-2</v>
      </c>
      <c r="P2" s="1" t="s">
        <v>5</v>
      </c>
      <c r="R2" s="33"/>
      <c r="S2" s="33"/>
    </row>
    <row r="3" spans="1:19" x14ac:dyDescent="0.25">
      <c r="A3" s="3"/>
      <c r="B3" s="4" t="s">
        <v>6</v>
      </c>
      <c r="C3" s="4"/>
      <c r="D3" s="5">
        <f>SUM(D5*E5+D6*E6+D7*E7+D8*E8+D9*E9+D12*E12+D10*E10)</f>
        <v>3.49E-2</v>
      </c>
      <c r="E3" s="5">
        <f>SUM(E5+E6+E7+E8+E9+E12+E10)</f>
        <v>1</v>
      </c>
      <c r="F3" s="5"/>
      <c r="G3" s="5">
        <f>SUM(G5*H5+G6*H6+G7*H7+G8*H8+G9*H9+G12*H12+G10*H10)</f>
        <v>2.8500000000000001E-2</v>
      </c>
      <c r="H3" s="5">
        <f>SUM(H5+H6+H7+H8+H9+H12+H10)</f>
        <v>1</v>
      </c>
      <c r="I3" s="5"/>
      <c r="J3" s="5">
        <f>SUM(J5*K5+J6*K6+J7*K7+J8*K8+J9*K9+J12*K12+J10*K10)</f>
        <v>2.7949999999999999E-2</v>
      </c>
      <c r="K3" s="5">
        <f>SUM(K5+K6+K7+K8+K9+K12+K10)</f>
        <v>1</v>
      </c>
      <c r="L3" s="5"/>
      <c r="M3" s="5">
        <f>SUM(M5*N5+M6*N6+M7*N7+M8*N8+M9*N9+M12*N12+M10*N10)</f>
        <v>2.7699999999999999E-2</v>
      </c>
      <c r="N3" s="5">
        <f>SUM(N5+N6+N7+N8+N9+N12+N10)</f>
        <v>1</v>
      </c>
      <c r="O3" s="5"/>
      <c r="P3" s="5">
        <f>SUM(P5*Q5+P6*Q6+P7*Q7+P8*Q8+P9*Q9+P12*Q12+P10*Q10)</f>
        <v>2.8400000000000002E-2</v>
      </c>
      <c r="Q3" s="6">
        <f>SUM(Q5+Q6+Q7+Q8+Q9+Q12+Q10)</f>
        <v>1</v>
      </c>
      <c r="R3" s="33"/>
      <c r="S3" s="33"/>
    </row>
    <row r="4" spans="1:19" ht="102" x14ac:dyDescent="0.25">
      <c r="A4" s="8" t="s">
        <v>7</v>
      </c>
      <c r="B4" s="8" t="s">
        <v>8</v>
      </c>
      <c r="C4" s="8"/>
      <c r="D4" s="9" t="s">
        <v>9</v>
      </c>
      <c r="E4" s="8" t="s">
        <v>10</v>
      </c>
      <c r="F4" s="8"/>
      <c r="G4" s="9" t="s">
        <v>11</v>
      </c>
      <c r="H4" s="8" t="s">
        <v>10</v>
      </c>
      <c r="I4" s="8"/>
      <c r="J4" s="9" t="s">
        <v>12</v>
      </c>
      <c r="K4" s="8" t="s">
        <v>10</v>
      </c>
      <c r="L4" s="8"/>
      <c r="M4" s="9" t="s">
        <v>13</v>
      </c>
      <c r="N4" s="8" t="s">
        <v>10</v>
      </c>
      <c r="O4" s="8"/>
      <c r="P4" s="9" t="s">
        <v>14</v>
      </c>
      <c r="Q4" s="8" t="s">
        <v>10</v>
      </c>
      <c r="R4" s="34" t="s">
        <v>15</v>
      </c>
      <c r="S4" s="34"/>
    </row>
    <row r="5" spans="1:19" ht="81.75" customHeight="1" x14ac:dyDescent="0.25">
      <c r="A5" s="11">
        <v>1</v>
      </c>
      <c r="B5" s="12" t="s">
        <v>16</v>
      </c>
      <c r="C5" s="12"/>
      <c r="D5" s="13">
        <v>0.03</v>
      </c>
      <c r="E5" s="13">
        <v>0.4</v>
      </c>
      <c r="F5" s="13"/>
      <c r="G5" s="13">
        <v>1.4999999999999999E-2</v>
      </c>
      <c r="H5" s="13">
        <v>0.4</v>
      </c>
      <c r="I5" s="13"/>
      <c r="J5" s="13">
        <v>0.02</v>
      </c>
      <c r="K5" s="13">
        <v>0.4</v>
      </c>
      <c r="L5" s="13"/>
      <c r="M5" s="13">
        <v>2.3E-2</v>
      </c>
      <c r="N5" s="13">
        <v>0.4</v>
      </c>
      <c r="O5" s="13"/>
      <c r="P5" s="13">
        <v>2.8000000000000001E-2</v>
      </c>
      <c r="Q5" s="13">
        <v>0.4</v>
      </c>
      <c r="R5" s="35" t="s">
        <v>32</v>
      </c>
      <c r="S5" s="36"/>
    </row>
    <row r="6" spans="1:19" ht="103.5" customHeight="1" x14ac:dyDescent="0.25">
      <c r="A6" s="14">
        <v>2</v>
      </c>
      <c r="B6" s="15" t="s">
        <v>17</v>
      </c>
      <c r="C6" s="15"/>
      <c r="D6" s="16">
        <v>3.7999999999999999E-2</v>
      </c>
      <c r="E6" s="16">
        <v>0.1</v>
      </c>
      <c r="F6" s="16"/>
      <c r="G6" s="16">
        <v>3.9E-2</v>
      </c>
      <c r="H6" s="16">
        <v>0.1</v>
      </c>
      <c r="I6" s="16"/>
      <c r="J6" s="16">
        <v>3.7999999999999999E-2</v>
      </c>
      <c r="K6" s="16">
        <v>0.1</v>
      </c>
      <c r="L6" s="16"/>
      <c r="M6" s="16">
        <v>3.7999999999999999E-2</v>
      </c>
      <c r="N6" s="16">
        <v>0.1</v>
      </c>
      <c r="O6" s="16"/>
      <c r="P6" s="16">
        <v>3.3000000000000002E-2</v>
      </c>
      <c r="Q6" s="16">
        <v>0.1</v>
      </c>
      <c r="R6" s="35" t="s">
        <v>31</v>
      </c>
      <c r="S6" s="36"/>
    </row>
    <row r="7" spans="1:19" ht="87" customHeight="1" x14ac:dyDescent="0.25">
      <c r="A7" s="14">
        <v>3</v>
      </c>
      <c r="B7" s="15" t="s">
        <v>18</v>
      </c>
      <c r="C7" s="15"/>
      <c r="D7" s="16">
        <v>4.4999999999999998E-2</v>
      </c>
      <c r="E7" s="16">
        <v>0.15</v>
      </c>
      <c r="F7" s="16"/>
      <c r="G7" s="16">
        <v>3.9E-2</v>
      </c>
      <c r="H7" s="16">
        <v>0.15</v>
      </c>
      <c r="I7" s="16"/>
      <c r="J7" s="16">
        <v>0.04</v>
      </c>
      <c r="K7" s="16">
        <v>0.15</v>
      </c>
      <c r="L7" s="16"/>
      <c r="M7" s="16">
        <v>3.7999999999999999E-2</v>
      </c>
      <c r="N7" s="16">
        <v>0.15</v>
      </c>
      <c r="O7" s="16"/>
      <c r="P7" s="16">
        <v>2.7E-2</v>
      </c>
      <c r="Q7" s="16">
        <v>0.15</v>
      </c>
      <c r="R7" s="35" t="s">
        <v>33</v>
      </c>
      <c r="S7" s="36"/>
    </row>
    <row r="8" spans="1:19" ht="80.25" customHeight="1" x14ac:dyDescent="0.25">
      <c r="A8" s="14">
        <v>4</v>
      </c>
      <c r="B8" s="15" t="s">
        <v>19</v>
      </c>
      <c r="C8" s="15"/>
      <c r="D8" s="16">
        <v>0.03</v>
      </c>
      <c r="E8" s="16">
        <v>0.15</v>
      </c>
      <c r="F8" s="16"/>
      <c r="G8" s="16">
        <v>3.9E-2</v>
      </c>
      <c r="H8" s="16">
        <v>0.15</v>
      </c>
      <c r="I8" s="16"/>
      <c r="J8" s="16">
        <v>2.5000000000000001E-2</v>
      </c>
      <c r="K8" s="16">
        <v>0.15</v>
      </c>
      <c r="L8" s="16"/>
      <c r="M8" s="16">
        <v>0.02</v>
      </c>
      <c r="N8" s="16">
        <v>0.15</v>
      </c>
      <c r="O8" s="16"/>
      <c r="P8" s="16">
        <v>2.7E-2</v>
      </c>
      <c r="Q8" s="16">
        <v>0.15</v>
      </c>
      <c r="R8" s="35" t="s">
        <v>34</v>
      </c>
      <c r="S8" s="36"/>
    </row>
    <row r="9" spans="1:19" ht="114.75" customHeight="1" x14ac:dyDescent="0.25">
      <c r="A9" s="14">
        <v>5</v>
      </c>
      <c r="B9" s="15" t="s">
        <v>20</v>
      </c>
      <c r="C9" s="15"/>
      <c r="D9" s="16">
        <v>4.3999999999999997E-2</v>
      </c>
      <c r="E9" s="16">
        <v>0.15</v>
      </c>
      <c r="F9" s="16"/>
      <c r="G9" s="16">
        <v>3.9E-2</v>
      </c>
      <c r="H9" s="16">
        <v>0.15</v>
      </c>
      <c r="I9" s="16"/>
      <c r="J9" s="16">
        <v>3.5999999999999997E-2</v>
      </c>
      <c r="K9" s="16">
        <v>0.15</v>
      </c>
      <c r="L9" s="16"/>
      <c r="M9" s="16">
        <v>3.4000000000000002E-2</v>
      </c>
      <c r="N9" s="16">
        <v>0.15</v>
      </c>
      <c r="O9" s="16"/>
      <c r="P9" s="16">
        <v>3.3000000000000002E-2</v>
      </c>
      <c r="Q9" s="16">
        <v>0.15</v>
      </c>
      <c r="R9" s="35" t="s">
        <v>35</v>
      </c>
      <c r="S9" s="36"/>
    </row>
    <row r="10" spans="1:19" ht="62.25" customHeight="1" x14ac:dyDescent="0.25">
      <c r="A10" s="14">
        <v>6</v>
      </c>
      <c r="B10" s="15" t="s">
        <v>21</v>
      </c>
      <c r="C10" s="15"/>
      <c r="D10" s="16">
        <v>2.5000000000000001E-2</v>
      </c>
      <c r="E10" s="16">
        <v>0.05</v>
      </c>
      <c r="F10" s="16"/>
      <c r="G10" s="16">
        <v>2.1000000000000001E-2</v>
      </c>
      <c r="H10" s="16">
        <v>0.05</v>
      </c>
      <c r="I10" s="16"/>
      <c r="J10" s="16">
        <v>0.02</v>
      </c>
      <c r="K10" s="16">
        <v>0.05</v>
      </c>
      <c r="L10" s="16"/>
      <c r="M10" s="16">
        <v>1.7999999999999999E-2</v>
      </c>
      <c r="N10" s="16">
        <v>0.05</v>
      </c>
      <c r="O10" s="16"/>
      <c r="P10" s="16">
        <v>1.7000000000000001E-2</v>
      </c>
      <c r="Q10" s="16">
        <v>0.05</v>
      </c>
      <c r="R10" s="35" t="s">
        <v>37</v>
      </c>
      <c r="S10" s="36"/>
    </row>
    <row r="11" spans="1:19" x14ac:dyDescent="0.25">
      <c r="A11" s="37"/>
      <c r="B11" s="38"/>
      <c r="C11" s="21"/>
      <c r="D11" s="28" t="s">
        <v>25</v>
      </c>
      <c r="E11" s="29"/>
      <c r="F11" s="22"/>
      <c r="G11" s="28" t="s">
        <v>1</v>
      </c>
      <c r="H11" s="29"/>
      <c r="I11" s="22"/>
      <c r="J11" s="28" t="s">
        <v>2</v>
      </c>
      <c r="K11" s="29"/>
      <c r="L11" s="22"/>
      <c r="M11" s="28" t="s">
        <v>3</v>
      </c>
      <c r="N11" s="29"/>
      <c r="O11" s="22"/>
      <c r="P11" s="28" t="s">
        <v>4</v>
      </c>
      <c r="Q11" s="29"/>
      <c r="R11" s="39"/>
      <c r="S11" s="40"/>
    </row>
    <row r="12" spans="1:19" x14ac:dyDescent="0.25">
      <c r="A12" s="14">
        <v>7</v>
      </c>
      <c r="B12" s="15" t="s">
        <v>22</v>
      </c>
      <c r="C12" s="15"/>
      <c r="D12" s="17">
        <v>5.5599999999999997E-2</v>
      </c>
      <c r="E12" s="17">
        <v>0</v>
      </c>
      <c r="F12" s="17"/>
      <c r="G12" s="17">
        <f>D3</f>
        <v>3.49E-2</v>
      </c>
      <c r="H12" s="17">
        <v>0</v>
      </c>
      <c r="I12" s="17"/>
      <c r="J12" s="17">
        <f>G3</f>
        <v>2.8500000000000001E-2</v>
      </c>
      <c r="K12" s="17">
        <v>0</v>
      </c>
      <c r="L12" s="17"/>
      <c r="M12" s="17">
        <f>J3</f>
        <v>2.7949999999999999E-2</v>
      </c>
      <c r="N12" s="17">
        <v>0</v>
      </c>
      <c r="O12" s="17"/>
      <c r="P12" s="17">
        <f>M3</f>
        <v>2.7699999999999999E-2</v>
      </c>
      <c r="Q12" s="17">
        <v>0</v>
      </c>
      <c r="R12" s="41"/>
      <c r="S12" s="42"/>
    </row>
  </sheetData>
  <mergeCells count="17">
    <mergeCell ref="R10:S10"/>
    <mergeCell ref="P11:Q11"/>
    <mergeCell ref="A1:S1"/>
    <mergeCell ref="A2:B2"/>
    <mergeCell ref="R2:S3"/>
    <mergeCell ref="R4:S4"/>
    <mergeCell ref="R5:S5"/>
    <mergeCell ref="R6:S6"/>
    <mergeCell ref="A11:B11"/>
    <mergeCell ref="D11:E11"/>
    <mergeCell ref="G11:H11"/>
    <mergeCell ref="J11:K11"/>
    <mergeCell ref="M11:N11"/>
    <mergeCell ref="R11:S12"/>
    <mergeCell ref="R7:S7"/>
    <mergeCell ref="R8:S8"/>
    <mergeCell ref="R9:S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AE8A3-AA28-41FA-AEAC-8E02898E3D8B}">
  <dimension ref="A1:AA12"/>
  <sheetViews>
    <sheetView topLeftCell="K6" workbookViewId="0">
      <selection activeCell="R8" sqref="R8:S8"/>
    </sheetView>
  </sheetViews>
  <sheetFormatPr defaultRowHeight="15" x14ac:dyDescent="0.25"/>
  <cols>
    <col min="18" max="19" width="39" customWidth="1"/>
  </cols>
  <sheetData>
    <row r="1" spans="1:27" x14ac:dyDescent="0.25">
      <c r="A1" s="30" t="s">
        <v>0</v>
      </c>
      <c r="B1" s="30"/>
      <c r="C1" s="30"/>
      <c r="D1" s="30"/>
      <c r="E1" s="30"/>
      <c r="F1" s="30"/>
      <c r="G1" s="30"/>
      <c r="H1" s="30"/>
      <c r="I1" s="30"/>
      <c r="J1" s="30"/>
      <c r="K1" s="30"/>
      <c r="L1" s="30"/>
      <c r="M1" s="30"/>
      <c r="N1" s="30"/>
      <c r="O1" s="30"/>
      <c r="P1" s="30"/>
      <c r="Q1" s="30"/>
      <c r="R1" s="30"/>
      <c r="S1" s="30"/>
    </row>
    <row r="2" spans="1:27" x14ac:dyDescent="0.25">
      <c r="A2" s="31" t="s">
        <v>24</v>
      </c>
      <c r="B2" s="32"/>
      <c r="C2" s="23">
        <f>D12</f>
        <v>5.5599999999999997E-2</v>
      </c>
      <c r="D2" s="1" t="s">
        <v>1</v>
      </c>
      <c r="E2" s="26">
        <v>-4.5999999999999999E-3</v>
      </c>
      <c r="F2" s="24">
        <f>G12</f>
        <v>3.49E-2</v>
      </c>
      <c r="G2" s="1" t="s">
        <v>2</v>
      </c>
      <c r="I2" s="24">
        <f>J12</f>
        <v>2.8500000000000001E-2</v>
      </c>
      <c r="J2" s="1" t="s">
        <v>3</v>
      </c>
      <c r="L2" s="24">
        <f>M12</f>
        <v>2.7949999999999999E-2</v>
      </c>
      <c r="M2" s="1" t="s">
        <v>4</v>
      </c>
      <c r="O2" s="24">
        <f>P12</f>
        <v>2.7699999999999999E-2</v>
      </c>
      <c r="P2" s="1" t="s">
        <v>5</v>
      </c>
      <c r="R2" s="33"/>
      <c r="S2" s="33"/>
    </row>
    <row r="3" spans="1:27" x14ac:dyDescent="0.25">
      <c r="A3" s="3"/>
      <c r="B3" s="4" t="s">
        <v>6</v>
      </c>
      <c r="C3" s="4"/>
      <c r="D3" s="5">
        <f>SUM(D5*E5+D6*E6+D7*E7+D8*E8+D9*E9+D12*E12+D10*E10)</f>
        <v>3.49E-2</v>
      </c>
      <c r="E3" s="5">
        <f>SUM(E5+E6+E7+E8+E9+E12+E10)</f>
        <v>1</v>
      </c>
      <c r="F3" s="5"/>
      <c r="G3" s="5">
        <f>SUM(G5*H5+G6*H6+G7*H7+G8*H8+G9*H9+G12*H12+G10*H10)</f>
        <v>2.8500000000000001E-2</v>
      </c>
      <c r="H3" s="5">
        <f>SUM(H5+H6+H7+H8+H9+H12+H10)</f>
        <v>1</v>
      </c>
      <c r="I3" s="5"/>
      <c r="J3" s="5">
        <f>SUM(J5*K5+J6*K6+J7*K7+J8*K8+J9*K9+J12*K12+J10*K10)</f>
        <v>2.7949999999999999E-2</v>
      </c>
      <c r="K3" s="5">
        <f>SUM(K5+K6+K7+K8+K9+K12+K10)</f>
        <v>1</v>
      </c>
      <c r="L3" s="5"/>
      <c r="M3" s="5">
        <f>SUM(M5*N5+M6*N6+M7*N7+M8*N8+M9*N9+M12*N12+M10*N10)</f>
        <v>2.7699999999999999E-2</v>
      </c>
      <c r="N3" s="5">
        <f>SUM(N5+N6+N7+N8+N9+N12+N10)</f>
        <v>1</v>
      </c>
      <c r="O3" s="5"/>
      <c r="P3" s="5">
        <f>SUM(P5*Q5+P6*Q6+P7*Q7+P8*Q8+P9*Q9+P12*Q12+P10*Q10)</f>
        <v>2.8400000000000002E-2</v>
      </c>
      <c r="Q3" s="6">
        <f>SUM(Q5+Q6+Q7+Q8+Q9+Q12+Q10)</f>
        <v>1</v>
      </c>
      <c r="R3" s="33"/>
      <c r="S3" s="33"/>
    </row>
    <row r="4" spans="1:27" ht="102" x14ac:dyDescent="0.25">
      <c r="A4" s="8" t="s">
        <v>7</v>
      </c>
      <c r="B4" s="8" t="s">
        <v>8</v>
      </c>
      <c r="C4" s="8"/>
      <c r="D4" s="9" t="s">
        <v>9</v>
      </c>
      <c r="E4" s="8" t="s">
        <v>10</v>
      </c>
      <c r="F4" s="8"/>
      <c r="G4" s="9" t="s">
        <v>11</v>
      </c>
      <c r="H4" s="8" t="s">
        <v>10</v>
      </c>
      <c r="I4" s="8"/>
      <c r="J4" s="9" t="s">
        <v>12</v>
      </c>
      <c r="K4" s="8" t="s">
        <v>10</v>
      </c>
      <c r="L4" s="8"/>
      <c r="M4" s="9" t="s">
        <v>13</v>
      </c>
      <c r="N4" s="8" t="s">
        <v>10</v>
      </c>
      <c r="O4" s="8"/>
      <c r="P4" s="9" t="s">
        <v>14</v>
      </c>
      <c r="Q4" s="8" t="s">
        <v>10</v>
      </c>
      <c r="R4" s="34" t="s">
        <v>15</v>
      </c>
      <c r="S4" s="34"/>
    </row>
    <row r="5" spans="1:27" ht="90.75" customHeight="1" x14ac:dyDescent="0.25">
      <c r="A5" s="11">
        <v>1</v>
      </c>
      <c r="B5" s="12" t="s">
        <v>16</v>
      </c>
      <c r="C5" s="12"/>
      <c r="D5" s="13">
        <v>0.03</v>
      </c>
      <c r="E5" s="13">
        <v>0.4</v>
      </c>
      <c r="F5" s="13"/>
      <c r="G5" s="13">
        <v>1.4999999999999999E-2</v>
      </c>
      <c r="H5" s="13">
        <v>0.4</v>
      </c>
      <c r="I5" s="13"/>
      <c r="J5" s="13">
        <v>0.02</v>
      </c>
      <c r="K5" s="13">
        <v>0.4</v>
      </c>
      <c r="L5" s="13"/>
      <c r="M5" s="13">
        <v>2.3E-2</v>
      </c>
      <c r="N5" s="13">
        <v>0.4</v>
      </c>
      <c r="O5" s="13"/>
      <c r="P5" s="13">
        <v>2.8000000000000001E-2</v>
      </c>
      <c r="Q5" s="13">
        <v>0.4</v>
      </c>
      <c r="R5" s="35" t="s">
        <v>41</v>
      </c>
      <c r="S5" s="36"/>
      <c r="V5" s="25">
        <v>0.11552809582308821</v>
      </c>
      <c r="W5" s="25">
        <v>-1.8062462804608881E-2</v>
      </c>
      <c r="X5" s="25">
        <v>-1.1631699766921355E-2</v>
      </c>
      <c r="Y5" s="25">
        <v>3.4392232231827968E-3</v>
      </c>
      <c r="Z5" s="25">
        <v>3.0069793344611462E-3</v>
      </c>
      <c r="AA5" s="25">
        <v>2.3548564842321706E-3</v>
      </c>
    </row>
    <row r="6" spans="1:27" ht="90.75" customHeight="1" x14ac:dyDescent="0.25">
      <c r="A6" s="14">
        <v>2</v>
      </c>
      <c r="B6" s="15" t="s">
        <v>17</v>
      </c>
      <c r="C6" s="15"/>
      <c r="D6" s="16">
        <v>3.7999999999999999E-2</v>
      </c>
      <c r="E6" s="16">
        <v>0.1</v>
      </c>
      <c r="F6" s="16"/>
      <c r="G6" s="16">
        <v>3.9E-2</v>
      </c>
      <c r="H6" s="16">
        <v>0.1</v>
      </c>
      <c r="I6" s="16"/>
      <c r="J6" s="16">
        <v>3.7999999999999999E-2</v>
      </c>
      <c r="K6" s="16">
        <v>0.1</v>
      </c>
      <c r="L6" s="16"/>
      <c r="M6" s="16">
        <v>3.7999999999999999E-2</v>
      </c>
      <c r="N6" s="16">
        <v>0.1</v>
      </c>
      <c r="O6" s="16"/>
      <c r="P6" s="16">
        <v>3.3000000000000002E-2</v>
      </c>
      <c r="Q6" s="16">
        <v>0.1</v>
      </c>
      <c r="R6" s="35" t="s">
        <v>38</v>
      </c>
      <c r="S6" s="36"/>
    </row>
    <row r="7" spans="1:27" ht="90.75" customHeight="1" x14ac:dyDescent="0.25">
      <c r="A7" s="14">
        <v>3</v>
      </c>
      <c r="B7" s="15" t="s">
        <v>18</v>
      </c>
      <c r="C7" s="15"/>
      <c r="D7" s="16">
        <v>4.4999999999999998E-2</v>
      </c>
      <c r="E7" s="16">
        <v>0.15</v>
      </c>
      <c r="F7" s="16"/>
      <c r="G7" s="16">
        <v>3.9E-2</v>
      </c>
      <c r="H7" s="16">
        <v>0.15</v>
      </c>
      <c r="I7" s="16"/>
      <c r="J7" s="16">
        <v>0.04</v>
      </c>
      <c r="K7" s="16">
        <v>0.15</v>
      </c>
      <c r="L7" s="16"/>
      <c r="M7" s="16">
        <v>3.7999999999999999E-2</v>
      </c>
      <c r="N7" s="16">
        <v>0.15</v>
      </c>
      <c r="O7" s="16"/>
      <c r="P7" s="16">
        <v>2.7E-2</v>
      </c>
      <c r="Q7" s="16">
        <v>0.15</v>
      </c>
      <c r="R7" s="35" t="s">
        <v>42</v>
      </c>
      <c r="S7" s="36"/>
    </row>
    <row r="8" spans="1:27" ht="90.75" customHeight="1" x14ac:dyDescent="0.25">
      <c r="A8" s="14">
        <v>4</v>
      </c>
      <c r="B8" s="15" t="s">
        <v>19</v>
      </c>
      <c r="C8" s="15"/>
      <c r="D8" s="16">
        <v>0.03</v>
      </c>
      <c r="E8" s="16">
        <v>0.15</v>
      </c>
      <c r="F8" s="16"/>
      <c r="G8" s="16">
        <v>3.9E-2</v>
      </c>
      <c r="H8" s="16">
        <v>0.15</v>
      </c>
      <c r="I8" s="16"/>
      <c r="J8" s="16">
        <v>2.5000000000000001E-2</v>
      </c>
      <c r="K8" s="16">
        <v>0.15</v>
      </c>
      <c r="L8" s="16"/>
      <c r="M8" s="16">
        <v>0.02</v>
      </c>
      <c r="N8" s="16">
        <v>0.15</v>
      </c>
      <c r="O8" s="16"/>
      <c r="P8" s="16">
        <v>2.7E-2</v>
      </c>
      <c r="Q8" s="16">
        <v>0.15</v>
      </c>
      <c r="R8" s="35" t="s">
        <v>43</v>
      </c>
      <c r="S8" s="36"/>
    </row>
    <row r="9" spans="1:27" ht="90.75" customHeight="1" x14ac:dyDescent="0.25">
      <c r="A9" s="14">
        <v>5</v>
      </c>
      <c r="B9" s="15" t="s">
        <v>20</v>
      </c>
      <c r="C9" s="15"/>
      <c r="D9" s="16">
        <v>4.3999999999999997E-2</v>
      </c>
      <c r="E9" s="16">
        <v>0.15</v>
      </c>
      <c r="F9" s="16"/>
      <c r="G9" s="16">
        <v>3.9E-2</v>
      </c>
      <c r="H9" s="16">
        <v>0.15</v>
      </c>
      <c r="I9" s="16"/>
      <c r="J9" s="16">
        <v>3.5999999999999997E-2</v>
      </c>
      <c r="K9" s="16">
        <v>0.15</v>
      </c>
      <c r="L9" s="16"/>
      <c r="M9" s="16">
        <v>3.4000000000000002E-2</v>
      </c>
      <c r="N9" s="16">
        <v>0.15</v>
      </c>
      <c r="O9" s="16"/>
      <c r="P9" s="16">
        <v>3.3000000000000002E-2</v>
      </c>
      <c r="Q9" s="16">
        <v>0.15</v>
      </c>
      <c r="R9" s="35" t="s">
        <v>39</v>
      </c>
      <c r="S9" s="36"/>
    </row>
    <row r="10" spans="1:27" ht="90.75" customHeight="1" x14ac:dyDescent="0.25">
      <c r="A10" s="14">
        <v>6</v>
      </c>
      <c r="B10" s="15" t="s">
        <v>21</v>
      </c>
      <c r="C10" s="15"/>
      <c r="D10" s="16">
        <v>2.5000000000000001E-2</v>
      </c>
      <c r="E10" s="16">
        <v>0.05</v>
      </c>
      <c r="F10" s="16"/>
      <c r="G10" s="16">
        <v>2.1000000000000001E-2</v>
      </c>
      <c r="H10" s="16">
        <v>0.05</v>
      </c>
      <c r="I10" s="16"/>
      <c r="J10" s="16">
        <v>0.02</v>
      </c>
      <c r="K10" s="16">
        <v>0.05</v>
      </c>
      <c r="L10" s="16"/>
      <c r="M10" s="16">
        <v>1.7999999999999999E-2</v>
      </c>
      <c r="N10" s="16">
        <v>0.05</v>
      </c>
      <c r="O10" s="16"/>
      <c r="P10" s="16">
        <v>1.7000000000000001E-2</v>
      </c>
      <c r="Q10" s="16">
        <v>0.05</v>
      </c>
      <c r="R10" s="35" t="s">
        <v>40</v>
      </c>
      <c r="S10" s="36"/>
    </row>
    <row r="11" spans="1:27" ht="90.75" customHeight="1" x14ac:dyDescent="0.25">
      <c r="A11" s="37"/>
      <c r="B11" s="38"/>
      <c r="C11" s="21"/>
      <c r="D11" s="28" t="s">
        <v>25</v>
      </c>
      <c r="E11" s="29"/>
      <c r="F11" s="22"/>
      <c r="G11" s="28" t="s">
        <v>1</v>
      </c>
      <c r="H11" s="29"/>
      <c r="I11" s="22"/>
      <c r="J11" s="28" t="s">
        <v>2</v>
      </c>
      <c r="K11" s="29"/>
      <c r="L11" s="22"/>
      <c r="M11" s="28" t="s">
        <v>3</v>
      </c>
      <c r="N11" s="29"/>
      <c r="O11" s="22"/>
      <c r="P11" s="28" t="s">
        <v>4</v>
      </c>
      <c r="Q11" s="29"/>
      <c r="R11" s="39"/>
      <c r="S11" s="40"/>
    </row>
    <row r="12" spans="1:27" x14ac:dyDescent="0.25">
      <c r="A12" s="14">
        <v>7</v>
      </c>
      <c r="B12" s="15" t="s">
        <v>22</v>
      </c>
      <c r="C12" s="15"/>
      <c r="D12" s="17">
        <v>5.5599999999999997E-2</v>
      </c>
      <c r="E12" s="17">
        <v>0</v>
      </c>
      <c r="F12" s="17"/>
      <c r="G12" s="17">
        <f>D3</f>
        <v>3.49E-2</v>
      </c>
      <c r="H12" s="17">
        <v>0</v>
      </c>
      <c r="I12" s="17"/>
      <c r="J12" s="17">
        <f>G3</f>
        <v>2.8500000000000001E-2</v>
      </c>
      <c r="K12" s="17">
        <v>0</v>
      </c>
      <c r="L12" s="17"/>
      <c r="M12" s="17">
        <f>J3</f>
        <v>2.7949999999999999E-2</v>
      </c>
      <c r="N12" s="17">
        <v>0</v>
      </c>
      <c r="O12" s="17"/>
      <c r="P12" s="17">
        <f>M3</f>
        <v>2.7699999999999999E-2</v>
      </c>
      <c r="Q12" s="17">
        <v>0</v>
      </c>
      <c r="R12" s="41"/>
      <c r="S12" s="42"/>
    </row>
  </sheetData>
  <mergeCells count="17">
    <mergeCell ref="R10:S10"/>
    <mergeCell ref="P11:Q11"/>
    <mergeCell ref="A1:S1"/>
    <mergeCell ref="A2:B2"/>
    <mergeCell ref="R2:S3"/>
    <mergeCell ref="R4:S4"/>
    <mergeCell ref="R5:S5"/>
    <mergeCell ref="R6:S6"/>
    <mergeCell ref="A11:B11"/>
    <mergeCell ref="D11:E11"/>
    <mergeCell ref="G11:H11"/>
    <mergeCell ref="J11:K11"/>
    <mergeCell ref="M11:N11"/>
    <mergeCell ref="R11:S12"/>
    <mergeCell ref="R7:S7"/>
    <mergeCell ref="R8:S8"/>
    <mergeCell ref="R9:S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9A8BB-CFAB-41B7-AAFE-FE05CFA08C59}">
  <dimension ref="A1:Z12"/>
  <sheetViews>
    <sheetView topLeftCell="J7" workbookViewId="0">
      <selection activeCell="T10" sqref="T10"/>
    </sheetView>
  </sheetViews>
  <sheetFormatPr defaultRowHeight="15" x14ac:dyDescent="0.25"/>
  <cols>
    <col min="2" max="2" width="23.42578125" customWidth="1"/>
    <col min="3" max="3" width="23" customWidth="1"/>
    <col min="18" max="19" width="38.85546875" customWidth="1"/>
  </cols>
  <sheetData>
    <row r="1" spans="1:26" x14ac:dyDescent="0.25">
      <c r="A1" s="30" t="s">
        <v>0</v>
      </c>
      <c r="B1" s="30"/>
      <c r="C1" s="30"/>
      <c r="D1" s="30"/>
      <c r="E1" s="30"/>
      <c r="F1" s="30"/>
      <c r="G1" s="30"/>
      <c r="H1" s="30"/>
      <c r="I1" s="30"/>
      <c r="J1" s="30"/>
      <c r="K1" s="30"/>
      <c r="L1" s="30"/>
      <c r="M1" s="30"/>
      <c r="N1" s="30"/>
      <c r="O1" s="30"/>
      <c r="P1" s="30"/>
      <c r="Q1" s="30"/>
      <c r="R1" s="30"/>
      <c r="S1" s="30"/>
    </row>
    <row r="2" spans="1:26" x14ac:dyDescent="0.25">
      <c r="A2" s="31" t="s">
        <v>24</v>
      </c>
      <c r="B2" s="32"/>
      <c r="C2" s="23">
        <f>D12</f>
        <v>5.5599999999999997E-2</v>
      </c>
      <c r="D2" s="1" t="s">
        <v>1</v>
      </c>
      <c r="E2" s="26">
        <v>-4.5999999999999999E-3</v>
      </c>
      <c r="F2" s="24">
        <f>G12</f>
        <v>3.49E-2</v>
      </c>
      <c r="G2" s="1" t="s">
        <v>2</v>
      </c>
      <c r="I2" s="24">
        <f>J12</f>
        <v>2.8500000000000001E-2</v>
      </c>
      <c r="J2" s="1" t="s">
        <v>3</v>
      </c>
      <c r="L2" s="24">
        <f>M12</f>
        <v>2.7949999999999999E-2</v>
      </c>
      <c r="M2" s="1" t="s">
        <v>4</v>
      </c>
      <c r="O2" s="24">
        <f>P12</f>
        <v>2.7699999999999999E-2</v>
      </c>
      <c r="P2" s="1" t="s">
        <v>5</v>
      </c>
      <c r="R2" s="33"/>
      <c r="S2" s="33"/>
    </row>
    <row r="3" spans="1:26" ht="67.5" customHeight="1" x14ac:dyDescent="0.25">
      <c r="A3" s="3"/>
      <c r="B3" s="4" t="s">
        <v>6</v>
      </c>
      <c r="C3" s="4"/>
      <c r="D3" s="5">
        <f>SUM(D5*E5+D6*E6+D7*E7+D8*E8+D9*E9+D12*E12+D10*E10)</f>
        <v>3.49E-2</v>
      </c>
      <c r="E3" s="5">
        <f>SUM(E5+E6+E7+E8+E9+E12+E10)</f>
        <v>1</v>
      </c>
      <c r="F3" s="5"/>
      <c r="G3" s="5">
        <f>SUM(G5*H5+G6*H6+G7*H7+G8*H8+G9*H9+G12*H12+G10*H10)</f>
        <v>2.8500000000000001E-2</v>
      </c>
      <c r="H3" s="5">
        <f>SUM(H5+H6+H7+H8+H9+H12+H10)</f>
        <v>1</v>
      </c>
      <c r="I3" s="5"/>
      <c r="J3" s="5">
        <f>SUM(J5*K5+J6*K6+J7*K7+J8*K8+J9*K9+J12*K12+J10*K10)</f>
        <v>2.7949999999999999E-2</v>
      </c>
      <c r="K3" s="5">
        <f>SUM(K5+K6+K7+K8+K9+K12+K10)</f>
        <v>1</v>
      </c>
      <c r="L3" s="5"/>
      <c r="M3" s="5">
        <f>SUM(M5*N5+M6*N6+M7*N7+M8*N8+M9*N9+M12*N12+M10*N10)</f>
        <v>2.7699999999999999E-2</v>
      </c>
      <c r="N3" s="5">
        <f>SUM(N5+N6+N7+N8+N9+N12+N10)</f>
        <v>1</v>
      </c>
      <c r="O3" s="5"/>
      <c r="P3" s="5">
        <f>SUM(P5*Q5+P6*Q6+P7*Q7+P8*Q8+P9*Q9+P12*Q12+P10*Q10)</f>
        <v>2.8400000000000002E-2</v>
      </c>
      <c r="Q3" s="6">
        <f>SUM(Q5+Q6+Q7+Q8+Q9+Q12+Q10)</f>
        <v>1</v>
      </c>
      <c r="R3" s="33"/>
      <c r="S3" s="33"/>
    </row>
    <row r="4" spans="1:26" ht="67.5" customHeight="1" x14ac:dyDescent="0.25">
      <c r="A4" s="8" t="s">
        <v>7</v>
      </c>
      <c r="B4" s="8" t="s">
        <v>8</v>
      </c>
      <c r="C4" s="8"/>
      <c r="D4" s="9" t="s">
        <v>9</v>
      </c>
      <c r="E4" s="8" t="s">
        <v>10</v>
      </c>
      <c r="F4" s="8"/>
      <c r="G4" s="9" t="s">
        <v>11</v>
      </c>
      <c r="H4" s="8" t="s">
        <v>10</v>
      </c>
      <c r="I4" s="8"/>
      <c r="J4" s="9" t="s">
        <v>12</v>
      </c>
      <c r="K4" s="8" t="s">
        <v>10</v>
      </c>
      <c r="L4" s="8"/>
      <c r="M4" s="9" t="s">
        <v>13</v>
      </c>
      <c r="N4" s="8" t="s">
        <v>10</v>
      </c>
      <c r="O4" s="8"/>
      <c r="P4" s="9" t="s">
        <v>14</v>
      </c>
      <c r="Q4" s="8" t="s">
        <v>10</v>
      </c>
      <c r="R4" s="34" t="s">
        <v>15</v>
      </c>
      <c r="S4" s="34"/>
    </row>
    <row r="5" spans="1:26" ht="86.25" customHeight="1" x14ac:dyDescent="0.25">
      <c r="A5" s="11">
        <v>1</v>
      </c>
      <c r="B5" s="12" t="s">
        <v>16</v>
      </c>
      <c r="C5" s="12"/>
      <c r="D5" s="13">
        <v>0.03</v>
      </c>
      <c r="E5" s="13">
        <v>0.4</v>
      </c>
      <c r="F5" s="13"/>
      <c r="G5" s="13">
        <v>1.4999999999999999E-2</v>
      </c>
      <c r="H5" s="13">
        <v>0.4</v>
      </c>
      <c r="I5" s="13"/>
      <c r="J5" s="13">
        <v>0.02</v>
      </c>
      <c r="K5" s="13">
        <v>0.4</v>
      </c>
      <c r="L5" s="13"/>
      <c r="M5" s="13">
        <v>2.3E-2</v>
      </c>
      <c r="N5" s="13">
        <v>0.4</v>
      </c>
      <c r="O5" s="13"/>
      <c r="P5" s="13">
        <v>2.8000000000000001E-2</v>
      </c>
      <c r="Q5" s="13">
        <v>0.4</v>
      </c>
      <c r="R5" s="35" t="s">
        <v>56</v>
      </c>
      <c r="S5" s="36"/>
      <c r="U5" s="25">
        <v>7.0049400084823299E-2</v>
      </c>
      <c r="V5" s="25">
        <v>-8.1444252946000217E-2</v>
      </c>
      <c r="W5" s="25">
        <v>-3.446171795245212E-2</v>
      </c>
      <c r="X5" s="25">
        <v>-1.3051172158160096E-2</v>
      </c>
      <c r="Y5" s="25">
        <v>-1.1539812428850826E-2</v>
      </c>
      <c r="Z5" s="25">
        <v>-8.872385783767589E-3</v>
      </c>
    </row>
    <row r="6" spans="1:26" ht="92.25" customHeight="1" x14ac:dyDescent="0.25">
      <c r="A6" s="14">
        <v>2</v>
      </c>
      <c r="B6" s="15" t="s">
        <v>17</v>
      </c>
      <c r="C6" s="15"/>
      <c r="D6" s="16">
        <v>3.7999999999999999E-2</v>
      </c>
      <c r="E6" s="16">
        <v>0.1</v>
      </c>
      <c r="F6" s="16"/>
      <c r="G6" s="16">
        <v>3.9E-2</v>
      </c>
      <c r="H6" s="16">
        <v>0.1</v>
      </c>
      <c r="I6" s="16"/>
      <c r="J6" s="16">
        <v>3.7999999999999999E-2</v>
      </c>
      <c r="K6" s="16">
        <v>0.1</v>
      </c>
      <c r="L6" s="16"/>
      <c r="M6" s="16">
        <v>3.7999999999999999E-2</v>
      </c>
      <c r="N6" s="16">
        <v>0.1</v>
      </c>
      <c r="O6" s="16"/>
      <c r="P6" s="16">
        <v>3.3000000000000002E-2</v>
      </c>
      <c r="Q6" s="16">
        <v>0.1</v>
      </c>
      <c r="R6" s="35" t="s">
        <v>57</v>
      </c>
      <c r="S6" s="36"/>
    </row>
    <row r="7" spans="1:26" ht="67.5" customHeight="1" x14ac:dyDescent="0.25">
      <c r="A7" s="14">
        <v>3</v>
      </c>
      <c r="B7" s="15" t="s">
        <v>18</v>
      </c>
      <c r="C7" s="15"/>
      <c r="D7" s="16">
        <v>4.4999999999999998E-2</v>
      </c>
      <c r="E7" s="16">
        <v>0.15</v>
      </c>
      <c r="F7" s="16"/>
      <c r="G7" s="16">
        <v>3.9E-2</v>
      </c>
      <c r="H7" s="16">
        <v>0.15</v>
      </c>
      <c r="I7" s="16"/>
      <c r="J7" s="16">
        <v>0.04</v>
      </c>
      <c r="K7" s="16">
        <v>0.15</v>
      </c>
      <c r="L7" s="16"/>
      <c r="M7" s="16">
        <v>3.7999999999999999E-2</v>
      </c>
      <c r="N7" s="16">
        <v>0.15</v>
      </c>
      <c r="O7" s="16"/>
      <c r="P7" s="16">
        <v>2.7E-2</v>
      </c>
      <c r="Q7" s="16">
        <v>0.15</v>
      </c>
      <c r="R7" s="35" t="s">
        <v>58</v>
      </c>
      <c r="S7" s="36"/>
    </row>
    <row r="8" spans="1:26" ht="67.5" customHeight="1" x14ac:dyDescent="0.25">
      <c r="A8" s="14">
        <v>4</v>
      </c>
      <c r="B8" s="15" t="s">
        <v>19</v>
      </c>
      <c r="C8" s="15"/>
      <c r="D8" s="16">
        <v>0.03</v>
      </c>
      <c r="E8" s="16">
        <v>0.15</v>
      </c>
      <c r="F8" s="16"/>
      <c r="G8" s="16">
        <v>3.9E-2</v>
      </c>
      <c r="H8" s="16">
        <v>0.15</v>
      </c>
      <c r="I8" s="16"/>
      <c r="J8" s="16">
        <v>2.5000000000000001E-2</v>
      </c>
      <c r="K8" s="16">
        <v>0.15</v>
      </c>
      <c r="L8" s="16"/>
      <c r="M8" s="16">
        <v>0.02</v>
      </c>
      <c r="N8" s="16">
        <v>0.15</v>
      </c>
      <c r="O8" s="16"/>
      <c r="P8" s="16">
        <v>2.7E-2</v>
      </c>
      <c r="Q8" s="16">
        <v>0.15</v>
      </c>
      <c r="R8" s="35" t="s">
        <v>59</v>
      </c>
      <c r="S8" s="36"/>
    </row>
    <row r="9" spans="1:26" ht="67.5" customHeight="1" x14ac:dyDescent="0.25">
      <c r="A9" s="14">
        <v>5</v>
      </c>
      <c r="B9" s="15" t="s">
        <v>20</v>
      </c>
      <c r="C9" s="15"/>
      <c r="D9" s="16">
        <v>4.3999999999999997E-2</v>
      </c>
      <c r="E9" s="16">
        <v>0.15</v>
      </c>
      <c r="F9" s="16"/>
      <c r="G9" s="16">
        <v>3.9E-2</v>
      </c>
      <c r="H9" s="16">
        <v>0.15</v>
      </c>
      <c r="I9" s="16"/>
      <c r="J9" s="16">
        <v>3.5999999999999997E-2</v>
      </c>
      <c r="K9" s="16">
        <v>0.15</v>
      </c>
      <c r="L9" s="16"/>
      <c r="M9" s="16">
        <v>3.4000000000000002E-2</v>
      </c>
      <c r="N9" s="16">
        <v>0.15</v>
      </c>
      <c r="O9" s="16"/>
      <c r="P9" s="16">
        <v>3.3000000000000002E-2</v>
      </c>
      <c r="Q9" s="16">
        <v>0.15</v>
      </c>
      <c r="R9" s="35" t="s">
        <v>60</v>
      </c>
      <c r="S9" s="36"/>
    </row>
    <row r="10" spans="1:26" ht="67.5" customHeight="1" x14ac:dyDescent="0.25">
      <c r="A10" s="14">
        <v>6</v>
      </c>
      <c r="B10" s="15" t="s">
        <v>21</v>
      </c>
      <c r="C10" s="15"/>
      <c r="D10" s="16">
        <v>2.5000000000000001E-2</v>
      </c>
      <c r="E10" s="16">
        <v>0.05</v>
      </c>
      <c r="F10" s="16"/>
      <c r="G10" s="16">
        <v>2.1000000000000001E-2</v>
      </c>
      <c r="H10" s="16">
        <v>0.05</v>
      </c>
      <c r="I10" s="16"/>
      <c r="J10" s="16">
        <v>0.02</v>
      </c>
      <c r="K10" s="16">
        <v>0.05</v>
      </c>
      <c r="L10" s="16"/>
      <c r="M10" s="16">
        <v>1.7999999999999999E-2</v>
      </c>
      <c r="N10" s="16">
        <v>0.05</v>
      </c>
      <c r="O10" s="16"/>
      <c r="P10" s="16">
        <v>1.7000000000000001E-2</v>
      </c>
      <c r="Q10" s="16">
        <v>0.05</v>
      </c>
      <c r="R10" s="35" t="s">
        <v>61</v>
      </c>
      <c r="S10" s="36"/>
    </row>
    <row r="11" spans="1:26" ht="67.5" customHeight="1" x14ac:dyDescent="0.25">
      <c r="A11" s="37"/>
      <c r="B11" s="38"/>
      <c r="C11" s="21"/>
      <c r="D11" s="28" t="s">
        <v>25</v>
      </c>
      <c r="E11" s="29"/>
      <c r="F11" s="22"/>
      <c r="G11" s="28" t="s">
        <v>1</v>
      </c>
      <c r="H11" s="29"/>
      <c r="I11" s="22"/>
      <c r="J11" s="28" t="s">
        <v>2</v>
      </c>
      <c r="K11" s="29"/>
      <c r="L11" s="22"/>
      <c r="M11" s="28" t="s">
        <v>3</v>
      </c>
      <c r="N11" s="29"/>
      <c r="O11" s="22"/>
      <c r="P11" s="28" t="s">
        <v>4</v>
      </c>
      <c r="Q11" s="29"/>
      <c r="R11" s="39"/>
      <c r="S11" s="40"/>
    </row>
    <row r="12" spans="1:26" ht="67.5" customHeight="1" x14ac:dyDescent="0.25">
      <c r="A12" s="14">
        <v>7</v>
      </c>
      <c r="B12" s="15" t="s">
        <v>22</v>
      </c>
      <c r="C12" s="15"/>
      <c r="D12" s="17">
        <v>5.5599999999999997E-2</v>
      </c>
      <c r="E12" s="17">
        <v>0</v>
      </c>
      <c r="F12" s="17"/>
      <c r="G12" s="17">
        <f>D3</f>
        <v>3.49E-2</v>
      </c>
      <c r="H12" s="17">
        <v>0</v>
      </c>
      <c r="I12" s="17"/>
      <c r="J12" s="17">
        <f>G3</f>
        <v>2.8500000000000001E-2</v>
      </c>
      <c r="K12" s="17">
        <v>0</v>
      </c>
      <c r="L12" s="17"/>
      <c r="M12" s="17">
        <f>J3</f>
        <v>2.7949999999999999E-2</v>
      </c>
      <c r="N12" s="17">
        <v>0</v>
      </c>
      <c r="O12" s="17"/>
      <c r="P12" s="17">
        <f>M3</f>
        <v>2.7699999999999999E-2</v>
      </c>
      <c r="Q12" s="17">
        <v>0</v>
      </c>
      <c r="R12" s="41"/>
      <c r="S12" s="42"/>
    </row>
  </sheetData>
  <mergeCells count="17">
    <mergeCell ref="R11:S12"/>
    <mergeCell ref="R7:S7"/>
    <mergeCell ref="R8:S8"/>
    <mergeCell ref="R9:S9"/>
    <mergeCell ref="R10:S10"/>
    <mergeCell ref="A11:B11"/>
    <mergeCell ref="D11:E11"/>
    <mergeCell ref="G11:H11"/>
    <mergeCell ref="J11:K11"/>
    <mergeCell ref="M11:N11"/>
    <mergeCell ref="P11:Q11"/>
    <mergeCell ref="A1:S1"/>
    <mergeCell ref="A2:B2"/>
    <mergeCell ref="R2:S3"/>
    <mergeCell ref="R4:S4"/>
    <mergeCell ref="R5:S5"/>
    <mergeCell ref="R6:S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6F17-7D4E-493F-848A-DE4BFF0521DD}">
  <dimension ref="A1:S12"/>
  <sheetViews>
    <sheetView topLeftCell="I7" workbookViewId="0">
      <selection activeCell="R10" sqref="R10:S10"/>
    </sheetView>
  </sheetViews>
  <sheetFormatPr defaultRowHeight="15" x14ac:dyDescent="0.25"/>
  <cols>
    <col min="18" max="19" width="43.140625" customWidth="1"/>
  </cols>
  <sheetData>
    <row r="1" spans="1:19" ht="58.5" customHeight="1" x14ac:dyDescent="0.25">
      <c r="A1" s="30" t="s">
        <v>0</v>
      </c>
      <c r="B1" s="30"/>
      <c r="C1" s="30"/>
      <c r="D1" s="30"/>
      <c r="E1" s="30"/>
      <c r="F1" s="30"/>
      <c r="G1" s="30"/>
      <c r="H1" s="30"/>
      <c r="I1" s="30"/>
      <c r="J1" s="30"/>
      <c r="K1" s="30"/>
      <c r="L1" s="30"/>
      <c r="M1" s="30"/>
      <c r="N1" s="30"/>
      <c r="O1" s="30"/>
      <c r="P1" s="30"/>
      <c r="Q1" s="30"/>
      <c r="R1" s="30"/>
      <c r="S1" s="30"/>
    </row>
    <row r="2" spans="1:19" ht="58.5" customHeight="1" x14ac:dyDescent="0.25">
      <c r="A2" s="31" t="s">
        <v>24</v>
      </c>
      <c r="B2" s="32"/>
      <c r="C2" s="23">
        <f>D12</f>
        <v>5.5599999999999997E-2</v>
      </c>
      <c r="D2" s="1" t="s">
        <v>1</v>
      </c>
      <c r="E2" s="26">
        <v>-4.5999999999999999E-3</v>
      </c>
      <c r="F2" s="24">
        <f>G12</f>
        <v>3.49E-2</v>
      </c>
      <c r="G2" s="1" t="s">
        <v>2</v>
      </c>
      <c r="I2" s="24">
        <f>J12</f>
        <v>2.8500000000000001E-2</v>
      </c>
      <c r="J2" s="1" t="s">
        <v>3</v>
      </c>
      <c r="L2" s="24">
        <f>M12</f>
        <v>2.7949999999999999E-2</v>
      </c>
      <c r="M2" s="1" t="s">
        <v>4</v>
      </c>
      <c r="O2" s="24">
        <f>P12</f>
        <v>2.7699999999999999E-2</v>
      </c>
      <c r="P2" s="1" t="s">
        <v>5</v>
      </c>
      <c r="R2" s="33"/>
      <c r="S2" s="33"/>
    </row>
    <row r="3" spans="1:19" ht="58.5" customHeight="1" x14ac:dyDescent="0.25">
      <c r="A3" s="3"/>
      <c r="B3" s="4" t="s">
        <v>6</v>
      </c>
      <c r="C3" s="4"/>
      <c r="D3" s="5">
        <f>SUM(D5*E5+D6*E6+D7*E7+D8*E8+D9*E9+D12*E12+D10*E10)</f>
        <v>3.49E-2</v>
      </c>
      <c r="E3" s="5">
        <f>SUM(E5+E6+E7+E8+E9+E12+E10)</f>
        <v>1</v>
      </c>
      <c r="F3" s="5"/>
      <c r="G3" s="5">
        <f>SUM(G5*H5+G6*H6+G7*H7+G8*H8+G9*H9+G12*H12+G10*H10)</f>
        <v>2.8500000000000001E-2</v>
      </c>
      <c r="H3" s="5">
        <f>SUM(H5+H6+H7+H8+H9+H12+H10)</f>
        <v>1</v>
      </c>
      <c r="I3" s="5"/>
      <c r="J3" s="5">
        <f>SUM(J5*K5+J6*K6+J7*K7+J8*K8+J9*K9+J12*K12+J10*K10)</f>
        <v>2.7949999999999999E-2</v>
      </c>
      <c r="K3" s="5">
        <f>SUM(K5+K6+K7+K8+K9+K12+K10)</f>
        <v>1</v>
      </c>
      <c r="L3" s="5"/>
      <c r="M3" s="5">
        <f>SUM(M5*N5+M6*N6+M7*N7+M8*N8+M9*N9+M12*N12+M10*N10)</f>
        <v>2.7699999999999999E-2</v>
      </c>
      <c r="N3" s="5">
        <f>SUM(N5+N6+N7+N8+N9+N12+N10)</f>
        <v>1</v>
      </c>
      <c r="O3" s="5"/>
      <c r="P3" s="5">
        <f>SUM(P5*Q5+P6*Q6+P7*Q7+P8*Q8+P9*Q9+P12*Q12+P10*Q10)</f>
        <v>2.8400000000000002E-2</v>
      </c>
      <c r="Q3" s="6">
        <f>SUM(Q5+Q6+Q7+Q8+Q9+Q12+Q10)</f>
        <v>1</v>
      </c>
      <c r="R3" s="33"/>
      <c r="S3" s="33"/>
    </row>
    <row r="4" spans="1:19" ht="58.5" customHeight="1" x14ac:dyDescent="0.25">
      <c r="A4" s="8" t="s">
        <v>7</v>
      </c>
      <c r="B4" s="8" t="s">
        <v>8</v>
      </c>
      <c r="C4" s="8"/>
      <c r="D4" s="9" t="s">
        <v>9</v>
      </c>
      <c r="E4" s="8" t="s">
        <v>10</v>
      </c>
      <c r="F4" s="8"/>
      <c r="G4" s="9" t="s">
        <v>11</v>
      </c>
      <c r="H4" s="8" t="s">
        <v>10</v>
      </c>
      <c r="I4" s="8"/>
      <c r="J4" s="9" t="s">
        <v>12</v>
      </c>
      <c r="K4" s="8" t="s">
        <v>10</v>
      </c>
      <c r="L4" s="8"/>
      <c r="M4" s="9" t="s">
        <v>13</v>
      </c>
      <c r="N4" s="8" t="s">
        <v>10</v>
      </c>
      <c r="O4" s="8"/>
      <c r="P4" s="9" t="s">
        <v>14</v>
      </c>
      <c r="Q4" s="8" t="s">
        <v>10</v>
      </c>
      <c r="R4" s="34" t="s">
        <v>15</v>
      </c>
      <c r="S4" s="34"/>
    </row>
    <row r="5" spans="1:19" ht="77.25" customHeight="1" x14ac:dyDescent="0.25">
      <c r="A5" s="11">
        <v>1</v>
      </c>
      <c r="B5" s="12" t="s">
        <v>16</v>
      </c>
      <c r="C5" s="12"/>
      <c r="D5" s="13">
        <v>0.03</v>
      </c>
      <c r="E5" s="13">
        <v>0.4</v>
      </c>
      <c r="F5" s="13"/>
      <c r="G5" s="13">
        <v>1.4999999999999999E-2</v>
      </c>
      <c r="H5" s="13">
        <v>0.4</v>
      </c>
      <c r="I5" s="13"/>
      <c r="J5" s="13">
        <v>0.02</v>
      </c>
      <c r="K5" s="13">
        <v>0.4</v>
      </c>
      <c r="L5" s="13"/>
      <c r="M5" s="13">
        <v>2.3E-2</v>
      </c>
      <c r="N5" s="13">
        <v>0.4</v>
      </c>
      <c r="O5" s="13"/>
      <c r="P5" s="13">
        <v>2.8000000000000001E-2</v>
      </c>
      <c r="Q5" s="13">
        <v>0.4</v>
      </c>
      <c r="R5" s="35" t="s">
        <v>50</v>
      </c>
      <c r="S5" s="36"/>
    </row>
    <row r="6" spans="1:19" ht="58.5" customHeight="1" x14ac:dyDescent="0.25">
      <c r="A6" s="14">
        <v>2</v>
      </c>
      <c r="B6" s="15" t="s">
        <v>17</v>
      </c>
      <c r="C6" s="15"/>
      <c r="D6" s="16">
        <v>3.7999999999999999E-2</v>
      </c>
      <c r="E6" s="16">
        <v>0.1</v>
      </c>
      <c r="F6" s="16"/>
      <c r="G6" s="16">
        <v>3.9E-2</v>
      </c>
      <c r="H6" s="16">
        <v>0.1</v>
      </c>
      <c r="I6" s="16"/>
      <c r="J6" s="16">
        <v>3.7999999999999999E-2</v>
      </c>
      <c r="K6" s="16">
        <v>0.1</v>
      </c>
      <c r="L6" s="16"/>
      <c r="M6" s="16">
        <v>3.7999999999999999E-2</v>
      </c>
      <c r="N6" s="16">
        <v>0.1</v>
      </c>
      <c r="O6" s="16"/>
      <c r="P6" s="16">
        <v>3.3000000000000002E-2</v>
      </c>
      <c r="Q6" s="16">
        <v>0.1</v>
      </c>
      <c r="R6" s="35" t="s">
        <v>51</v>
      </c>
      <c r="S6" s="36"/>
    </row>
    <row r="7" spans="1:19" ht="58.5" customHeight="1" x14ac:dyDescent="0.25">
      <c r="A7" s="14">
        <v>3</v>
      </c>
      <c r="B7" s="15" t="s">
        <v>18</v>
      </c>
      <c r="C7" s="15"/>
      <c r="D7" s="16">
        <v>4.4999999999999998E-2</v>
      </c>
      <c r="E7" s="16">
        <v>0.15</v>
      </c>
      <c r="F7" s="16"/>
      <c r="G7" s="16">
        <v>3.9E-2</v>
      </c>
      <c r="H7" s="16">
        <v>0.15</v>
      </c>
      <c r="I7" s="16"/>
      <c r="J7" s="16">
        <v>0.04</v>
      </c>
      <c r="K7" s="16">
        <v>0.15</v>
      </c>
      <c r="L7" s="16"/>
      <c r="M7" s="16">
        <v>3.7999999999999999E-2</v>
      </c>
      <c r="N7" s="16">
        <v>0.15</v>
      </c>
      <c r="O7" s="16"/>
      <c r="P7" s="16">
        <v>2.7E-2</v>
      </c>
      <c r="Q7" s="16">
        <v>0.15</v>
      </c>
      <c r="R7" s="35" t="s">
        <v>52</v>
      </c>
      <c r="S7" s="36"/>
    </row>
    <row r="8" spans="1:19" ht="58.5" customHeight="1" x14ac:dyDescent="0.25">
      <c r="A8" s="14">
        <v>4</v>
      </c>
      <c r="B8" s="15" t="s">
        <v>19</v>
      </c>
      <c r="C8" s="15"/>
      <c r="D8" s="16">
        <v>0.03</v>
      </c>
      <c r="E8" s="16">
        <v>0.15</v>
      </c>
      <c r="F8" s="16"/>
      <c r="G8" s="16">
        <v>3.9E-2</v>
      </c>
      <c r="H8" s="16">
        <v>0.15</v>
      </c>
      <c r="I8" s="16"/>
      <c r="J8" s="16">
        <v>2.5000000000000001E-2</v>
      </c>
      <c r="K8" s="16">
        <v>0.15</v>
      </c>
      <c r="L8" s="16"/>
      <c r="M8" s="16">
        <v>0.02</v>
      </c>
      <c r="N8" s="16">
        <v>0.15</v>
      </c>
      <c r="O8" s="16"/>
      <c r="P8" s="16">
        <v>2.7E-2</v>
      </c>
      <c r="Q8" s="16">
        <v>0.15</v>
      </c>
      <c r="R8" s="35" t="s">
        <v>53</v>
      </c>
      <c r="S8" s="36"/>
    </row>
    <row r="9" spans="1:19" ht="58.5" customHeight="1" x14ac:dyDescent="0.25">
      <c r="A9" s="14">
        <v>5</v>
      </c>
      <c r="B9" s="15" t="s">
        <v>20</v>
      </c>
      <c r="C9" s="15"/>
      <c r="D9" s="16">
        <v>4.3999999999999997E-2</v>
      </c>
      <c r="E9" s="16">
        <v>0.15</v>
      </c>
      <c r="F9" s="16"/>
      <c r="G9" s="16">
        <v>3.9E-2</v>
      </c>
      <c r="H9" s="16">
        <v>0.15</v>
      </c>
      <c r="I9" s="16"/>
      <c r="J9" s="16">
        <v>3.5999999999999997E-2</v>
      </c>
      <c r="K9" s="16">
        <v>0.15</v>
      </c>
      <c r="L9" s="16"/>
      <c r="M9" s="16">
        <v>3.4000000000000002E-2</v>
      </c>
      <c r="N9" s="16">
        <v>0.15</v>
      </c>
      <c r="O9" s="16"/>
      <c r="P9" s="16">
        <v>3.3000000000000002E-2</v>
      </c>
      <c r="Q9" s="16">
        <v>0.15</v>
      </c>
      <c r="R9" s="35" t="s">
        <v>54</v>
      </c>
      <c r="S9" s="36"/>
    </row>
    <row r="10" spans="1:19" ht="58.5" customHeight="1" x14ac:dyDescent="0.25">
      <c r="A10" s="14">
        <v>6</v>
      </c>
      <c r="B10" s="15" t="s">
        <v>21</v>
      </c>
      <c r="C10" s="15"/>
      <c r="D10" s="16">
        <v>2.5000000000000001E-2</v>
      </c>
      <c r="E10" s="16">
        <v>0.05</v>
      </c>
      <c r="F10" s="16"/>
      <c r="G10" s="16">
        <v>2.1000000000000001E-2</v>
      </c>
      <c r="H10" s="16">
        <v>0.05</v>
      </c>
      <c r="I10" s="16"/>
      <c r="J10" s="16">
        <v>0.02</v>
      </c>
      <c r="K10" s="16">
        <v>0.05</v>
      </c>
      <c r="L10" s="16"/>
      <c r="M10" s="16">
        <v>1.7999999999999999E-2</v>
      </c>
      <c r="N10" s="16">
        <v>0.05</v>
      </c>
      <c r="O10" s="16"/>
      <c r="P10" s="16">
        <v>1.7000000000000001E-2</v>
      </c>
      <c r="Q10" s="16">
        <v>0.05</v>
      </c>
      <c r="R10" s="35" t="s">
        <v>55</v>
      </c>
      <c r="S10" s="36"/>
    </row>
    <row r="11" spans="1:19" ht="58.5" customHeight="1" x14ac:dyDescent="0.25">
      <c r="A11" s="37"/>
      <c r="B11" s="38"/>
      <c r="C11" s="21"/>
      <c r="D11" s="28" t="s">
        <v>25</v>
      </c>
      <c r="E11" s="29"/>
      <c r="F11" s="22"/>
      <c r="G11" s="28" t="s">
        <v>1</v>
      </c>
      <c r="H11" s="29"/>
      <c r="I11" s="22"/>
      <c r="J11" s="28" t="s">
        <v>2</v>
      </c>
      <c r="K11" s="29"/>
      <c r="L11" s="22"/>
      <c r="M11" s="28" t="s">
        <v>3</v>
      </c>
      <c r="N11" s="29"/>
      <c r="O11" s="22"/>
      <c r="P11" s="28" t="s">
        <v>4</v>
      </c>
      <c r="Q11" s="29"/>
      <c r="R11" s="39"/>
      <c r="S11" s="40"/>
    </row>
    <row r="12" spans="1:19" ht="58.5" customHeight="1" x14ac:dyDescent="0.25">
      <c r="A12" s="14">
        <v>7</v>
      </c>
      <c r="B12" s="15" t="s">
        <v>22</v>
      </c>
      <c r="C12" s="15"/>
      <c r="D12" s="17">
        <v>5.5599999999999997E-2</v>
      </c>
      <c r="E12" s="17">
        <v>0</v>
      </c>
      <c r="F12" s="17"/>
      <c r="G12" s="17">
        <f>D3</f>
        <v>3.49E-2</v>
      </c>
      <c r="H12" s="17">
        <v>0</v>
      </c>
      <c r="I12" s="17"/>
      <c r="J12" s="17">
        <f>G3</f>
        <v>2.8500000000000001E-2</v>
      </c>
      <c r="K12" s="17">
        <v>0</v>
      </c>
      <c r="L12" s="17"/>
      <c r="M12" s="17">
        <f>J3</f>
        <v>2.7949999999999999E-2</v>
      </c>
      <c r="N12" s="17">
        <v>0</v>
      </c>
      <c r="O12" s="17"/>
      <c r="P12" s="17">
        <f>M3</f>
        <v>2.7699999999999999E-2</v>
      </c>
      <c r="Q12" s="17">
        <v>0</v>
      </c>
      <c r="R12" s="41"/>
      <c r="S12" s="42"/>
    </row>
  </sheetData>
  <mergeCells count="17">
    <mergeCell ref="R11:S12"/>
    <mergeCell ref="R7:S7"/>
    <mergeCell ref="R8:S8"/>
    <mergeCell ref="R9:S9"/>
    <mergeCell ref="R10:S10"/>
    <mergeCell ref="A11:B11"/>
    <mergeCell ref="D11:E11"/>
    <mergeCell ref="G11:H11"/>
    <mergeCell ref="J11:K11"/>
    <mergeCell ref="M11:N11"/>
    <mergeCell ref="P11:Q11"/>
    <mergeCell ref="A1:S1"/>
    <mergeCell ref="A2:B2"/>
    <mergeCell ref="R2:S3"/>
    <mergeCell ref="R4:S4"/>
    <mergeCell ref="R5:S5"/>
    <mergeCell ref="R6:S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A961-01DA-424B-A149-70CB3FC20E66}">
  <dimension ref="A1:S12"/>
  <sheetViews>
    <sheetView topLeftCell="G1" workbookViewId="0">
      <selection activeCell="R9" sqref="R9:S9"/>
    </sheetView>
  </sheetViews>
  <sheetFormatPr defaultRowHeight="15" x14ac:dyDescent="0.25"/>
  <cols>
    <col min="18" max="19" width="38" customWidth="1"/>
  </cols>
  <sheetData>
    <row r="1" spans="1:19" x14ac:dyDescent="0.25">
      <c r="A1" s="30" t="s">
        <v>0</v>
      </c>
      <c r="B1" s="30"/>
      <c r="C1" s="30"/>
      <c r="D1" s="30"/>
      <c r="E1" s="30"/>
      <c r="F1" s="30"/>
      <c r="G1" s="30"/>
      <c r="H1" s="30"/>
      <c r="I1" s="30"/>
      <c r="J1" s="30"/>
      <c r="K1" s="30"/>
      <c r="L1" s="30"/>
      <c r="M1" s="30"/>
      <c r="N1" s="30"/>
      <c r="O1" s="30"/>
      <c r="P1" s="30"/>
      <c r="Q1" s="30"/>
      <c r="R1" s="30"/>
      <c r="S1" s="30"/>
    </row>
    <row r="2" spans="1:19" x14ac:dyDescent="0.25">
      <c r="A2" s="31" t="s">
        <v>24</v>
      </c>
      <c r="B2" s="32"/>
      <c r="C2" s="23">
        <f>D12</f>
        <v>5.5599999999999997E-2</v>
      </c>
      <c r="D2" s="1" t="s">
        <v>1</v>
      </c>
      <c r="E2" s="26">
        <v>-4.5999999999999999E-3</v>
      </c>
      <c r="F2" s="24">
        <f>G12</f>
        <v>3.49E-2</v>
      </c>
      <c r="G2" s="1" t="s">
        <v>2</v>
      </c>
      <c r="I2" s="24">
        <f>J12</f>
        <v>2.8500000000000001E-2</v>
      </c>
      <c r="J2" s="1" t="s">
        <v>3</v>
      </c>
      <c r="L2" s="24">
        <f>M12</f>
        <v>2.7949999999999999E-2</v>
      </c>
      <c r="M2" s="1" t="s">
        <v>4</v>
      </c>
      <c r="O2" s="24">
        <f>P12</f>
        <v>2.7699999999999999E-2</v>
      </c>
      <c r="P2" s="1" t="s">
        <v>5</v>
      </c>
      <c r="R2" s="33"/>
      <c r="S2" s="33"/>
    </row>
    <row r="3" spans="1:19" x14ac:dyDescent="0.25">
      <c r="A3" s="3"/>
      <c r="B3" s="4" t="s">
        <v>6</v>
      </c>
      <c r="C3" s="4"/>
      <c r="D3" s="5">
        <f>SUM(D5*E5+D6*E6+D7*E7+D8*E8+D9*E9+D12*E12+D10*E10)</f>
        <v>3.49E-2</v>
      </c>
      <c r="E3" s="5">
        <f>SUM(E5+E6+E7+E8+E9+E12+E10)</f>
        <v>1</v>
      </c>
      <c r="F3" s="5"/>
      <c r="G3" s="5">
        <f>SUM(G5*H5+G6*H6+G7*H7+G8*H8+G9*H9+G12*H12+G10*H10)</f>
        <v>2.8500000000000001E-2</v>
      </c>
      <c r="H3" s="5">
        <f>SUM(H5+H6+H7+H8+H9+H12+H10)</f>
        <v>1</v>
      </c>
      <c r="I3" s="5"/>
      <c r="J3" s="5">
        <f>SUM(J5*K5+J6*K6+J7*K7+J8*K8+J9*K9+J12*K12+J10*K10)</f>
        <v>2.7949999999999999E-2</v>
      </c>
      <c r="K3" s="5">
        <f>SUM(K5+K6+K7+K8+K9+K12+K10)</f>
        <v>1</v>
      </c>
      <c r="L3" s="5"/>
      <c r="M3" s="5">
        <f>SUM(M5*N5+M6*N6+M7*N7+M8*N8+M9*N9+M12*N12+M10*N10)</f>
        <v>2.7699999999999999E-2</v>
      </c>
      <c r="N3" s="5">
        <f>SUM(N5+N6+N7+N8+N9+N12+N10)</f>
        <v>1</v>
      </c>
      <c r="O3" s="5"/>
      <c r="P3" s="5">
        <f>SUM(P5*Q5+P6*Q6+P7*Q7+P8*Q8+P9*Q9+P12*Q12+P10*Q10)</f>
        <v>2.8400000000000002E-2</v>
      </c>
      <c r="Q3" s="6">
        <f>SUM(Q5+Q6+Q7+Q8+Q9+Q12+Q10)</f>
        <v>1</v>
      </c>
      <c r="R3" s="33"/>
      <c r="S3" s="33"/>
    </row>
    <row r="4" spans="1:19" ht="102" x14ac:dyDescent="0.25">
      <c r="A4" s="8" t="s">
        <v>7</v>
      </c>
      <c r="B4" s="8" t="s">
        <v>8</v>
      </c>
      <c r="C4" s="8"/>
      <c r="D4" s="9" t="s">
        <v>9</v>
      </c>
      <c r="E4" s="8" t="s">
        <v>10</v>
      </c>
      <c r="F4" s="8"/>
      <c r="G4" s="9" t="s">
        <v>11</v>
      </c>
      <c r="H4" s="8" t="s">
        <v>10</v>
      </c>
      <c r="I4" s="8"/>
      <c r="J4" s="9" t="s">
        <v>12</v>
      </c>
      <c r="K4" s="8" t="s">
        <v>10</v>
      </c>
      <c r="L4" s="8"/>
      <c r="M4" s="9" t="s">
        <v>13</v>
      </c>
      <c r="N4" s="8" t="s">
        <v>10</v>
      </c>
      <c r="O4" s="8"/>
      <c r="P4" s="9" t="s">
        <v>14</v>
      </c>
      <c r="Q4" s="8" t="s">
        <v>10</v>
      </c>
      <c r="R4" s="34" t="s">
        <v>15</v>
      </c>
      <c r="S4" s="34"/>
    </row>
    <row r="5" spans="1:19" ht="63.75" customHeight="1" x14ac:dyDescent="0.25">
      <c r="A5" s="11">
        <v>1</v>
      </c>
      <c r="B5" s="12" t="s">
        <v>16</v>
      </c>
      <c r="C5" s="12"/>
      <c r="D5" s="13">
        <v>0.03</v>
      </c>
      <c r="E5" s="13">
        <v>0.4</v>
      </c>
      <c r="F5" s="13"/>
      <c r="G5" s="13">
        <v>1.4999999999999999E-2</v>
      </c>
      <c r="H5" s="13">
        <v>0.4</v>
      </c>
      <c r="I5" s="13"/>
      <c r="J5" s="13">
        <v>0.02</v>
      </c>
      <c r="K5" s="13">
        <v>0.4</v>
      </c>
      <c r="L5" s="13"/>
      <c r="M5" s="13">
        <v>2.3E-2</v>
      </c>
      <c r="N5" s="13">
        <v>0.4</v>
      </c>
      <c r="O5" s="13"/>
      <c r="P5" s="13">
        <v>2.8000000000000001E-2</v>
      </c>
      <c r="Q5" s="13">
        <v>0.4</v>
      </c>
      <c r="R5" s="35" t="s">
        <v>46</v>
      </c>
      <c r="S5" s="36"/>
    </row>
    <row r="6" spans="1:19" ht="63.75" customHeight="1" x14ac:dyDescent="0.25">
      <c r="A6" s="14">
        <v>2</v>
      </c>
      <c r="B6" s="15" t="s">
        <v>17</v>
      </c>
      <c r="C6" s="15"/>
      <c r="D6" s="16">
        <v>3.7999999999999999E-2</v>
      </c>
      <c r="E6" s="16">
        <v>0.1</v>
      </c>
      <c r="F6" s="16"/>
      <c r="G6" s="16">
        <v>3.9E-2</v>
      </c>
      <c r="H6" s="16">
        <v>0.1</v>
      </c>
      <c r="I6" s="16"/>
      <c r="J6" s="16">
        <v>3.7999999999999999E-2</v>
      </c>
      <c r="K6" s="16">
        <v>0.1</v>
      </c>
      <c r="L6" s="16"/>
      <c r="M6" s="16">
        <v>3.7999999999999999E-2</v>
      </c>
      <c r="N6" s="16">
        <v>0.1</v>
      </c>
      <c r="O6" s="16"/>
      <c r="P6" s="16">
        <v>3.3000000000000002E-2</v>
      </c>
      <c r="Q6" s="16">
        <v>0.1</v>
      </c>
      <c r="R6" s="35" t="s">
        <v>47</v>
      </c>
      <c r="S6" s="36"/>
    </row>
    <row r="7" spans="1:19" ht="63.75" customHeight="1" x14ac:dyDescent="0.25">
      <c r="A7" s="14">
        <v>3</v>
      </c>
      <c r="B7" s="15" t="s">
        <v>18</v>
      </c>
      <c r="C7" s="15"/>
      <c r="D7" s="16">
        <v>4.4999999999999998E-2</v>
      </c>
      <c r="E7" s="16">
        <v>0.15</v>
      </c>
      <c r="F7" s="16"/>
      <c r="G7" s="16">
        <v>3.9E-2</v>
      </c>
      <c r="H7" s="16">
        <v>0.15</v>
      </c>
      <c r="I7" s="16"/>
      <c r="J7" s="16">
        <v>0.04</v>
      </c>
      <c r="K7" s="16">
        <v>0.15</v>
      </c>
      <c r="L7" s="16"/>
      <c r="M7" s="16">
        <v>3.7999999999999999E-2</v>
      </c>
      <c r="N7" s="16">
        <v>0.15</v>
      </c>
      <c r="O7" s="16"/>
      <c r="P7" s="16">
        <v>2.7E-2</v>
      </c>
      <c r="Q7" s="16">
        <v>0.15</v>
      </c>
      <c r="R7" s="35" t="s">
        <v>48</v>
      </c>
      <c r="S7" s="36"/>
    </row>
    <row r="8" spans="1:19" ht="63.75" customHeight="1" x14ac:dyDescent="0.25">
      <c r="A8" s="14">
        <v>4</v>
      </c>
      <c r="B8" s="15" t="s">
        <v>19</v>
      </c>
      <c r="C8" s="15"/>
      <c r="D8" s="16">
        <v>0.03</v>
      </c>
      <c r="E8" s="16">
        <v>0.15</v>
      </c>
      <c r="F8" s="16"/>
      <c r="G8" s="16">
        <v>3.9E-2</v>
      </c>
      <c r="H8" s="16">
        <v>0.15</v>
      </c>
      <c r="I8" s="16"/>
      <c r="J8" s="16">
        <v>2.5000000000000001E-2</v>
      </c>
      <c r="K8" s="16">
        <v>0.15</v>
      </c>
      <c r="L8" s="16"/>
      <c r="M8" s="16">
        <v>0.02</v>
      </c>
      <c r="N8" s="16">
        <v>0.15</v>
      </c>
      <c r="O8" s="16"/>
      <c r="P8" s="16">
        <v>2.7E-2</v>
      </c>
      <c r="Q8" s="16">
        <v>0.15</v>
      </c>
      <c r="R8" s="35" t="s">
        <v>44</v>
      </c>
      <c r="S8" s="36"/>
    </row>
    <row r="9" spans="1:19" ht="63.75" customHeight="1" x14ac:dyDescent="0.25">
      <c r="A9" s="14">
        <v>5</v>
      </c>
      <c r="B9" s="15" t="s">
        <v>20</v>
      </c>
      <c r="C9" s="15"/>
      <c r="D9" s="16">
        <v>4.3999999999999997E-2</v>
      </c>
      <c r="E9" s="16">
        <v>0.15</v>
      </c>
      <c r="F9" s="16"/>
      <c r="G9" s="16">
        <v>3.9E-2</v>
      </c>
      <c r="H9" s="16">
        <v>0.15</v>
      </c>
      <c r="I9" s="16"/>
      <c r="J9" s="16">
        <v>3.5999999999999997E-2</v>
      </c>
      <c r="K9" s="16">
        <v>0.15</v>
      </c>
      <c r="L9" s="16"/>
      <c r="M9" s="16">
        <v>3.4000000000000002E-2</v>
      </c>
      <c r="N9" s="16">
        <v>0.15</v>
      </c>
      <c r="O9" s="16"/>
      <c r="P9" s="16">
        <v>3.3000000000000002E-2</v>
      </c>
      <c r="Q9" s="16">
        <v>0.15</v>
      </c>
      <c r="R9" s="35" t="s">
        <v>45</v>
      </c>
      <c r="S9" s="36"/>
    </row>
    <row r="10" spans="1:19" ht="63.75" customHeight="1" x14ac:dyDescent="0.25">
      <c r="A10" s="14">
        <v>6</v>
      </c>
      <c r="B10" s="15" t="s">
        <v>21</v>
      </c>
      <c r="C10" s="15"/>
      <c r="D10" s="16">
        <v>2.5000000000000001E-2</v>
      </c>
      <c r="E10" s="16">
        <v>0.05</v>
      </c>
      <c r="F10" s="16"/>
      <c r="G10" s="16">
        <v>2.1000000000000001E-2</v>
      </c>
      <c r="H10" s="16">
        <v>0.05</v>
      </c>
      <c r="I10" s="16"/>
      <c r="J10" s="16">
        <v>0.02</v>
      </c>
      <c r="K10" s="16">
        <v>0.05</v>
      </c>
      <c r="L10" s="16"/>
      <c r="M10" s="16">
        <v>1.7999999999999999E-2</v>
      </c>
      <c r="N10" s="16">
        <v>0.05</v>
      </c>
      <c r="O10" s="16"/>
      <c r="P10" s="16">
        <v>1.7000000000000001E-2</v>
      </c>
      <c r="Q10" s="16">
        <v>0.05</v>
      </c>
      <c r="R10" s="35" t="s">
        <v>49</v>
      </c>
      <c r="S10" s="36"/>
    </row>
    <row r="11" spans="1:19" ht="63.75" customHeight="1" x14ac:dyDescent="0.25">
      <c r="A11" s="37"/>
      <c r="B11" s="38"/>
      <c r="C11" s="21"/>
      <c r="D11" s="28" t="s">
        <v>25</v>
      </c>
      <c r="E11" s="29"/>
      <c r="F11" s="22"/>
      <c r="G11" s="28" t="s">
        <v>1</v>
      </c>
      <c r="H11" s="29"/>
      <c r="I11" s="22"/>
      <c r="J11" s="28" t="s">
        <v>2</v>
      </c>
      <c r="K11" s="29"/>
      <c r="L11" s="22"/>
      <c r="M11" s="28" t="s">
        <v>3</v>
      </c>
      <c r="N11" s="29"/>
      <c r="O11" s="22"/>
      <c r="P11" s="28" t="s">
        <v>4</v>
      </c>
      <c r="Q11" s="29"/>
      <c r="R11" s="39"/>
      <c r="S11" s="40"/>
    </row>
    <row r="12" spans="1:19" ht="63.75" customHeight="1" x14ac:dyDescent="0.25">
      <c r="A12" s="14">
        <v>7</v>
      </c>
      <c r="B12" s="15" t="s">
        <v>22</v>
      </c>
      <c r="C12" s="15"/>
      <c r="D12" s="17">
        <v>5.5599999999999997E-2</v>
      </c>
      <c r="E12" s="17">
        <v>0</v>
      </c>
      <c r="F12" s="17"/>
      <c r="G12" s="17">
        <f>D3</f>
        <v>3.49E-2</v>
      </c>
      <c r="H12" s="17">
        <v>0</v>
      </c>
      <c r="I12" s="17"/>
      <c r="J12" s="17">
        <f>G3</f>
        <v>2.8500000000000001E-2</v>
      </c>
      <c r="K12" s="17">
        <v>0</v>
      </c>
      <c r="L12" s="17"/>
      <c r="M12" s="17">
        <f>J3</f>
        <v>2.7949999999999999E-2</v>
      </c>
      <c r="N12" s="17">
        <v>0</v>
      </c>
      <c r="O12" s="17"/>
      <c r="P12" s="17">
        <f>M3</f>
        <v>2.7699999999999999E-2</v>
      </c>
      <c r="Q12" s="17">
        <v>0</v>
      </c>
      <c r="R12" s="41"/>
      <c r="S12" s="42"/>
    </row>
  </sheetData>
  <mergeCells count="17">
    <mergeCell ref="R11:S12"/>
    <mergeCell ref="R7:S7"/>
    <mergeCell ref="R8:S8"/>
    <mergeCell ref="R9:S9"/>
    <mergeCell ref="R10:S10"/>
    <mergeCell ref="A11:B11"/>
    <mergeCell ref="D11:E11"/>
    <mergeCell ref="G11:H11"/>
    <mergeCell ref="J11:K11"/>
    <mergeCell ref="M11:N11"/>
    <mergeCell ref="P11:Q11"/>
    <mergeCell ref="A1:S1"/>
    <mergeCell ref="A2:B2"/>
    <mergeCell ref="R2:S3"/>
    <mergeCell ref="R4:S4"/>
    <mergeCell ref="R5:S5"/>
    <mergeCell ref="R6:S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North America</vt:lpstr>
      <vt:lpstr>Central America</vt:lpstr>
      <vt:lpstr>Latin America</vt:lpstr>
      <vt:lpstr>West Europe</vt:lpstr>
      <vt:lpstr>Central Europe</vt:lpstr>
      <vt:lpstr>Africa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2023-07-19T05:27:18Z</dcterms:created>
  <dcterms:modified xsi:type="dcterms:W3CDTF">2023-07-19T20:33:43Z</dcterms:modified>
</cp:coreProperties>
</file>