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ocuments\Acetic Acid\"/>
    </mc:Choice>
  </mc:AlternateContent>
  <xr:revisionPtr revIDLastSave="0" documentId="13_ncr:1_{57053060-901F-4570-97D4-4BC56422C1A0}" xr6:coauthVersionLast="46" xr6:coauthVersionMax="46" xr10:uidLastSave="{00000000-0000-0000-0000-000000000000}"/>
  <bookViews>
    <workbookView xWindow="-120" yWindow="-120" windowWidth="20730" windowHeight="11160" firstSheet="6" activeTab="7" xr2:uid="{D6169E76-EFB4-4507-AEA8-1F66CE430AF8}"/>
  </bookViews>
  <sheets>
    <sheet name="Sheet1" sheetId="1" r:id="rId1"/>
    <sheet name="Capacity by Company" sheetId="2" r:id="rId2"/>
    <sheet name="Capacity by location" sheetId="4" r:id="rId3"/>
    <sheet name="Capacity by process" sheetId="6" r:id="rId4"/>
    <sheet name="capacity by technology" sheetId="5" r:id="rId5"/>
    <sheet name="production by company" sheetId="7" r:id="rId6"/>
    <sheet name="Operating Efficiency" sheetId="11" r:id="rId7"/>
    <sheet name="Demand-Supply Gap" sheetId="9" r:id="rId8"/>
    <sheet name="Demand by End Use" sheetId="8" r:id="rId9"/>
    <sheet name="Foreign Trade " sheetId="10" r:id="rId10"/>
    <sheet name="link" sheetId="3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9" l="1"/>
  <c r="J10" i="9"/>
  <c r="K10" i="9"/>
  <c r="L10" i="9"/>
  <c r="M10" i="9"/>
  <c r="N10" i="9"/>
  <c r="O10" i="9"/>
  <c r="P10" i="9"/>
  <c r="Q10" i="9"/>
  <c r="H10" i="9"/>
  <c r="I8" i="9"/>
  <c r="J8" i="9"/>
  <c r="K8" i="9" s="1"/>
  <c r="L8" i="9" s="1"/>
  <c r="M8" i="9" s="1"/>
  <c r="N8" i="9" s="1"/>
  <c r="O8" i="9" s="1"/>
  <c r="P8" i="9" s="1"/>
  <c r="Q8" i="9" s="1"/>
  <c r="H8" i="9"/>
  <c r="B3" i="9" a="1"/>
  <c r="B3" i="9" s="1"/>
  <c r="B7" i="9" s="1"/>
  <c r="B2" i="9" a="1"/>
  <c r="B2" i="9" s="1"/>
  <c r="B29" i="10"/>
  <c r="C29" i="10"/>
  <c r="B13" i="10"/>
  <c r="C13" i="10"/>
  <c r="D6" i="10"/>
  <c r="M29" i="10"/>
  <c r="L29" i="10"/>
  <c r="K29" i="10"/>
  <c r="J29" i="10"/>
  <c r="I29" i="10"/>
  <c r="H29" i="10"/>
  <c r="G29" i="10"/>
  <c r="F29" i="10"/>
  <c r="E29" i="10"/>
  <c r="D29" i="10"/>
  <c r="M11" i="10"/>
  <c r="L11" i="10"/>
  <c r="K11" i="10"/>
  <c r="J11" i="10"/>
  <c r="I11" i="10"/>
  <c r="H11" i="10"/>
  <c r="G11" i="10"/>
  <c r="F11" i="10"/>
  <c r="E11" i="10"/>
  <c r="D11" i="10"/>
  <c r="M10" i="10"/>
  <c r="L10" i="10"/>
  <c r="K10" i="10"/>
  <c r="J10" i="10"/>
  <c r="I10" i="10"/>
  <c r="H10" i="10"/>
  <c r="G10" i="10"/>
  <c r="F10" i="10"/>
  <c r="E10" i="10"/>
  <c r="D10" i="10"/>
  <c r="M9" i="10"/>
  <c r="L9" i="10"/>
  <c r="K9" i="10"/>
  <c r="J9" i="10"/>
  <c r="I9" i="10"/>
  <c r="H9" i="10"/>
  <c r="G9" i="10"/>
  <c r="F9" i="10"/>
  <c r="E9" i="10"/>
  <c r="D9" i="10"/>
  <c r="G7" i="10"/>
  <c r="F7" i="10"/>
  <c r="E7" i="10"/>
  <c r="D7" i="10"/>
  <c r="K8" i="10"/>
  <c r="H8" i="10"/>
  <c r="I8" i="10"/>
  <c r="F8" i="10"/>
  <c r="G8" i="10"/>
  <c r="D8" i="10"/>
  <c r="E8" i="10"/>
  <c r="L8" i="10"/>
  <c r="M8" i="10"/>
  <c r="J8" i="10"/>
  <c r="G6" i="10"/>
  <c r="E6" i="10"/>
  <c r="F6" i="10"/>
  <c r="H5" i="10"/>
  <c r="I5" i="10"/>
  <c r="F5" i="10"/>
  <c r="G5" i="10"/>
  <c r="D5" i="10"/>
  <c r="E5" i="10"/>
  <c r="J5" i="10"/>
  <c r="K4" i="10"/>
  <c r="H4" i="10"/>
  <c r="I4" i="10"/>
  <c r="F4" i="10"/>
  <c r="G4" i="10"/>
  <c r="D4" i="10"/>
  <c r="E4" i="10"/>
  <c r="J4" i="10"/>
  <c r="M3" i="10"/>
  <c r="L3" i="10"/>
  <c r="D3" i="10"/>
  <c r="F3" i="10"/>
  <c r="H3" i="10"/>
  <c r="K3" i="10"/>
  <c r="J3" i="10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E17" i="11"/>
  <c r="E2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E18" i="7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C18" i="2"/>
  <c r="G4" i="9" l="1"/>
  <c r="O4" i="9"/>
  <c r="K4" i="9"/>
  <c r="C4" i="9"/>
  <c r="E7" i="9"/>
  <c r="E8" i="9" s="1"/>
  <c r="B4" i="9"/>
  <c r="N4" i="9"/>
  <c r="J4" i="9"/>
  <c r="F4" i="9"/>
  <c r="D7" i="9"/>
  <c r="D8" i="9" s="1"/>
  <c r="Q4" i="9"/>
  <c r="M4" i="9"/>
  <c r="I4" i="9"/>
  <c r="E4" i="9"/>
  <c r="G7" i="9"/>
  <c r="G8" i="9" s="1"/>
  <c r="C7" i="9"/>
  <c r="C8" i="9" s="1"/>
  <c r="P4" i="9"/>
  <c r="L4" i="9"/>
  <c r="H4" i="9"/>
  <c r="D4" i="9"/>
  <c r="F7" i="9"/>
  <c r="F8" i="9" s="1"/>
  <c r="B8" i="9"/>
  <c r="L13" i="10"/>
  <c r="K13" i="10"/>
  <c r="H13" i="10"/>
  <c r="D13" i="10"/>
  <c r="J13" i="10"/>
  <c r="F13" i="10"/>
  <c r="M13" i="10"/>
  <c r="E3" i="10"/>
  <c r="E13" i="10" s="1"/>
  <c r="I3" i="10"/>
  <c r="I13" i="10" s="1"/>
  <c r="G3" i="10"/>
  <c r="G13" i="10" s="1"/>
  <c r="G9" i="9" l="1"/>
  <c r="E9" i="9"/>
  <c r="D9" i="9"/>
  <c r="F9" i="9"/>
  <c r="C9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<sst xmlns="http://schemas.openxmlformats.org/spreadsheetml/2006/main" count="426" uniqueCount="109">
  <si>
    <t>Company</t>
  </si>
  <si>
    <t>Wacker Chemie AG</t>
  </si>
  <si>
    <t>British Petroleum</t>
  </si>
  <si>
    <t>HElM AG</t>
  </si>
  <si>
    <t>LyondellBasell Industries N.V</t>
  </si>
  <si>
    <t>Hamburg,Germany</t>
  </si>
  <si>
    <t>Rotterdam,Netherlands</t>
  </si>
  <si>
    <t>Ludwigshafen,Germany</t>
  </si>
  <si>
    <t>BASF SE</t>
  </si>
  <si>
    <t>Sekisui Specialty Chemicals Europe</t>
  </si>
  <si>
    <t>Tarragona, Spain</t>
  </si>
  <si>
    <t>https://www.icis.com/explore/resources/news/2010/05/31/9363393/european-chemical-profile-acetic-acid/</t>
  </si>
  <si>
    <t>Sekab</t>
  </si>
  <si>
    <t>Domsjo, Sweden</t>
  </si>
  <si>
    <t>Severodonetsk, Ukraine</t>
  </si>
  <si>
    <t>Lonza</t>
  </si>
  <si>
    <t>MSK</t>
  </si>
  <si>
    <t>Kikinda, Serbia</t>
  </si>
  <si>
    <t>https://www.icis.com/explore/resources/news/2015/07/03/9900870/bp-s-hull-uk-acetic-acid-plant-returning-to-full-production/#:~:text=The%20BP%20facility%20is%20Europe's,having%20500%2C000%20tonnes%2Fyear%20capacity.</t>
  </si>
  <si>
    <t>https://www.graphicalresearch.com/industry-insights/1104/europe-acetic-acid-market#:~:text=Europe%20Acetic%20Acid%20Market%20size%20exceeded%20UDS%201.8%20Billion%20in,CAGR%20from%202018%20to%202024.&amp;text=Europe%20Acetic%20Acid%20Market%20size%20is%20likely%20to%20grow%20at,4.0%25%20during%20the%20forecast%20timeframe.&amp;text=Another%20major%20acetic%20acid%20application,Purified%20Terephthalic%20Acid%20(PTA).</t>
  </si>
  <si>
    <t>https://www.argusmedia.com/en/news/2118871-bp-sells-to-ineos-65mn-tyr-of-petchem-output-in-asia#:~:text=The%20plant%20has%20nameplate%20capacity,of%20acetic%20acid%20in%20Nanjing.</t>
  </si>
  <si>
    <t>Lenzing,Austria</t>
  </si>
  <si>
    <t>Lenzing AG</t>
  </si>
  <si>
    <t>EuroChem</t>
  </si>
  <si>
    <t>Nevinnomyssk, Russia</t>
  </si>
  <si>
    <t>Location</t>
  </si>
  <si>
    <t>Hull,UK</t>
  </si>
  <si>
    <t>Celanese</t>
  </si>
  <si>
    <t>Frankfurt, Germany</t>
  </si>
  <si>
    <t>https://www.icis.com/explore/resources/news/2012/01/30/9527500/european-chemical-profile-acetic-acid/</t>
  </si>
  <si>
    <t>https://www.icis.com/explore/resources/news/2018/01/26/10187327/plant-status-russia-s-eurochem-acetic-acid-nevinnomyssk-plant-hit-by-electricity-outage/</t>
  </si>
  <si>
    <t>https://www.icis.com/explore/resources/news/2017/12/14/10174370/chemical-profile-europe-acetic-acid/</t>
  </si>
  <si>
    <t>https://www.celanese.com/intermediate-chemistry/News-and-Media/2018/April/celanese-to-increase-global-vam-and-acetic-acid-production.aspx</t>
  </si>
  <si>
    <t>https://www.ineos.com/news/ineos-group/ineos-to-buy-vinyl-acetate-monomer-and-ethyl-acetate-businesses-from-bp/</t>
  </si>
  <si>
    <t>Others</t>
  </si>
  <si>
    <t>Technology</t>
  </si>
  <si>
    <t>Glacido(1) Acetic acid technology  highly-selective robust catalyst systems</t>
  </si>
  <si>
    <t xml:space="preserve"> Severodonetsk Azot Association</t>
  </si>
  <si>
    <t>Visp, Switzerland</t>
  </si>
  <si>
    <t>Burghausen, Germany</t>
  </si>
  <si>
    <t>Methanol carbonylation</t>
  </si>
  <si>
    <t>Region</t>
  </si>
  <si>
    <t>Europe</t>
  </si>
  <si>
    <t>country</t>
  </si>
  <si>
    <t>Germany</t>
  </si>
  <si>
    <t>UK</t>
  </si>
  <si>
    <t>Netherlands</t>
  </si>
  <si>
    <t>Spain</t>
  </si>
  <si>
    <t>Sweden</t>
  </si>
  <si>
    <t>Ukraine</t>
  </si>
  <si>
    <t>Switzerland</t>
  </si>
  <si>
    <t>Serbia</t>
  </si>
  <si>
    <t>Austria</t>
  </si>
  <si>
    <t>Russia</t>
  </si>
  <si>
    <t>Burghausen</t>
  </si>
  <si>
    <t>Hull</t>
  </si>
  <si>
    <t>Hamburg</t>
  </si>
  <si>
    <t>Rotterdam</t>
  </si>
  <si>
    <t>Ludwigshafen</t>
  </si>
  <si>
    <t>Tarragona</t>
  </si>
  <si>
    <t>Domsjo</t>
  </si>
  <si>
    <t>Severodonetsk</t>
  </si>
  <si>
    <t>Visp</t>
  </si>
  <si>
    <t>Kikinda</t>
  </si>
  <si>
    <t>Lenzing</t>
  </si>
  <si>
    <t>Nevinnomyssk</t>
  </si>
  <si>
    <t>Frankfurt</t>
  </si>
  <si>
    <t>Total Capacity (Thousand Tonnes)</t>
  </si>
  <si>
    <t>process</t>
  </si>
  <si>
    <t>acetaldehyde oxidation,enzymatic fermentation,oxidation of ethylene, ethane or methane</t>
  </si>
  <si>
    <t>Cativa® methanol carbonylation</t>
  </si>
  <si>
    <t>Glacido Acetic acid technology  with highly-selective robust catalyst systems</t>
  </si>
  <si>
    <t>N/A</t>
  </si>
  <si>
    <t>oxidation of ethylene, ethane or ethanol</t>
  </si>
  <si>
    <t xml:space="preserve"> SaaBreTM technology,Cativa</t>
  </si>
  <si>
    <t xml:space="preserve"> Methanol carbonylation</t>
  </si>
  <si>
    <t>Glacido technology</t>
  </si>
  <si>
    <t>Country</t>
  </si>
  <si>
    <t>Total Production (In Thousand Tonnes)</t>
  </si>
  <si>
    <t>Europe Acetic Acid Operating Efficiency(%)</t>
  </si>
  <si>
    <t>Export</t>
  </si>
  <si>
    <t>Value</t>
  </si>
  <si>
    <t>Volume</t>
  </si>
  <si>
    <t>value</t>
  </si>
  <si>
    <t>germany</t>
  </si>
  <si>
    <t>sweden</t>
  </si>
  <si>
    <t>Ukrain</t>
  </si>
  <si>
    <t>Neatherland</t>
  </si>
  <si>
    <t>Total</t>
  </si>
  <si>
    <t>Import</t>
  </si>
  <si>
    <t>Valume</t>
  </si>
  <si>
    <t>USA</t>
  </si>
  <si>
    <t>United Kingdom</t>
  </si>
  <si>
    <t>Belgium</t>
  </si>
  <si>
    <t>France</t>
  </si>
  <si>
    <t>China</t>
  </si>
  <si>
    <t>Denmark</t>
  </si>
  <si>
    <t>Saudi Arabia</t>
  </si>
  <si>
    <t>Rep. of Korea</t>
  </si>
  <si>
    <t>Producer</t>
  </si>
  <si>
    <t>Europe Acetic Acid Capacity (Thousand Tonnes)</t>
  </si>
  <si>
    <t>Europe Acetic Acid Production (Thousand Tonnes)</t>
  </si>
  <si>
    <t>Europe Acetic Acid Import (Thousand Tonnes)</t>
  </si>
  <si>
    <t>Europe Acetic Acid Export (Thousand Tonnes)</t>
  </si>
  <si>
    <t>Europe Acetic Acid Inventory (Thousand Tonnes)</t>
  </si>
  <si>
    <t xml:space="preserve">Europe Acetic Acid Demand </t>
  </si>
  <si>
    <t>Europe Acetic Acid Demand (Y-O-Y Growth Rate, %)</t>
  </si>
  <si>
    <t xml:space="preserve">Europe Acetic Acid Demand / Suuply Gap </t>
  </si>
  <si>
    <t>Operating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</si>
</sst>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7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383737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7373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12529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0">
    <xf numFmtId="0" fontId="0" fillId="0" borderId="0"/>
    <xf numFmtId="0" fontId="5" fillId="0" borderId="0" applyNumberFormat="0" applyFill="0" applyBorder="0" applyAlignment="0" applyProtection="0"/>
    <xf numFmtId="0" fontId="12" fillId="0" borderId="0"/>
    <xf numFmtId="0" fontId="12" fillId="0" borderId="0"/>
    <xf numFmtId="0" fontId="13" fillId="8" borderId="2" applyNumberFormat="0" applyAlignment="0" applyProtection="0"/>
    <xf numFmtId="0" fontId="19" fillId="0" borderId="0" applyNumberFormat="0" applyFill="0" applyBorder="0" applyProtection="0">
      <alignment horizontal="center"/>
    </xf>
    <xf numFmtId="0" fontId="14" fillId="9" borderId="3" applyNumberFormat="0" applyProtection="0">
      <alignment horizontal="left"/>
    </xf>
    <xf numFmtId="0" fontId="20" fillId="8" borderId="0" applyNumberFormat="0" applyBorder="0" applyProtection="0">
      <alignment horizontal="center"/>
    </xf>
    <xf numFmtId="0" fontId="14" fillId="9" borderId="4" applyNumberFormat="0" applyProtection="0">
      <alignment horizontal="left"/>
    </xf>
    <xf numFmtId="0" fontId="15" fillId="0" borderId="0" applyNumberFormat="0" applyFill="0" applyBorder="0" applyProtection="0">
      <alignment horizontal="left"/>
    </xf>
    <xf numFmtId="0" fontId="14" fillId="9" borderId="3" applyNumberFormat="0" applyProtection="0">
      <alignment horizontal="center"/>
    </xf>
    <xf numFmtId="0" fontId="21" fillId="0" borderId="0" applyNumberFormat="0" applyFill="0" applyBorder="0" applyProtection="0">
      <alignment horizontal="left" vertical="top"/>
    </xf>
    <xf numFmtId="0" fontId="14" fillId="9" borderId="5" applyNumberFormat="0" applyProtection="0">
      <alignment horizontal="center"/>
    </xf>
    <xf numFmtId="166" fontId="15" fillId="0" borderId="6" applyFill="0" applyProtection="0">
      <alignment horizontal="right" vertical="top"/>
    </xf>
    <xf numFmtId="0" fontId="14" fillId="9" borderId="3" applyNumberFormat="0" applyProtection="0">
      <alignment horizontal="right"/>
    </xf>
    <xf numFmtId="166" fontId="21" fillId="0" borderId="0" applyFill="0" applyBorder="0" applyProtection="0">
      <alignment horizontal="right" vertical="top"/>
    </xf>
    <xf numFmtId="0" fontId="14" fillId="9" borderId="5" applyNumberFormat="0" applyProtection="0">
      <alignment horizontal="right"/>
    </xf>
    <xf numFmtId="167" fontId="21" fillId="0" borderId="0" applyFill="0" applyBorder="0" applyProtection="0">
      <alignment horizontal="right" vertical="top"/>
    </xf>
    <xf numFmtId="0" fontId="14" fillId="9" borderId="4" applyNumberFormat="0" applyProtection="0">
      <alignment horizontal="center"/>
    </xf>
    <xf numFmtId="0" fontId="15" fillId="0" borderId="7" applyNumberFormat="0" applyFill="0" applyProtection="0">
      <alignment horizontal="right"/>
    </xf>
    <xf numFmtId="0" fontId="14" fillId="9" borderId="8" applyNumberFormat="0" applyProtection="0">
      <alignment horizontal="center"/>
    </xf>
    <xf numFmtId="0" fontId="15" fillId="0" borderId="0" applyNumberFormat="0" applyFill="0" applyBorder="0" applyProtection="0">
      <alignment horizontal="center"/>
    </xf>
    <xf numFmtId="0" fontId="14" fillId="9" borderId="4" applyNumberFormat="0" applyProtection="0">
      <alignment horizontal="right"/>
    </xf>
    <xf numFmtId="0" fontId="21" fillId="0" borderId="0" applyNumberFormat="0" applyFill="0" applyBorder="0" applyProtection="0">
      <alignment horizontal="left" vertical="top"/>
    </xf>
    <xf numFmtId="0" fontId="14" fillId="9" borderId="8" applyNumberFormat="0" applyProtection="0">
      <alignment horizontal="right"/>
    </xf>
    <xf numFmtId="0" fontId="21" fillId="0" borderId="0" applyNumberFormat="0" applyFill="0" applyBorder="0" applyProtection="0">
      <alignment horizontal="center" vertical="top"/>
    </xf>
    <xf numFmtId="0" fontId="15" fillId="0" borderId="0" applyNumberFormat="0" applyFill="0" applyBorder="0" applyAlignment="0" applyProtection="0"/>
    <xf numFmtId="166" fontId="21" fillId="0" borderId="9" applyFill="0" applyProtection="0">
      <alignment horizontal="right" vertical="top"/>
    </xf>
    <xf numFmtId="0" fontId="15" fillId="10" borderId="0" applyNumberFormat="0" applyBorder="0" applyAlignment="0" applyProtection="0"/>
    <xf numFmtId="10" fontId="21" fillId="0" borderId="0" applyFill="0" applyBorder="0" applyProtection="0">
      <alignment horizontal="right"/>
    </xf>
    <xf numFmtId="3" fontId="16" fillId="0" borderId="0" applyFill="0" applyBorder="0" applyAlignment="0" applyProtection="0"/>
    <xf numFmtId="10" fontId="22" fillId="0" borderId="0" applyFill="0" applyBorder="0" applyProtection="0">
      <alignment horizontal="left"/>
    </xf>
    <xf numFmtId="165" fontId="16" fillId="0" borderId="0" applyFill="0" applyBorder="0" applyAlignment="0" applyProtection="0"/>
    <xf numFmtId="3" fontId="16" fillId="10" borderId="0" applyBorder="0" applyAlignment="0" applyProtection="0"/>
    <xf numFmtId="165" fontId="16" fillId="10" borderId="0" applyBorder="0" applyAlignment="0" applyProtection="0"/>
    <xf numFmtId="3" fontId="17" fillId="0" borderId="0" applyFill="0" applyBorder="0" applyAlignment="0" applyProtection="0"/>
    <xf numFmtId="165" fontId="17" fillId="0" borderId="0" applyFill="0" applyBorder="0" applyAlignment="0" applyProtection="0"/>
    <xf numFmtId="3" fontId="17" fillId="10" borderId="0" applyBorder="0" applyAlignment="0" applyProtection="0"/>
    <xf numFmtId="165" fontId="17" fillId="10" borderId="0" applyBorder="0" applyAlignment="0" applyProtection="0"/>
    <xf numFmtId="0" fontId="18" fillId="0" borderId="10" applyNumberFormat="0" applyFill="0" applyAlignment="0" applyProtection="0"/>
    <xf numFmtId="0" fontId="18" fillId="0" borderId="11" applyNumberFormat="0" applyFill="0" applyAlignment="0" applyProtection="0"/>
    <xf numFmtId="0" fontId="9" fillId="0" borderId="0"/>
    <xf numFmtId="9" fontId="12" fillId="0" borderId="0" applyFont="0" applyFill="0" applyBorder="0" applyAlignment="0" applyProtection="0"/>
    <xf numFmtId="0" fontId="23" fillId="0" borderId="12" applyNumberFormat="0" applyFill="0" applyAlignment="0" applyProtection="0"/>
    <xf numFmtId="164" fontId="12" fillId="0" borderId="0" applyFont="0" applyFill="0" applyBorder="0" applyAlignment="0" applyProtection="0"/>
    <xf numFmtId="0" fontId="9" fillId="0" borderId="0"/>
    <xf numFmtId="0" fontId="24" fillId="0" borderId="0" applyFill="0" applyProtection="0"/>
    <xf numFmtId="0" fontId="12" fillId="0" borderId="0"/>
    <xf numFmtId="0" fontId="25" fillId="0" borderId="0"/>
    <xf numFmtId="9" fontId="9" fillId="0" borderId="0" applyFont="0" applyFill="0" applyBorder="0" applyAlignment="0" applyProtection="0"/>
    <xf numFmtId="0" fontId="9" fillId="0" borderId="0"/>
    <xf numFmtId="9" fontId="12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2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12" fillId="0" borderId="0"/>
    <xf numFmtId="0" fontId="9" fillId="0" borderId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5" fillId="0" borderId="0" xfId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vertical="top"/>
    </xf>
    <xf numFmtId="0" fontId="6" fillId="2" borderId="1" xfId="0" applyFont="1" applyFill="1" applyBorder="1" applyAlignment="1">
      <alignment vertical="top" wrapText="1"/>
    </xf>
    <xf numFmtId="0" fontId="6" fillId="0" borderId="0" xfId="0" applyFont="1" applyFill="1" applyBorder="1"/>
    <xf numFmtId="0" fontId="6" fillId="2" borderId="0" xfId="0" applyFont="1" applyFill="1" applyBorder="1" applyAlignment="1">
      <alignment vertical="top" wrapText="1"/>
    </xf>
    <xf numFmtId="0" fontId="7" fillId="3" borderId="0" xfId="0" applyFont="1" applyFill="1"/>
    <xf numFmtId="0" fontId="0" fillId="4" borderId="0" xfId="0" applyFill="1"/>
    <xf numFmtId="0" fontId="6" fillId="4" borderId="0" xfId="0" applyFont="1" applyFill="1"/>
    <xf numFmtId="0" fontId="7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 applyFill="1" applyBorder="1" applyAlignment="1">
      <alignment vertical="top"/>
    </xf>
    <xf numFmtId="0" fontId="0" fillId="4" borderId="0" xfId="0" applyFill="1" applyAlignment="1">
      <alignment vertical="top"/>
    </xf>
    <xf numFmtId="0" fontId="6" fillId="4" borderId="0" xfId="0" applyFont="1" applyFill="1" applyAlignment="1">
      <alignment vertical="top"/>
    </xf>
    <xf numFmtId="0" fontId="0" fillId="3" borderId="0" xfId="0" applyFill="1"/>
    <xf numFmtId="2" fontId="0" fillId="0" borderId="0" xfId="0" applyNumberFormat="1"/>
    <xf numFmtId="10" fontId="0" fillId="0" borderId="0" xfId="0" applyNumberFormat="1"/>
    <xf numFmtId="0" fontId="8" fillId="0" borderId="0" xfId="0" applyFont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/>
    <xf numFmtId="0" fontId="6" fillId="5" borderId="0" xfId="0" applyFont="1" applyFill="1" applyAlignment="1">
      <alignment vertical="top"/>
    </xf>
    <xf numFmtId="10" fontId="0" fillId="5" borderId="0" xfId="0" applyNumberFormat="1" applyFill="1"/>
    <xf numFmtId="0" fontId="0" fillId="6" borderId="0" xfId="0" applyFill="1"/>
    <xf numFmtId="0" fontId="10" fillId="0" borderId="0" xfId="0" applyFont="1"/>
    <xf numFmtId="2" fontId="10" fillId="0" borderId="0" xfId="0" applyNumberFormat="1" applyFont="1"/>
    <xf numFmtId="0" fontId="10" fillId="6" borderId="0" xfId="0" applyFont="1" applyFill="1"/>
    <xf numFmtId="0" fontId="11" fillId="7" borderId="0" xfId="0" applyFont="1" applyFill="1"/>
    <xf numFmtId="0" fontId="26" fillId="7" borderId="13" xfId="3" applyFont="1" applyFill="1" applyBorder="1"/>
    <xf numFmtId="0" fontId="26" fillId="7" borderId="14" xfId="3" applyFont="1" applyFill="1" applyBorder="1"/>
    <xf numFmtId="0" fontId="26" fillId="7" borderId="14" xfId="2" applyFont="1" applyFill="1" applyBorder="1"/>
    <xf numFmtId="0" fontId="26" fillId="7" borderId="15" xfId="2" applyFont="1" applyFill="1" applyBorder="1"/>
    <xf numFmtId="0" fontId="0" fillId="0" borderId="16" xfId="0" applyBorder="1"/>
    <xf numFmtId="10" fontId="0" fillId="0" borderId="16" xfId="0" applyNumberFormat="1" applyBorder="1"/>
    <xf numFmtId="2" fontId="0" fillId="0" borderId="16" xfId="0" applyNumberFormat="1" applyBorder="1"/>
    <xf numFmtId="0" fontId="0" fillId="6" borderId="0" xfId="0" applyFill="1" applyAlignment="1">
      <alignment horizontal="center"/>
    </xf>
  </cellXfs>
  <cellStyles count="70">
    <cellStyle name="Comma 2" xfId="44" xr:uid="{136C393A-9B4B-46DD-8383-8E0B11853DCA}"/>
    <cellStyle name="Heading 1 2" xfId="43" xr:uid="{3D6ACADE-566B-454B-A7D3-4FFDD4455AFE}"/>
    <cellStyle name="Hyperlink" xfId="1" builtinId="8"/>
    <cellStyle name="Normal" xfId="0" builtinId="0"/>
    <cellStyle name="Normal 2" xfId="3" xr:uid="{AF0DC1A2-E5A3-4663-B6F3-7AB2F797F2C4}"/>
    <cellStyle name="Normal 2 2 2" xfId="61" xr:uid="{2724CDA1-F5F1-4E49-A4C6-96D14EA20B8D}"/>
    <cellStyle name="Normal 3" xfId="41" xr:uid="{1E983E34-EAE7-41A3-B49B-0755494227D6}"/>
    <cellStyle name="Normal 3 2" xfId="50" xr:uid="{0170A92B-4F30-4E42-AE99-576440874F79}"/>
    <cellStyle name="Normal 3 2 2" xfId="58" xr:uid="{6BF7DDBF-7D94-4389-9038-9DF051B1673A}"/>
    <cellStyle name="Normal 3 3" xfId="55" xr:uid="{3AE3C257-B30C-47ED-AE2B-53FCACF1B770}"/>
    <cellStyle name="Normal 3 3 2" xfId="65" xr:uid="{6F703CB7-F4F8-4094-B66A-7AB8DCBB1346}"/>
    <cellStyle name="Normal 3 3 2 2" xfId="68" xr:uid="{38557ACB-279F-4376-93E2-C4FCEDB7BEDE}"/>
    <cellStyle name="Normal 4" xfId="45" xr:uid="{6760C489-4A53-4EFE-9B91-113E1565799B}"/>
    <cellStyle name="Normal 4 2" xfId="47" xr:uid="{8E97B11D-C982-4681-8FAB-F4AF2D41EE70}"/>
    <cellStyle name="Normal 4 3" xfId="52" xr:uid="{A35A0A37-C10E-4ACD-AE54-C807C5047CCE}"/>
    <cellStyle name="Normal 4 3 2" xfId="59" xr:uid="{B57BC1FF-8313-48C7-93BC-0571D513A5FF}"/>
    <cellStyle name="Normal 4 4" xfId="56" xr:uid="{A0F872A7-C52B-4790-AA7B-DAF485C2B514}"/>
    <cellStyle name="Normal 4 5" xfId="69" xr:uid="{3ED7A7F5-C0E2-4942-BFF5-E4816935C9BD}"/>
    <cellStyle name="Normal 5" xfId="46" xr:uid="{0F507257-9E22-4F01-86B5-EA730E4249C5}"/>
    <cellStyle name="Normal 6" xfId="54" xr:uid="{AE8E5209-8B54-47A7-B8D7-331C78B6E1F1}"/>
    <cellStyle name="Normal 7" xfId="62" xr:uid="{8C692FEE-D315-4512-AC08-E947EBCB79AD}"/>
    <cellStyle name="Normal 8" xfId="66" xr:uid="{7151DFD3-55B6-4C29-A755-41F3CDB0E065}"/>
    <cellStyle name="Normal 8 2" xfId="48" xr:uid="{45DE0E4D-F80B-496B-BE78-1970D6AC3305}"/>
    <cellStyle name="Normal 9" xfId="2" xr:uid="{1E01E1EF-03DD-4FF6-88AD-1D4BA78476C8}"/>
    <cellStyle name="Percent 2" xfId="49" xr:uid="{645787BA-217A-4850-A9FF-AEE074D100EC}"/>
    <cellStyle name="Percent 2 2" xfId="53" xr:uid="{C9FF762F-184C-4CF9-AB1F-81A9E7ABFDFC}"/>
    <cellStyle name="Percent 2 2 2" xfId="60" xr:uid="{45A47059-60D4-4591-B5E7-AB81A0F0926D}"/>
    <cellStyle name="Percent 2 3" xfId="57" xr:uid="{D37B8EDA-5C77-4960-97E0-99C56730F0EE}"/>
    <cellStyle name="Percent 2 3 2" xfId="63" xr:uid="{20D4D177-47E0-49EA-992E-094AA780DB87}"/>
    <cellStyle name="Percent 3" xfId="51" xr:uid="{969D04EC-8BD6-48A7-8260-7A3AFD95F7C3}"/>
    <cellStyle name="Percent 4" xfId="64" xr:uid="{5FF55A64-24DA-4970-93BE-84F2FB93D557}"/>
    <cellStyle name="Percent 5" xfId="67" xr:uid="{CCAF72EC-05C3-4A06-9BC2-926B8D42806A}"/>
    <cellStyle name="Percent 6" xfId="42" xr:uid="{84451A3D-C65F-4A90-9FCB-963662EC893B}"/>
    <cellStyle name="Style 21" xfId="4" xr:uid="{3C2D39BB-5ED6-4454-8DCB-6741CEC756FD}"/>
    <cellStyle name="Style 21 2" xfId="5" xr:uid="{8100D0A7-79E4-4B5A-A02F-A7F093DD0EFE}"/>
    <cellStyle name="Style 22" xfId="6" xr:uid="{E25C5560-CF4B-4490-AFF9-58AD006F1DF8}"/>
    <cellStyle name="Style 22 2" xfId="7" xr:uid="{6BE32624-F087-4E05-AB10-C923530C7593}"/>
    <cellStyle name="Style 23" xfId="8" xr:uid="{D035572B-9A15-436C-96D6-5070FBF3A4B8}"/>
    <cellStyle name="Style 23 2" xfId="9" xr:uid="{04FD59A0-F11D-49FB-BA33-9EF3B9D936B5}"/>
    <cellStyle name="Style 24" xfId="10" xr:uid="{E748C559-30F0-49AC-B9D4-FEAD633FEF5F}"/>
    <cellStyle name="Style 24 2" xfId="11" xr:uid="{F30661CA-49F3-484A-90CE-550EA40BFCAB}"/>
    <cellStyle name="Style 25" xfId="12" xr:uid="{3A84B9C4-EA68-4E10-87D1-A3FE877C35D1}"/>
    <cellStyle name="Style 25 2" xfId="13" xr:uid="{CEC9F523-26F8-484C-BD1D-2A6F11577874}"/>
    <cellStyle name="Style 26" xfId="14" xr:uid="{DC41D14E-F692-4E2E-9F38-01843B3FF09E}"/>
    <cellStyle name="Style 26 2" xfId="15" xr:uid="{F400BC6A-441D-4562-949B-197423FDA36F}"/>
    <cellStyle name="Style 27" xfId="16" xr:uid="{E37F669E-13CF-4FBB-A6E3-88B981DC4D32}"/>
    <cellStyle name="Style 27 2" xfId="17" xr:uid="{B0CD5F30-EE85-4EE4-871E-CC7F4A351AEE}"/>
    <cellStyle name="Style 28" xfId="18" xr:uid="{2F684766-01C0-447E-9AE3-DB1CFCE8E846}"/>
    <cellStyle name="Style 28 2" xfId="19" xr:uid="{5D6F6618-6DD8-4355-959E-BA6F7986B8BB}"/>
    <cellStyle name="Style 29" xfId="20" xr:uid="{A130A82A-1A77-4A22-9419-483A45E618EF}"/>
    <cellStyle name="Style 29 2" xfId="21" xr:uid="{540867C9-AC22-4889-956C-5031AB513D35}"/>
    <cellStyle name="Style 30" xfId="22" xr:uid="{4A09F823-0146-44F9-97B5-E78C2FFDB944}"/>
    <cellStyle name="Style 30 2" xfId="23" xr:uid="{F1755D56-6724-4D5F-A8CF-2B5374758D0E}"/>
    <cellStyle name="Style 31" xfId="24" xr:uid="{7A12575F-98A3-490D-9770-CE57BCA3BB58}"/>
    <cellStyle name="Style 31 2" xfId="25" xr:uid="{827BC218-DA54-4E5E-BE33-4FB4E6D91F9E}"/>
    <cellStyle name="Style 32" xfId="26" xr:uid="{E045AD57-2F79-47CC-8F0B-8058C39A466C}"/>
    <cellStyle name="Style 32 2" xfId="27" xr:uid="{5FCE68CA-9E0F-40A0-BBA3-B0731C59DF5E}"/>
    <cellStyle name="Style 33" xfId="28" xr:uid="{7BE9A061-C196-4670-8A84-D3C22DC82726}"/>
    <cellStyle name="Style 33 2" xfId="29" xr:uid="{D4D1AFC5-C8BC-4624-B080-F65FA9AC67BE}"/>
    <cellStyle name="Style 34" xfId="30" xr:uid="{50DAF802-D83B-4B28-83E9-3153F293C06C}"/>
    <cellStyle name="Style 34 2" xfId="31" xr:uid="{13642988-6866-4A23-91FA-6D16B9AC6F96}"/>
    <cellStyle name="Style 35" xfId="32" xr:uid="{CA2094C3-B465-49CB-BB46-70CA650FB3F2}"/>
    <cellStyle name="Style 36" xfId="33" xr:uid="{88C1B168-23DE-4026-B25B-CFAA02E63C2A}"/>
    <cellStyle name="Style 37" xfId="34" xr:uid="{B7E24496-8D99-4815-B217-E92A88F3F3B9}"/>
    <cellStyle name="Style 38" xfId="35" xr:uid="{CF303582-C35C-4695-86A9-64B5CC91A7D7}"/>
    <cellStyle name="Style 39" xfId="36" xr:uid="{E5407DBA-97B7-4AC5-A9AB-A8472717A42C}"/>
    <cellStyle name="Style 40" xfId="37" xr:uid="{5A560DB3-E321-4761-8964-D5FD1C8C6851}"/>
    <cellStyle name="Style 41" xfId="38" xr:uid="{454276F9-291F-4CCD-9149-DBFCA86EA023}"/>
    <cellStyle name="Style 42" xfId="39" xr:uid="{6A49A10A-790F-455E-A2D9-B7321E0737A1}"/>
    <cellStyle name="Style 43" xfId="40" xr:uid="{FD2D6936-B234-40DB-BA16-AAE740A841C5}"/>
  </cellStyles>
  <dxfs count="0"/>
  <tableStyles count="1" defaultTableStyle="TableStyleMedium2" defaultPivotStyle="PivotStyleLight16">
    <tableStyle name="Invisible" pivot="0" table="0" count="0" xr9:uid="{92AED5F4-1B59-46B3-B294-4D0AC44626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mal.modi/Downloads/comtrad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trade"/>
      <sheetName val="export"/>
      <sheetName val="Import"/>
    </sheetNames>
    <sheetDataSet>
      <sheetData sheetId="0" refreshError="1"/>
      <sheetData sheetId="1" refreshError="1">
        <row r="7">
          <cell r="D7">
            <v>8774353</v>
          </cell>
          <cell r="E7">
            <v>13083527</v>
          </cell>
          <cell r="G7">
            <v>688922</v>
          </cell>
          <cell r="H7">
            <v>409094</v>
          </cell>
          <cell r="J7">
            <v>447060</v>
          </cell>
          <cell r="K7">
            <v>64854</v>
          </cell>
          <cell r="M7">
            <v>818790</v>
          </cell>
          <cell r="N7">
            <v>208144</v>
          </cell>
          <cell r="P7">
            <v>1140434</v>
          </cell>
          <cell r="Q7">
            <v>188749</v>
          </cell>
        </row>
        <row r="14">
          <cell r="D14">
            <v>13559728</v>
          </cell>
          <cell r="E14">
            <v>28786972</v>
          </cell>
          <cell r="G14">
            <v>10095041</v>
          </cell>
          <cell r="H14">
            <v>20036969</v>
          </cell>
          <cell r="J14">
            <v>529009</v>
          </cell>
          <cell r="K14">
            <v>804727</v>
          </cell>
          <cell r="M14">
            <v>3462026</v>
          </cell>
          <cell r="N14">
            <v>11288130</v>
          </cell>
        </row>
        <row r="21">
          <cell r="D21">
            <v>23263</v>
          </cell>
          <cell r="G21">
            <v>24285</v>
          </cell>
          <cell r="H21">
            <v>53210</v>
          </cell>
          <cell r="J21">
            <v>18278</v>
          </cell>
          <cell r="K21">
            <v>12170</v>
          </cell>
          <cell r="M21">
            <v>20785</v>
          </cell>
          <cell r="N21">
            <v>48153</v>
          </cell>
        </row>
        <row r="27">
          <cell r="J27">
            <v>2649</v>
          </cell>
          <cell r="K27">
            <v>2941</v>
          </cell>
          <cell r="M27">
            <v>4431</v>
          </cell>
          <cell r="N27">
            <v>3076</v>
          </cell>
        </row>
        <row r="29">
          <cell r="J29">
            <v>12474074</v>
          </cell>
          <cell r="K29">
            <v>21033500</v>
          </cell>
          <cell r="M29">
            <v>12539589</v>
          </cell>
          <cell r="N29">
            <v>22691500</v>
          </cell>
        </row>
        <row r="37">
          <cell r="D37">
            <v>13709656</v>
          </cell>
          <cell r="E37">
            <v>27886822</v>
          </cell>
          <cell r="G37">
            <v>477620</v>
          </cell>
          <cell r="H37">
            <v>652465</v>
          </cell>
          <cell r="J37">
            <v>11316162</v>
          </cell>
          <cell r="K37">
            <v>29897180</v>
          </cell>
          <cell r="M37">
            <v>3529373</v>
          </cell>
          <cell r="N37">
            <v>5615412</v>
          </cell>
          <cell r="P37">
            <v>10632385</v>
          </cell>
          <cell r="Q37">
            <v>23235294</v>
          </cell>
        </row>
        <row r="45">
          <cell r="D45">
            <v>37243091</v>
          </cell>
          <cell r="G45">
            <v>53673043</v>
          </cell>
          <cell r="H45">
            <v>77264220</v>
          </cell>
          <cell r="J45">
            <v>31171464</v>
          </cell>
          <cell r="K45">
            <v>70305350</v>
          </cell>
          <cell r="M45">
            <v>17044745</v>
          </cell>
          <cell r="N45">
            <v>54005053</v>
          </cell>
          <cell r="P45">
            <v>32411186</v>
          </cell>
          <cell r="Q45">
            <v>78923550</v>
          </cell>
        </row>
        <row r="47">
          <cell r="E47">
            <v>68012120</v>
          </cell>
        </row>
        <row r="53">
          <cell r="D53">
            <v>7761966</v>
          </cell>
          <cell r="E53">
            <v>9086925</v>
          </cell>
          <cell r="G53">
            <v>8865516</v>
          </cell>
          <cell r="H53">
            <v>4922473</v>
          </cell>
          <cell r="J53">
            <v>4854695</v>
          </cell>
          <cell r="K53">
            <v>7719715</v>
          </cell>
          <cell r="M53">
            <v>4762662</v>
          </cell>
          <cell r="N53">
            <v>4148763</v>
          </cell>
          <cell r="P53">
            <v>4740990</v>
          </cell>
          <cell r="Q53">
            <v>5888679</v>
          </cell>
        </row>
        <row r="61">
          <cell r="D61">
            <v>3539899</v>
          </cell>
          <cell r="E61">
            <v>6260261</v>
          </cell>
          <cell r="G61">
            <v>3487950</v>
          </cell>
          <cell r="H61">
            <v>6003911</v>
          </cell>
          <cell r="J61">
            <v>2511359</v>
          </cell>
          <cell r="K61">
            <v>6613028</v>
          </cell>
          <cell r="M61">
            <v>2240883</v>
          </cell>
          <cell r="N61">
            <v>5696532</v>
          </cell>
          <cell r="P61">
            <v>2290588</v>
          </cell>
          <cell r="Q61">
            <v>5162747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cis.com/explore/resources/news/2010/05/31/9363393/european-chemical-profile-acetic-acid/" TargetMode="External"/><Relationship Id="rId2" Type="http://schemas.openxmlformats.org/officeDocument/2006/relationships/hyperlink" Target="https://www.graphicalresearch.com/industry-insights/1104/europe-acetic-acid-market" TargetMode="External"/><Relationship Id="rId1" Type="http://schemas.openxmlformats.org/officeDocument/2006/relationships/hyperlink" Target="https://www.icis.com/explore/resources/news/2015/07/03/9900870/bp-s-hull-uk-acetic-acid-plant-returning-to-full-production/" TargetMode="External"/><Relationship Id="rId4" Type="http://schemas.openxmlformats.org/officeDocument/2006/relationships/hyperlink" Target="https://www.icis.com/explore/resources/news/2012/01/30/9527500/european-chemical-profile-acetic-ac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7845-A3EF-4C60-A57C-1C71F00E0C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F21F-9E07-42F6-B6BE-C186949D5255}">
  <dimension ref="A1:AB18"/>
  <sheetViews>
    <sheetView topLeftCell="L1" workbookViewId="0">
      <selection activeCell="C18" sqref="C18:AB18"/>
    </sheetView>
  </sheetViews>
  <sheetFormatPr defaultRowHeight="15" x14ac:dyDescent="0.25"/>
  <cols>
    <col min="1" max="1" width="30.42578125" customWidth="1"/>
    <col min="2" max="2" width="22.7109375" customWidth="1"/>
  </cols>
  <sheetData>
    <row r="1" spans="1:28" x14ac:dyDescent="0.25">
      <c r="A1" t="s">
        <v>0</v>
      </c>
      <c r="B1" t="s">
        <v>25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5">
      <c r="A2" s="1" t="s">
        <v>1</v>
      </c>
      <c r="B2" s="8" t="s">
        <v>39</v>
      </c>
      <c r="C2">
        <v>120</v>
      </c>
      <c r="D2">
        <v>120</v>
      </c>
      <c r="E2">
        <v>120</v>
      </c>
      <c r="F2">
        <v>120</v>
      </c>
      <c r="G2">
        <v>120</v>
      </c>
      <c r="H2">
        <v>120</v>
      </c>
      <c r="I2">
        <v>120</v>
      </c>
      <c r="J2">
        <v>120</v>
      </c>
      <c r="K2">
        <v>120</v>
      </c>
      <c r="L2">
        <v>120</v>
      </c>
      <c r="M2">
        <v>150</v>
      </c>
      <c r="N2">
        <v>150</v>
      </c>
      <c r="O2">
        <v>150</v>
      </c>
      <c r="P2">
        <v>150</v>
      </c>
      <c r="Q2">
        <v>150</v>
      </c>
      <c r="R2">
        <v>150</v>
      </c>
      <c r="S2">
        <v>150</v>
      </c>
      <c r="T2">
        <v>150</v>
      </c>
      <c r="U2">
        <v>150</v>
      </c>
      <c r="V2">
        <v>150</v>
      </c>
      <c r="W2">
        <v>150</v>
      </c>
      <c r="X2">
        <v>150</v>
      </c>
      <c r="Y2">
        <v>150</v>
      </c>
      <c r="Z2">
        <v>150</v>
      </c>
      <c r="AA2">
        <v>150</v>
      </c>
      <c r="AB2">
        <v>150</v>
      </c>
    </row>
    <row r="3" spans="1:28" x14ac:dyDescent="0.25">
      <c r="A3" s="2" t="s">
        <v>2</v>
      </c>
      <c r="B3" s="8" t="s">
        <v>26</v>
      </c>
      <c r="C3">
        <v>532</v>
      </c>
      <c r="D3">
        <v>532</v>
      </c>
      <c r="E3">
        <v>532</v>
      </c>
      <c r="F3">
        <v>532</v>
      </c>
      <c r="G3">
        <v>532</v>
      </c>
      <c r="H3">
        <v>532</v>
      </c>
      <c r="I3">
        <v>532</v>
      </c>
      <c r="J3">
        <v>532</v>
      </c>
      <c r="K3">
        <v>532</v>
      </c>
      <c r="L3">
        <v>532</v>
      </c>
      <c r="M3">
        <v>532</v>
      </c>
      <c r="N3">
        <v>532</v>
      </c>
      <c r="O3">
        <v>532</v>
      </c>
      <c r="P3">
        <v>532</v>
      </c>
      <c r="Q3">
        <v>532</v>
      </c>
      <c r="R3">
        <v>532</v>
      </c>
      <c r="S3">
        <v>532</v>
      </c>
      <c r="T3">
        <v>532</v>
      </c>
      <c r="U3">
        <v>532</v>
      </c>
      <c r="V3">
        <v>532</v>
      </c>
      <c r="W3">
        <v>532</v>
      </c>
      <c r="X3">
        <v>532</v>
      </c>
      <c r="Y3">
        <v>532</v>
      </c>
      <c r="Z3">
        <v>532</v>
      </c>
      <c r="AA3">
        <v>532</v>
      </c>
      <c r="AB3">
        <v>532</v>
      </c>
    </row>
    <row r="4" spans="1:28" x14ac:dyDescent="0.25">
      <c r="A4" s="8" t="s">
        <v>3</v>
      </c>
      <c r="B4" s="8" t="s">
        <v>5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30</v>
      </c>
      <c r="AA4">
        <v>30</v>
      </c>
      <c r="AB4">
        <v>30</v>
      </c>
    </row>
    <row r="5" spans="1:28" x14ac:dyDescent="0.25">
      <c r="A5" s="3" t="s">
        <v>4</v>
      </c>
      <c r="B5" s="8" t="s">
        <v>6</v>
      </c>
      <c r="C5">
        <v>500</v>
      </c>
      <c r="D5">
        <v>500</v>
      </c>
      <c r="E5">
        <v>500</v>
      </c>
      <c r="F5">
        <v>600</v>
      </c>
      <c r="G5">
        <v>600</v>
      </c>
      <c r="H5">
        <v>600</v>
      </c>
      <c r="I5">
        <v>600</v>
      </c>
      <c r="J5">
        <v>600</v>
      </c>
      <c r="K5">
        <v>600</v>
      </c>
      <c r="L5">
        <v>600</v>
      </c>
      <c r="M5">
        <v>650</v>
      </c>
      <c r="N5">
        <v>650</v>
      </c>
      <c r="O5">
        <v>650</v>
      </c>
      <c r="P5">
        <v>650</v>
      </c>
      <c r="Q5">
        <v>650</v>
      </c>
      <c r="R5">
        <v>650</v>
      </c>
      <c r="S5">
        <v>650</v>
      </c>
      <c r="T5">
        <v>650</v>
      </c>
      <c r="U5">
        <v>650</v>
      </c>
      <c r="V5">
        <v>650</v>
      </c>
      <c r="W5">
        <v>650</v>
      </c>
      <c r="X5">
        <v>650</v>
      </c>
      <c r="Y5">
        <v>650</v>
      </c>
      <c r="Z5">
        <v>650</v>
      </c>
      <c r="AA5">
        <v>650</v>
      </c>
      <c r="AB5">
        <v>650</v>
      </c>
    </row>
    <row r="6" spans="1:28" x14ac:dyDescent="0.25">
      <c r="A6" s="8" t="s">
        <v>8</v>
      </c>
      <c r="B6" s="4" t="s">
        <v>7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  <c r="X6">
        <v>40</v>
      </c>
      <c r="Y6">
        <v>40</v>
      </c>
      <c r="Z6">
        <v>40</v>
      </c>
      <c r="AA6">
        <v>40</v>
      </c>
      <c r="AB6">
        <v>40</v>
      </c>
    </row>
    <row r="7" spans="1:28" x14ac:dyDescent="0.25">
      <c r="A7" s="9" t="s">
        <v>9</v>
      </c>
      <c r="B7" s="9" t="s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</row>
    <row r="8" spans="1:28" x14ac:dyDescent="0.25">
      <c r="A8" s="9" t="s">
        <v>12</v>
      </c>
      <c r="B8" s="9" t="s">
        <v>13</v>
      </c>
      <c r="C8">
        <v>25</v>
      </c>
      <c r="D8">
        <v>25</v>
      </c>
      <c r="E8">
        <v>25</v>
      </c>
      <c r="F8">
        <v>25</v>
      </c>
      <c r="G8">
        <v>25</v>
      </c>
      <c r="H8">
        <v>25</v>
      </c>
      <c r="I8">
        <v>25</v>
      </c>
      <c r="J8">
        <v>25</v>
      </c>
      <c r="K8">
        <v>25</v>
      </c>
      <c r="L8">
        <v>25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</row>
    <row r="9" spans="1:28" s="6" customFormat="1" x14ac:dyDescent="0.25">
      <c r="A9" s="10" t="s">
        <v>37</v>
      </c>
      <c r="B9" s="11" t="s">
        <v>14</v>
      </c>
      <c r="C9" s="6">
        <v>150</v>
      </c>
      <c r="D9" s="6">
        <v>150</v>
      </c>
      <c r="E9" s="6">
        <v>150</v>
      </c>
      <c r="F9" s="6">
        <v>150</v>
      </c>
      <c r="G9" s="6">
        <v>150</v>
      </c>
      <c r="H9" s="6">
        <v>150</v>
      </c>
      <c r="I9" s="6">
        <v>150</v>
      </c>
      <c r="J9" s="6">
        <v>150</v>
      </c>
      <c r="K9" s="6">
        <v>150</v>
      </c>
      <c r="L9" s="6">
        <v>150</v>
      </c>
      <c r="M9" s="6">
        <v>150</v>
      </c>
      <c r="N9" s="6">
        <v>150</v>
      </c>
      <c r="O9" s="6">
        <v>150</v>
      </c>
      <c r="P9" s="6">
        <v>150</v>
      </c>
      <c r="Q9" s="6">
        <v>150</v>
      </c>
      <c r="R9" s="6">
        <v>150</v>
      </c>
      <c r="S9" s="6">
        <v>150</v>
      </c>
      <c r="T9" s="6">
        <v>150</v>
      </c>
      <c r="U9" s="6">
        <v>150</v>
      </c>
      <c r="V9" s="6">
        <v>150</v>
      </c>
      <c r="W9" s="6">
        <v>150</v>
      </c>
      <c r="X9" s="6">
        <v>150</v>
      </c>
      <c r="Y9" s="6">
        <v>150</v>
      </c>
      <c r="Z9" s="6">
        <v>150</v>
      </c>
      <c r="AA9" s="6">
        <v>150</v>
      </c>
      <c r="AB9" s="6">
        <v>150</v>
      </c>
    </row>
    <row r="10" spans="1:28" x14ac:dyDescent="0.25">
      <c r="A10" s="8" t="s">
        <v>15</v>
      </c>
      <c r="B10" s="9" t="s">
        <v>38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70</v>
      </c>
      <c r="O10">
        <v>70</v>
      </c>
      <c r="P10">
        <v>70</v>
      </c>
      <c r="Q10">
        <v>70</v>
      </c>
      <c r="R10">
        <v>70</v>
      </c>
      <c r="S10">
        <v>70</v>
      </c>
      <c r="T10">
        <v>70</v>
      </c>
      <c r="U10">
        <v>70</v>
      </c>
      <c r="V10">
        <v>70</v>
      </c>
      <c r="W10">
        <v>70</v>
      </c>
      <c r="X10">
        <v>70</v>
      </c>
      <c r="Y10">
        <v>70</v>
      </c>
      <c r="Z10">
        <v>70</v>
      </c>
      <c r="AA10">
        <v>70</v>
      </c>
      <c r="AB10">
        <v>70</v>
      </c>
    </row>
    <row r="11" spans="1:28" x14ac:dyDescent="0.25">
      <c r="A11" s="9" t="s">
        <v>16</v>
      </c>
      <c r="B11" s="9" t="s">
        <v>17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</row>
    <row r="12" spans="1:28" x14ac:dyDescent="0.25">
      <c r="A12" s="12" t="s">
        <v>22</v>
      </c>
      <c r="B12" s="12" t="s">
        <v>21</v>
      </c>
      <c r="C12">
        <v>25</v>
      </c>
      <c r="D12">
        <v>25</v>
      </c>
      <c r="E12">
        <v>25</v>
      </c>
      <c r="F12">
        <v>25</v>
      </c>
      <c r="G12">
        <v>25</v>
      </c>
      <c r="H12">
        <v>25</v>
      </c>
      <c r="I12">
        <v>25</v>
      </c>
      <c r="J12">
        <v>25</v>
      </c>
      <c r="K12">
        <v>25</v>
      </c>
      <c r="L12">
        <v>25</v>
      </c>
      <c r="M12">
        <v>25</v>
      </c>
      <c r="N12">
        <v>25</v>
      </c>
      <c r="O12">
        <v>25</v>
      </c>
      <c r="P12">
        <v>25</v>
      </c>
      <c r="Q12">
        <v>25</v>
      </c>
      <c r="R12">
        <v>25</v>
      </c>
      <c r="S12">
        <v>25</v>
      </c>
      <c r="T12">
        <v>25</v>
      </c>
      <c r="U12">
        <v>25</v>
      </c>
      <c r="V12">
        <v>25</v>
      </c>
      <c r="W12">
        <v>25</v>
      </c>
      <c r="X12">
        <v>25</v>
      </c>
      <c r="Y12">
        <v>25</v>
      </c>
      <c r="Z12">
        <v>25</v>
      </c>
      <c r="AA12">
        <v>25</v>
      </c>
      <c r="AB12">
        <v>25</v>
      </c>
    </row>
    <row r="13" spans="1:28" x14ac:dyDescent="0.25">
      <c r="A13" s="9" t="s">
        <v>23</v>
      </c>
      <c r="B13" s="9" t="s">
        <v>24</v>
      </c>
      <c r="C13">
        <v>150</v>
      </c>
      <c r="D13">
        <v>150</v>
      </c>
      <c r="E13">
        <v>150</v>
      </c>
      <c r="F13">
        <v>150</v>
      </c>
      <c r="G13">
        <v>150</v>
      </c>
      <c r="H13">
        <v>150</v>
      </c>
      <c r="I13">
        <v>150</v>
      </c>
      <c r="J13">
        <v>150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  <c r="U13">
        <v>150</v>
      </c>
      <c r="V13">
        <v>150</v>
      </c>
      <c r="W13">
        <v>150</v>
      </c>
      <c r="X13">
        <v>150</v>
      </c>
      <c r="Y13">
        <v>150</v>
      </c>
      <c r="Z13">
        <v>150</v>
      </c>
      <c r="AA13">
        <v>150</v>
      </c>
      <c r="AB13">
        <v>150</v>
      </c>
    </row>
    <row r="14" spans="1:28" x14ac:dyDescent="0.25">
      <c r="A14" s="9" t="s">
        <v>27</v>
      </c>
      <c r="B14" s="9" t="s">
        <v>28</v>
      </c>
      <c r="C14">
        <v>180</v>
      </c>
      <c r="D14">
        <v>180</v>
      </c>
      <c r="E14">
        <v>180</v>
      </c>
      <c r="F14">
        <v>180</v>
      </c>
      <c r="G14">
        <v>180</v>
      </c>
      <c r="H14">
        <v>180</v>
      </c>
      <c r="I14">
        <v>180</v>
      </c>
      <c r="J14">
        <v>180</v>
      </c>
      <c r="K14">
        <v>180</v>
      </c>
      <c r="L14">
        <v>180</v>
      </c>
      <c r="M14">
        <v>180</v>
      </c>
      <c r="N14">
        <v>250</v>
      </c>
      <c r="O14">
        <v>250</v>
      </c>
      <c r="P14">
        <v>250</v>
      </c>
      <c r="Q14">
        <v>250</v>
      </c>
      <c r="R14">
        <v>250</v>
      </c>
      <c r="S14">
        <v>250</v>
      </c>
      <c r="T14">
        <v>250</v>
      </c>
      <c r="U14">
        <v>250</v>
      </c>
      <c r="V14">
        <v>250</v>
      </c>
      <c r="W14">
        <v>250</v>
      </c>
      <c r="X14">
        <v>250</v>
      </c>
      <c r="Y14">
        <v>250</v>
      </c>
      <c r="Z14">
        <v>250</v>
      </c>
      <c r="AA14">
        <v>250</v>
      </c>
      <c r="AB14">
        <v>250</v>
      </c>
    </row>
    <row r="15" spans="1:28" x14ac:dyDescent="0.25">
      <c r="A15" s="9" t="s">
        <v>34</v>
      </c>
      <c r="B15" s="8"/>
      <c r="C15">
        <v>50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80</v>
      </c>
      <c r="N15">
        <v>80</v>
      </c>
      <c r="O15">
        <v>80</v>
      </c>
      <c r="P15">
        <v>80</v>
      </c>
      <c r="Q15">
        <v>80</v>
      </c>
      <c r="R15">
        <v>80</v>
      </c>
      <c r="S15">
        <v>80</v>
      </c>
      <c r="T15">
        <v>80</v>
      </c>
      <c r="U15">
        <v>80</v>
      </c>
      <c r="V15">
        <v>80</v>
      </c>
      <c r="W15">
        <v>80</v>
      </c>
      <c r="X15">
        <v>80</v>
      </c>
      <c r="Y15">
        <v>80</v>
      </c>
      <c r="Z15">
        <v>80</v>
      </c>
      <c r="AA15">
        <v>80</v>
      </c>
      <c r="AB15">
        <v>80</v>
      </c>
    </row>
    <row r="18" spans="1:28" x14ac:dyDescent="0.25">
      <c r="A18" s="9" t="s">
        <v>67</v>
      </c>
      <c r="C18">
        <f>SUM(C2:C15)</f>
        <v>1962</v>
      </c>
      <c r="D18">
        <f t="shared" ref="D18:AB18" si="0">SUM(D2:D15)</f>
        <v>1962</v>
      </c>
      <c r="E18">
        <f t="shared" si="0"/>
        <v>1962</v>
      </c>
      <c r="F18">
        <f t="shared" si="0"/>
        <v>2062</v>
      </c>
      <c r="G18">
        <f t="shared" si="0"/>
        <v>2062</v>
      </c>
      <c r="H18">
        <f t="shared" si="0"/>
        <v>2062</v>
      </c>
      <c r="I18">
        <f t="shared" si="0"/>
        <v>2062</v>
      </c>
      <c r="J18">
        <f t="shared" si="0"/>
        <v>2062</v>
      </c>
      <c r="K18">
        <f t="shared" si="0"/>
        <v>2062</v>
      </c>
      <c r="L18">
        <f t="shared" si="0"/>
        <v>2062</v>
      </c>
      <c r="M18">
        <f t="shared" si="0"/>
        <v>2177</v>
      </c>
      <c r="N18">
        <f t="shared" si="0"/>
        <v>2267</v>
      </c>
      <c r="O18">
        <f t="shared" si="0"/>
        <v>2267</v>
      </c>
      <c r="P18">
        <f t="shared" si="0"/>
        <v>2267</v>
      </c>
      <c r="Q18">
        <f t="shared" si="0"/>
        <v>2267</v>
      </c>
      <c r="R18">
        <f t="shared" si="0"/>
        <v>2267</v>
      </c>
      <c r="S18">
        <f t="shared" si="0"/>
        <v>2267</v>
      </c>
      <c r="T18">
        <f t="shared" si="0"/>
        <v>2267</v>
      </c>
      <c r="U18">
        <f t="shared" si="0"/>
        <v>2267</v>
      </c>
      <c r="V18">
        <f t="shared" si="0"/>
        <v>2267</v>
      </c>
      <c r="W18">
        <f t="shared" si="0"/>
        <v>2267</v>
      </c>
      <c r="X18">
        <f t="shared" si="0"/>
        <v>2267</v>
      </c>
      <c r="Y18">
        <f t="shared" si="0"/>
        <v>2267</v>
      </c>
      <c r="Z18">
        <f t="shared" si="0"/>
        <v>2267</v>
      </c>
      <c r="AA18">
        <f t="shared" si="0"/>
        <v>2267</v>
      </c>
      <c r="AB18">
        <f t="shared" si="0"/>
        <v>2267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4168-EEBE-4AD7-98C4-F7CE5FA0AE96}">
  <dimension ref="A1:AE18"/>
  <sheetViews>
    <sheetView workbookViewId="0">
      <selection activeCell="E20" sqref="E20"/>
    </sheetView>
  </sheetViews>
  <sheetFormatPr defaultRowHeight="15" x14ac:dyDescent="0.25"/>
  <cols>
    <col min="2" max="2" width="10" customWidth="1"/>
    <col min="3" max="3" width="13" customWidth="1"/>
    <col min="4" max="4" width="30.42578125" customWidth="1"/>
    <col min="5" max="5" width="25.5703125" customWidth="1"/>
  </cols>
  <sheetData>
    <row r="1" spans="1:31" s="14" customFormat="1" x14ac:dyDescent="0.25">
      <c r="A1" s="14" t="s">
        <v>41</v>
      </c>
      <c r="B1" s="14" t="s">
        <v>43</v>
      </c>
      <c r="C1" s="14" t="s">
        <v>25</v>
      </c>
      <c r="D1" s="14" t="s">
        <v>0</v>
      </c>
      <c r="E1" s="14" t="s">
        <v>35</v>
      </c>
      <c r="F1" s="14">
        <v>2015</v>
      </c>
      <c r="G1" s="14">
        <v>2016</v>
      </c>
      <c r="H1" s="14">
        <v>2017</v>
      </c>
      <c r="I1" s="14">
        <v>2018</v>
      </c>
      <c r="J1" s="14">
        <v>2019</v>
      </c>
      <c r="K1" s="14">
        <v>2020</v>
      </c>
      <c r="L1" s="14">
        <v>2021</v>
      </c>
      <c r="M1" s="14">
        <v>2022</v>
      </c>
      <c r="N1" s="14">
        <v>2023</v>
      </c>
      <c r="O1" s="14">
        <v>2024</v>
      </c>
      <c r="P1" s="14">
        <v>2025</v>
      </c>
      <c r="Q1" s="14">
        <v>2026</v>
      </c>
      <c r="R1" s="14">
        <v>2027</v>
      </c>
      <c r="S1" s="14">
        <v>2028</v>
      </c>
      <c r="T1" s="14">
        <v>2029</v>
      </c>
      <c r="U1" s="14">
        <v>2030</v>
      </c>
      <c r="V1" s="14">
        <v>2031</v>
      </c>
      <c r="W1" s="14">
        <v>2032</v>
      </c>
      <c r="X1" s="14">
        <v>2033</v>
      </c>
      <c r="Y1" s="14">
        <v>2034</v>
      </c>
      <c r="Z1" s="14">
        <v>2035</v>
      </c>
      <c r="AA1" s="14">
        <v>2036</v>
      </c>
      <c r="AB1" s="14">
        <v>2037</v>
      </c>
      <c r="AC1" s="14">
        <v>2038</v>
      </c>
      <c r="AD1" s="14">
        <v>2039</v>
      </c>
      <c r="AE1" s="14">
        <v>2040</v>
      </c>
    </row>
    <row r="2" spans="1:31" x14ac:dyDescent="0.25">
      <c r="A2" t="s">
        <v>42</v>
      </c>
      <c r="B2" t="s">
        <v>44</v>
      </c>
      <c r="C2" s="8" t="s">
        <v>54</v>
      </c>
      <c r="D2" s="1" t="s">
        <v>1</v>
      </c>
      <c r="E2" s="8"/>
      <c r="F2">
        <v>120</v>
      </c>
      <c r="G2">
        <v>120</v>
      </c>
      <c r="H2">
        <v>120</v>
      </c>
      <c r="I2">
        <v>120</v>
      </c>
      <c r="J2">
        <v>120</v>
      </c>
      <c r="K2">
        <v>120</v>
      </c>
      <c r="L2">
        <v>120</v>
      </c>
      <c r="M2">
        <v>120</v>
      </c>
      <c r="N2">
        <v>120</v>
      </c>
      <c r="O2">
        <v>120</v>
      </c>
      <c r="P2">
        <v>150</v>
      </c>
      <c r="Q2">
        <v>150</v>
      </c>
      <c r="R2">
        <v>150</v>
      </c>
      <c r="S2">
        <v>150</v>
      </c>
      <c r="T2">
        <v>150</v>
      </c>
      <c r="U2">
        <v>150</v>
      </c>
      <c r="V2">
        <v>150</v>
      </c>
      <c r="W2">
        <v>150</v>
      </c>
      <c r="X2">
        <v>150</v>
      </c>
      <c r="Y2">
        <v>150</v>
      </c>
      <c r="Z2">
        <v>150</v>
      </c>
      <c r="AA2">
        <v>150</v>
      </c>
      <c r="AB2">
        <v>150</v>
      </c>
      <c r="AC2">
        <v>150</v>
      </c>
      <c r="AD2">
        <v>150</v>
      </c>
      <c r="AE2">
        <v>150</v>
      </c>
    </row>
    <row r="3" spans="1:31" x14ac:dyDescent="0.25">
      <c r="A3" t="s">
        <v>42</v>
      </c>
      <c r="B3" t="s">
        <v>45</v>
      </c>
      <c r="C3" s="8" t="s">
        <v>55</v>
      </c>
      <c r="D3" s="2" t="s">
        <v>2</v>
      </c>
      <c r="E3" s="8"/>
      <c r="F3">
        <v>532</v>
      </c>
      <c r="G3">
        <v>532</v>
      </c>
      <c r="H3">
        <v>532</v>
      </c>
      <c r="I3">
        <v>532</v>
      </c>
      <c r="J3">
        <v>532</v>
      </c>
      <c r="K3">
        <v>532</v>
      </c>
      <c r="L3">
        <v>532</v>
      </c>
      <c r="M3">
        <v>532</v>
      </c>
      <c r="N3">
        <v>532</v>
      </c>
      <c r="O3">
        <v>532</v>
      </c>
      <c r="P3">
        <v>532</v>
      </c>
      <c r="Q3">
        <v>532</v>
      </c>
      <c r="R3">
        <v>532</v>
      </c>
      <c r="S3">
        <v>532</v>
      </c>
      <c r="T3">
        <v>532</v>
      </c>
      <c r="U3">
        <v>532</v>
      </c>
      <c r="V3">
        <v>532</v>
      </c>
      <c r="W3">
        <v>532</v>
      </c>
      <c r="X3">
        <v>532</v>
      </c>
      <c r="Y3">
        <v>532</v>
      </c>
      <c r="Z3">
        <v>532</v>
      </c>
      <c r="AA3">
        <v>532</v>
      </c>
      <c r="AB3">
        <v>532</v>
      </c>
      <c r="AC3">
        <v>532</v>
      </c>
      <c r="AD3">
        <v>532</v>
      </c>
      <c r="AE3">
        <v>532</v>
      </c>
    </row>
    <row r="4" spans="1:31" x14ac:dyDescent="0.25">
      <c r="A4" t="s">
        <v>42</v>
      </c>
      <c r="B4" t="s">
        <v>44</v>
      </c>
      <c r="C4" s="8" t="s">
        <v>56</v>
      </c>
      <c r="D4" s="8" t="s">
        <v>3</v>
      </c>
      <c r="E4" s="8"/>
      <c r="F4">
        <v>30</v>
      </c>
      <c r="G4">
        <v>30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30</v>
      </c>
      <c r="AA4">
        <v>30</v>
      </c>
      <c r="AB4">
        <v>30</v>
      </c>
      <c r="AC4">
        <v>30</v>
      </c>
      <c r="AD4">
        <v>30</v>
      </c>
      <c r="AE4">
        <v>30</v>
      </c>
    </row>
    <row r="5" spans="1:31" ht="45" x14ac:dyDescent="0.25">
      <c r="A5" t="s">
        <v>42</v>
      </c>
      <c r="B5" t="s">
        <v>46</v>
      </c>
      <c r="C5" s="8" t="s">
        <v>57</v>
      </c>
      <c r="D5" s="3" t="s">
        <v>4</v>
      </c>
      <c r="E5" s="5" t="s">
        <v>36</v>
      </c>
      <c r="F5">
        <v>500</v>
      </c>
      <c r="G5">
        <v>500</v>
      </c>
      <c r="H5">
        <v>500</v>
      </c>
      <c r="I5">
        <v>600</v>
      </c>
      <c r="J5">
        <v>600</v>
      </c>
      <c r="K5">
        <v>600</v>
      </c>
      <c r="L5">
        <v>600</v>
      </c>
      <c r="M5">
        <v>600</v>
      </c>
      <c r="N5">
        <v>600</v>
      </c>
      <c r="O5">
        <v>600</v>
      </c>
      <c r="P5">
        <v>650</v>
      </c>
      <c r="Q5">
        <v>650</v>
      </c>
      <c r="R5">
        <v>650</v>
      </c>
      <c r="S5">
        <v>650</v>
      </c>
      <c r="T5">
        <v>650</v>
      </c>
      <c r="U5">
        <v>650</v>
      </c>
      <c r="V5">
        <v>650</v>
      </c>
      <c r="W5">
        <v>650</v>
      </c>
      <c r="X5">
        <v>650</v>
      </c>
      <c r="Y5">
        <v>650</v>
      </c>
      <c r="Z5">
        <v>650</v>
      </c>
      <c r="AA5">
        <v>650</v>
      </c>
      <c r="AB5">
        <v>650</v>
      </c>
      <c r="AC5">
        <v>650</v>
      </c>
      <c r="AD5">
        <v>650</v>
      </c>
      <c r="AE5">
        <v>650</v>
      </c>
    </row>
    <row r="6" spans="1:31" x14ac:dyDescent="0.25">
      <c r="A6" t="s">
        <v>42</v>
      </c>
      <c r="B6" t="s">
        <v>44</v>
      </c>
      <c r="C6" s="4" t="s">
        <v>58</v>
      </c>
      <c r="D6" s="8" t="s">
        <v>8</v>
      </c>
      <c r="E6" s="4"/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  <c r="X6">
        <v>40</v>
      </c>
      <c r="Y6">
        <v>40</v>
      </c>
      <c r="Z6">
        <v>40</v>
      </c>
      <c r="AA6">
        <v>40</v>
      </c>
      <c r="AB6">
        <v>40</v>
      </c>
      <c r="AC6">
        <v>40</v>
      </c>
      <c r="AD6">
        <v>40</v>
      </c>
      <c r="AE6">
        <v>40</v>
      </c>
    </row>
    <row r="7" spans="1:31" x14ac:dyDescent="0.25">
      <c r="A7" t="s">
        <v>42</v>
      </c>
      <c r="B7" t="s">
        <v>47</v>
      </c>
      <c r="C7" s="9" t="s">
        <v>59</v>
      </c>
      <c r="D7" s="9" t="s">
        <v>9</v>
      </c>
      <c r="E7" s="9"/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</row>
    <row r="8" spans="1:31" x14ac:dyDescent="0.25">
      <c r="A8" t="s">
        <v>42</v>
      </c>
      <c r="B8" t="s">
        <v>48</v>
      </c>
      <c r="C8" s="9" t="s">
        <v>60</v>
      </c>
      <c r="D8" s="9" t="s">
        <v>12</v>
      </c>
      <c r="E8" s="9"/>
      <c r="F8">
        <v>25</v>
      </c>
      <c r="G8">
        <v>25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</row>
    <row r="9" spans="1:31" s="6" customFormat="1" x14ac:dyDescent="0.25">
      <c r="A9" t="s">
        <v>42</v>
      </c>
      <c r="B9" s="6" t="s">
        <v>49</v>
      </c>
      <c r="C9" s="11" t="s">
        <v>61</v>
      </c>
      <c r="D9" s="10" t="s">
        <v>37</v>
      </c>
      <c r="F9" s="6">
        <v>150</v>
      </c>
      <c r="G9" s="6">
        <v>150</v>
      </c>
      <c r="H9" s="6">
        <v>150</v>
      </c>
      <c r="I9" s="6">
        <v>150</v>
      </c>
      <c r="J9" s="6">
        <v>150</v>
      </c>
      <c r="K9" s="6">
        <v>150</v>
      </c>
      <c r="L9" s="6">
        <v>150</v>
      </c>
      <c r="M9" s="6">
        <v>150</v>
      </c>
      <c r="N9" s="6">
        <v>150</v>
      </c>
      <c r="O9" s="6">
        <v>150</v>
      </c>
      <c r="P9" s="6">
        <v>150</v>
      </c>
      <c r="Q9" s="6">
        <v>150</v>
      </c>
      <c r="R9" s="6">
        <v>150</v>
      </c>
      <c r="S9" s="6">
        <v>150</v>
      </c>
      <c r="T9" s="6">
        <v>150</v>
      </c>
      <c r="U9" s="6">
        <v>150</v>
      </c>
      <c r="V9" s="6">
        <v>150</v>
      </c>
      <c r="W9" s="6">
        <v>150</v>
      </c>
      <c r="X9" s="6">
        <v>150</v>
      </c>
      <c r="Y9" s="6">
        <v>150</v>
      </c>
      <c r="Z9" s="6">
        <v>150</v>
      </c>
      <c r="AA9" s="6">
        <v>150</v>
      </c>
      <c r="AB9" s="6">
        <v>150</v>
      </c>
      <c r="AC9" s="6">
        <v>150</v>
      </c>
      <c r="AD9" s="6">
        <v>150</v>
      </c>
      <c r="AE9" s="6">
        <v>150</v>
      </c>
    </row>
    <row r="10" spans="1:31" x14ac:dyDescent="0.25">
      <c r="A10" t="s">
        <v>42</v>
      </c>
      <c r="B10" t="s">
        <v>50</v>
      </c>
      <c r="C10" s="9" t="s">
        <v>62</v>
      </c>
      <c r="D10" s="8" t="s">
        <v>15</v>
      </c>
      <c r="E10" s="13"/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70</v>
      </c>
      <c r="R10">
        <v>70</v>
      </c>
      <c r="S10">
        <v>70</v>
      </c>
      <c r="T10">
        <v>70</v>
      </c>
      <c r="U10">
        <v>70</v>
      </c>
      <c r="V10">
        <v>70</v>
      </c>
      <c r="W10">
        <v>70</v>
      </c>
      <c r="X10">
        <v>70</v>
      </c>
      <c r="Y10">
        <v>70</v>
      </c>
      <c r="Z10">
        <v>70</v>
      </c>
      <c r="AA10">
        <v>70</v>
      </c>
      <c r="AB10">
        <v>70</v>
      </c>
      <c r="AC10">
        <v>70</v>
      </c>
      <c r="AD10">
        <v>70</v>
      </c>
      <c r="AE10">
        <v>70</v>
      </c>
    </row>
    <row r="11" spans="1:31" x14ac:dyDescent="0.25">
      <c r="A11" t="s">
        <v>42</v>
      </c>
      <c r="B11" t="s">
        <v>51</v>
      </c>
      <c r="C11" s="9" t="s">
        <v>63</v>
      </c>
      <c r="D11" s="9" t="s">
        <v>16</v>
      </c>
      <c r="E11" s="9"/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</row>
    <row r="12" spans="1:31" x14ac:dyDescent="0.25">
      <c r="A12" t="s">
        <v>42</v>
      </c>
      <c r="B12" t="s">
        <v>52</v>
      </c>
      <c r="C12" s="12" t="s">
        <v>64</v>
      </c>
      <c r="D12" s="12" t="s">
        <v>22</v>
      </c>
      <c r="E12" s="12"/>
      <c r="F12">
        <v>25</v>
      </c>
      <c r="G12">
        <v>25</v>
      </c>
      <c r="H12">
        <v>25</v>
      </c>
      <c r="I12">
        <v>25</v>
      </c>
      <c r="J12">
        <v>25</v>
      </c>
      <c r="K12">
        <v>25</v>
      </c>
      <c r="L12">
        <v>25</v>
      </c>
      <c r="M12">
        <v>25</v>
      </c>
      <c r="N12">
        <v>25</v>
      </c>
      <c r="O12">
        <v>25</v>
      </c>
      <c r="P12">
        <v>25</v>
      </c>
      <c r="Q12">
        <v>25</v>
      </c>
      <c r="R12">
        <v>25</v>
      </c>
      <c r="S12">
        <v>25</v>
      </c>
      <c r="T12">
        <v>25</v>
      </c>
      <c r="U12">
        <v>25</v>
      </c>
      <c r="V12">
        <v>25</v>
      </c>
      <c r="W12">
        <v>25</v>
      </c>
      <c r="X12">
        <v>25</v>
      </c>
      <c r="Y12">
        <v>25</v>
      </c>
      <c r="Z12">
        <v>25</v>
      </c>
      <c r="AA12">
        <v>25</v>
      </c>
      <c r="AB12">
        <v>25</v>
      </c>
      <c r="AC12">
        <v>25</v>
      </c>
      <c r="AD12">
        <v>25</v>
      </c>
      <c r="AE12">
        <v>25</v>
      </c>
    </row>
    <row r="13" spans="1:31" x14ac:dyDescent="0.25">
      <c r="A13" t="s">
        <v>42</v>
      </c>
      <c r="B13" t="s">
        <v>53</v>
      </c>
      <c r="C13" s="9" t="s">
        <v>65</v>
      </c>
      <c r="D13" s="9" t="s">
        <v>23</v>
      </c>
      <c r="E13" s="9"/>
      <c r="F13">
        <v>150</v>
      </c>
      <c r="G13">
        <v>150</v>
      </c>
      <c r="H13">
        <v>150</v>
      </c>
      <c r="I13">
        <v>150</v>
      </c>
      <c r="J13">
        <v>150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  <c r="U13">
        <v>150</v>
      </c>
      <c r="V13">
        <v>150</v>
      </c>
      <c r="W13">
        <v>150</v>
      </c>
      <c r="X13">
        <v>150</v>
      </c>
      <c r="Y13">
        <v>150</v>
      </c>
      <c r="Z13">
        <v>150</v>
      </c>
      <c r="AA13">
        <v>150</v>
      </c>
      <c r="AB13">
        <v>150</v>
      </c>
      <c r="AC13">
        <v>150</v>
      </c>
      <c r="AD13">
        <v>150</v>
      </c>
      <c r="AE13">
        <v>150</v>
      </c>
    </row>
    <row r="14" spans="1:31" x14ac:dyDescent="0.25">
      <c r="A14" t="s">
        <v>42</v>
      </c>
      <c r="B14" t="s">
        <v>44</v>
      </c>
      <c r="C14" s="9" t="s">
        <v>66</v>
      </c>
      <c r="D14" s="9" t="s">
        <v>27</v>
      </c>
      <c r="E14" s="9" t="s">
        <v>40</v>
      </c>
      <c r="F14">
        <v>180</v>
      </c>
      <c r="G14">
        <v>180</v>
      </c>
      <c r="H14">
        <v>180</v>
      </c>
      <c r="I14">
        <v>180</v>
      </c>
      <c r="J14">
        <v>180</v>
      </c>
      <c r="K14">
        <v>180</v>
      </c>
      <c r="L14">
        <v>180</v>
      </c>
      <c r="M14">
        <v>180</v>
      </c>
      <c r="N14">
        <v>180</v>
      </c>
      <c r="O14">
        <v>180</v>
      </c>
      <c r="P14">
        <v>180</v>
      </c>
      <c r="Q14">
        <v>250</v>
      </c>
      <c r="R14">
        <v>250</v>
      </c>
      <c r="S14">
        <v>250</v>
      </c>
      <c r="T14">
        <v>250</v>
      </c>
      <c r="U14">
        <v>250</v>
      </c>
      <c r="V14">
        <v>250</v>
      </c>
      <c r="W14">
        <v>250</v>
      </c>
      <c r="X14">
        <v>250</v>
      </c>
      <c r="Y14">
        <v>250</v>
      </c>
      <c r="Z14">
        <v>250</v>
      </c>
      <c r="AA14">
        <v>250</v>
      </c>
      <c r="AB14">
        <v>250</v>
      </c>
      <c r="AC14">
        <v>250</v>
      </c>
      <c r="AD14">
        <v>250</v>
      </c>
      <c r="AE14">
        <v>250</v>
      </c>
    </row>
    <row r="15" spans="1:31" x14ac:dyDescent="0.25">
      <c r="A15" t="s">
        <v>42</v>
      </c>
      <c r="D15" s="9" t="s">
        <v>34</v>
      </c>
      <c r="E15" s="8"/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80</v>
      </c>
      <c r="Q15">
        <v>80</v>
      </c>
      <c r="R15">
        <v>80</v>
      </c>
      <c r="S15">
        <v>80</v>
      </c>
      <c r="T15">
        <v>80</v>
      </c>
      <c r="U15">
        <v>80</v>
      </c>
      <c r="V15">
        <v>80</v>
      </c>
      <c r="W15">
        <v>80</v>
      </c>
      <c r="X15">
        <v>80</v>
      </c>
      <c r="Y15">
        <v>80</v>
      </c>
      <c r="Z15">
        <v>80</v>
      </c>
      <c r="AA15">
        <v>80</v>
      </c>
      <c r="AB15">
        <v>80</v>
      </c>
      <c r="AC15">
        <v>80</v>
      </c>
      <c r="AD15">
        <v>80</v>
      </c>
      <c r="AE15">
        <v>80</v>
      </c>
    </row>
    <row r="18" spans="4:31" s="15" customFormat="1" x14ac:dyDescent="0.25">
      <c r="D18" s="16" t="s">
        <v>67</v>
      </c>
      <c r="F18" s="15">
        <f>SUM(F2:F15)</f>
        <v>1962</v>
      </c>
      <c r="G18" s="15">
        <f t="shared" ref="G18:AE18" si="0">SUM(G2:G15)</f>
        <v>1962</v>
      </c>
      <c r="H18" s="15">
        <f t="shared" si="0"/>
        <v>1962</v>
      </c>
      <c r="I18" s="15">
        <f t="shared" si="0"/>
        <v>2062</v>
      </c>
      <c r="J18" s="15">
        <f t="shared" si="0"/>
        <v>2062</v>
      </c>
      <c r="K18" s="15">
        <f t="shared" si="0"/>
        <v>2062</v>
      </c>
      <c r="L18" s="15">
        <f t="shared" si="0"/>
        <v>2062</v>
      </c>
      <c r="M18" s="15">
        <f t="shared" si="0"/>
        <v>2062</v>
      </c>
      <c r="N18" s="15">
        <f t="shared" si="0"/>
        <v>2062</v>
      </c>
      <c r="O18" s="15">
        <f t="shared" si="0"/>
        <v>2062</v>
      </c>
      <c r="P18" s="15">
        <f t="shared" si="0"/>
        <v>2177</v>
      </c>
      <c r="Q18" s="15">
        <f t="shared" si="0"/>
        <v>2267</v>
      </c>
      <c r="R18" s="15">
        <f t="shared" si="0"/>
        <v>2267</v>
      </c>
      <c r="S18" s="15">
        <f t="shared" si="0"/>
        <v>2267</v>
      </c>
      <c r="T18" s="15">
        <f t="shared" si="0"/>
        <v>2267</v>
      </c>
      <c r="U18" s="15">
        <f t="shared" si="0"/>
        <v>2267</v>
      </c>
      <c r="V18" s="15">
        <f t="shared" si="0"/>
        <v>2267</v>
      </c>
      <c r="W18" s="15">
        <f t="shared" si="0"/>
        <v>2267</v>
      </c>
      <c r="X18" s="15">
        <f t="shared" si="0"/>
        <v>2267</v>
      </c>
      <c r="Y18" s="15">
        <f t="shared" si="0"/>
        <v>2267</v>
      </c>
      <c r="Z18" s="15">
        <f t="shared" si="0"/>
        <v>2267</v>
      </c>
      <c r="AA18" s="15">
        <f t="shared" si="0"/>
        <v>2267</v>
      </c>
      <c r="AB18" s="15">
        <f t="shared" si="0"/>
        <v>2267</v>
      </c>
      <c r="AC18" s="15">
        <f t="shared" si="0"/>
        <v>2267</v>
      </c>
      <c r="AD18" s="15">
        <f t="shared" si="0"/>
        <v>2267</v>
      </c>
      <c r="AE18" s="15">
        <f t="shared" si="0"/>
        <v>2267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851E-6BB1-40DC-B8E3-BAEA91AD14AC}">
  <dimension ref="A1:AE18"/>
  <sheetViews>
    <sheetView workbookViewId="0">
      <selection activeCell="E2" sqref="E2:E15"/>
    </sheetView>
  </sheetViews>
  <sheetFormatPr defaultColWidth="9" defaultRowHeight="15" x14ac:dyDescent="0.25"/>
  <cols>
    <col min="1" max="1" width="9" style="6"/>
    <col min="2" max="2" width="10" style="6" customWidth="1"/>
    <col min="3" max="3" width="32.5703125" style="6" customWidth="1"/>
    <col min="4" max="4" width="13" style="6" customWidth="1"/>
    <col min="5" max="5" width="30.42578125" style="6" customWidth="1"/>
    <col min="6" max="16384" width="9" style="6"/>
  </cols>
  <sheetData>
    <row r="1" spans="1:31" s="17" customFormat="1" x14ac:dyDescent="0.25">
      <c r="A1" s="17" t="s">
        <v>41</v>
      </c>
      <c r="B1" s="17" t="s">
        <v>43</v>
      </c>
      <c r="C1" s="17" t="s">
        <v>68</v>
      </c>
      <c r="D1" s="17" t="s">
        <v>25</v>
      </c>
      <c r="E1" s="17" t="s">
        <v>0</v>
      </c>
      <c r="F1" s="17">
        <v>2015</v>
      </c>
      <c r="G1" s="17">
        <v>2016</v>
      </c>
      <c r="H1" s="17">
        <v>2017</v>
      </c>
      <c r="I1" s="17">
        <v>2018</v>
      </c>
      <c r="J1" s="17">
        <v>2019</v>
      </c>
      <c r="K1" s="17">
        <v>2020</v>
      </c>
      <c r="L1" s="17">
        <v>2021</v>
      </c>
      <c r="M1" s="17">
        <v>2022</v>
      </c>
      <c r="N1" s="17">
        <v>2023</v>
      </c>
      <c r="O1" s="17">
        <v>2024</v>
      </c>
      <c r="P1" s="17">
        <v>2025</v>
      </c>
      <c r="Q1" s="17">
        <v>2026</v>
      </c>
      <c r="R1" s="17">
        <v>2027</v>
      </c>
      <c r="S1" s="17">
        <v>2028</v>
      </c>
      <c r="T1" s="17">
        <v>2029</v>
      </c>
      <c r="U1" s="17">
        <v>2030</v>
      </c>
      <c r="V1" s="17">
        <v>2031</v>
      </c>
      <c r="W1" s="17">
        <v>2032</v>
      </c>
      <c r="X1" s="17">
        <v>2033</v>
      </c>
      <c r="Y1" s="17">
        <v>2034</v>
      </c>
      <c r="Z1" s="17">
        <v>2035</v>
      </c>
      <c r="AA1" s="17">
        <v>2036</v>
      </c>
      <c r="AB1" s="17">
        <v>2037</v>
      </c>
      <c r="AC1" s="17">
        <v>2038</v>
      </c>
      <c r="AD1" s="17">
        <v>2039</v>
      </c>
      <c r="AE1" s="17">
        <v>2040</v>
      </c>
    </row>
    <row r="2" spans="1:31" ht="82.5" customHeight="1" x14ac:dyDescent="0.25">
      <c r="A2" s="6" t="s">
        <v>42</v>
      </c>
      <c r="B2" s="6" t="s">
        <v>44</v>
      </c>
      <c r="C2" s="18" t="s">
        <v>69</v>
      </c>
      <c r="D2" s="19" t="s">
        <v>54</v>
      </c>
      <c r="E2" s="20" t="s">
        <v>1</v>
      </c>
      <c r="F2" s="6">
        <v>120</v>
      </c>
      <c r="G2" s="6">
        <v>120</v>
      </c>
      <c r="H2" s="6">
        <v>120</v>
      </c>
      <c r="I2" s="6">
        <v>120</v>
      </c>
      <c r="J2" s="6">
        <v>120</v>
      </c>
      <c r="K2" s="6">
        <v>120</v>
      </c>
      <c r="L2" s="6">
        <v>120</v>
      </c>
      <c r="M2" s="6">
        <v>120</v>
      </c>
      <c r="N2" s="6">
        <v>120</v>
      </c>
      <c r="O2" s="6">
        <v>120</v>
      </c>
      <c r="P2" s="6">
        <v>150</v>
      </c>
      <c r="Q2" s="6">
        <v>150</v>
      </c>
      <c r="R2" s="6">
        <v>150</v>
      </c>
      <c r="S2" s="6">
        <v>150</v>
      </c>
      <c r="T2" s="6">
        <v>150</v>
      </c>
      <c r="U2" s="6">
        <v>150</v>
      </c>
      <c r="V2" s="6">
        <v>150</v>
      </c>
      <c r="W2" s="6">
        <v>150</v>
      </c>
      <c r="X2" s="6">
        <v>150</v>
      </c>
      <c r="Y2" s="6">
        <v>150</v>
      </c>
      <c r="Z2" s="6">
        <v>150</v>
      </c>
      <c r="AA2" s="6">
        <v>150</v>
      </c>
      <c r="AB2" s="6">
        <v>150</v>
      </c>
      <c r="AC2" s="6">
        <v>150</v>
      </c>
      <c r="AD2" s="6">
        <v>150</v>
      </c>
      <c r="AE2" s="6">
        <v>150</v>
      </c>
    </row>
    <row r="3" spans="1:31" x14ac:dyDescent="0.25">
      <c r="A3" s="6" t="s">
        <v>42</v>
      </c>
      <c r="B3" s="6" t="s">
        <v>45</v>
      </c>
      <c r="C3" s="21" t="s">
        <v>70</v>
      </c>
      <c r="D3" s="19" t="s">
        <v>55</v>
      </c>
      <c r="E3" s="22" t="s">
        <v>2</v>
      </c>
      <c r="F3" s="6">
        <v>532</v>
      </c>
      <c r="G3" s="6">
        <v>532</v>
      </c>
      <c r="H3" s="6">
        <v>532</v>
      </c>
      <c r="I3" s="6">
        <v>532</v>
      </c>
      <c r="J3" s="6">
        <v>532</v>
      </c>
      <c r="K3" s="6">
        <v>532</v>
      </c>
      <c r="L3" s="6">
        <v>532</v>
      </c>
      <c r="M3" s="6">
        <v>532</v>
      </c>
      <c r="N3" s="6">
        <v>532</v>
      </c>
      <c r="O3" s="6">
        <v>532</v>
      </c>
      <c r="P3" s="6">
        <v>532</v>
      </c>
      <c r="Q3" s="6">
        <v>532</v>
      </c>
      <c r="R3" s="6">
        <v>532</v>
      </c>
      <c r="S3" s="6">
        <v>532</v>
      </c>
      <c r="T3" s="6">
        <v>532</v>
      </c>
      <c r="U3" s="6">
        <v>532</v>
      </c>
      <c r="V3" s="6">
        <v>532</v>
      </c>
      <c r="W3" s="6">
        <v>532</v>
      </c>
      <c r="X3" s="6">
        <v>532</v>
      </c>
      <c r="Y3" s="6">
        <v>532</v>
      </c>
      <c r="Z3" s="6">
        <v>532</v>
      </c>
      <c r="AA3" s="6">
        <v>532</v>
      </c>
      <c r="AB3" s="6">
        <v>532</v>
      </c>
      <c r="AC3" s="6">
        <v>532</v>
      </c>
      <c r="AD3" s="6">
        <v>532</v>
      </c>
      <c r="AE3" s="6">
        <v>532</v>
      </c>
    </row>
    <row r="4" spans="1:31" x14ac:dyDescent="0.25">
      <c r="A4" s="6" t="s">
        <v>42</v>
      </c>
      <c r="B4" s="6" t="s">
        <v>44</v>
      </c>
      <c r="C4" s="10" t="s">
        <v>40</v>
      </c>
      <c r="D4" s="19" t="s">
        <v>56</v>
      </c>
      <c r="E4" s="19" t="s">
        <v>3</v>
      </c>
      <c r="F4" s="6">
        <v>30</v>
      </c>
      <c r="G4" s="6">
        <v>30</v>
      </c>
      <c r="H4" s="6">
        <v>30</v>
      </c>
      <c r="I4" s="6">
        <v>30</v>
      </c>
      <c r="J4" s="6">
        <v>30</v>
      </c>
      <c r="K4" s="6">
        <v>30</v>
      </c>
      <c r="L4" s="6">
        <v>30</v>
      </c>
      <c r="M4" s="6">
        <v>30</v>
      </c>
      <c r="N4" s="6">
        <v>30</v>
      </c>
      <c r="O4" s="6">
        <v>30</v>
      </c>
      <c r="P4" s="6">
        <v>30</v>
      </c>
      <c r="Q4" s="6">
        <v>30</v>
      </c>
      <c r="R4" s="6">
        <v>30</v>
      </c>
      <c r="S4" s="6">
        <v>30</v>
      </c>
      <c r="T4" s="6">
        <v>30</v>
      </c>
      <c r="U4" s="6">
        <v>30</v>
      </c>
      <c r="V4" s="6">
        <v>30</v>
      </c>
      <c r="W4" s="6">
        <v>30</v>
      </c>
      <c r="X4" s="6">
        <v>30</v>
      </c>
      <c r="Y4" s="6">
        <v>30</v>
      </c>
      <c r="Z4" s="6">
        <v>30</v>
      </c>
      <c r="AA4" s="6">
        <v>30</v>
      </c>
      <c r="AB4" s="6">
        <v>30</v>
      </c>
      <c r="AC4" s="6">
        <v>30</v>
      </c>
      <c r="AD4" s="6">
        <v>30</v>
      </c>
      <c r="AE4" s="6">
        <v>30</v>
      </c>
    </row>
    <row r="5" spans="1:31" ht="30" x14ac:dyDescent="0.25">
      <c r="A5" s="6" t="s">
        <v>42</v>
      </c>
      <c r="B5" s="6" t="s">
        <v>46</v>
      </c>
      <c r="C5" s="18" t="s">
        <v>71</v>
      </c>
      <c r="D5" s="19" t="s">
        <v>57</v>
      </c>
      <c r="E5" s="23" t="s">
        <v>4</v>
      </c>
      <c r="F5" s="6">
        <v>500</v>
      </c>
      <c r="G5" s="6">
        <v>500</v>
      </c>
      <c r="H5" s="6">
        <v>500</v>
      </c>
      <c r="I5" s="6">
        <v>600</v>
      </c>
      <c r="J5" s="6">
        <v>600</v>
      </c>
      <c r="K5" s="6">
        <v>600</v>
      </c>
      <c r="L5" s="6">
        <v>600</v>
      </c>
      <c r="M5" s="6">
        <v>600</v>
      </c>
      <c r="N5" s="6">
        <v>600</v>
      </c>
      <c r="O5" s="6">
        <v>600</v>
      </c>
      <c r="P5" s="6">
        <v>650</v>
      </c>
      <c r="Q5" s="6">
        <v>650</v>
      </c>
      <c r="R5" s="6">
        <v>650</v>
      </c>
      <c r="S5" s="6">
        <v>650</v>
      </c>
      <c r="T5" s="6">
        <v>650</v>
      </c>
      <c r="U5" s="6">
        <v>650</v>
      </c>
      <c r="V5" s="6">
        <v>650</v>
      </c>
      <c r="W5" s="6">
        <v>650</v>
      </c>
      <c r="X5" s="6">
        <v>650</v>
      </c>
      <c r="Y5" s="6">
        <v>650</v>
      </c>
      <c r="Z5" s="6">
        <v>650</v>
      </c>
      <c r="AA5" s="6">
        <v>650</v>
      </c>
      <c r="AB5" s="6">
        <v>650</v>
      </c>
      <c r="AC5" s="6">
        <v>650</v>
      </c>
      <c r="AD5" s="6">
        <v>650</v>
      </c>
      <c r="AE5" s="6">
        <v>650</v>
      </c>
    </row>
    <row r="6" spans="1:31" x14ac:dyDescent="0.25">
      <c r="A6" s="6" t="s">
        <v>42</v>
      </c>
      <c r="B6" s="6" t="s">
        <v>44</v>
      </c>
      <c r="C6" s="10" t="s">
        <v>40</v>
      </c>
      <c r="D6" s="24" t="s">
        <v>58</v>
      </c>
      <c r="E6" s="19" t="s">
        <v>8</v>
      </c>
      <c r="F6" s="6">
        <v>40</v>
      </c>
      <c r="G6" s="6">
        <v>40</v>
      </c>
      <c r="H6" s="6">
        <v>40</v>
      </c>
      <c r="I6" s="6">
        <v>40</v>
      </c>
      <c r="J6" s="6">
        <v>40</v>
      </c>
      <c r="K6" s="6">
        <v>40</v>
      </c>
      <c r="L6" s="6">
        <v>40</v>
      </c>
      <c r="M6" s="6">
        <v>40</v>
      </c>
      <c r="N6" s="6">
        <v>40</v>
      </c>
      <c r="O6" s="6">
        <v>40</v>
      </c>
      <c r="P6" s="6">
        <v>40</v>
      </c>
      <c r="Q6" s="6">
        <v>40</v>
      </c>
      <c r="R6" s="6">
        <v>40</v>
      </c>
      <c r="S6" s="6">
        <v>40</v>
      </c>
      <c r="T6" s="6">
        <v>40</v>
      </c>
      <c r="U6" s="6">
        <v>40</v>
      </c>
      <c r="V6" s="6">
        <v>40</v>
      </c>
      <c r="W6" s="6">
        <v>40</v>
      </c>
      <c r="X6" s="6">
        <v>40</v>
      </c>
      <c r="Y6" s="6">
        <v>40</v>
      </c>
      <c r="Z6" s="6">
        <v>40</v>
      </c>
      <c r="AA6" s="6">
        <v>40</v>
      </c>
      <c r="AB6" s="6">
        <v>40</v>
      </c>
      <c r="AC6" s="6">
        <v>40</v>
      </c>
      <c r="AD6" s="6">
        <v>40</v>
      </c>
      <c r="AE6" s="6">
        <v>40</v>
      </c>
    </row>
    <row r="7" spans="1:31" x14ac:dyDescent="0.25">
      <c r="A7" s="6" t="s">
        <v>42</v>
      </c>
      <c r="B7" s="6" t="s">
        <v>47</v>
      </c>
      <c r="C7" s="6" t="s">
        <v>72</v>
      </c>
      <c r="D7" s="10" t="s">
        <v>59</v>
      </c>
      <c r="E7" s="10" t="s">
        <v>9</v>
      </c>
      <c r="F7" s="6">
        <v>10</v>
      </c>
      <c r="G7" s="6">
        <v>10</v>
      </c>
      <c r="H7" s="6">
        <v>10</v>
      </c>
      <c r="I7" s="6">
        <v>10</v>
      </c>
      <c r="J7" s="6">
        <v>10</v>
      </c>
      <c r="K7" s="6">
        <v>10</v>
      </c>
      <c r="L7" s="6">
        <v>10</v>
      </c>
      <c r="M7" s="6">
        <v>10</v>
      </c>
      <c r="N7" s="6">
        <v>10</v>
      </c>
      <c r="O7" s="6">
        <v>10</v>
      </c>
      <c r="P7" s="6">
        <v>10</v>
      </c>
      <c r="Q7" s="6">
        <v>10</v>
      </c>
      <c r="R7" s="6">
        <v>10</v>
      </c>
      <c r="S7" s="6">
        <v>10</v>
      </c>
      <c r="T7" s="6">
        <v>10</v>
      </c>
      <c r="U7" s="6">
        <v>10</v>
      </c>
      <c r="V7" s="6">
        <v>10</v>
      </c>
      <c r="W7" s="6">
        <v>10</v>
      </c>
      <c r="X7" s="6">
        <v>10</v>
      </c>
      <c r="Y7" s="6">
        <v>10</v>
      </c>
      <c r="Z7" s="6">
        <v>10</v>
      </c>
      <c r="AA7" s="6">
        <v>10</v>
      </c>
      <c r="AB7" s="6">
        <v>10</v>
      </c>
      <c r="AC7" s="6">
        <v>10</v>
      </c>
      <c r="AD7" s="6">
        <v>10</v>
      </c>
      <c r="AE7" s="6">
        <v>10</v>
      </c>
    </row>
    <row r="8" spans="1:31" x14ac:dyDescent="0.25">
      <c r="A8" s="6" t="s">
        <v>42</v>
      </c>
      <c r="B8" s="6" t="s">
        <v>48</v>
      </c>
      <c r="C8" s="6" t="s">
        <v>73</v>
      </c>
      <c r="D8" s="10" t="s">
        <v>60</v>
      </c>
      <c r="E8" s="10" t="s">
        <v>12</v>
      </c>
      <c r="F8" s="6">
        <v>25</v>
      </c>
      <c r="G8" s="6">
        <v>25</v>
      </c>
      <c r="H8" s="6">
        <v>25</v>
      </c>
      <c r="I8" s="6">
        <v>25</v>
      </c>
      <c r="J8" s="6">
        <v>25</v>
      </c>
      <c r="K8" s="6">
        <v>25</v>
      </c>
      <c r="L8" s="6">
        <v>25</v>
      </c>
      <c r="M8" s="6">
        <v>25</v>
      </c>
      <c r="N8" s="6">
        <v>25</v>
      </c>
      <c r="O8" s="6">
        <v>25</v>
      </c>
      <c r="P8" s="6">
        <v>30</v>
      </c>
      <c r="Q8" s="6">
        <v>30</v>
      </c>
      <c r="R8" s="6">
        <v>30</v>
      </c>
      <c r="S8" s="6">
        <v>30</v>
      </c>
      <c r="T8" s="6">
        <v>30</v>
      </c>
      <c r="U8" s="6">
        <v>30</v>
      </c>
      <c r="V8" s="6">
        <v>30</v>
      </c>
      <c r="W8" s="6">
        <v>30</v>
      </c>
      <c r="X8" s="6">
        <v>30</v>
      </c>
      <c r="Y8" s="6">
        <v>30</v>
      </c>
      <c r="Z8" s="6">
        <v>30</v>
      </c>
      <c r="AA8" s="6">
        <v>30</v>
      </c>
      <c r="AB8" s="6">
        <v>30</v>
      </c>
      <c r="AC8" s="6">
        <v>30</v>
      </c>
      <c r="AD8" s="6">
        <v>30</v>
      </c>
      <c r="AE8" s="6">
        <v>30</v>
      </c>
    </row>
    <row r="9" spans="1:31" ht="30" x14ac:dyDescent="0.25">
      <c r="A9" s="6" t="s">
        <v>42</v>
      </c>
      <c r="B9" s="6" t="s">
        <v>49</v>
      </c>
      <c r="C9" s="10" t="s">
        <v>40</v>
      </c>
      <c r="D9" s="11" t="s">
        <v>61</v>
      </c>
      <c r="E9" s="10" t="s">
        <v>37</v>
      </c>
      <c r="F9" s="6">
        <v>150</v>
      </c>
      <c r="G9" s="6">
        <v>150</v>
      </c>
      <c r="H9" s="6">
        <v>150</v>
      </c>
      <c r="I9" s="6">
        <v>150</v>
      </c>
      <c r="J9" s="6">
        <v>150</v>
      </c>
      <c r="K9" s="6">
        <v>150</v>
      </c>
      <c r="L9" s="6">
        <v>150</v>
      </c>
      <c r="M9" s="6">
        <v>150</v>
      </c>
      <c r="N9" s="6">
        <v>150</v>
      </c>
      <c r="O9" s="6">
        <v>150</v>
      </c>
      <c r="P9" s="6">
        <v>150</v>
      </c>
      <c r="Q9" s="6">
        <v>150</v>
      </c>
      <c r="R9" s="6">
        <v>150</v>
      </c>
      <c r="S9" s="6">
        <v>150</v>
      </c>
      <c r="T9" s="6">
        <v>150</v>
      </c>
      <c r="U9" s="6">
        <v>150</v>
      </c>
      <c r="V9" s="6">
        <v>150</v>
      </c>
      <c r="W9" s="6">
        <v>150</v>
      </c>
      <c r="X9" s="6">
        <v>150</v>
      </c>
      <c r="Y9" s="6">
        <v>150</v>
      </c>
      <c r="Z9" s="6">
        <v>150</v>
      </c>
      <c r="AA9" s="6">
        <v>150</v>
      </c>
      <c r="AB9" s="6">
        <v>150</v>
      </c>
      <c r="AC9" s="6">
        <v>150</v>
      </c>
      <c r="AD9" s="6">
        <v>150</v>
      </c>
      <c r="AE9" s="6">
        <v>150</v>
      </c>
    </row>
    <row r="10" spans="1:31" x14ac:dyDescent="0.25">
      <c r="A10" s="6" t="s">
        <v>42</v>
      </c>
      <c r="B10" s="6" t="s">
        <v>50</v>
      </c>
      <c r="C10" s="6" t="s">
        <v>72</v>
      </c>
      <c r="D10" s="10" t="s">
        <v>62</v>
      </c>
      <c r="E10" s="19" t="s">
        <v>15</v>
      </c>
      <c r="F10" s="6">
        <v>50</v>
      </c>
      <c r="G10" s="6">
        <v>50</v>
      </c>
      <c r="H10" s="6">
        <v>50</v>
      </c>
      <c r="I10" s="6">
        <v>50</v>
      </c>
      <c r="J10" s="6">
        <v>50</v>
      </c>
      <c r="K10" s="6">
        <v>50</v>
      </c>
      <c r="L10" s="6">
        <v>50</v>
      </c>
      <c r="M10" s="6">
        <v>50</v>
      </c>
      <c r="N10" s="6">
        <v>50</v>
      </c>
      <c r="O10" s="6">
        <v>50</v>
      </c>
      <c r="P10" s="6">
        <v>50</v>
      </c>
      <c r="Q10" s="6">
        <v>70</v>
      </c>
      <c r="R10" s="6">
        <v>70</v>
      </c>
      <c r="S10" s="6">
        <v>70</v>
      </c>
      <c r="T10" s="6">
        <v>70</v>
      </c>
      <c r="U10" s="6">
        <v>70</v>
      </c>
      <c r="V10" s="6">
        <v>70</v>
      </c>
      <c r="W10" s="6">
        <v>70</v>
      </c>
      <c r="X10" s="6">
        <v>70</v>
      </c>
      <c r="Y10" s="6">
        <v>70</v>
      </c>
      <c r="Z10" s="6">
        <v>70</v>
      </c>
      <c r="AA10" s="6">
        <v>70</v>
      </c>
      <c r="AB10" s="6">
        <v>70</v>
      </c>
      <c r="AC10" s="6">
        <v>70</v>
      </c>
      <c r="AD10" s="6">
        <v>70</v>
      </c>
      <c r="AE10" s="6">
        <v>70</v>
      </c>
    </row>
    <row r="11" spans="1:31" x14ac:dyDescent="0.25">
      <c r="A11" s="6" t="s">
        <v>42</v>
      </c>
      <c r="B11" s="6" t="s">
        <v>51</v>
      </c>
      <c r="D11" s="10" t="s">
        <v>63</v>
      </c>
      <c r="E11" s="10" t="s">
        <v>16</v>
      </c>
      <c r="F11" s="6">
        <v>100</v>
      </c>
      <c r="G11" s="6">
        <v>100</v>
      </c>
      <c r="H11" s="6">
        <v>100</v>
      </c>
      <c r="I11" s="6">
        <v>100</v>
      </c>
      <c r="J11" s="6">
        <v>100</v>
      </c>
      <c r="K11" s="6">
        <v>100</v>
      </c>
      <c r="L11" s="6">
        <v>100</v>
      </c>
      <c r="M11" s="6">
        <v>100</v>
      </c>
      <c r="N11" s="6">
        <v>100</v>
      </c>
      <c r="O11" s="6">
        <v>100</v>
      </c>
      <c r="P11" s="6">
        <v>100</v>
      </c>
      <c r="Q11" s="6">
        <v>100</v>
      </c>
      <c r="R11" s="6">
        <v>100</v>
      </c>
      <c r="S11" s="6">
        <v>100</v>
      </c>
      <c r="T11" s="6">
        <v>100</v>
      </c>
      <c r="U11" s="6">
        <v>100</v>
      </c>
      <c r="V11" s="6">
        <v>100</v>
      </c>
      <c r="W11" s="6">
        <v>100</v>
      </c>
      <c r="X11" s="6">
        <v>100</v>
      </c>
      <c r="Y11" s="6">
        <v>100</v>
      </c>
      <c r="Z11" s="6">
        <v>100</v>
      </c>
      <c r="AA11" s="6">
        <v>100</v>
      </c>
      <c r="AB11" s="6">
        <v>100</v>
      </c>
      <c r="AC11" s="6">
        <v>100</v>
      </c>
      <c r="AD11" s="6">
        <v>100</v>
      </c>
      <c r="AE11" s="6">
        <v>100</v>
      </c>
    </row>
    <row r="12" spans="1:31" x14ac:dyDescent="0.25">
      <c r="A12" s="6" t="s">
        <v>42</v>
      </c>
      <c r="B12" s="6" t="s">
        <v>52</v>
      </c>
      <c r="D12" s="25" t="s">
        <v>64</v>
      </c>
      <c r="E12" s="25" t="s">
        <v>22</v>
      </c>
      <c r="F12" s="6">
        <v>25</v>
      </c>
      <c r="G12" s="6">
        <v>25</v>
      </c>
      <c r="H12" s="6">
        <v>25</v>
      </c>
      <c r="I12" s="6">
        <v>25</v>
      </c>
      <c r="J12" s="6">
        <v>25</v>
      </c>
      <c r="K12" s="6">
        <v>25</v>
      </c>
      <c r="L12" s="6">
        <v>25</v>
      </c>
      <c r="M12" s="6">
        <v>25</v>
      </c>
      <c r="N12" s="6">
        <v>25</v>
      </c>
      <c r="O12" s="6">
        <v>25</v>
      </c>
      <c r="P12" s="6">
        <v>25</v>
      </c>
      <c r="Q12" s="6">
        <v>25</v>
      </c>
      <c r="R12" s="6">
        <v>25</v>
      </c>
      <c r="S12" s="6">
        <v>25</v>
      </c>
      <c r="T12" s="6">
        <v>25</v>
      </c>
      <c r="U12" s="6">
        <v>25</v>
      </c>
      <c r="V12" s="6">
        <v>25</v>
      </c>
      <c r="W12" s="6">
        <v>25</v>
      </c>
      <c r="X12" s="6">
        <v>25</v>
      </c>
      <c r="Y12" s="6">
        <v>25</v>
      </c>
      <c r="Z12" s="6">
        <v>25</v>
      </c>
      <c r="AA12" s="6">
        <v>25</v>
      </c>
      <c r="AB12" s="6">
        <v>25</v>
      </c>
      <c r="AC12" s="6">
        <v>25</v>
      </c>
      <c r="AD12" s="6">
        <v>25</v>
      </c>
      <c r="AE12" s="6">
        <v>25</v>
      </c>
    </row>
    <row r="13" spans="1:31" x14ac:dyDescent="0.25">
      <c r="A13" s="6" t="s">
        <v>42</v>
      </c>
      <c r="B13" s="6" t="s">
        <v>53</v>
      </c>
      <c r="D13" s="10" t="s">
        <v>65</v>
      </c>
      <c r="E13" s="10" t="s">
        <v>23</v>
      </c>
      <c r="F13" s="6">
        <v>150</v>
      </c>
      <c r="G13" s="6">
        <v>150</v>
      </c>
      <c r="H13" s="6">
        <v>150</v>
      </c>
      <c r="I13" s="6">
        <v>150</v>
      </c>
      <c r="J13" s="6">
        <v>150</v>
      </c>
      <c r="K13" s="6">
        <v>150</v>
      </c>
      <c r="L13" s="6">
        <v>150</v>
      </c>
      <c r="M13" s="6">
        <v>150</v>
      </c>
      <c r="N13" s="6">
        <v>150</v>
      </c>
      <c r="O13" s="6">
        <v>150</v>
      </c>
      <c r="P13" s="6">
        <v>150</v>
      </c>
      <c r="Q13" s="6">
        <v>150</v>
      </c>
      <c r="R13" s="6">
        <v>150</v>
      </c>
      <c r="S13" s="6">
        <v>150</v>
      </c>
      <c r="T13" s="6">
        <v>150</v>
      </c>
      <c r="U13" s="6">
        <v>150</v>
      </c>
      <c r="V13" s="6">
        <v>150</v>
      </c>
      <c r="W13" s="6">
        <v>150</v>
      </c>
      <c r="X13" s="6">
        <v>150</v>
      </c>
      <c r="Y13" s="6">
        <v>150</v>
      </c>
      <c r="Z13" s="6">
        <v>150</v>
      </c>
      <c r="AA13" s="6">
        <v>150</v>
      </c>
      <c r="AB13" s="6">
        <v>150</v>
      </c>
      <c r="AC13" s="6">
        <v>150</v>
      </c>
      <c r="AD13" s="6">
        <v>150</v>
      </c>
      <c r="AE13" s="6">
        <v>150</v>
      </c>
    </row>
    <row r="14" spans="1:31" x14ac:dyDescent="0.25">
      <c r="A14" s="6" t="s">
        <v>42</v>
      </c>
      <c r="B14" s="6" t="s">
        <v>44</v>
      </c>
      <c r="C14" s="10" t="s">
        <v>40</v>
      </c>
      <c r="D14" s="10" t="s">
        <v>66</v>
      </c>
      <c r="E14" s="10" t="s">
        <v>27</v>
      </c>
      <c r="F14" s="6">
        <v>180</v>
      </c>
      <c r="G14" s="6">
        <v>180</v>
      </c>
      <c r="H14" s="6">
        <v>180</v>
      </c>
      <c r="I14" s="6">
        <v>180</v>
      </c>
      <c r="J14" s="6">
        <v>180</v>
      </c>
      <c r="K14" s="6">
        <v>180</v>
      </c>
      <c r="L14" s="6">
        <v>180</v>
      </c>
      <c r="M14" s="6">
        <v>180</v>
      </c>
      <c r="N14" s="6">
        <v>180</v>
      </c>
      <c r="O14" s="6">
        <v>180</v>
      </c>
      <c r="P14" s="6">
        <v>180</v>
      </c>
      <c r="Q14" s="6">
        <v>250</v>
      </c>
      <c r="R14" s="6">
        <v>250</v>
      </c>
      <c r="S14" s="6">
        <v>250</v>
      </c>
      <c r="T14" s="6">
        <v>250</v>
      </c>
      <c r="U14" s="6">
        <v>250</v>
      </c>
      <c r="V14" s="6">
        <v>250</v>
      </c>
      <c r="W14" s="6">
        <v>250</v>
      </c>
      <c r="X14" s="6">
        <v>250</v>
      </c>
      <c r="Y14" s="6">
        <v>250</v>
      </c>
      <c r="Z14" s="6">
        <v>250</v>
      </c>
      <c r="AA14" s="6">
        <v>250</v>
      </c>
      <c r="AB14" s="6">
        <v>250</v>
      </c>
      <c r="AC14" s="6">
        <v>250</v>
      </c>
      <c r="AD14" s="6">
        <v>250</v>
      </c>
      <c r="AE14" s="6">
        <v>250</v>
      </c>
    </row>
    <row r="15" spans="1:31" x14ac:dyDescent="0.25">
      <c r="A15" s="6" t="s">
        <v>42</v>
      </c>
      <c r="E15" s="10" t="s">
        <v>34</v>
      </c>
      <c r="F15" s="6">
        <v>50</v>
      </c>
      <c r="G15" s="6">
        <v>50</v>
      </c>
      <c r="H15" s="6">
        <v>50</v>
      </c>
      <c r="I15" s="6">
        <v>50</v>
      </c>
      <c r="J15" s="6">
        <v>50</v>
      </c>
      <c r="K15" s="6">
        <v>50</v>
      </c>
      <c r="L15" s="6">
        <v>50</v>
      </c>
      <c r="M15" s="6">
        <v>50</v>
      </c>
      <c r="N15" s="6">
        <v>50</v>
      </c>
      <c r="O15" s="6">
        <v>50</v>
      </c>
      <c r="P15" s="6">
        <v>80</v>
      </c>
      <c r="Q15" s="6">
        <v>80</v>
      </c>
      <c r="R15" s="6">
        <v>80</v>
      </c>
      <c r="S15" s="6">
        <v>80</v>
      </c>
      <c r="T15" s="6">
        <v>80</v>
      </c>
      <c r="U15" s="6">
        <v>80</v>
      </c>
      <c r="V15" s="6">
        <v>80</v>
      </c>
      <c r="W15" s="6">
        <v>80</v>
      </c>
      <c r="X15" s="6">
        <v>80</v>
      </c>
      <c r="Y15" s="6">
        <v>80</v>
      </c>
      <c r="Z15" s="6">
        <v>80</v>
      </c>
      <c r="AA15" s="6">
        <v>80</v>
      </c>
      <c r="AB15" s="6">
        <v>80</v>
      </c>
      <c r="AC15" s="6">
        <v>80</v>
      </c>
      <c r="AD15" s="6">
        <v>80</v>
      </c>
      <c r="AE15" s="6">
        <v>80</v>
      </c>
    </row>
    <row r="18" spans="5:31" s="26" customFormat="1" x14ac:dyDescent="0.25">
      <c r="E18" s="27" t="s">
        <v>67</v>
      </c>
      <c r="F18" s="26">
        <f>SUM(F2:F15)</f>
        <v>1962</v>
      </c>
      <c r="G18" s="26">
        <f t="shared" ref="G18:AE18" si="0">SUM(G2:G15)</f>
        <v>1962</v>
      </c>
      <c r="H18" s="26">
        <f t="shared" si="0"/>
        <v>1962</v>
      </c>
      <c r="I18" s="26">
        <f t="shared" si="0"/>
        <v>2062</v>
      </c>
      <c r="J18" s="26">
        <f t="shared" si="0"/>
        <v>2062</v>
      </c>
      <c r="K18" s="26">
        <f t="shared" si="0"/>
        <v>2062</v>
      </c>
      <c r="L18" s="26">
        <f t="shared" si="0"/>
        <v>2062</v>
      </c>
      <c r="M18" s="26">
        <f t="shared" si="0"/>
        <v>2062</v>
      </c>
      <c r="N18" s="26">
        <f t="shared" si="0"/>
        <v>2062</v>
      </c>
      <c r="O18" s="26">
        <f t="shared" si="0"/>
        <v>2062</v>
      </c>
      <c r="P18" s="26">
        <f t="shared" si="0"/>
        <v>2177</v>
      </c>
      <c r="Q18" s="26">
        <f t="shared" si="0"/>
        <v>2267</v>
      </c>
      <c r="R18" s="26">
        <f t="shared" si="0"/>
        <v>2267</v>
      </c>
      <c r="S18" s="26">
        <f t="shared" si="0"/>
        <v>2267</v>
      </c>
      <c r="T18" s="26">
        <f t="shared" si="0"/>
        <v>2267</v>
      </c>
      <c r="U18" s="26">
        <f t="shared" si="0"/>
        <v>2267</v>
      </c>
      <c r="V18" s="26">
        <f t="shared" si="0"/>
        <v>2267</v>
      </c>
      <c r="W18" s="26">
        <f t="shared" si="0"/>
        <v>2267</v>
      </c>
      <c r="X18" s="26">
        <f t="shared" si="0"/>
        <v>2267</v>
      </c>
      <c r="Y18" s="26">
        <f t="shared" si="0"/>
        <v>2267</v>
      </c>
      <c r="Z18" s="26">
        <f t="shared" si="0"/>
        <v>2267</v>
      </c>
      <c r="AA18" s="26">
        <f t="shared" si="0"/>
        <v>2267</v>
      </c>
      <c r="AB18" s="26">
        <f t="shared" si="0"/>
        <v>2267</v>
      </c>
      <c r="AC18" s="26">
        <f t="shared" si="0"/>
        <v>2267</v>
      </c>
      <c r="AD18" s="26">
        <f t="shared" si="0"/>
        <v>2267</v>
      </c>
      <c r="AE18" s="26">
        <f t="shared" si="0"/>
        <v>2267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7352-72F2-4396-984F-2C14CB17E015}">
  <dimension ref="A1:AF18"/>
  <sheetViews>
    <sheetView topLeftCell="A3" workbookViewId="0">
      <selection activeCell="A4" sqref="A4:XFD4"/>
    </sheetView>
  </sheetViews>
  <sheetFormatPr defaultColWidth="9" defaultRowHeight="15" x14ac:dyDescent="0.25"/>
  <cols>
    <col min="1" max="1" width="9" style="6"/>
    <col min="2" max="2" width="10" style="6" customWidth="1"/>
    <col min="3" max="4" width="32.5703125" style="6" customWidth="1"/>
    <col min="5" max="5" width="13" style="6" customWidth="1"/>
    <col min="6" max="6" width="30.42578125" style="6" customWidth="1"/>
    <col min="7" max="16384" width="9" style="6"/>
  </cols>
  <sheetData>
    <row r="1" spans="1:32" s="17" customFormat="1" x14ac:dyDescent="0.25">
      <c r="A1" s="17" t="s">
        <v>41</v>
      </c>
      <c r="B1" s="17" t="s">
        <v>43</v>
      </c>
      <c r="C1" s="17" t="s">
        <v>68</v>
      </c>
      <c r="D1" s="17" t="s">
        <v>35</v>
      </c>
      <c r="E1" s="17" t="s">
        <v>25</v>
      </c>
      <c r="F1" s="17" t="s">
        <v>0</v>
      </c>
      <c r="G1" s="17">
        <v>2015</v>
      </c>
      <c r="H1" s="17">
        <v>2016</v>
      </c>
      <c r="I1" s="17">
        <v>2017</v>
      </c>
      <c r="J1" s="17">
        <v>2018</v>
      </c>
      <c r="K1" s="17">
        <v>2019</v>
      </c>
      <c r="L1" s="17">
        <v>2020</v>
      </c>
      <c r="M1" s="17">
        <v>2021</v>
      </c>
      <c r="N1" s="17">
        <v>2022</v>
      </c>
      <c r="O1" s="17">
        <v>2023</v>
      </c>
      <c r="P1" s="17">
        <v>2024</v>
      </c>
      <c r="Q1" s="17">
        <v>2025</v>
      </c>
      <c r="R1" s="17">
        <v>2026</v>
      </c>
      <c r="S1" s="17">
        <v>2027</v>
      </c>
      <c r="T1" s="17">
        <v>2028</v>
      </c>
      <c r="U1" s="17">
        <v>2029</v>
      </c>
      <c r="V1" s="17">
        <v>2030</v>
      </c>
      <c r="W1" s="17">
        <v>2031</v>
      </c>
      <c r="X1" s="17">
        <v>2032</v>
      </c>
      <c r="Y1" s="17">
        <v>2033</v>
      </c>
      <c r="Z1" s="17">
        <v>2034</v>
      </c>
      <c r="AA1" s="17">
        <v>2035</v>
      </c>
      <c r="AB1" s="17">
        <v>2036</v>
      </c>
      <c r="AC1" s="17">
        <v>2037</v>
      </c>
      <c r="AD1" s="17">
        <v>2038</v>
      </c>
      <c r="AE1" s="17">
        <v>2039</v>
      </c>
      <c r="AF1" s="17">
        <v>2040</v>
      </c>
    </row>
    <row r="2" spans="1:32" ht="82.5" customHeight="1" x14ac:dyDescent="0.25">
      <c r="A2" s="6" t="s">
        <v>42</v>
      </c>
      <c r="B2" s="6" t="s">
        <v>44</v>
      </c>
      <c r="C2" s="18" t="s">
        <v>69</v>
      </c>
      <c r="D2" s="18"/>
      <c r="E2" s="19" t="s">
        <v>54</v>
      </c>
      <c r="F2" s="20" t="s">
        <v>1</v>
      </c>
      <c r="G2" s="6">
        <v>120</v>
      </c>
      <c r="H2" s="6">
        <v>120</v>
      </c>
      <c r="I2" s="6">
        <v>120</v>
      </c>
      <c r="J2" s="6">
        <v>120</v>
      </c>
      <c r="K2" s="6">
        <v>120</v>
      </c>
      <c r="L2" s="6">
        <v>120</v>
      </c>
      <c r="M2" s="6">
        <v>120</v>
      </c>
      <c r="N2" s="6">
        <v>120</v>
      </c>
      <c r="O2" s="6">
        <v>120</v>
      </c>
      <c r="P2" s="6">
        <v>120</v>
      </c>
      <c r="Q2" s="6">
        <v>150</v>
      </c>
      <c r="R2" s="6">
        <v>150</v>
      </c>
      <c r="S2" s="6">
        <v>150</v>
      </c>
      <c r="T2" s="6">
        <v>150</v>
      </c>
      <c r="U2" s="6">
        <v>150</v>
      </c>
      <c r="V2" s="6">
        <v>150</v>
      </c>
      <c r="W2" s="6">
        <v>150</v>
      </c>
      <c r="X2" s="6">
        <v>150</v>
      </c>
      <c r="Y2" s="6">
        <v>150</v>
      </c>
      <c r="Z2" s="6">
        <v>150</v>
      </c>
      <c r="AA2" s="6">
        <v>150</v>
      </c>
      <c r="AB2" s="6">
        <v>150</v>
      </c>
      <c r="AC2" s="6">
        <v>150</v>
      </c>
      <c r="AD2" s="6">
        <v>150</v>
      </c>
      <c r="AE2" s="6">
        <v>150</v>
      </c>
      <c r="AF2" s="6">
        <v>150</v>
      </c>
    </row>
    <row r="3" spans="1:32" x14ac:dyDescent="0.25">
      <c r="A3" s="6" t="s">
        <v>42</v>
      </c>
      <c r="B3" s="6" t="s">
        <v>45</v>
      </c>
      <c r="C3" s="21" t="s">
        <v>75</v>
      </c>
      <c r="D3" s="21" t="s">
        <v>74</v>
      </c>
      <c r="E3" s="19" t="s">
        <v>55</v>
      </c>
      <c r="F3" s="22" t="s">
        <v>2</v>
      </c>
      <c r="G3" s="6">
        <v>532</v>
      </c>
      <c r="H3" s="6">
        <v>532</v>
      </c>
      <c r="I3" s="6">
        <v>532</v>
      </c>
      <c r="J3" s="6">
        <v>532</v>
      </c>
      <c r="K3" s="6">
        <v>532</v>
      </c>
      <c r="L3" s="6">
        <v>532</v>
      </c>
      <c r="M3" s="6">
        <v>532</v>
      </c>
      <c r="N3" s="6">
        <v>532</v>
      </c>
      <c r="O3" s="6">
        <v>532</v>
      </c>
      <c r="P3" s="6">
        <v>532</v>
      </c>
      <c r="Q3" s="6">
        <v>532</v>
      </c>
      <c r="R3" s="6">
        <v>532</v>
      </c>
      <c r="S3" s="6">
        <v>532</v>
      </c>
      <c r="T3" s="6">
        <v>532</v>
      </c>
      <c r="U3" s="6">
        <v>532</v>
      </c>
      <c r="V3" s="6">
        <v>532</v>
      </c>
      <c r="W3" s="6">
        <v>532</v>
      </c>
      <c r="X3" s="6">
        <v>532</v>
      </c>
      <c r="Y3" s="6">
        <v>532</v>
      </c>
      <c r="Z3" s="6">
        <v>532</v>
      </c>
      <c r="AA3" s="6">
        <v>532</v>
      </c>
      <c r="AB3" s="6">
        <v>532</v>
      </c>
      <c r="AC3" s="6">
        <v>532</v>
      </c>
      <c r="AD3" s="6">
        <v>532</v>
      </c>
      <c r="AE3" s="6">
        <v>532</v>
      </c>
      <c r="AF3" s="6">
        <v>532</v>
      </c>
    </row>
    <row r="4" spans="1:32" x14ac:dyDescent="0.25">
      <c r="A4" s="6" t="s">
        <v>42</v>
      </c>
      <c r="B4" s="6" t="s">
        <v>44</v>
      </c>
      <c r="C4" s="10" t="s">
        <v>40</v>
      </c>
      <c r="D4" s="10"/>
      <c r="E4" s="19" t="s">
        <v>56</v>
      </c>
      <c r="F4" s="19" t="s">
        <v>3</v>
      </c>
      <c r="G4" s="6">
        <v>30</v>
      </c>
      <c r="H4" s="6">
        <v>30</v>
      </c>
      <c r="I4" s="6">
        <v>30</v>
      </c>
      <c r="J4" s="6">
        <v>30</v>
      </c>
      <c r="K4" s="6">
        <v>30</v>
      </c>
      <c r="L4" s="6">
        <v>30</v>
      </c>
      <c r="M4" s="6">
        <v>30</v>
      </c>
      <c r="N4" s="6">
        <v>30</v>
      </c>
      <c r="O4" s="6">
        <v>30</v>
      </c>
      <c r="P4" s="6">
        <v>30</v>
      </c>
      <c r="Q4" s="6">
        <v>30</v>
      </c>
      <c r="R4" s="6">
        <v>30</v>
      </c>
      <c r="S4" s="6">
        <v>30</v>
      </c>
      <c r="T4" s="6">
        <v>30</v>
      </c>
      <c r="U4" s="6">
        <v>30</v>
      </c>
      <c r="V4" s="6">
        <v>30</v>
      </c>
      <c r="W4" s="6">
        <v>30</v>
      </c>
      <c r="X4" s="6">
        <v>30</v>
      </c>
      <c r="Y4" s="6">
        <v>30</v>
      </c>
      <c r="Z4" s="6">
        <v>30</v>
      </c>
      <c r="AA4" s="6">
        <v>30</v>
      </c>
      <c r="AB4" s="6">
        <v>30</v>
      </c>
      <c r="AC4" s="6">
        <v>30</v>
      </c>
      <c r="AD4" s="6">
        <v>30</v>
      </c>
      <c r="AE4" s="6">
        <v>30</v>
      </c>
      <c r="AF4" s="6">
        <v>30</v>
      </c>
    </row>
    <row r="5" spans="1:32" ht="30" x14ac:dyDescent="0.25">
      <c r="A5" s="6" t="s">
        <v>42</v>
      </c>
      <c r="B5" s="6" t="s">
        <v>46</v>
      </c>
      <c r="C5" s="18" t="s">
        <v>71</v>
      </c>
      <c r="D5" s="18" t="s">
        <v>76</v>
      </c>
      <c r="E5" s="19" t="s">
        <v>57</v>
      </c>
      <c r="F5" s="23" t="s">
        <v>4</v>
      </c>
      <c r="G5" s="6">
        <v>500</v>
      </c>
      <c r="H5" s="6">
        <v>500</v>
      </c>
      <c r="I5" s="6">
        <v>500</v>
      </c>
      <c r="J5" s="6">
        <v>500</v>
      </c>
      <c r="K5" s="6">
        <v>600</v>
      </c>
      <c r="L5" s="6">
        <v>600</v>
      </c>
      <c r="M5" s="6">
        <v>600</v>
      </c>
      <c r="N5" s="6">
        <v>600</v>
      </c>
      <c r="O5" s="6">
        <v>600</v>
      </c>
      <c r="P5" s="6">
        <v>600</v>
      </c>
      <c r="Q5" s="6">
        <v>600</v>
      </c>
      <c r="R5" s="6">
        <v>600</v>
      </c>
      <c r="S5" s="6">
        <v>600</v>
      </c>
      <c r="T5" s="6">
        <v>600</v>
      </c>
      <c r="U5" s="6">
        <v>600</v>
      </c>
      <c r="V5" s="6">
        <v>600</v>
      </c>
      <c r="W5" s="6">
        <v>600</v>
      </c>
      <c r="X5" s="6">
        <v>600</v>
      </c>
      <c r="Y5" s="6">
        <v>600</v>
      </c>
      <c r="Z5" s="6">
        <v>600</v>
      </c>
      <c r="AA5" s="6">
        <v>600</v>
      </c>
      <c r="AB5" s="6">
        <v>600</v>
      </c>
      <c r="AC5" s="6">
        <v>600</v>
      </c>
      <c r="AD5" s="6">
        <v>600</v>
      </c>
      <c r="AE5" s="6">
        <v>600</v>
      </c>
      <c r="AF5" s="6">
        <v>600</v>
      </c>
    </row>
    <row r="6" spans="1:32" x14ac:dyDescent="0.25">
      <c r="A6" s="6" t="s">
        <v>42</v>
      </c>
      <c r="B6" s="6" t="s">
        <v>44</v>
      </c>
      <c r="C6" s="10" t="s">
        <v>40</v>
      </c>
      <c r="D6" s="10"/>
      <c r="E6" s="24" t="s">
        <v>58</v>
      </c>
      <c r="F6" s="19" t="s">
        <v>8</v>
      </c>
      <c r="G6" s="6">
        <v>40</v>
      </c>
      <c r="H6" s="6">
        <v>40</v>
      </c>
      <c r="I6" s="6">
        <v>40</v>
      </c>
      <c r="J6" s="6">
        <v>40</v>
      </c>
      <c r="K6" s="6">
        <v>40</v>
      </c>
      <c r="L6" s="6">
        <v>40</v>
      </c>
      <c r="M6" s="6">
        <v>40</v>
      </c>
      <c r="N6" s="6">
        <v>40</v>
      </c>
      <c r="O6" s="6">
        <v>40</v>
      </c>
      <c r="P6" s="6">
        <v>40</v>
      </c>
      <c r="Q6" s="6">
        <v>40</v>
      </c>
      <c r="R6" s="6">
        <v>40</v>
      </c>
      <c r="S6" s="6">
        <v>40</v>
      </c>
      <c r="T6" s="6">
        <v>40</v>
      </c>
      <c r="U6" s="6">
        <v>40</v>
      </c>
      <c r="V6" s="6">
        <v>40</v>
      </c>
      <c r="W6" s="6">
        <v>40</v>
      </c>
      <c r="X6" s="6">
        <v>40</v>
      </c>
      <c r="Y6" s="6">
        <v>40</v>
      </c>
      <c r="Z6" s="6">
        <v>40</v>
      </c>
      <c r="AA6" s="6">
        <v>40</v>
      </c>
      <c r="AB6" s="6">
        <v>40</v>
      </c>
      <c r="AC6" s="6">
        <v>40</v>
      </c>
      <c r="AD6" s="6">
        <v>40</v>
      </c>
      <c r="AE6" s="6">
        <v>40</v>
      </c>
      <c r="AF6" s="6">
        <v>40</v>
      </c>
    </row>
    <row r="7" spans="1:32" x14ac:dyDescent="0.25">
      <c r="A7" s="6" t="s">
        <v>42</v>
      </c>
      <c r="B7" s="6" t="s">
        <v>47</v>
      </c>
      <c r="C7" s="6" t="s">
        <v>72</v>
      </c>
      <c r="E7" s="10" t="s">
        <v>59</v>
      </c>
      <c r="F7" s="10" t="s">
        <v>9</v>
      </c>
      <c r="G7" s="6">
        <v>10</v>
      </c>
      <c r="H7" s="6">
        <v>10</v>
      </c>
      <c r="I7" s="6">
        <v>10</v>
      </c>
      <c r="J7" s="6">
        <v>10</v>
      </c>
      <c r="K7" s="6">
        <v>10</v>
      </c>
      <c r="L7" s="6">
        <v>10</v>
      </c>
      <c r="M7" s="6">
        <v>10</v>
      </c>
      <c r="N7" s="6">
        <v>10</v>
      </c>
      <c r="O7" s="6">
        <v>10</v>
      </c>
      <c r="P7" s="6">
        <v>10</v>
      </c>
      <c r="Q7" s="6">
        <v>10</v>
      </c>
      <c r="R7" s="6">
        <v>10</v>
      </c>
      <c r="S7" s="6">
        <v>10</v>
      </c>
      <c r="T7" s="6">
        <v>10</v>
      </c>
      <c r="U7" s="6">
        <v>10</v>
      </c>
      <c r="V7" s="6">
        <v>10</v>
      </c>
      <c r="W7" s="6">
        <v>10</v>
      </c>
      <c r="X7" s="6">
        <v>10</v>
      </c>
      <c r="Y7" s="6">
        <v>10</v>
      </c>
      <c r="Z7" s="6">
        <v>10</v>
      </c>
      <c r="AA7" s="6">
        <v>10</v>
      </c>
      <c r="AB7" s="6">
        <v>10</v>
      </c>
      <c r="AC7" s="6">
        <v>10</v>
      </c>
      <c r="AD7" s="6">
        <v>10</v>
      </c>
      <c r="AE7" s="6">
        <v>10</v>
      </c>
      <c r="AF7" s="6">
        <v>10</v>
      </c>
    </row>
    <row r="8" spans="1:32" x14ac:dyDescent="0.25">
      <c r="A8" s="6" t="s">
        <v>42</v>
      </c>
      <c r="B8" s="6" t="s">
        <v>48</v>
      </c>
      <c r="C8" s="6" t="s">
        <v>73</v>
      </c>
      <c r="E8" s="10" t="s">
        <v>60</v>
      </c>
      <c r="F8" s="10" t="s">
        <v>12</v>
      </c>
      <c r="G8" s="6">
        <v>25</v>
      </c>
      <c r="H8" s="6">
        <v>25</v>
      </c>
      <c r="I8" s="6">
        <v>25</v>
      </c>
      <c r="J8" s="6">
        <v>25</v>
      </c>
      <c r="K8" s="6">
        <v>25</v>
      </c>
      <c r="L8" s="6">
        <v>25</v>
      </c>
      <c r="M8" s="6">
        <v>25</v>
      </c>
      <c r="N8" s="6">
        <v>25</v>
      </c>
      <c r="O8" s="6">
        <v>25</v>
      </c>
      <c r="P8" s="6">
        <v>25</v>
      </c>
      <c r="Q8" s="6">
        <v>30</v>
      </c>
      <c r="R8" s="6">
        <v>30</v>
      </c>
      <c r="S8" s="6">
        <v>30</v>
      </c>
      <c r="T8" s="6">
        <v>30</v>
      </c>
      <c r="U8" s="6">
        <v>30</v>
      </c>
      <c r="V8" s="6">
        <v>30</v>
      </c>
      <c r="W8" s="6">
        <v>30</v>
      </c>
      <c r="X8" s="6">
        <v>30</v>
      </c>
      <c r="Y8" s="6">
        <v>30</v>
      </c>
      <c r="Z8" s="6">
        <v>30</v>
      </c>
      <c r="AA8" s="6">
        <v>30</v>
      </c>
      <c r="AB8" s="6">
        <v>30</v>
      </c>
      <c r="AC8" s="6">
        <v>30</v>
      </c>
      <c r="AD8" s="6">
        <v>30</v>
      </c>
      <c r="AE8" s="6">
        <v>30</v>
      </c>
      <c r="AF8" s="6">
        <v>30</v>
      </c>
    </row>
    <row r="9" spans="1:32" x14ac:dyDescent="0.25">
      <c r="A9" s="6" t="s">
        <v>42</v>
      </c>
      <c r="B9" s="6" t="s">
        <v>49</v>
      </c>
      <c r="C9" s="10" t="s">
        <v>40</v>
      </c>
      <c r="D9" s="10"/>
      <c r="E9" s="11" t="s">
        <v>61</v>
      </c>
      <c r="F9" s="10" t="s">
        <v>37</v>
      </c>
      <c r="G9" s="6">
        <v>150</v>
      </c>
      <c r="H9" s="6">
        <v>150</v>
      </c>
      <c r="I9" s="6">
        <v>150</v>
      </c>
      <c r="J9" s="6">
        <v>150</v>
      </c>
      <c r="K9" s="6">
        <v>150</v>
      </c>
      <c r="L9" s="6">
        <v>150</v>
      </c>
      <c r="M9" s="6">
        <v>150</v>
      </c>
      <c r="N9" s="6">
        <v>150</v>
      </c>
      <c r="O9" s="6">
        <v>150</v>
      </c>
      <c r="P9" s="6">
        <v>150</v>
      </c>
      <c r="Q9" s="6">
        <v>150</v>
      </c>
      <c r="R9" s="6">
        <v>150</v>
      </c>
      <c r="S9" s="6">
        <v>150</v>
      </c>
      <c r="T9" s="6">
        <v>150</v>
      </c>
      <c r="U9" s="6">
        <v>150</v>
      </c>
      <c r="V9" s="6">
        <v>150</v>
      </c>
      <c r="W9" s="6">
        <v>150</v>
      </c>
      <c r="X9" s="6">
        <v>150</v>
      </c>
      <c r="Y9" s="6">
        <v>150</v>
      </c>
      <c r="Z9" s="6">
        <v>150</v>
      </c>
      <c r="AA9" s="6">
        <v>150</v>
      </c>
      <c r="AB9" s="6">
        <v>150</v>
      </c>
      <c r="AC9" s="6">
        <v>150</v>
      </c>
      <c r="AD9" s="6">
        <v>150</v>
      </c>
      <c r="AE9" s="6">
        <v>150</v>
      </c>
      <c r="AF9" s="6">
        <v>150</v>
      </c>
    </row>
    <row r="10" spans="1:32" x14ac:dyDescent="0.25">
      <c r="A10" s="6" t="s">
        <v>42</v>
      </c>
      <c r="B10" s="6" t="s">
        <v>50</v>
      </c>
      <c r="C10" s="6" t="s">
        <v>72</v>
      </c>
      <c r="E10" s="10" t="s">
        <v>62</v>
      </c>
      <c r="F10" s="19" t="s">
        <v>15</v>
      </c>
      <c r="G10" s="6">
        <v>50</v>
      </c>
      <c r="H10" s="6">
        <v>50</v>
      </c>
      <c r="I10" s="6">
        <v>50</v>
      </c>
      <c r="J10" s="6">
        <v>50</v>
      </c>
      <c r="K10" s="6">
        <v>50</v>
      </c>
      <c r="L10" s="6">
        <v>50</v>
      </c>
      <c r="M10" s="6">
        <v>50</v>
      </c>
      <c r="N10" s="6">
        <v>50</v>
      </c>
      <c r="O10" s="6">
        <v>50</v>
      </c>
      <c r="P10" s="6">
        <v>50</v>
      </c>
      <c r="Q10" s="6">
        <v>50</v>
      </c>
      <c r="R10" s="6">
        <v>70</v>
      </c>
      <c r="S10" s="6">
        <v>70</v>
      </c>
      <c r="T10" s="6">
        <v>70</v>
      </c>
      <c r="U10" s="6">
        <v>70</v>
      </c>
      <c r="V10" s="6">
        <v>70</v>
      </c>
      <c r="W10" s="6">
        <v>70</v>
      </c>
      <c r="X10" s="6">
        <v>70</v>
      </c>
      <c r="Y10" s="6">
        <v>70</v>
      </c>
      <c r="Z10" s="6">
        <v>70</v>
      </c>
      <c r="AA10" s="6">
        <v>70</v>
      </c>
      <c r="AB10" s="6">
        <v>70</v>
      </c>
      <c r="AC10" s="6">
        <v>70</v>
      </c>
      <c r="AD10" s="6">
        <v>70</v>
      </c>
      <c r="AE10" s="6">
        <v>70</v>
      </c>
      <c r="AF10" s="6">
        <v>70</v>
      </c>
    </row>
    <row r="11" spans="1:32" x14ac:dyDescent="0.25">
      <c r="A11" s="6" t="s">
        <v>42</v>
      </c>
      <c r="B11" s="6" t="s">
        <v>51</v>
      </c>
      <c r="C11" s="10" t="s">
        <v>40</v>
      </c>
      <c r="E11" s="10" t="s">
        <v>63</v>
      </c>
      <c r="F11" s="10" t="s">
        <v>16</v>
      </c>
      <c r="G11" s="6">
        <v>100</v>
      </c>
      <c r="H11" s="6">
        <v>100</v>
      </c>
      <c r="I11" s="6">
        <v>100</v>
      </c>
      <c r="J11" s="6">
        <v>100</v>
      </c>
      <c r="K11" s="6">
        <v>100</v>
      </c>
      <c r="L11" s="6">
        <v>100</v>
      </c>
      <c r="M11" s="6">
        <v>100</v>
      </c>
      <c r="N11" s="6">
        <v>100</v>
      </c>
      <c r="O11" s="6">
        <v>100</v>
      </c>
      <c r="P11" s="6">
        <v>100</v>
      </c>
      <c r="Q11" s="6">
        <v>100</v>
      </c>
      <c r="R11" s="6">
        <v>100</v>
      </c>
      <c r="S11" s="6">
        <v>100</v>
      </c>
      <c r="T11" s="6">
        <v>100</v>
      </c>
      <c r="U11" s="6">
        <v>100</v>
      </c>
      <c r="V11" s="6">
        <v>100</v>
      </c>
      <c r="W11" s="6">
        <v>100</v>
      </c>
      <c r="X11" s="6">
        <v>100</v>
      </c>
      <c r="Y11" s="6">
        <v>100</v>
      </c>
      <c r="Z11" s="6">
        <v>100</v>
      </c>
      <c r="AA11" s="6">
        <v>100</v>
      </c>
      <c r="AB11" s="6">
        <v>100</v>
      </c>
      <c r="AC11" s="6">
        <v>100</v>
      </c>
      <c r="AD11" s="6">
        <v>100</v>
      </c>
      <c r="AE11" s="6">
        <v>100</v>
      </c>
      <c r="AF11" s="6">
        <v>100</v>
      </c>
    </row>
    <row r="12" spans="1:32" x14ac:dyDescent="0.25">
      <c r="A12" s="6" t="s">
        <v>42</v>
      </c>
      <c r="B12" s="6" t="s">
        <v>52</v>
      </c>
      <c r="C12" s="10" t="s">
        <v>40</v>
      </c>
      <c r="E12" s="25" t="s">
        <v>64</v>
      </c>
      <c r="F12" s="25" t="s">
        <v>22</v>
      </c>
      <c r="G12" s="6">
        <v>25</v>
      </c>
      <c r="H12" s="6">
        <v>25</v>
      </c>
      <c r="I12" s="6">
        <v>25</v>
      </c>
      <c r="J12" s="6">
        <v>25</v>
      </c>
      <c r="K12" s="6">
        <v>25</v>
      </c>
      <c r="L12" s="6">
        <v>25</v>
      </c>
      <c r="M12" s="6">
        <v>25</v>
      </c>
      <c r="N12" s="6">
        <v>25</v>
      </c>
      <c r="O12" s="6">
        <v>25</v>
      </c>
      <c r="P12" s="6">
        <v>25</v>
      </c>
      <c r="Q12" s="6">
        <v>25</v>
      </c>
      <c r="R12" s="6">
        <v>25</v>
      </c>
      <c r="S12" s="6">
        <v>25</v>
      </c>
      <c r="T12" s="6">
        <v>25</v>
      </c>
      <c r="U12" s="6">
        <v>25</v>
      </c>
      <c r="V12" s="6">
        <v>25</v>
      </c>
      <c r="W12" s="6">
        <v>25</v>
      </c>
      <c r="X12" s="6">
        <v>25</v>
      </c>
      <c r="Y12" s="6">
        <v>25</v>
      </c>
      <c r="Z12" s="6">
        <v>25</v>
      </c>
      <c r="AA12" s="6">
        <v>25</v>
      </c>
      <c r="AB12" s="6">
        <v>25</v>
      </c>
      <c r="AC12" s="6">
        <v>25</v>
      </c>
      <c r="AD12" s="6">
        <v>25</v>
      </c>
      <c r="AE12" s="6">
        <v>25</v>
      </c>
      <c r="AF12" s="6">
        <v>25</v>
      </c>
    </row>
    <row r="13" spans="1:32" x14ac:dyDescent="0.25">
      <c r="A13" s="6" t="s">
        <v>42</v>
      </c>
      <c r="B13" s="6" t="s">
        <v>53</v>
      </c>
      <c r="E13" s="10" t="s">
        <v>65</v>
      </c>
      <c r="F13" s="10" t="s">
        <v>23</v>
      </c>
      <c r="G13" s="6">
        <v>150</v>
      </c>
      <c r="H13" s="6">
        <v>150</v>
      </c>
      <c r="I13" s="6">
        <v>150</v>
      </c>
      <c r="J13" s="6">
        <v>150</v>
      </c>
      <c r="K13" s="6">
        <v>150</v>
      </c>
      <c r="L13" s="6">
        <v>150</v>
      </c>
      <c r="M13" s="6">
        <v>150</v>
      </c>
      <c r="N13" s="6">
        <v>150</v>
      </c>
      <c r="O13" s="6">
        <v>150</v>
      </c>
      <c r="P13" s="6">
        <v>150</v>
      </c>
      <c r="Q13" s="6">
        <v>150</v>
      </c>
      <c r="R13" s="6">
        <v>150</v>
      </c>
      <c r="S13" s="6">
        <v>150</v>
      </c>
      <c r="T13" s="6">
        <v>150</v>
      </c>
      <c r="U13" s="6">
        <v>150</v>
      </c>
      <c r="V13" s="6">
        <v>150</v>
      </c>
      <c r="W13" s="6">
        <v>150</v>
      </c>
      <c r="X13" s="6">
        <v>150</v>
      </c>
      <c r="Y13" s="6">
        <v>150</v>
      </c>
      <c r="Z13" s="6">
        <v>150</v>
      </c>
      <c r="AA13" s="6">
        <v>150</v>
      </c>
      <c r="AB13" s="6">
        <v>150</v>
      </c>
      <c r="AC13" s="6">
        <v>150</v>
      </c>
      <c r="AD13" s="6">
        <v>150</v>
      </c>
      <c r="AE13" s="6">
        <v>150</v>
      </c>
      <c r="AF13" s="6">
        <v>150</v>
      </c>
    </row>
    <row r="14" spans="1:32" x14ac:dyDescent="0.25">
      <c r="A14" s="6" t="s">
        <v>42</v>
      </c>
      <c r="B14" s="6" t="s">
        <v>44</v>
      </c>
      <c r="C14" s="10" t="s">
        <v>40</v>
      </c>
      <c r="D14" s="10"/>
      <c r="E14" s="10" t="s">
        <v>66</v>
      </c>
      <c r="F14" s="10" t="s">
        <v>27</v>
      </c>
      <c r="G14" s="6">
        <v>180</v>
      </c>
      <c r="H14" s="6">
        <v>180</v>
      </c>
      <c r="I14" s="6">
        <v>180</v>
      </c>
      <c r="J14" s="6">
        <v>180</v>
      </c>
      <c r="K14" s="6">
        <v>180</v>
      </c>
      <c r="L14" s="6">
        <v>180</v>
      </c>
      <c r="M14" s="6">
        <v>180</v>
      </c>
      <c r="N14" s="6">
        <v>180</v>
      </c>
      <c r="O14" s="6">
        <v>180</v>
      </c>
      <c r="P14" s="6">
        <v>180</v>
      </c>
      <c r="Q14" s="6">
        <v>180</v>
      </c>
      <c r="R14" s="6">
        <v>250</v>
      </c>
      <c r="S14" s="6">
        <v>250</v>
      </c>
      <c r="T14" s="6">
        <v>250</v>
      </c>
      <c r="U14" s="6">
        <v>250</v>
      </c>
      <c r="V14" s="6">
        <v>250</v>
      </c>
      <c r="W14" s="6">
        <v>250</v>
      </c>
      <c r="X14" s="6">
        <v>250</v>
      </c>
      <c r="Y14" s="6">
        <v>250</v>
      </c>
      <c r="Z14" s="6">
        <v>250</v>
      </c>
      <c r="AA14" s="6">
        <v>250</v>
      </c>
      <c r="AB14" s="6">
        <v>250</v>
      </c>
      <c r="AC14" s="6">
        <v>250</v>
      </c>
      <c r="AD14" s="6">
        <v>250</v>
      </c>
      <c r="AE14" s="6">
        <v>250</v>
      </c>
      <c r="AF14" s="6">
        <v>250</v>
      </c>
    </row>
    <row r="15" spans="1:32" x14ac:dyDescent="0.25">
      <c r="A15" s="6" t="s">
        <v>42</v>
      </c>
      <c r="F15" s="10" t="s">
        <v>34</v>
      </c>
      <c r="G15" s="6">
        <v>50</v>
      </c>
      <c r="H15" s="6">
        <v>50</v>
      </c>
      <c r="I15" s="6">
        <v>50</v>
      </c>
      <c r="J15" s="6">
        <v>50</v>
      </c>
      <c r="K15" s="6">
        <v>50</v>
      </c>
      <c r="L15" s="6">
        <v>50</v>
      </c>
      <c r="M15" s="6">
        <v>50</v>
      </c>
      <c r="N15" s="6">
        <v>50</v>
      </c>
      <c r="O15" s="6">
        <v>50</v>
      </c>
      <c r="P15" s="6">
        <v>50</v>
      </c>
      <c r="Q15" s="6">
        <v>80</v>
      </c>
      <c r="R15" s="6">
        <v>80</v>
      </c>
      <c r="S15" s="6">
        <v>80</v>
      </c>
      <c r="T15" s="6">
        <v>80</v>
      </c>
      <c r="U15" s="6">
        <v>80</v>
      </c>
      <c r="V15" s="6">
        <v>80</v>
      </c>
      <c r="W15" s="6">
        <v>80</v>
      </c>
      <c r="X15" s="6">
        <v>80</v>
      </c>
      <c r="Y15" s="6">
        <v>80</v>
      </c>
      <c r="Z15" s="6">
        <v>80</v>
      </c>
      <c r="AA15" s="6">
        <v>80</v>
      </c>
      <c r="AB15" s="6">
        <v>80</v>
      </c>
      <c r="AC15" s="6">
        <v>80</v>
      </c>
      <c r="AD15" s="6">
        <v>80</v>
      </c>
      <c r="AE15" s="6">
        <v>80</v>
      </c>
      <c r="AF15" s="6">
        <v>80</v>
      </c>
    </row>
    <row r="18" spans="6:32" s="26" customFormat="1" x14ac:dyDescent="0.25">
      <c r="F18" s="27" t="s">
        <v>67</v>
      </c>
      <c r="G18" s="26">
        <f>SUM(G2:G15)</f>
        <v>1962</v>
      </c>
      <c r="H18" s="26">
        <f t="shared" ref="H18:AF18" si="0">SUM(H2:H15)</f>
        <v>1962</v>
      </c>
      <c r="I18" s="26">
        <f t="shared" si="0"/>
        <v>1962</v>
      </c>
      <c r="J18" s="26">
        <f t="shared" si="0"/>
        <v>1962</v>
      </c>
      <c r="K18" s="26">
        <f t="shared" si="0"/>
        <v>2062</v>
      </c>
      <c r="L18" s="26">
        <f t="shared" si="0"/>
        <v>2062</v>
      </c>
      <c r="M18" s="26">
        <f t="shared" si="0"/>
        <v>2062</v>
      </c>
      <c r="N18" s="26">
        <f t="shared" si="0"/>
        <v>2062</v>
      </c>
      <c r="O18" s="26">
        <f t="shared" si="0"/>
        <v>2062</v>
      </c>
      <c r="P18" s="26">
        <f t="shared" si="0"/>
        <v>2062</v>
      </c>
      <c r="Q18" s="26">
        <f t="shared" si="0"/>
        <v>2127</v>
      </c>
      <c r="R18" s="26">
        <f t="shared" si="0"/>
        <v>2217</v>
      </c>
      <c r="S18" s="26">
        <f t="shared" si="0"/>
        <v>2217</v>
      </c>
      <c r="T18" s="26">
        <f t="shared" si="0"/>
        <v>2217</v>
      </c>
      <c r="U18" s="26">
        <f t="shared" si="0"/>
        <v>2217</v>
      </c>
      <c r="V18" s="26">
        <f t="shared" si="0"/>
        <v>2217</v>
      </c>
      <c r="W18" s="26">
        <f t="shared" si="0"/>
        <v>2217</v>
      </c>
      <c r="X18" s="26">
        <f t="shared" si="0"/>
        <v>2217</v>
      </c>
      <c r="Y18" s="26">
        <f t="shared" si="0"/>
        <v>2217</v>
      </c>
      <c r="Z18" s="26">
        <f t="shared" si="0"/>
        <v>2217</v>
      </c>
      <c r="AA18" s="26">
        <f t="shared" si="0"/>
        <v>2217</v>
      </c>
      <c r="AB18" s="26">
        <f t="shared" si="0"/>
        <v>2217</v>
      </c>
      <c r="AC18" s="26">
        <f t="shared" si="0"/>
        <v>2217</v>
      </c>
      <c r="AD18" s="26">
        <f t="shared" si="0"/>
        <v>2217</v>
      </c>
      <c r="AE18" s="26">
        <f t="shared" si="0"/>
        <v>2217</v>
      </c>
      <c r="AF18" s="26">
        <f t="shared" si="0"/>
        <v>2217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F1E8-D7C2-432C-A9A9-C09AEBD0B8A7}">
  <dimension ref="A1:AD18"/>
  <sheetViews>
    <sheetView topLeftCell="O1" workbookViewId="0">
      <selection activeCell="D22" sqref="D22"/>
    </sheetView>
  </sheetViews>
  <sheetFormatPr defaultRowHeight="15" x14ac:dyDescent="0.25"/>
  <cols>
    <col min="3" max="3" width="13.28515625" customWidth="1"/>
    <col min="4" max="4" width="31" customWidth="1"/>
  </cols>
  <sheetData>
    <row r="1" spans="1:30" s="28" customFormat="1" x14ac:dyDescent="0.25">
      <c r="A1" s="28" t="s">
        <v>41</v>
      </c>
      <c r="B1" s="28" t="s">
        <v>77</v>
      </c>
      <c r="C1" s="28" t="s">
        <v>25</v>
      </c>
      <c r="D1" s="28" t="s">
        <v>0</v>
      </c>
      <c r="E1" s="28">
        <v>2015</v>
      </c>
      <c r="F1" s="28">
        <v>2016</v>
      </c>
      <c r="G1" s="28">
        <v>2017</v>
      </c>
      <c r="H1" s="28">
        <v>2018</v>
      </c>
      <c r="I1" s="28">
        <v>2019</v>
      </c>
      <c r="J1" s="28">
        <v>2020</v>
      </c>
      <c r="K1" s="28">
        <v>2021</v>
      </c>
      <c r="L1" s="28">
        <v>2022</v>
      </c>
      <c r="M1" s="28">
        <v>2023</v>
      </c>
      <c r="N1" s="28">
        <v>2024</v>
      </c>
      <c r="O1" s="28">
        <v>2025</v>
      </c>
      <c r="P1" s="28">
        <v>2026</v>
      </c>
      <c r="Q1" s="28">
        <v>2027</v>
      </c>
      <c r="R1" s="28">
        <v>2028</v>
      </c>
      <c r="S1" s="28">
        <v>2029</v>
      </c>
      <c r="T1" s="28">
        <v>2030</v>
      </c>
      <c r="U1" s="28">
        <v>2031</v>
      </c>
      <c r="V1" s="28">
        <v>2032</v>
      </c>
      <c r="W1" s="28">
        <v>2033</v>
      </c>
      <c r="X1" s="28">
        <v>2034</v>
      </c>
      <c r="Y1" s="28">
        <v>2035</v>
      </c>
      <c r="Z1" s="28">
        <v>2036</v>
      </c>
      <c r="AA1" s="28">
        <v>2037</v>
      </c>
      <c r="AB1" s="28">
        <v>2038</v>
      </c>
      <c r="AC1" s="28">
        <v>2039</v>
      </c>
      <c r="AD1" s="28">
        <v>2040</v>
      </c>
    </row>
    <row r="2" spans="1:30" x14ac:dyDescent="0.25">
      <c r="A2" s="6" t="s">
        <v>42</v>
      </c>
      <c r="B2" s="6" t="s">
        <v>44</v>
      </c>
      <c r="C2" s="19" t="s">
        <v>54</v>
      </c>
      <c r="D2" s="20" t="s">
        <v>1</v>
      </c>
      <c r="E2">
        <v>42.12</v>
      </c>
      <c r="F2">
        <v>50.141999999999996</v>
      </c>
      <c r="G2" s="29">
        <v>49.16</v>
      </c>
      <c r="H2" s="29">
        <v>66.186000000000007</v>
      </c>
      <c r="I2">
        <v>74.207999999999998</v>
      </c>
      <c r="J2">
        <v>82.23</v>
      </c>
      <c r="K2">
        <v>71.45</v>
      </c>
      <c r="L2" s="29">
        <v>82.12</v>
      </c>
      <c r="M2" s="29">
        <v>82.521111111111125</v>
      </c>
      <c r="N2" s="29">
        <v>82.922222222222231</v>
      </c>
      <c r="O2" s="29">
        <v>83.323333333333338</v>
      </c>
      <c r="P2" s="29">
        <v>83.724444444444458</v>
      </c>
      <c r="Q2" s="29">
        <v>84.125555555555565</v>
      </c>
      <c r="R2" s="29">
        <v>84.526666666666671</v>
      </c>
      <c r="S2" s="29">
        <v>84.927777777777791</v>
      </c>
      <c r="T2" s="29">
        <v>85.328888888888898</v>
      </c>
      <c r="U2" s="29">
        <v>85.73</v>
      </c>
      <c r="V2" s="29">
        <v>86.131111111111125</v>
      </c>
      <c r="W2" s="29">
        <v>86.532222222222231</v>
      </c>
      <c r="X2" s="29">
        <v>86.933333333333337</v>
      </c>
      <c r="Y2" s="29">
        <v>87.334444444444458</v>
      </c>
      <c r="Z2" s="29">
        <v>87.735555555555564</v>
      </c>
      <c r="AA2" s="29">
        <v>88.13666666666667</v>
      </c>
      <c r="AB2" s="29">
        <v>88.537777777777791</v>
      </c>
      <c r="AC2" s="29">
        <v>88.938888888888897</v>
      </c>
      <c r="AD2" s="29">
        <v>89.34</v>
      </c>
    </row>
    <row r="3" spans="1:30" x14ac:dyDescent="0.25">
      <c r="A3" s="6" t="s">
        <v>42</v>
      </c>
      <c r="B3" s="6" t="s">
        <v>45</v>
      </c>
      <c r="C3" s="19" t="s">
        <v>55</v>
      </c>
      <c r="D3" s="22" t="s">
        <v>2</v>
      </c>
      <c r="E3" s="29">
        <v>320.23</v>
      </c>
      <c r="F3" s="29">
        <v>338.20799999999997</v>
      </c>
      <c r="G3" s="29">
        <v>356.18599999999998</v>
      </c>
      <c r="H3" s="29">
        <v>374.16399999999999</v>
      </c>
      <c r="I3" s="29">
        <v>392.142</v>
      </c>
      <c r="J3" s="29">
        <v>410.12</v>
      </c>
      <c r="K3" s="29">
        <v>398.45</v>
      </c>
      <c r="L3" s="29">
        <v>410.32</v>
      </c>
      <c r="M3" s="29">
        <v>415.32</v>
      </c>
      <c r="N3" s="29">
        <v>420.32</v>
      </c>
      <c r="O3" s="29">
        <v>423.32</v>
      </c>
      <c r="P3" s="29">
        <v>423.56</v>
      </c>
      <c r="Q3" s="29">
        <v>428.32</v>
      </c>
      <c r="R3" s="29">
        <v>440.32</v>
      </c>
      <c r="S3" s="29">
        <v>445.32</v>
      </c>
      <c r="T3" s="29">
        <v>452.32</v>
      </c>
      <c r="U3" s="29">
        <v>455.32</v>
      </c>
      <c r="V3" s="29">
        <v>462.32</v>
      </c>
      <c r="W3" s="29">
        <v>465.32</v>
      </c>
      <c r="X3" s="29">
        <v>469.32</v>
      </c>
      <c r="Y3" s="29">
        <v>475.32</v>
      </c>
      <c r="Z3" s="29">
        <v>480.32</v>
      </c>
      <c r="AA3" s="29">
        <v>485.32</v>
      </c>
      <c r="AB3" s="29">
        <v>490.32</v>
      </c>
      <c r="AC3" s="29">
        <v>495.32</v>
      </c>
      <c r="AD3" s="29">
        <v>500.32</v>
      </c>
    </row>
    <row r="4" spans="1:30" x14ac:dyDescent="0.25">
      <c r="A4" s="6" t="s">
        <v>42</v>
      </c>
      <c r="B4" s="6" t="s">
        <v>44</v>
      </c>
      <c r="C4" s="19" t="s">
        <v>56</v>
      </c>
      <c r="D4" s="19" t="s">
        <v>3</v>
      </c>
      <c r="E4" s="29">
        <v>21.34</v>
      </c>
      <c r="F4" s="29">
        <v>21.56</v>
      </c>
      <c r="G4" s="29">
        <v>21.84</v>
      </c>
      <c r="H4" s="29">
        <v>19.399999999999999</v>
      </c>
      <c r="I4" s="29">
        <v>22.42</v>
      </c>
      <c r="J4" s="29">
        <v>25.45</v>
      </c>
      <c r="K4" s="29">
        <v>22.32</v>
      </c>
      <c r="L4" s="29">
        <v>25.11</v>
      </c>
      <c r="M4" s="29">
        <v>25.343888888888888</v>
      </c>
      <c r="N4" s="29">
        <v>25.577777777777779</v>
      </c>
      <c r="O4" s="29">
        <v>25.811666666666667</v>
      </c>
      <c r="P4" s="29">
        <v>25.96</v>
      </c>
      <c r="Q4" s="29">
        <v>26.279444444444444</v>
      </c>
      <c r="R4" s="29">
        <v>26.513333333333335</v>
      </c>
      <c r="S4" s="29">
        <v>26.747222222222224</v>
      </c>
      <c r="T4" s="29">
        <v>26.981111111111112</v>
      </c>
      <c r="U4" s="29">
        <v>27.215</v>
      </c>
      <c r="V4" s="29">
        <v>27.448888888888888</v>
      </c>
      <c r="W4" s="29">
        <v>27.68277777777778</v>
      </c>
      <c r="X4" s="29">
        <v>27.916666666666668</v>
      </c>
      <c r="Y4" s="29">
        <v>28.150555555555556</v>
      </c>
      <c r="Z4" s="29">
        <v>28.384444444444444</v>
      </c>
      <c r="AA4" s="29">
        <v>28.618333333333336</v>
      </c>
      <c r="AB4" s="29">
        <v>28.852222222222224</v>
      </c>
      <c r="AC4" s="29">
        <v>29.086111111111112</v>
      </c>
      <c r="AD4" s="29">
        <v>29.32</v>
      </c>
    </row>
    <row r="5" spans="1:30" x14ac:dyDescent="0.25">
      <c r="A5" s="6" t="s">
        <v>42</v>
      </c>
      <c r="B5" s="6" t="s">
        <v>46</v>
      </c>
      <c r="C5" s="19" t="s">
        <v>57</v>
      </c>
      <c r="D5" s="23" t="s">
        <v>4</v>
      </c>
      <c r="E5" s="29">
        <v>425</v>
      </c>
      <c r="F5" s="29">
        <v>437.06400000000002</v>
      </c>
      <c r="G5" s="29">
        <v>458.12799999999999</v>
      </c>
      <c r="H5" s="29">
        <v>470.19199999999995</v>
      </c>
      <c r="I5" s="29">
        <v>485.25599999999997</v>
      </c>
      <c r="J5" s="29">
        <v>500.31999999999994</v>
      </c>
      <c r="K5" s="29">
        <v>480.32</v>
      </c>
      <c r="L5" s="29">
        <v>484.02842105263153</v>
      </c>
      <c r="M5" s="29">
        <v>487.73684210526312</v>
      </c>
      <c r="N5" s="29">
        <v>491.44526315789471</v>
      </c>
      <c r="O5" s="29">
        <v>535.15368421052597</v>
      </c>
      <c r="P5" s="29">
        <v>536.19543859649082</v>
      </c>
      <c r="Q5" s="29">
        <v>537.23719298245578</v>
      </c>
      <c r="R5" s="29">
        <v>538.27894736842075</v>
      </c>
      <c r="S5" s="29">
        <v>539.32070175438571</v>
      </c>
      <c r="T5" s="29">
        <v>540.36245614035056</v>
      </c>
      <c r="U5" s="29">
        <v>541.40421052631552</v>
      </c>
      <c r="V5" s="29">
        <v>542.44596491228049</v>
      </c>
      <c r="W5" s="29">
        <v>543.48771929824545</v>
      </c>
      <c r="X5" s="29">
        <v>544.5294736842103</v>
      </c>
      <c r="Y5" s="29">
        <v>545.57122807017527</v>
      </c>
      <c r="Z5" s="29">
        <v>546.61298245614023</v>
      </c>
      <c r="AA5" s="29">
        <v>547.65473684210519</v>
      </c>
      <c r="AB5" s="29">
        <v>548.69649122807004</v>
      </c>
      <c r="AC5" s="29">
        <v>549.73824561403501</v>
      </c>
      <c r="AD5" s="29">
        <v>550.78</v>
      </c>
    </row>
    <row r="6" spans="1:30" x14ac:dyDescent="0.25">
      <c r="A6" s="6" t="s">
        <v>42</v>
      </c>
      <c r="B6" s="6" t="s">
        <v>44</v>
      </c>
      <c r="C6" s="21" t="s">
        <v>58</v>
      </c>
      <c r="D6" s="19" t="s">
        <v>8</v>
      </c>
      <c r="E6" s="29">
        <v>20.319999999999997</v>
      </c>
      <c r="F6" s="29">
        <v>21.345999999999997</v>
      </c>
      <c r="G6" s="29">
        <v>21.372</v>
      </c>
      <c r="H6" s="29">
        <v>19.398</v>
      </c>
      <c r="I6" s="29">
        <v>24.423999999999996</v>
      </c>
      <c r="J6" s="29">
        <v>25.449999999999996</v>
      </c>
      <c r="K6" s="29">
        <v>23.77</v>
      </c>
      <c r="L6" s="29">
        <v>25.79</v>
      </c>
      <c r="M6" s="29">
        <v>26.332777777777775</v>
      </c>
      <c r="N6" s="29">
        <v>26.875555555555554</v>
      </c>
      <c r="O6" s="29">
        <v>27.418333333333333</v>
      </c>
      <c r="P6" s="29">
        <v>27.961111111111109</v>
      </c>
      <c r="Q6" s="29">
        <v>28.503888888888888</v>
      </c>
      <c r="R6" s="29">
        <v>29.046666666666667</v>
      </c>
      <c r="S6" s="29">
        <v>29.589444444444442</v>
      </c>
      <c r="T6" s="29">
        <v>30.132222222222222</v>
      </c>
      <c r="U6" s="29">
        <v>30.674999999999997</v>
      </c>
      <c r="V6" s="29">
        <v>31.217777777777776</v>
      </c>
      <c r="W6" s="29">
        <v>31.760555555555555</v>
      </c>
      <c r="X6" s="29">
        <v>32.303333333333335</v>
      </c>
      <c r="Y6" s="29">
        <v>32.846111111111114</v>
      </c>
      <c r="Z6" s="29">
        <v>33.388888888888886</v>
      </c>
      <c r="AA6" s="29">
        <v>33.931666666666665</v>
      </c>
      <c r="AB6" s="29">
        <v>34.474444444444444</v>
      </c>
      <c r="AC6" s="29">
        <v>35.017222222222223</v>
      </c>
      <c r="AD6" s="29">
        <v>35.56</v>
      </c>
    </row>
    <row r="7" spans="1:30" x14ac:dyDescent="0.25">
      <c r="A7" s="6" t="s">
        <v>42</v>
      </c>
      <c r="B7" s="6" t="s">
        <v>47</v>
      </c>
      <c r="C7" s="10" t="s">
        <v>59</v>
      </c>
      <c r="D7" s="10" t="s">
        <v>9</v>
      </c>
      <c r="E7" s="29">
        <v>3.22</v>
      </c>
      <c r="F7" s="29">
        <v>3.54</v>
      </c>
      <c r="G7" s="29">
        <v>3.84</v>
      </c>
      <c r="H7" s="29">
        <v>3.2</v>
      </c>
      <c r="I7" s="29">
        <v>4.8600000000000003</v>
      </c>
      <c r="J7" s="29">
        <v>5.52</v>
      </c>
      <c r="K7" s="29">
        <v>4.88</v>
      </c>
      <c r="L7" s="29">
        <v>5.4</v>
      </c>
      <c r="M7" s="29">
        <v>5.5633333333333335</v>
      </c>
      <c r="N7" s="29">
        <v>5.7266666666666675</v>
      </c>
      <c r="O7" s="29">
        <v>5.8900000000000006</v>
      </c>
      <c r="P7" s="29">
        <v>6.0533333333333337</v>
      </c>
      <c r="Q7" s="29">
        <v>6.2166666666666668</v>
      </c>
      <c r="R7" s="29">
        <v>6.3800000000000008</v>
      </c>
      <c r="S7" s="29">
        <v>6.5433333333333339</v>
      </c>
      <c r="T7" s="29">
        <v>6.706666666666667</v>
      </c>
      <c r="U7" s="29">
        <v>6.87</v>
      </c>
      <c r="V7" s="29">
        <v>7.0333333333333332</v>
      </c>
      <c r="W7" s="29">
        <v>7.1966666666666672</v>
      </c>
      <c r="X7" s="29">
        <v>7.36</v>
      </c>
      <c r="Y7" s="29">
        <v>7.5233333333333334</v>
      </c>
      <c r="Z7" s="29">
        <v>7.6866666666666674</v>
      </c>
      <c r="AA7" s="29">
        <v>7.85</v>
      </c>
      <c r="AB7" s="29">
        <v>8.0133333333333336</v>
      </c>
      <c r="AC7" s="29">
        <v>8.1766666666666659</v>
      </c>
      <c r="AD7" s="29">
        <v>8.34</v>
      </c>
    </row>
    <row r="8" spans="1:30" x14ac:dyDescent="0.25">
      <c r="A8" s="6" t="s">
        <v>42</v>
      </c>
      <c r="B8" s="6" t="s">
        <v>48</v>
      </c>
      <c r="C8" s="10" t="s">
        <v>60</v>
      </c>
      <c r="D8" s="10" t="s">
        <v>12</v>
      </c>
      <c r="E8" s="29">
        <v>12.649999999999999</v>
      </c>
      <c r="F8" s="29">
        <v>11.183999999999999</v>
      </c>
      <c r="G8" s="29">
        <v>12.718</v>
      </c>
      <c r="H8" s="29">
        <v>14.251999999999999</v>
      </c>
      <c r="I8" s="29">
        <v>14.785999999999998</v>
      </c>
      <c r="J8" s="29">
        <v>15.319999999999999</v>
      </c>
      <c r="K8" s="29">
        <v>13.45</v>
      </c>
      <c r="L8" s="29">
        <v>15.550000000000002</v>
      </c>
      <c r="M8" s="29">
        <v>16.068333333333335</v>
      </c>
      <c r="N8" s="29">
        <v>16.58666666666667</v>
      </c>
      <c r="O8" s="29">
        <v>17.105000000000004</v>
      </c>
      <c r="P8" s="29">
        <v>17.623333333333335</v>
      </c>
      <c r="Q8" s="29">
        <v>18.141666666666669</v>
      </c>
      <c r="R8" s="29">
        <v>18.66</v>
      </c>
      <c r="S8" s="29">
        <v>19.178333333333335</v>
      </c>
      <c r="T8" s="29">
        <v>19.696666666666665</v>
      </c>
      <c r="U8" s="29">
        <v>20.215</v>
      </c>
      <c r="V8" s="29">
        <v>20.733333333333334</v>
      </c>
      <c r="W8" s="29">
        <v>21.251666666666665</v>
      </c>
      <c r="X8" s="29">
        <v>21.77</v>
      </c>
      <c r="Y8" s="29">
        <v>22.288333333333334</v>
      </c>
      <c r="Z8" s="29">
        <v>22.806666666666665</v>
      </c>
      <c r="AA8" s="29">
        <v>23.324999999999999</v>
      </c>
      <c r="AB8" s="29">
        <v>23.843333333333334</v>
      </c>
      <c r="AC8" s="29">
        <v>24.361666666666665</v>
      </c>
      <c r="AD8" s="29">
        <v>24.88</v>
      </c>
    </row>
    <row r="9" spans="1:30" x14ac:dyDescent="0.25">
      <c r="A9" s="6" t="s">
        <v>42</v>
      </c>
      <c r="B9" s="6" t="s">
        <v>49</v>
      </c>
      <c r="C9" s="11" t="s">
        <v>61</v>
      </c>
      <c r="D9" s="10" t="s">
        <v>37</v>
      </c>
      <c r="E9" s="29">
        <v>72.12</v>
      </c>
      <c r="F9" s="29">
        <v>72.78</v>
      </c>
      <c r="G9" s="29">
        <v>74.44</v>
      </c>
      <c r="H9" s="29">
        <v>80.099999999999994</v>
      </c>
      <c r="I9" s="29">
        <v>85.76</v>
      </c>
      <c r="J9" s="29">
        <v>90.42</v>
      </c>
      <c r="K9" s="29">
        <v>85.1</v>
      </c>
      <c r="L9" s="29">
        <v>90.320000000000007</v>
      </c>
      <c r="M9" s="29">
        <v>92.566666666666663</v>
      </c>
      <c r="N9" s="29">
        <v>94.813333333333333</v>
      </c>
      <c r="O9" s="29">
        <v>97.06</v>
      </c>
      <c r="P9" s="29">
        <v>99.306666666666672</v>
      </c>
      <c r="Q9" s="29">
        <v>101.55333333333333</v>
      </c>
      <c r="R9" s="29">
        <v>103.8</v>
      </c>
      <c r="S9" s="29">
        <v>106.04666666666667</v>
      </c>
      <c r="T9" s="29">
        <v>108.29333333333332</v>
      </c>
      <c r="U9" s="29">
        <v>110.53999999999999</v>
      </c>
      <c r="V9" s="29">
        <v>112.78666666666666</v>
      </c>
      <c r="W9" s="29">
        <v>115.03333333333333</v>
      </c>
      <c r="X9" s="29">
        <v>117.27999999999999</v>
      </c>
      <c r="Y9" s="29">
        <v>119.52666666666666</v>
      </c>
      <c r="Z9" s="29">
        <v>121.77333333333333</v>
      </c>
      <c r="AA9" s="29">
        <v>124.01999999999998</v>
      </c>
      <c r="AB9" s="29">
        <v>126.26666666666665</v>
      </c>
      <c r="AC9" s="29">
        <v>128.51333333333332</v>
      </c>
      <c r="AD9" s="29">
        <v>130.76</v>
      </c>
    </row>
    <row r="10" spans="1:30" x14ac:dyDescent="0.25">
      <c r="A10" s="6" t="s">
        <v>42</v>
      </c>
      <c r="B10" s="6" t="s">
        <v>50</v>
      </c>
      <c r="C10" s="10" t="s">
        <v>62</v>
      </c>
      <c r="D10" s="19" t="s">
        <v>15</v>
      </c>
      <c r="E10" s="29">
        <v>22.120000000000008</v>
      </c>
      <c r="F10" s="29">
        <v>21.786000000000001</v>
      </c>
      <c r="G10" s="29">
        <v>24.452000000000002</v>
      </c>
      <c r="H10" s="29">
        <v>26.117999999999999</v>
      </c>
      <c r="I10" s="29">
        <v>31.783999999999999</v>
      </c>
      <c r="J10" s="29">
        <v>35.450000000000003</v>
      </c>
      <c r="K10" s="29">
        <v>33.119999999999997</v>
      </c>
      <c r="L10" s="29">
        <v>35.78</v>
      </c>
      <c r="M10" s="29">
        <v>36.857222222222227</v>
      </c>
      <c r="N10" s="29">
        <v>37.934444444444452</v>
      </c>
      <c r="O10" s="29">
        <v>39.01166666666667</v>
      </c>
      <c r="P10" s="29">
        <v>55.088888888888903</v>
      </c>
      <c r="Q10" s="29">
        <v>55.23753968253969</v>
      </c>
      <c r="R10" s="29">
        <v>55.386190476190485</v>
      </c>
      <c r="S10" s="29">
        <v>55.53484126984128</v>
      </c>
      <c r="T10" s="29">
        <v>55.683492063492075</v>
      </c>
      <c r="U10" s="29">
        <v>55.832142857142863</v>
      </c>
      <c r="V10" s="29">
        <v>55.84</v>
      </c>
      <c r="W10" s="29">
        <v>56.129444444444452</v>
      </c>
      <c r="X10" s="29">
        <v>56.27809523809524</v>
      </c>
      <c r="Y10" s="29">
        <v>56.426746031746035</v>
      </c>
      <c r="Z10" s="29">
        <v>56.57539682539683</v>
      </c>
      <c r="AA10" s="29">
        <v>56.724047619047624</v>
      </c>
      <c r="AB10" s="29">
        <v>57.872698412698398</v>
      </c>
      <c r="AC10" s="29">
        <v>57.021349206349207</v>
      </c>
      <c r="AD10" s="29">
        <v>57.17</v>
      </c>
    </row>
    <row r="11" spans="1:30" x14ac:dyDescent="0.25">
      <c r="A11" s="6" t="s">
        <v>42</v>
      </c>
      <c r="B11" s="6" t="s">
        <v>51</v>
      </c>
      <c r="C11" s="10" t="s">
        <v>63</v>
      </c>
      <c r="D11" s="10" t="s">
        <v>16</v>
      </c>
      <c r="E11" s="29">
        <v>55.539999999999992</v>
      </c>
      <c r="F11" s="29">
        <v>57.52</v>
      </c>
      <c r="G11" s="29">
        <v>57.5</v>
      </c>
      <c r="H11" s="29">
        <v>59.48</v>
      </c>
      <c r="I11" s="29">
        <v>62.46</v>
      </c>
      <c r="J11" s="29">
        <v>65.44</v>
      </c>
      <c r="K11" s="29">
        <v>62.21</v>
      </c>
      <c r="L11" s="29">
        <v>65.319999999999993</v>
      </c>
      <c r="M11" s="29">
        <v>66.716111111111104</v>
      </c>
      <c r="N11" s="29">
        <v>68.112222222222215</v>
      </c>
      <c r="O11" s="29">
        <v>69.508333333333326</v>
      </c>
      <c r="P11" s="29">
        <v>70.904444444444437</v>
      </c>
      <c r="Q11" s="29">
        <v>72.300555555555547</v>
      </c>
      <c r="R11" s="29">
        <v>73.696666666666658</v>
      </c>
      <c r="S11" s="29">
        <v>75.092777777777769</v>
      </c>
      <c r="T11" s="29">
        <v>76.48888888888888</v>
      </c>
      <c r="U11" s="29">
        <v>77.884999999999991</v>
      </c>
      <c r="V11" s="29">
        <v>79.281111111111102</v>
      </c>
      <c r="W11" s="29">
        <v>80.677222222222213</v>
      </c>
      <c r="X11" s="29">
        <v>82.073333333333323</v>
      </c>
      <c r="Y11" s="29">
        <v>83.469444444444434</v>
      </c>
      <c r="Z11" s="29">
        <v>84.865555555555545</v>
      </c>
      <c r="AA11" s="29">
        <v>86.261666666666656</v>
      </c>
      <c r="AB11" s="29">
        <v>87.657777777777767</v>
      </c>
      <c r="AC11" s="29">
        <v>89.053888888888878</v>
      </c>
      <c r="AD11" s="29">
        <v>90.45</v>
      </c>
    </row>
    <row r="12" spans="1:30" x14ac:dyDescent="0.25">
      <c r="A12" s="6" t="s">
        <v>42</v>
      </c>
      <c r="B12" s="6" t="s">
        <v>52</v>
      </c>
      <c r="C12" s="25" t="s">
        <v>64</v>
      </c>
      <c r="D12" s="25" t="s">
        <v>22</v>
      </c>
      <c r="E12" s="29">
        <v>16.48</v>
      </c>
      <c r="F12" s="29">
        <v>16.82</v>
      </c>
      <c r="G12" s="29">
        <v>17.16</v>
      </c>
      <c r="H12" s="29">
        <v>16.5</v>
      </c>
      <c r="I12" s="29">
        <v>17.84</v>
      </c>
      <c r="J12" s="29">
        <v>18.18</v>
      </c>
      <c r="K12" s="29">
        <v>17.45</v>
      </c>
      <c r="L12" s="29">
        <v>18.32</v>
      </c>
      <c r="M12" s="29">
        <v>18.617222222222225</v>
      </c>
      <c r="N12" s="29">
        <v>18.914444444444445</v>
      </c>
      <c r="O12" s="29">
        <v>19.21166666666667</v>
      </c>
      <c r="P12" s="29">
        <v>19.50888888888889</v>
      </c>
      <c r="Q12" s="29">
        <v>19.806111111111115</v>
      </c>
      <c r="R12" s="29">
        <v>20.103333333333335</v>
      </c>
      <c r="S12" s="29">
        <v>20.400555555555556</v>
      </c>
      <c r="T12" s="29">
        <v>20.69777777777778</v>
      </c>
      <c r="U12" s="29">
        <v>20.995000000000001</v>
      </c>
      <c r="V12" s="29">
        <v>21.292222222222225</v>
      </c>
      <c r="W12" s="29">
        <v>21.589444444444446</v>
      </c>
      <c r="X12" s="29">
        <v>21.88666666666667</v>
      </c>
      <c r="Y12" s="29">
        <v>22.183888888888891</v>
      </c>
      <c r="Z12" s="29">
        <v>22.481111111111112</v>
      </c>
      <c r="AA12" s="29">
        <v>22.778333333333336</v>
      </c>
      <c r="AB12" s="29">
        <v>23.075555555555557</v>
      </c>
      <c r="AC12" s="29">
        <v>23.372777777777777</v>
      </c>
      <c r="AD12" s="29">
        <v>23.67</v>
      </c>
    </row>
    <row r="13" spans="1:30" x14ac:dyDescent="0.25">
      <c r="A13" s="6" t="s">
        <v>42</v>
      </c>
      <c r="B13" s="6" t="s">
        <v>53</v>
      </c>
      <c r="C13" s="10" t="s">
        <v>65</v>
      </c>
      <c r="D13" s="10" t="s">
        <v>23</v>
      </c>
      <c r="E13" s="29">
        <v>80.239999999999995</v>
      </c>
      <c r="F13" s="29">
        <v>81.238</v>
      </c>
      <c r="G13" s="29">
        <v>86.236000000000004</v>
      </c>
      <c r="H13" s="29">
        <v>94.233999999999995</v>
      </c>
      <c r="I13" s="29">
        <v>96.231999999999999</v>
      </c>
      <c r="J13" s="29">
        <v>100.22999999999999</v>
      </c>
      <c r="K13" s="29">
        <v>95.67</v>
      </c>
      <c r="L13" s="29">
        <v>100.88</v>
      </c>
      <c r="M13" s="29">
        <v>102.80444444444444</v>
      </c>
      <c r="N13" s="29">
        <v>104.72888888888889</v>
      </c>
      <c r="O13" s="29">
        <v>105.65333333333299</v>
      </c>
      <c r="P13" s="29">
        <v>108.577777777778</v>
      </c>
      <c r="Q13" s="29">
        <v>110.50222222222222</v>
      </c>
      <c r="R13" s="29">
        <v>111.426666666667</v>
      </c>
      <c r="S13" s="29">
        <v>114.35111111111111</v>
      </c>
      <c r="T13" s="29">
        <v>116.27555555555556</v>
      </c>
      <c r="U13" s="29">
        <v>119.2</v>
      </c>
      <c r="V13" s="29">
        <v>120.12444444444445</v>
      </c>
      <c r="W13" s="29">
        <v>122.0488888888889</v>
      </c>
      <c r="X13" s="29">
        <v>123.97333333333333</v>
      </c>
      <c r="Y13" s="29">
        <v>125.89777777777778</v>
      </c>
      <c r="Z13" s="29">
        <v>127.82222222222222</v>
      </c>
      <c r="AA13" s="29">
        <v>129.74666666666667</v>
      </c>
      <c r="AB13" s="29">
        <v>131.67111111111112</v>
      </c>
      <c r="AC13" s="29">
        <v>133.59555555555556</v>
      </c>
      <c r="AD13" s="29">
        <v>135.52000000000001</v>
      </c>
    </row>
    <row r="14" spans="1:30" x14ac:dyDescent="0.25">
      <c r="A14" s="6" t="s">
        <v>42</v>
      </c>
      <c r="B14" s="6" t="s">
        <v>44</v>
      </c>
      <c r="C14" s="10" t="s">
        <v>66</v>
      </c>
      <c r="D14" s="10" t="s">
        <v>27</v>
      </c>
      <c r="E14" s="29">
        <v>75.12</v>
      </c>
      <c r="F14" s="29">
        <v>75.14</v>
      </c>
      <c r="G14" s="29">
        <v>81.16</v>
      </c>
      <c r="H14" s="29">
        <v>88.18</v>
      </c>
      <c r="I14" s="29">
        <v>105.2</v>
      </c>
      <c r="J14" s="29">
        <v>120.22</v>
      </c>
      <c r="K14" s="29">
        <v>119.32</v>
      </c>
      <c r="L14" s="29">
        <v>120.67000000000002</v>
      </c>
      <c r="M14" s="29">
        <v>122.32444444444445</v>
      </c>
      <c r="N14" s="29">
        <v>123.97888888888889</v>
      </c>
      <c r="O14" s="29">
        <v>125.63333333333334</v>
      </c>
      <c r="P14" s="29">
        <v>126.287777777778</v>
      </c>
      <c r="Q14" s="29">
        <v>129.942222222222</v>
      </c>
      <c r="R14" s="29">
        <v>130.66999999999999</v>
      </c>
      <c r="S14" s="29">
        <v>130.96</v>
      </c>
      <c r="T14" s="29">
        <v>133.90555555555557</v>
      </c>
      <c r="U14" s="29">
        <v>135.56</v>
      </c>
      <c r="V14" s="29">
        <v>137.21444444444444</v>
      </c>
      <c r="W14" s="29">
        <v>138.86888888888888</v>
      </c>
      <c r="X14" s="29">
        <v>140.52333333333334</v>
      </c>
      <c r="Y14" s="29">
        <v>142.17777777777778</v>
      </c>
      <c r="Z14" s="29">
        <v>143.83222222222221</v>
      </c>
      <c r="AA14" s="29">
        <v>145.48666666666668</v>
      </c>
      <c r="AB14" s="29">
        <v>147.14111111111112</v>
      </c>
      <c r="AC14" s="29">
        <v>148.79555555555555</v>
      </c>
      <c r="AD14" s="29">
        <v>150.44999999999999</v>
      </c>
    </row>
    <row r="15" spans="1:30" x14ac:dyDescent="0.25">
      <c r="A15" s="6" t="s">
        <v>42</v>
      </c>
      <c r="D15" s="31" t="s">
        <v>34</v>
      </c>
      <c r="E15" s="29">
        <v>15.660000000000004</v>
      </c>
      <c r="F15" s="29">
        <v>16.591999999999999</v>
      </c>
      <c r="G15" s="29">
        <v>19.524000000000001</v>
      </c>
      <c r="H15" s="29">
        <v>21.456</v>
      </c>
      <c r="I15" s="29">
        <v>26.388000000000002</v>
      </c>
      <c r="J15" s="29">
        <v>30.32</v>
      </c>
      <c r="K15" s="29">
        <v>28.67</v>
      </c>
      <c r="L15" s="29">
        <v>30.75</v>
      </c>
      <c r="M15" s="29">
        <v>32.86</v>
      </c>
      <c r="N15" s="29">
        <v>34.97</v>
      </c>
      <c r="O15" s="29">
        <v>37.08</v>
      </c>
      <c r="P15" s="29">
        <v>39.19</v>
      </c>
      <c r="Q15" s="29">
        <v>41.300000000000004</v>
      </c>
      <c r="R15" s="29">
        <v>43.410000000000004</v>
      </c>
      <c r="S15" s="29">
        <v>45.52</v>
      </c>
      <c r="T15" s="29">
        <v>47.63</v>
      </c>
      <c r="U15" s="29">
        <v>49.74</v>
      </c>
      <c r="V15" s="29">
        <v>51.850000000000009</v>
      </c>
      <c r="W15" s="29">
        <v>53.960000000000008</v>
      </c>
      <c r="X15" s="29">
        <v>56.070000000000007</v>
      </c>
      <c r="Y15" s="29">
        <v>58.180000000000007</v>
      </c>
      <c r="Z15" s="29">
        <v>60.290000000000006</v>
      </c>
      <c r="AA15" s="29">
        <v>62.400000000000006</v>
      </c>
      <c r="AB15" s="29">
        <v>64.510000000000005</v>
      </c>
      <c r="AC15" s="29">
        <v>66.62</v>
      </c>
      <c r="AD15" s="29">
        <v>68.73</v>
      </c>
    </row>
    <row r="18" spans="1:30" s="15" customFormat="1" x14ac:dyDescent="0.25">
      <c r="A18" s="15" t="s">
        <v>42</v>
      </c>
      <c r="D18" s="27" t="s">
        <v>78</v>
      </c>
      <c r="E18" s="15">
        <f>SUM(E2:E15)</f>
        <v>1182.1600000000001</v>
      </c>
      <c r="F18" s="15">
        <f t="shared" ref="F18:AD18" si="0">SUM(F2:F15)</f>
        <v>1224.92</v>
      </c>
      <c r="G18" s="15">
        <f t="shared" si="0"/>
        <v>1283.7160000000003</v>
      </c>
      <c r="H18" s="15">
        <f t="shared" si="0"/>
        <v>1352.86</v>
      </c>
      <c r="I18" s="15">
        <f t="shared" si="0"/>
        <v>1443.76</v>
      </c>
      <c r="J18" s="15">
        <f t="shared" si="0"/>
        <v>1524.67</v>
      </c>
      <c r="K18" s="15">
        <f t="shared" si="0"/>
        <v>1456.18</v>
      </c>
      <c r="L18" s="15">
        <f t="shared" si="0"/>
        <v>1510.3584210526315</v>
      </c>
      <c r="M18" s="15">
        <f t="shared" si="0"/>
        <v>1531.6323976608182</v>
      </c>
      <c r="N18" s="15">
        <f t="shared" si="0"/>
        <v>1552.9063742690055</v>
      </c>
      <c r="O18" s="15">
        <f t="shared" si="0"/>
        <v>1611.1803508771923</v>
      </c>
      <c r="P18" s="15">
        <f t="shared" si="0"/>
        <v>1639.9421052631583</v>
      </c>
      <c r="Q18" s="15">
        <f t="shared" si="0"/>
        <v>1659.4663993316615</v>
      </c>
      <c r="R18" s="15">
        <f t="shared" si="0"/>
        <v>1682.218471177945</v>
      </c>
      <c r="S18" s="15">
        <f t="shared" si="0"/>
        <v>1699.5327652464493</v>
      </c>
      <c r="T18" s="15">
        <f t="shared" si="0"/>
        <v>1720.5026148705092</v>
      </c>
      <c r="U18" s="15">
        <f t="shared" si="0"/>
        <v>1737.1813533834579</v>
      </c>
      <c r="V18" s="15">
        <f t="shared" si="0"/>
        <v>1755.719298245614</v>
      </c>
      <c r="W18" s="15">
        <f t="shared" si="0"/>
        <v>1771.5388304093572</v>
      </c>
      <c r="X18" s="15">
        <f t="shared" si="0"/>
        <v>1788.2175689223052</v>
      </c>
      <c r="Y18" s="15">
        <f t="shared" si="0"/>
        <v>1806.8963074352548</v>
      </c>
      <c r="Z18" s="15">
        <f t="shared" si="0"/>
        <v>1824.575045948204</v>
      </c>
      <c r="AA18" s="15">
        <f t="shared" si="0"/>
        <v>1842.2537844611529</v>
      </c>
      <c r="AB18" s="15">
        <f t="shared" si="0"/>
        <v>1860.9325229741016</v>
      </c>
      <c r="AC18" s="15">
        <f t="shared" si="0"/>
        <v>1877.6112614870513</v>
      </c>
      <c r="AD18" s="15">
        <f t="shared" si="0"/>
        <v>1895.2900000000002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91D3-74D9-4A5D-A658-546385D133A4}">
  <dimension ref="A1:AD17"/>
  <sheetViews>
    <sheetView zoomScaleNormal="100" workbookViewId="0">
      <selection activeCell="G21" sqref="G21"/>
    </sheetView>
  </sheetViews>
  <sheetFormatPr defaultRowHeight="15" x14ac:dyDescent="0.25"/>
  <cols>
    <col min="3" max="3" width="13.5703125" customWidth="1"/>
    <col min="4" max="4" width="33.140625" customWidth="1"/>
    <col min="15" max="15" width="10.85546875" bestFit="1" customWidth="1"/>
  </cols>
  <sheetData>
    <row r="1" spans="1:30" x14ac:dyDescent="0.25">
      <c r="A1" t="s">
        <v>41</v>
      </c>
      <c r="B1" t="s">
        <v>77</v>
      </c>
      <c r="C1" t="s">
        <v>25</v>
      </c>
      <c r="D1" t="s">
        <v>0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s="6" t="s">
        <v>42</v>
      </c>
      <c r="B2" s="6" t="s">
        <v>44</v>
      </c>
      <c r="C2" s="19" t="s">
        <v>54</v>
      </c>
      <c r="D2" s="20" t="s">
        <v>1</v>
      </c>
      <c r="E2" s="30">
        <f>('production by company'!E2/'capacity by technology'!G2)</f>
        <v>0.35099999999999998</v>
      </c>
      <c r="F2" s="30">
        <f>('production by company'!F2/'capacity by technology'!H2)</f>
        <v>0.41784999999999994</v>
      </c>
      <c r="G2" s="30">
        <f>('production by company'!G2/'capacity by technology'!I2)</f>
        <v>0.40966666666666662</v>
      </c>
      <c r="H2" s="30">
        <f>('production by company'!H2/'capacity by technology'!J2)</f>
        <v>0.5515500000000001</v>
      </c>
      <c r="I2" s="30">
        <f>('production by company'!I2/'capacity by technology'!K2)</f>
        <v>0.61839999999999995</v>
      </c>
      <c r="J2" s="30">
        <f>('production by company'!J2/'capacity by technology'!L2)</f>
        <v>0.68525000000000003</v>
      </c>
      <c r="K2" s="30">
        <f>('production by company'!K2/'capacity by technology'!M2)</f>
        <v>0.59541666666666671</v>
      </c>
      <c r="L2" s="30">
        <f>('production by company'!L2/'capacity by technology'!N2)</f>
        <v>0.68433333333333335</v>
      </c>
      <c r="M2" s="30">
        <f>('production by company'!M2/'capacity by technology'!O2)</f>
        <v>0.68767592592592608</v>
      </c>
      <c r="N2" s="30">
        <f>('production by company'!N2/'capacity by technology'!P2)</f>
        <v>0.69101851851851859</v>
      </c>
      <c r="O2" s="30">
        <f>('production by company'!O2/'capacity by technology'!Q2)</f>
        <v>0.55548888888888892</v>
      </c>
      <c r="P2" s="30">
        <f>('production by company'!P2/'capacity by technology'!R2)</f>
        <v>0.55816296296296308</v>
      </c>
      <c r="Q2" s="30">
        <f>('production by company'!Q2/'capacity by technology'!S2)</f>
        <v>0.56083703703703713</v>
      </c>
      <c r="R2" s="30">
        <f>('production by company'!R2/'capacity by technology'!T2)</f>
        <v>0.56351111111111118</v>
      </c>
      <c r="S2" s="30">
        <f>('production by company'!S2/'capacity by technology'!U2)</f>
        <v>0.56618518518518524</v>
      </c>
      <c r="T2" s="30">
        <f>('production by company'!T2/'capacity by technology'!V2)</f>
        <v>0.56885925925925929</v>
      </c>
      <c r="U2" s="30">
        <f>('production by company'!U2/'capacity by technology'!W2)</f>
        <v>0.57153333333333334</v>
      </c>
      <c r="V2" s="30">
        <f>('production by company'!V2/'capacity by technology'!X2)</f>
        <v>0.5742074074074075</v>
      </c>
      <c r="W2" s="30">
        <f>('production by company'!W2/'capacity by technology'!Y2)</f>
        <v>0.57688148148148155</v>
      </c>
      <c r="X2" s="30">
        <f>('production by company'!X2/'capacity by technology'!Z2)</f>
        <v>0.5795555555555556</v>
      </c>
      <c r="Y2" s="30">
        <f>('production by company'!Y2/'capacity by technology'!AA2)</f>
        <v>0.58222962962962976</v>
      </c>
      <c r="Z2" s="30">
        <f>('production by company'!Z2/'capacity by technology'!AB2)</f>
        <v>0.58490370370370381</v>
      </c>
      <c r="AA2" s="30">
        <f>('production by company'!AA2/'capacity by technology'!AC2)</f>
        <v>0.58757777777777775</v>
      </c>
      <c r="AB2" s="30">
        <f>('production by company'!AB2/'capacity by technology'!AD2)</f>
        <v>0.59025185185185192</v>
      </c>
      <c r="AC2" s="30">
        <f>('production by company'!AC2/'capacity by technology'!AE2)</f>
        <v>0.59292592592592597</v>
      </c>
      <c r="AD2" s="30">
        <f>('production by company'!AD2/'capacity by technology'!AF2)</f>
        <v>0.59560000000000002</v>
      </c>
    </row>
    <row r="3" spans="1:30" x14ac:dyDescent="0.25">
      <c r="A3" s="6" t="s">
        <v>42</v>
      </c>
      <c r="B3" s="6" t="s">
        <v>45</v>
      </c>
      <c r="C3" s="19" t="s">
        <v>55</v>
      </c>
      <c r="D3" s="22" t="s">
        <v>2</v>
      </c>
      <c r="E3" s="30">
        <f>('production by company'!E3/'capacity by technology'!G3)</f>
        <v>0.60193609022556394</v>
      </c>
      <c r="F3" s="30">
        <f>('production by company'!F3/'capacity by technology'!H3)</f>
        <v>0.63572932330827059</v>
      </c>
      <c r="G3" s="30">
        <f>('production by company'!G3/'capacity by technology'!I3)</f>
        <v>0.66952255639097735</v>
      </c>
      <c r="H3" s="30">
        <f>('production by company'!H3/'capacity by technology'!J3)</f>
        <v>0.70331578947368423</v>
      </c>
      <c r="I3" s="30">
        <f>('production by company'!I3/'capacity by technology'!K3)</f>
        <v>0.73710902255639099</v>
      </c>
      <c r="J3" s="30">
        <f>('production by company'!J3/'capacity by technology'!L3)</f>
        <v>0.77090225563909776</v>
      </c>
      <c r="K3" s="30">
        <f>('production by company'!K3/'capacity by technology'!M3)</f>
        <v>0.74896616541353378</v>
      </c>
      <c r="L3" s="30">
        <f>('production by company'!L3/'capacity by technology'!N3)</f>
        <v>0.77127819548872179</v>
      </c>
      <c r="M3" s="30">
        <f>('production by company'!M3/'capacity by technology'!O3)</f>
        <v>0.7806766917293233</v>
      </c>
      <c r="N3" s="30">
        <f>('production by company'!N3/'capacity by technology'!P3)</f>
        <v>0.79007518796992482</v>
      </c>
      <c r="O3" s="30">
        <f>('production by company'!O3/'capacity by technology'!Q3)</f>
        <v>0.79571428571428571</v>
      </c>
      <c r="P3" s="30">
        <f>('production by company'!P3/'capacity by technology'!R3)</f>
        <v>0.79616541353383463</v>
      </c>
      <c r="Q3" s="30">
        <f>('production by company'!Q3/'capacity by technology'!S3)</f>
        <v>0.80511278195488722</v>
      </c>
      <c r="R3" s="30">
        <f>('production by company'!R3/'capacity by technology'!T3)</f>
        <v>0.82766917293233078</v>
      </c>
      <c r="S3" s="30">
        <f>('production by company'!S3/'capacity by technology'!U3)</f>
        <v>0.83706766917293229</v>
      </c>
      <c r="T3" s="30">
        <f>('production by company'!T3/'capacity by technology'!V3)</f>
        <v>0.85022556390977444</v>
      </c>
      <c r="U3" s="30">
        <f>('production by company'!U3/'capacity by technology'!W3)</f>
        <v>0.85586466165413533</v>
      </c>
      <c r="V3" s="30">
        <f>('production by company'!V3/'capacity by technology'!X3)</f>
        <v>0.86902255639097747</v>
      </c>
      <c r="W3" s="30">
        <f>('production by company'!W3/'capacity by technology'!Y3)</f>
        <v>0.87466165413533836</v>
      </c>
      <c r="X3" s="30">
        <f>('production by company'!X3/'capacity by technology'!Z3)</f>
        <v>0.88218045112781951</v>
      </c>
      <c r="Y3" s="30">
        <f>('production by company'!Y3/'capacity by technology'!AA3)</f>
        <v>0.89345864661654129</v>
      </c>
      <c r="Z3" s="30">
        <f>('production by company'!Z3/'capacity by technology'!AB3)</f>
        <v>0.9028571428571428</v>
      </c>
      <c r="AA3" s="30">
        <f>('production by company'!AA3/'capacity by technology'!AC3)</f>
        <v>0.91225563909774432</v>
      </c>
      <c r="AB3" s="30">
        <f>('production by company'!AB3/'capacity by technology'!AD3)</f>
        <v>0.92165413533834584</v>
      </c>
      <c r="AC3" s="30">
        <f>('production by company'!AC3/'capacity by technology'!AE3)</f>
        <v>0.93105263157894735</v>
      </c>
      <c r="AD3" s="30">
        <f>('production by company'!AD3/'capacity by technology'!AF3)</f>
        <v>0.94045112781954887</v>
      </c>
    </row>
    <row r="4" spans="1:30" x14ac:dyDescent="0.25">
      <c r="A4" s="6" t="s">
        <v>42</v>
      </c>
      <c r="B4" s="6" t="s">
        <v>44</v>
      </c>
      <c r="C4" s="19" t="s">
        <v>56</v>
      </c>
      <c r="D4" s="19" t="s">
        <v>3</v>
      </c>
      <c r="E4" s="30">
        <f>('production by company'!E4/'capacity by technology'!G4)</f>
        <v>0.71133333333333337</v>
      </c>
      <c r="F4" s="30">
        <f>('production by company'!F4/'capacity by technology'!H4)</f>
        <v>0.71866666666666668</v>
      </c>
      <c r="G4" s="30">
        <f>('production by company'!G4/'capacity by technology'!I4)</f>
        <v>0.72799999999999998</v>
      </c>
      <c r="H4" s="30">
        <f>('production by company'!H4/'capacity by technology'!J4)</f>
        <v>0.64666666666666661</v>
      </c>
      <c r="I4" s="30">
        <f>('production by company'!I4/'capacity by technology'!K4)</f>
        <v>0.7473333333333334</v>
      </c>
      <c r="J4" s="30">
        <f>('production by company'!J4/'capacity by technology'!L4)</f>
        <v>0.84833333333333327</v>
      </c>
      <c r="K4" s="30">
        <f>('production by company'!K4/'capacity by technology'!M4)</f>
        <v>0.74399999999999999</v>
      </c>
      <c r="L4" s="30">
        <f>('production by company'!L4/'capacity by technology'!N4)</f>
        <v>0.83699999999999997</v>
      </c>
      <c r="M4" s="30">
        <f>('production by company'!M4/'capacity by technology'!O4)</f>
        <v>0.84479629629629627</v>
      </c>
      <c r="N4" s="30">
        <f>('production by company'!N4/'capacity by technology'!P4)</f>
        <v>0.85259259259259268</v>
      </c>
      <c r="O4" s="30">
        <f>('production by company'!O4/'capacity by technology'!Q4)</f>
        <v>0.86038888888888887</v>
      </c>
      <c r="P4" s="30">
        <f>('production by company'!P4/'capacity by technology'!R4)</f>
        <v>0.8653333333333334</v>
      </c>
      <c r="Q4" s="30">
        <f>('production by company'!Q4/'capacity by technology'!S4)</f>
        <v>0.87598148148148147</v>
      </c>
      <c r="R4" s="30">
        <f>('production by company'!R4/'capacity by technology'!T4)</f>
        <v>0.88377777777777788</v>
      </c>
      <c r="S4" s="30">
        <f>('production by company'!S4/'capacity by technology'!U4)</f>
        <v>0.89157407407407407</v>
      </c>
      <c r="T4" s="30">
        <f>('production by company'!T4/'capacity by technology'!V4)</f>
        <v>0.89937037037037038</v>
      </c>
      <c r="U4" s="30">
        <f>('production by company'!U4/'capacity by technology'!W4)</f>
        <v>0.90716666666666668</v>
      </c>
      <c r="V4" s="30">
        <f>('production by company'!V4/'capacity by technology'!X4)</f>
        <v>0.91496296296296298</v>
      </c>
      <c r="W4" s="30">
        <f>('production by company'!W4/'capacity by technology'!Y4)</f>
        <v>0.92275925925925928</v>
      </c>
      <c r="X4" s="30">
        <f>('production by company'!X4/'capacity by technology'!Z4)</f>
        <v>0.93055555555555558</v>
      </c>
      <c r="Y4" s="30">
        <f>('production by company'!Y4/'capacity by technology'!AA4)</f>
        <v>0.93835185185185188</v>
      </c>
      <c r="Z4" s="30">
        <f>('production by company'!Z4/'capacity by technology'!AB4)</f>
        <v>0.94614814814814818</v>
      </c>
      <c r="AA4" s="30">
        <f>('production by company'!AA4/'capacity by technology'!AC4)</f>
        <v>0.95394444444444448</v>
      </c>
      <c r="AB4" s="30">
        <f>('production by company'!AB4/'capacity by technology'!AD4)</f>
        <v>0.96174074074074078</v>
      </c>
      <c r="AC4" s="30">
        <f>('production by company'!AC4/'capacity by technology'!AE4)</f>
        <v>0.96953703703703709</v>
      </c>
      <c r="AD4" s="30">
        <f>('production by company'!AD4/'capacity by technology'!AF4)</f>
        <v>0.97733333333333339</v>
      </c>
    </row>
    <row r="5" spans="1:30" x14ac:dyDescent="0.25">
      <c r="A5" s="6" t="s">
        <v>42</v>
      </c>
      <c r="B5" s="6" t="s">
        <v>46</v>
      </c>
      <c r="C5" s="19" t="s">
        <v>57</v>
      </c>
      <c r="D5" s="23" t="s">
        <v>4</v>
      </c>
      <c r="E5" s="30">
        <f>('production by company'!E5/'capacity by technology'!G5)</f>
        <v>0.85</v>
      </c>
      <c r="F5" s="30">
        <f>('production by company'!F5/'capacity by technology'!H5)</f>
        <v>0.87412800000000002</v>
      </c>
      <c r="G5" s="30">
        <f>('production by company'!G5/'capacity by technology'!I5)</f>
        <v>0.91625599999999996</v>
      </c>
      <c r="H5" s="30">
        <f>('production by company'!H5/'capacity by technology'!J5)</f>
        <v>0.94038399999999989</v>
      </c>
      <c r="I5" s="30">
        <f>('production by company'!I5/'capacity by technology'!K5)</f>
        <v>0.80875999999999992</v>
      </c>
      <c r="J5" s="30">
        <f>('production by company'!J5/'capacity by technology'!L5)</f>
        <v>0.83386666666666653</v>
      </c>
      <c r="K5" s="30">
        <f>('production by company'!K5/'capacity by technology'!M5)</f>
        <v>0.80053333333333332</v>
      </c>
      <c r="L5" s="30">
        <f>('production by company'!L5/'capacity by technology'!N5)</f>
        <v>0.80671403508771922</v>
      </c>
      <c r="M5" s="30">
        <f>('production by company'!M5/'capacity by technology'!O5)</f>
        <v>0.81289473684210523</v>
      </c>
      <c r="N5" s="30">
        <f>('production by company'!N5/'capacity by technology'!P5)</f>
        <v>0.81907543859649123</v>
      </c>
      <c r="O5" s="30">
        <f>('production by company'!O5/'capacity by technology'!Q5)</f>
        <v>0.89192280701754323</v>
      </c>
      <c r="P5" s="30">
        <f>('production by company'!P5/'capacity by technology'!R5)</f>
        <v>0.89365906432748465</v>
      </c>
      <c r="Q5" s="30">
        <f>('production by company'!Q5/'capacity by technology'!S5)</f>
        <v>0.8953953216374263</v>
      </c>
      <c r="R5" s="30">
        <f>('production by company'!R5/'capacity by technology'!T5)</f>
        <v>0.89713157894736795</v>
      </c>
      <c r="S5" s="30">
        <f>('production by company'!S5/'capacity by technology'!U5)</f>
        <v>0.89886783625730948</v>
      </c>
      <c r="T5" s="30">
        <f>('production by company'!T5/'capacity by technology'!V5)</f>
        <v>0.90060409356725091</v>
      </c>
      <c r="U5" s="30">
        <f>('production by company'!U5/'capacity by technology'!W5)</f>
        <v>0.90234035087719255</v>
      </c>
      <c r="V5" s="30">
        <f>('production by company'!V5/'capacity by technology'!X5)</f>
        <v>0.9040766081871342</v>
      </c>
      <c r="W5" s="30">
        <f>('production by company'!W5/'capacity by technology'!Y5)</f>
        <v>0.90581286549707574</v>
      </c>
      <c r="X5" s="30">
        <f>('production by company'!X5/'capacity by technology'!Z5)</f>
        <v>0.90754912280701716</v>
      </c>
      <c r="Y5" s="30">
        <f>('production by company'!Y5/'capacity by technology'!AA5)</f>
        <v>0.90928538011695881</v>
      </c>
      <c r="Z5" s="30">
        <f>('production by company'!Z5/'capacity by technology'!AB5)</f>
        <v>0.91102163742690034</v>
      </c>
      <c r="AA5" s="30">
        <f>('production by company'!AA5/'capacity by technology'!AC5)</f>
        <v>0.91275789473684199</v>
      </c>
      <c r="AB5" s="30">
        <f>('production by company'!AB5/'capacity by technology'!AD5)</f>
        <v>0.91449415204678342</v>
      </c>
      <c r="AC5" s="30">
        <f>('production by company'!AC5/'capacity by technology'!AE5)</f>
        <v>0.91623040935672506</v>
      </c>
      <c r="AD5" s="30">
        <f>('production by company'!AD5/'capacity by technology'!AF5)</f>
        <v>0.9179666666666666</v>
      </c>
    </row>
    <row r="6" spans="1:30" x14ac:dyDescent="0.25">
      <c r="A6" s="6" t="s">
        <v>42</v>
      </c>
      <c r="B6" s="6" t="s">
        <v>44</v>
      </c>
      <c r="C6" s="21" t="s">
        <v>58</v>
      </c>
      <c r="D6" s="19" t="s">
        <v>8</v>
      </c>
      <c r="E6" s="30">
        <f>('production by company'!E6/'capacity by technology'!G6)</f>
        <v>0.5079999999999999</v>
      </c>
      <c r="F6" s="30">
        <f>('production by company'!F6/'capacity by technology'!H6)</f>
        <v>0.53364999999999996</v>
      </c>
      <c r="G6" s="30">
        <f>('production by company'!G6/'capacity by technology'!I6)</f>
        <v>0.5343</v>
      </c>
      <c r="H6" s="30">
        <f>('production by company'!H6/'capacity by technology'!J6)</f>
        <v>0.48494999999999999</v>
      </c>
      <c r="I6" s="30">
        <f>('production by company'!I6/'capacity by technology'!K6)</f>
        <v>0.61059999999999992</v>
      </c>
      <c r="J6" s="30">
        <f>('production by company'!J6/'capacity by technology'!L6)</f>
        <v>0.63624999999999987</v>
      </c>
      <c r="K6" s="30">
        <f>('production by company'!K6/'capacity by technology'!M6)</f>
        <v>0.59424999999999994</v>
      </c>
      <c r="L6" s="30">
        <f>('production by company'!L6/'capacity by technology'!N6)</f>
        <v>0.64474999999999993</v>
      </c>
      <c r="M6" s="30">
        <f>('production by company'!M6/'capacity by technology'!O6)</f>
        <v>0.65831944444444435</v>
      </c>
      <c r="N6" s="30">
        <f>('production by company'!N6/'capacity by technology'!P6)</f>
        <v>0.67188888888888887</v>
      </c>
      <c r="O6" s="30">
        <f>('production by company'!O6/'capacity by technology'!Q6)</f>
        <v>0.68545833333333328</v>
      </c>
      <c r="P6" s="30">
        <f>('production by company'!P6/'capacity by technology'!R6)</f>
        <v>0.69902777777777769</v>
      </c>
      <c r="Q6" s="30">
        <f>('production by company'!Q6/'capacity by technology'!S6)</f>
        <v>0.71259722222222222</v>
      </c>
      <c r="R6" s="30">
        <f>('production by company'!R6/'capacity by technology'!T6)</f>
        <v>0.72616666666666663</v>
      </c>
      <c r="S6" s="30">
        <f>('production by company'!S6/'capacity by technology'!U6)</f>
        <v>0.73973611111111104</v>
      </c>
      <c r="T6" s="30">
        <f>('production by company'!T6/'capacity by technology'!V6)</f>
        <v>0.75330555555555556</v>
      </c>
      <c r="U6" s="30">
        <f>('production by company'!U6/'capacity by technology'!W6)</f>
        <v>0.76687499999999997</v>
      </c>
      <c r="V6" s="30">
        <f>('production by company'!V6/'capacity by technology'!X6)</f>
        <v>0.78044444444444439</v>
      </c>
      <c r="W6" s="30">
        <f>('production by company'!W6/'capacity by technology'!Y6)</f>
        <v>0.79401388888888891</v>
      </c>
      <c r="X6" s="30">
        <f>('production by company'!X6/'capacity by technology'!Z6)</f>
        <v>0.80758333333333332</v>
      </c>
      <c r="Y6" s="30">
        <f>('production by company'!Y6/'capacity by technology'!AA6)</f>
        <v>0.82115277777777784</v>
      </c>
      <c r="Z6" s="30">
        <f>('production by company'!Z6/'capacity by technology'!AB6)</f>
        <v>0.83472222222222214</v>
      </c>
      <c r="AA6" s="30">
        <f>('production by company'!AA6/'capacity by technology'!AC6)</f>
        <v>0.84829166666666667</v>
      </c>
      <c r="AB6" s="30">
        <f>('production by company'!AB6/'capacity by technology'!AD6)</f>
        <v>0.86186111111111108</v>
      </c>
      <c r="AC6" s="30">
        <f>('production by company'!AC6/'capacity by technology'!AE6)</f>
        <v>0.8754305555555556</v>
      </c>
      <c r="AD6" s="30">
        <f>('production by company'!AD6/'capacity by technology'!AF6)</f>
        <v>0.88900000000000001</v>
      </c>
    </row>
    <row r="7" spans="1:30" x14ac:dyDescent="0.25">
      <c r="A7" s="6" t="s">
        <v>42</v>
      </c>
      <c r="B7" s="6" t="s">
        <v>47</v>
      </c>
      <c r="C7" s="10" t="s">
        <v>59</v>
      </c>
      <c r="D7" s="10" t="s">
        <v>9</v>
      </c>
      <c r="E7" s="30">
        <f>('production by company'!E7/'capacity by technology'!G7)</f>
        <v>0.32200000000000001</v>
      </c>
      <c r="F7" s="30">
        <f>('production by company'!F7/'capacity by technology'!H7)</f>
        <v>0.35399999999999998</v>
      </c>
      <c r="G7" s="30">
        <f>('production by company'!G7/'capacity by technology'!I7)</f>
        <v>0.38400000000000001</v>
      </c>
      <c r="H7" s="30">
        <f>('production by company'!H7/'capacity by technology'!J7)</f>
        <v>0.32</v>
      </c>
      <c r="I7" s="30">
        <f>('production by company'!I7/'capacity by technology'!K7)</f>
        <v>0.48600000000000004</v>
      </c>
      <c r="J7" s="30">
        <f>('production by company'!J7/'capacity by technology'!L7)</f>
        <v>0.55199999999999994</v>
      </c>
      <c r="K7" s="30">
        <f>('production by company'!K7/'capacity by technology'!M7)</f>
        <v>0.48799999999999999</v>
      </c>
      <c r="L7" s="30">
        <f>('production by company'!L7/'capacity by technology'!N7)</f>
        <v>0.54</v>
      </c>
      <c r="M7" s="30">
        <f>('production by company'!M7/'capacity by technology'!O7)</f>
        <v>0.55633333333333335</v>
      </c>
      <c r="N7" s="30">
        <f>('production by company'!N7/'capacity by technology'!P7)</f>
        <v>0.57266666666666677</v>
      </c>
      <c r="O7" s="30">
        <f>('production by company'!O7/'capacity by technology'!Q7)</f>
        <v>0.58900000000000008</v>
      </c>
      <c r="P7" s="30">
        <f>('production by company'!P7/'capacity by technology'!R7)</f>
        <v>0.60533333333333339</v>
      </c>
      <c r="Q7" s="30">
        <f>('production by company'!Q7/'capacity by technology'!S7)</f>
        <v>0.6216666666666667</v>
      </c>
      <c r="R7" s="30">
        <f>('production by company'!R7/'capacity by technology'!T7)</f>
        <v>0.63800000000000012</v>
      </c>
      <c r="S7" s="30">
        <f>('production by company'!S7/'capacity by technology'!U7)</f>
        <v>0.65433333333333343</v>
      </c>
      <c r="T7" s="30">
        <f>('production by company'!T7/'capacity by technology'!V7)</f>
        <v>0.67066666666666674</v>
      </c>
      <c r="U7" s="30">
        <f>('production by company'!U7/'capacity by technology'!W7)</f>
        <v>0.68700000000000006</v>
      </c>
      <c r="V7" s="30">
        <f>('production by company'!V7/'capacity by technology'!X7)</f>
        <v>0.70333333333333337</v>
      </c>
      <c r="W7" s="30">
        <f>('production by company'!W7/'capacity by technology'!Y7)</f>
        <v>0.71966666666666668</v>
      </c>
      <c r="X7" s="30">
        <f>('production by company'!X7/'capacity by technology'!Z7)</f>
        <v>0.73599999999999999</v>
      </c>
      <c r="Y7" s="30">
        <f>('production by company'!Y7/'capacity by technology'!AA7)</f>
        <v>0.7523333333333333</v>
      </c>
      <c r="Z7" s="30">
        <f>('production by company'!Z7/'capacity by technology'!AB7)</f>
        <v>0.76866666666666672</v>
      </c>
      <c r="AA7" s="30">
        <f>('production by company'!AA7/'capacity by technology'!AC7)</f>
        <v>0.78499999999999992</v>
      </c>
      <c r="AB7" s="30">
        <f>('production by company'!AB7/'capacity by technology'!AD7)</f>
        <v>0.80133333333333334</v>
      </c>
      <c r="AC7" s="30">
        <f>('production by company'!AC7/'capacity by technology'!AE7)</f>
        <v>0.81766666666666654</v>
      </c>
      <c r="AD7" s="30">
        <f>('production by company'!AD7/'capacity by technology'!AF7)</f>
        <v>0.83399999999999996</v>
      </c>
    </row>
    <row r="8" spans="1:30" x14ac:dyDescent="0.25">
      <c r="A8" s="6" t="s">
        <v>42</v>
      </c>
      <c r="B8" s="6" t="s">
        <v>48</v>
      </c>
      <c r="C8" s="10" t="s">
        <v>60</v>
      </c>
      <c r="D8" s="10" t="s">
        <v>12</v>
      </c>
      <c r="E8" s="30">
        <f>('production by company'!E8/'capacity by technology'!G8)</f>
        <v>0.50599999999999989</v>
      </c>
      <c r="F8" s="30">
        <f>('production by company'!F8/'capacity by technology'!H8)</f>
        <v>0.44735999999999998</v>
      </c>
      <c r="G8" s="30">
        <f>('production by company'!G8/'capacity by technology'!I8)</f>
        <v>0.50871999999999995</v>
      </c>
      <c r="H8" s="30">
        <f>('production by company'!H8/'capacity by technology'!J8)</f>
        <v>0.57007999999999992</v>
      </c>
      <c r="I8" s="30">
        <f>('production by company'!I8/'capacity by technology'!K8)</f>
        <v>0.59143999999999997</v>
      </c>
      <c r="J8" s="30">
        <f>('production by company'!J8/'capacity by technology'!L8)</f>
        <v>0.6127999999999999</v>
      </c>
      <c r="K8" s="30">
        <f>('production by company'!K8/'capacity by technology'!M8)</f>
        <v>0.53799999999999992</v>
      </c>
      <c r="L8" s="30">
        <f>('production by company'!L8/'capacity by technology'!N8)</f>
        <v>0.62200000000000011</v>
      </c>
      <c r="M8" s="30">
        <f>('production by company'!M8/'capacity by technology'!O8)</f>
        <v>0.64273333333333338</v>
      </c>
      <c r="N8" s="30">
        <f>('production by company'!N8/'capacity by technology'!P8)</f>
        <v>0.66346666666666676</v>
      </c>
      <c r="O8" s="30">
        <f>('production by company'!O8/'capacity by technology'!Q8)</f>
        <v>0.57016666666666682</v>
      </c>
      <c r="P8" s="30">
        <f>('production by company'!P8/'capacity by technology'!R8)</f>
        <v>0.58744444444444455</v>
      </c>
      <c r="Q8" s="30">
        <f>('production by company'!Q8/'capacity by technology'!S8)</f>
        <v>0.60472222222222227</v>
      </c>
      <c r="R8" s="30">
        <f>('production by company'!R8/'capacity by technology'!T8)</f>
        <v>0.622</v>
      </c>
      <c r="S8" s="30">
        <f>('production by company'!S8/'capacity by technology'!U8)</f>
        <v>0.63927777777777783</v>
      </c>
      <c r="T8" s="30">
        <f>('production by company'!T8/'capacity by technology'!V8)</f>
        <v>0.65655555555555556</v>
      </c>
      <c r="U8" s="30">
        <f>('production by company'!U8/'capacity by technology'!W8)</f>
        <v>0.67383333333333328</v>
      </c>
      <c r="V8" s="30">
        <f>('production by company'!V8/'capacity by technology'!X8)</f>
        <v>0.69111111111111112</v>
      </c>
      <c r="W8" s="30">
        <f>('production by company'!W8/'capacity by technology'!Y8)</f>
        <v>0.70838888888888885</v>
      </c>
      <c r="X8" s="30">
        <f>('production by company'!X8/'capacity by technology'!Z8)</f>
        <v>0.72566666666666668</v>
      </c>
      <c r="Y8" s="30">
        <f>('production by company'!Y8/'capacity by technology'!AA8)</f>
        <v>0.74294444444444452</v>
      </c>
      <c r="Z8" s="30">
        <f>('production by company'!Z8/'capacity by technology'!AB8)</f>
        <v>0.76022222222222213</v>
      </c>
      <c r="AA8" s="30">
        <f>('production by company'!AA8/'capacity by technology'!AC8)</f>
        <v>0.77749999999999997</v>
      </c>
      <c r="AB8" s="30">
        <f>('production by company'!AB8/'capacity by technology'!AD8)</f>
        <v>0.79477777777777781</v>
      </c>
      <c r="AC8" s="30">
        <f>('production by company'!AC8/'capacity by technology'!AE8)</f>
        <v>0.81205555555555553</v>
      </c>
      <c r="AD8" s="30">
        <f>('production by company'!AD8/'capacity by technology'!AF8)</f>
        <v>0.82933333333333326</v>
      </c>
    </row>
    <row r="9" spans="1:30" ht="30" x14ac:dyDescent="0.25">
      <c r="A9" s="6" t="s">
        <v>42</v>
      </c>
      <c r="B9" s="6" t="s">
        <v>49</v>
      </c>
      <c r="C9" s="11" t="s">
        <v>61</v>
      </c>
      <c r="D9" s="10" t="s">
        <v>37</v>
      </c>
      <c r="E9" s="30">
        <f>('production by company'!E9/'capacity by technology'!G9)</f>
        <v>0.48080000000000001</v>
      </c>
      <c r="F9" s="30">
        <f>('production by company'!F9/'capacity by technology'!H9)</f>
        <v>0.48520000000000002</v>
      </c>
      <c r="G9" s="30">
        <f>('production by company'!G9/'capacity by technology'!I9)</f>
        <v>0.49626666666666663</v>
      </c>
      <c r="H9" s="30">
        <f>('production by company'!H9/'capacity by technology'!J9)</f>
        <v>0.53399999999999992</v>
      </c>
      <c r="I9" s="30">
        <f>('production by company'!I9/'capacity by technology'!K9)</f>
        <v>0.57173333333333332</v>
      </c>
      <c r="J9" s="30">
        <f>('production by company'!J9/'capacity by technology'!L9)</f>
        <v>0.6028</v>
      </c>
      <c r="K9" s="30">
        <f>('production by company'!K9/'capacity by technology'!M9)</f>
        <v>0.56733333333333325</v>
      </c>
      <c r="L9" s="30">
        <f>('production by company'!L9/'capacity by technology'!N9)</f>
        <v>0.60213333333333341</v>
      </c>
      <c r="M9" s="30">
        <f>('production by company'!M9/'capacity by technology'!O9)</f>
        <v>0.61711111111111105</v>
      </c>
      <c r="N9" s="30">
        <f>('production by company'!N9/'capacity by technology'!P9)</f>
        <v>0.63208888888888892</v>
      </c>
      <c r="O9" s="30">
        <f>('production by company'!O9/'capacity by technology'!Q9)</f>
        <v>0.64706666666666668</v>
      </c>
      <c r="P9" s="30">
        <f>('production by company'!P9/'capacity by technology'!R9)</f>
        <v>0.66204444444444444</v>
      </c>
      <c r="Q9" s="30">
        <f>('production by company'!Q9/'capacity by technology'!S9)</f>
        <v>0.67702222222222219</v>
      </c>
      <c r="R9" s="30">
        <f>('production by company'!R9/'capacity by technology'!T9)</f>
        <v>0.69199999999999995</v>
      </c>
      <c r="S9" s="30">
        <f>('production by company'!S9/'capacity by technology'!U9)</f>
        <v>0.70697777777777782</v>
      </c>
      <c r="T9" s="30">
        <f>('production by company'!T9/'capacity by technology'!V9)</f>
        <v>0.72195555555555546</v>
      </c>
      <c r="U9" s="30">
        <f>('production by company'!U9/'capacity by technology'!W9)</f>
        <v>0.73693333333333333</v>
      </c>
      <c r="V9" s="30">
        <f>('production by company'!V9/'capacity by technology'!X9)</f>
        <v>0.75191111111111109</v>
      </c>
      <c r="W9" s="30">
        <f>('production by company'!W9/'capacity by technology'!Y9)</f>
        <v>0.76688888888888884</v>
      </c>
      <c r="X9" s="30">
        <f>('production by company'!X9/'capacity by technology'!Z9)</f>
        <v>0.7818666666666666</v>
      </c>
      <c r="Y9" s="30">
        <f>('production by company'!Y9/'capacity by technology'!AA9)</f>
        <v>0.79684444444444436</v>
      </c>
      <c r="Z9" s="30">
        <f>('production by company'!Z9/'capacity by technology'!AB9)</f>
        <v>0.81182222222222222</v>
      </c>
      <c r="AA9" s="30">
        <f>('production by company'!AA9/'capacity by technology'!AC9)</f>
        <v>0.82679999999999987</v>
      </c>
      <c r="AB9" s="30">
        <f>('production by company'!AB9/'capacity by technology'!AD9)</f>
        <v>0.84177777777777762</v>
      </c>
      <c r="AC9" s="30">
        <f>('production by company'!AC9/'capacity by technology'!AE9)</f>
        <v>0.85675555555555549</v>
      </c>
      <c r="AD9" s="30">
        <f>('production by company'!AD9/'capacity by technology'!AF9)</f>
        <v>0.87173333333333325</v>
      </c>
    </row>
    <row r="10" spans="1:30" x14ac:dyDescent="0.25">
      <c r="A10" s="6" t="s">
        <v>42</v>
      </c>
      <c r="B10" s="6" t="s">
        <v>50</v>
      </c>
      <c r="C10" s="10" t="s">
        <v>62</v>
      </c>
      <c r="D10" s="19" t="s">
        <v>15</v>
      </c>
      <c r="E10" s="30">
        <f>('production by company'!E10/'capacity by technology'!G10)</f>
        <v>0.44240000000000018</v>
      </c>
      <c r="F10" s="30">
        <f>('production by company'!F10/'capacity by technology'!H10)</f>
        <v>0.43572000000000005</v>
      </c>
      <c r="G10" s="30">
        <f>('production by company'!G10/'capacity by technology'!I10)</f>
        <v>0.48904000000000003</v>
      </c>
      <c r="H10" s="30">
        <f>('production by company'!H10/'capacity by technology'!J10)</f>
        <v>0.52235999999999994</v>
      </c>
      <c r="I10" s="30">
        <f>('production by company'!I10/'capacity by technology'!K10)</f>
        <v>0.63568000000000002</v>
      </c>
      <c r="J10" s="30">
        <f>('production by company'!J10/'capacity by technology'!L10)</f>
        <v>0.70900000000000007</v>
      </c>
      <c r="K10" s="30">
        <f>('production by company'!K10/'capacity by technology'!M10)</f>
        <v>0.66239999999999999</v>
      </c>
      <c r="L10" s="30">
        <f>('production by company'!L10/'capacity by technology'!N10)</f>
        <v>0.71560000000000001</v>
      </c>
      <c r="M10" s="30">
        <f>('production by company'!M10/'capacity by technology'!O10)</f>
        <v>0.73714444444444449</v>
      </c>
      <c r="N10" s="30">
        <f>('production by company'!N10/'capacity by technology'!P10)</f>
        <v>0.75868888888888908</v>
      </c>
      <c r="O10" s="30">
        <f>('production by company'!O10/'capacity by technology'!Q10)</f>
        <v>0.78023333333333345</v>
      </c>
      <c r="P10" s="30">
        <f>('production by company'!P10/'capacity by technology'!R10)</f>
        <v>0.78698412698412723</v>
      </c>
      <c r="Q10" s="30">
        <f>('production by company'!Q10/'capacity by technology'!S10)</f>
        <v>0.78910770975056699</v>
      </c>
      <c r="R10" s="30">
        <f>('production by company'!R10/'capacity by technology'!T10)</f>
        <v>0.79123129251700697</v>
      </c>
      <c r="S10" s="30">
        <f>('production by company'!S10/'capacity by technology'!U10)</f>
        <v>0.79335487528344684</v>
      </c>
      <c r="T10" s="30">
        <f>('production by company'!T10/'capacity by technology'!V10)</f>
        <v>0.79547845804988682</v>
      </c>
      <c r="U10" s="30">
        <f>('production by company'!U10/'capacity by technology'!W10)</f>
        <v>0.79760204081632657</v>
      </c>
      <c r="V10" s="30">
        <f>('production by company'!V10/'capacity by technology'!X10)</f>
        <v>0.79771428571428571</v>
      </c>
      <c r="W10" s="30">
        <f>('production by company'!W10/'capacity by technology'!Y10)</f>
        <v>0.80184920634920642</v>
      </c>
      <c r="X10" s="30">
        <f>('production by company'!X10/'capacity by technology'!Z10)</f>
        <v>0.80397278911564629</v>
      </c>
      <c r="Y10" s="30">
        <f>('production by company'!Y10/'capacity by technology'!AA10)</f>
        <v>0.80609637188208616</v>
      </c>
      <c r="Z10" s="30">
        <f>('production by company'!Z10/'capacity by technology'!AB10)</f>
        <v>0.80821995464852614</v>
      </c>
      <c r="AA10" s="30">
        <f>('production by company'!AA10/'capacity by technology'!AC10)</f>
        <v>0.81034353741496601</v>
      </c>
      <c r="AB10" s="30">
        <f>('production by company'!AB10/'capacity by technology'!AD10)</f>
        <v>0.82675283446712</v>
      </c>
      <c r="AC10" s="30">
        <f>('production by company'!AC10/'capacity by technology'!AE10)</f>
        <v>0.81459070294784586</v>
      </c>
      <c r="AD10" s="30">
        <f>('production by company'!AD10/'capacity by technology'!AF10)</f>
        <v>0.81671428571428573</v>
      </c>
    </row>
    <row r="11" spans="1:30" x14ac:dyDescent="0.25">
      <c r="A11" s="6" t="s">
        <v>42</v>
      </c>
      <c r="B11" s="6" t="s">
        <v>51</v>
      </c>
      <c r="C11" s="10" t="s">
        <v>63</v>
      </c>
      <c r="D11" s="10" t="s">
        <v>16</v>
      </c>
      <c r="E11" s="30">
        <f>('production by company'!E11/'capacity by technology'!G11)</f>
        <v>0.55539999999999989</v>
      </c>
      <c r="F11" s="30">
        <f>('production by company'!F11/'capacity by technology'!H11)</f>
        <v>0.57520000000000004</v>
      </c>
      <c r="G11" s="30">
        <f>('production by company'!G11/'capacity by technology'!I11)</f>
        <v>0.57499999999999996</v>
      </c>
      <c r="H11" s="30">
        <f>('production by company'!H11/'capacity by technology'!J11)</f>
        <v>0.5948</v>
      </c>
      <c r="I11" s="30">
        <f>('production by company'!I11/'capacity by technology'!K11)</f>
        <v>0.62460000000000004</v>
      </c>
      <c r="J11" s="30">
        <f>('production by company'!J11/'capacity by technology'!L11)</f>
        <v>0.65439999999999998</v>
      </c>
      <c r="K11" s="30">
        <f>('production by company'!K11/'capacity by technology'!M11)</f>
        <v>0.62209999999999999</v>
      </c>
      <c r="L11" s="30">
        <f>('production by company'!L11/'capacity by technology'!N11)</f>
        <v>0.65319999999999989</v>
      </c>
      <c r="M11" s="30">
        <f>('production by company'!M11/'capacity by technology'!O11)</f>
        <v>0.66716111111111109</v>
      </c>
      <c r="N11" s="30">
        <f>('production by company'!N11/'capacity by technology'!P11)</f>
        <v>0.68112222222222218</v>
      </c>
      <c r="O11" s="30">
        <f>('production by company'!O11/'capacity by technology'!Q11)</f>
        <v>0.69508333333333328</v>
      </c>
      <c r="P11" s="30">
        <f>('production by company'!P11/'capacity by technology'!R11)</f>
        <v>0.70904444444444437</v>
      </c>
      <c r="Q11" s="30">
        <f>('production by company'!Q11/'capacity by technology'!S11)</f>
        <v>0.72300555555555546</v>
      </c>
      <c r="R11" s="30">
        <f>('production by company'!R11/'capacity by technology'!T11)</f>
        <v>0.73696666666666655</v>
      </c>
      <c r="S11" s="30">
        <f>('production by company'!S11/'capacity by technology'!U11)</f>
        <v>0.75092777777777764</v>
      </c>
      <c r="T11" s="30">
        <f>('production by company'!T11/'capacity by technology'!V11)</f>
        <v>0.76488888888888884</v>
      </c>
      <c r="U11" s="30">
        <f>('production by company'!U11/'capacity by technology'!W11)</f>
        <v>0.77884999999999993</v>
      </c>
      <c r="V11" s="30">
        <f>('production by company'!V11/'capacity by technology'!X11)</f>
        <v>0.79281111111111102</v>
      </c>
      <c r="W11" s="30">
        <f>('production by company'!W11/'capacity by technology'!Y11)</f>
        <v>0.80677222222222211</v>
      </c>
      <c r="X11" s="30">
        <f>('production by company'!X11/'capacity by technology'!Z11)</f>
        <v>0.8207333333333332</v>
      </c>
      <c r="Y11" s="30">
        <f>('production by company'!Y11/'capacity by technology'!AA11)</f>
        <v>0.83469444444444429</v>
      </c>
      <c r="Z11" s="30">
        <f>('production by company'!Z11/'capacity by technology'!AB11)</f>
        <v>0.8486555555555555</v>
      </c>
      <c r="AA11" s="30">
        <f>('production by company'!AA11/'capacity by technology'!AC11)</f>
        <v>0.86261666666666659</v>
      </c>
      <c r="AB11" s="30">
        <f>('production by company'!AB11/'capacity by technology'!AD11)</f>
        <v>0.87657777777777768</v>
      </c>
      <c r="AC11" s="30">
        <f>('production by company'!AC11/'capacity by technology'!AE11)</f>
        <v>0.89053888888888877</v>
      </c>
      <c r="AD11" s="30">
        <f>('production by company'!AD11/'capacity by technology'!AF11)</f>
        <v>0.90450000000000008</v>
      </c>
    </row>
    <row r="12" spans="1:30" x14ac:dyDescent="0.25">
      <c r="A12" s="6" t="s">
        <v>42</v>
      </c>
      <c r="B12" s="6" t="s">
        <v>52</v>
      </c>
      <c r="C12" s="25" t="s">
        <v>64</v>
      </c>
      <c r="D12" s="25" t="s">
        <v>22</v>
      </c>
      <c r="E12" s="30">
        <f>('production by company'!E12/'capacity by technology'!G12)</f>
        <v>0.65920000000000001</v>
      </c>
      <c r="F12" s="30">
        <f>('production by company'!F12/'capacity by technology'!H12)</f>
        <v>0.67280000000000006</v>
      </c>
      <c r="G12" s="30">
        <f>('production by company'!G12/'capacity by technology'!I12)</f>
        <v>0.68640000000000001</v>
      </c>
      <c r="H12" s="30">
        <f>('production by company'!H12/'capacity by technology'!J12)</f>
        <v>0.66</v>
      </c>
      <c r="I12" s="30">
        <f>('production by company'!I12/'capacity by technology'!K12)</f>
        <v>0.71360000000000001</v>
      </c>
      <c r="J12" s="30">
        <f>('production by company'!J12/'capacity by technology'!L12)</f>
        <v>0.72719999999999996</v>
      </c>
      <c r="K12" s="30">
        <f>('production by company'!K12/'capacity by technology'!M12)</f>
        <v>0.69799999999999995</v>
      </c>
      <c r="L12" s="30">
        <f>('production by company'!L12/'capacity by technology'!N12)</f>
        <v>0.73280000000000001</v>
      </c>
      <c r="M12" s="30">
        <f>('production by company'!M12/'capacity by technology'!O12)</f>
        <v>0.74468888888888896</v>
      </c>
      <c r="N12" s="30">
        <f>('production by company'!N12/'capacity by technology'!P12)</f>
        <v>0.75657777777777779</v>
      </c>
      <c r="O12" s="30">
        <f>('production by company'!O12/'capacity by technology'!Q12)</f>
        <v>0.76846666666666674</v>
      </c>
      <c r="P12" s="30">
        <f>('production by company'!P12/'capacity by technology'!R12)</f>
        <v>0.78035555555555558</v>
      </c>
      <c r="Q12" s="30">
        <f>('production by company'!Q12/'capacity by technology'!S12)</f>
        <v>0.79224444444444453</v>
      </c>
      <c r="R12" s="30">
        <f>('production by company'!R12/'capacity by technology'!T12)</f>
        <v>0.80413333333333337</v>
      </c>
      <c r="S12" s="30">
        <f>('production by company'!S12/'capacity by technology'!U12)</f>
        <v>0.8160222222222222</v>
      </c>
      <c r="T12" s="30">
        <f>('production by company'!T12/'capacity by technology'!V12)</f>
        <v>0.82791111111111126</v>
      </c>
      <c r="U12" s="30">
        <f>('production by company'!U12/'capacity by technology'!W12)</f>
        <v>0.83979999999999999</v>
      </c>
      <c r="V12" s="30">
        <f>('production by company'!V12/'capacity by technology'!X12)</f>
        <v>0.85168888888888905</v>
      </c>
      <c r="W12" s="30">
        <f>('production by company'!W12/'capacity by technology'!Y12)</f>
        <v>0.86357777777777789</v>
      </c>
      <c r="X12" s="30">
        <f>('production by company'!X12/'capacity by technology'!Z12)</f>
        <v>0.87546666666666684</v>
      </c>
      <c r="Y12" s="30">
        <f>('production by company'!Y12/'capacity by technology'!AA12)</f>
        <v>0.88735555555555568</v>
      </c>
      <c r="Z12" s="30">
        <f>('production by company'!Z12/'capacity by technology'!AB12)</f>
        <v>0.89924444444444451</v>
      </c>
      <c r="AA12" s="30">
        <f>('production by company'!AA12/'capacity by technology'!AC12)</f>
        <v>0.91113333333333346</v>
      </c>
      <c r="AB12" s="30">
        <f>('production by company'!AB12/'capacity by technology'!AD12)</f>
        <v>0.9230222222222223</v>
      </c>
      <c r="AC12" s="30">
        <f>('production by company'!AC12/'capacity by technology'!AE12)</f>
        <v>0.93491111111111114</v>
      </c>
      <c r="AD12" s="30">
        <f>('production by company'!AD12/'capacity by technology'!AF12)</f>
        <v>0.94680000000000009</v>
      </c>
    </row>
    <row r="13" spans="1:30" x14ac:dyDescent="0.25">
      <c r="A13" s="6" t="s">
        <v>42</v>
      </c>
      <c r="B13" s="6" t="s">
        <v>53</v>
      </c>
      <c r="C13" s="10" t="s">
        <v>65</v>
      </c>
      <c r="D13" s="10" t="s">
        <v>23</v>
      </c>
      <c r="E13" s="30">
        <f>('production by company'!E13/'capacity by technology'!G13)</f>
        <v>0.53493333333333326</v>
      </c>
      <c r="F13" s="30">
        <f>('production by company'!F13/'capacity by technology'!H13)</f>
        <v>0.54158666666666666</v>
      </c>
      <c r="G13" s="30">
        <f>('production by company'!G13/'capacity by technology'!I13)</f>
        <v>0.57490666666666668</v>
      </c>
      <c r="H13" s="30">
        <f>('production by company'!H13/'capacity by technology'!J13)</f>
        <v>0.6282266666666666</v>
      </c>
      <c r="I13" s="30">
        <f>('production by company'!I13/'capacity by technology'!K13)</f>
        <v>0.64154666666666671</v>
      </c>
      <c r="J13" s="30">
        <f>('production by company'!J13/'capacity by technology'!L13)</f>
        <v>0.66819999999999991</v>
      </c>
      <c r="K13" s="30">
        <f>('production by company'!K13/'capacity by technology'!M13)</f>
        <v>0.63780000000000003</v>
      </c>
      <c r="L13" s="30">
        <f>('production by company'!L13/'capacity by technology'!N13)</f>
        <v>0.67253333333333332</v>
      </c>
      <c r="M13" s="30">
        <f>('production by company'!M13/'capacity by technology'!O13)</f>
        <v>0.68536296296296295</v>
      </c>
      <c r="N13" s="30">
        <f>('production by company'!N13/'capacity by technology'!P13)</f>
        <v>0.69819259259259259</v>
      </c>
      <c r="O13" s="30">
        <f>('production by company'!O13/'capacity by technology'!Q13)</f>
        <v>0.70435555555555329</v>
      </c>
      <c r="P13" s="30">
        <f>('production by company'!P13/'capacity by technology'!R13)</f>
        <v>0.7238518518518533</v>
      </c>
      <c r="Q13" s="30">
        <f>('production by company'!Q13/'capacity by technology'!S13)</f>
        <v>0.73668148148148138</v>
      </c>
      <c r="R13" s="30">
        <f>('production by company'!R13/'capacity by technology'!T13)</f>
        <v>0.74284444444444664</v>
      </c>
      <c r="S13" s="30">
        <f>('production by company'!S13/'capacity by technology'!U13)</f>
        <v>0.76234074074074076</v>
      </c>
      <c r="T13" s="30">
        <f>('production by company'!T13/'capacity by technology'!V13)</f>
        <v>0.7751703703703704</v>
      </c>
      <c r="U13" s="30">
        <f>('production by company'!U13/'capacity by technology'!W13)</f>
        <v>0.79466666666666663</v>
      </c>
      <c r="V13" s="30">
        <f>('production by company'!V13/'capacity by technology'!X13)</f>
        <v>0.80082962962962967</v>
      </c>
      <c r="W13" s="30">
        <f>('production by company'!W13/'capacity by technology'!Y13)</f>
        <v>0.8136592592592593</v>
      </c>
      <c r="X13" s="30">
        <f>('production by company'!X13/'capacity by technology'!Z13)</f>
        <v>0.82648888888888883</v>
      </c>
      <c r="Y13" s="30">
        <f>('production by company'!Y13/'capacity by technology'!AA13)</f>
        <v>0.83931851851851846</v>
      </c>
      <c r="Z13" s="30">
        <f>('production by company'!Z13/'capacity by technology'!AB13)</f>
        <v>0.8521481481481481</v>
      </c>
      <c r="AA13" s="30">
        <f>('production by company'!AA13/'capacity by technology'!AC13)</f>
        <v>0.86497777777777785</v>
      </c>
      <c r="AB13" s="30">
        <f>('production by company'!AB13/'capacity by technology'!AD13)</f>
        <v>0.87780740740740748</v>
      </c>
      <c r="AC13" s="30">
        <f>('production by company'!AC13/'capacity by technology'!AE13)</f>
        <v>0.89063703703703712</v>
      </c>
      <c r="AD13" s="30">
        <f>('production by company'!AD13/'capacity by technology'!AF13)</f>
        <v>0.90346666666666675</v>
      </c>
    </row>
    <row r="14" spans="1:30" x14ac:dyDescent="0.25">
      <c r="A14" s="6" t="s">
        <v>42</v>
      </c>
      <c r="B14" s="6" t="s">
        <v>44</v>
      </c>
      <c r="C14" s="10" t="s">
        <v>66</v>
      </c>
      <c r="D14" s="10" t="s">
        <v>27</v>
      </c>
      <c r="E14" s="30">
        <f>('production by company'!E14/'capacity by technology'!G14)</f>
        <v>0.41733333333333333</v>
      </c>
      <c r="F14" s="30">
        <f>('production by company'!F14/'capacity by technology'!H14)</f>
        <v>0.41744444444444445</v>
      </c>
      <c r="G14" s="30">
        <f>('production by company'!G14/'capacity by technology'!I14)</f>
        <v>0.45088888888888889</v>
      </c>
      <c r="H14" s="30">
        <f>('production by company'!H14/'capacity by technology'!J14)</f>
        <v>0.48988888888888893</v>
      </c>
      <c r="I14" s="30">
        <f>('production by company'!I14/'capacity by technology'!K14)</f>
        <v>0.58444444444444443</v>
      </c>
      <c r="J14" s="30">
        <f>('production by company'!J14/'capacity by technology'!L14)</f>
        <v>0.66788888888888887</v>
      </c>
      <c r="K14" s="30">
        <f>('production by company'!K14/'capacity by technology'!M14)</f>
        <v>0.66288888888888886</v>
      </c>
      <c r="L14" s="30">
        <f>('production by company'!L14/'capacity by technology'!N14)</f>
        <v>0.67038888888888892</v>
      </c>
      <c r="M14" s="30">
        <f>('production by company'!M14/'capacity by technology'!O14)</f>
        <v>0.67958024691358032</v>
      </c>
      <c r="N14" s="30">
        <f>('production by company'!N14/'capacity by technology'!P14)</f>
        <v>0.68877160493827161</v>
      </c>
      <c r="O14" s="30">
        <f>('production by company'!O14/'capacity by technology'!Q14)</f>
        <v>0.69796296296296301</v>
      </c>
      <c r="P14" s="30">
        <f>('production by company'!P14/'capacity by technology'!R14)</f>
        <v>0.50515111111111199</v>
      </c>
      <c r="Q14" s="30">
        <f>('production by company'!Q14/'capacity by technology'!S14)</f>
        <v>0.51976888888888795</v>
      </c>
      <c r="R14" s="30">
        <f>('production by company'!R14/'capacity by technology'!T14)</f>
        <v>0.52267999999999992</v>
      </c>
      <c r="S14" s="30">
        <f>('production by company'!S14/'capacity by technology'!U14)</f>
        <v>0.52384000000000008</v>
      </c>
      <c r="T14" s="30">
        <f>('production by company'!T14/'capacity by technology'!V14)</f>
        <v>0.53562222222222222</v>
      </c>
      <c r="U14" s="30">
        <f>('production by company'!U14/'capacity by technology'!W14)</f>
        <v>0.54224000000000006</v>
      </c>
      <c r="V14" s="30">
        <f>('production by company'!V14/'capacity by technology'!X14)</f>
        <v>0.54885777777777778</v>
      </c>
      <c r="W14" s="30">
        <f>('production by company'!W14/'capacity by technology'!Y14)</f>
        <v>0.5554755555555555</v>
      </c>
      <c r="X14" s="30">
        <f>('production by company'!X14/'capacity by technology'!Z14)</f>
        <v>0.56209333333333333</v>
      </c>
      <c r="Y14" s="30">
        <f>('production by company'!Y14/'capacity by technology'!AA14)</f>
        <v>0.56871111111111106</v>
      </c>
      <c r="Z14" s="30">
        <f>('production by company'!Z14/'capacity by technology'!AB14)</f>
        <v>0.57532888888888889</v>
      </c>
      <c r="AA14" s="30">
        <f>('production by company'!AA14/'capacity by technology'!AC14)</f>
        <v>0.58194666666666672</v>
      </c>
      <c r="AB14" s="30">
        <f>('production by company'!AB14/'capacity by technology'!AD14)</f>
        <v>0.58856444444444445</v>
      </c>
      <c r="AC14" s="30">
        <f>('production by company'!AC14/'capacity by technology'!AE14)</f>
        <v>0.59518222222222217</v>
      </c>
      <c r="AD14" s="30">
        <f>('production by company'!AD14/'capacity by technology'!AF14)</f>
        <v>0.6018</v>
      </c>
    </row>
    <row r="15" spans="1:30" x14ac:dyDescent="0.25">
      <c r="A15" s="6" t="s">
        <v>42</v>
      </c>
      <c r="D15" s="10" t="s">
        <v>34</v>
      </c>
      <c r="E15" s="30">
        <f>('production by company'!E15/'capacity by technology'!G15)</f>
        <v>0.31320000000000009</v>
      </c>
      <c r="F15" s="30">
        <f>('production by company'!F15/'capacity by technology'!H15)</f>
        <v>0.33183999999999997</v>
      </c>
      <c r="G15" s="30">
        <f>('production by company'!G15/'capacity by technology'!I15)</f>
        <v>0.39047999999999999</v>
      </c>
      <c r="H15" s="30">
        <f>('production by company'!H15/'capacity by technology'!J15)</f>
        <v>0.42912</v>
      </c>
      <c r="I15" s="30">
        <f>('production by company'!I15/'capacity by technology'!K15)</f>
        <v>0.52776000000000001</v>
      </c>
      <c r="J15" s="30">
        <f>('production by company'!J15/'capacity by technology'!L15)</f>
        <v>0.60640000000000005</v>
      </c>
      <c r="K15" s="30">
        <f>('production by company'!K15/'capacity by technology'!M15)</f>
        <v>0.57340000000000002</v>
      </c>
      <c r="L15" s="30">
        <f>('production by company'!L15/'capacity by technology'!N15)</f>
        <v>0.61499999999999999</v>
      </c>
      <c r="M15" s="30">
        <f>('production by company'!M15/'capacity by technology'!O15)</f>
        <v>0.65720000000000001</v>
      </c>
      <c r="N15" s="30">
        <f>('production by company'!N15/'capacity by technology'!P15)</f>
        <v>0.69940000000000002</v>
      </c>
      <c r="O15" s="30">
        <f>('production by company'!O15/'capacity by technology'!Q15)</f>
        <v>0.46349999999999997</v>
      </c>
      <c r="P15" s="30">
        <f>('production by company'!P15/'capacity by technology'!R15)</f>
        <v>0.48987499999999995</v>
      </c>
      <c r="Q15" s="30">
        <f>('production by company'!Q15/'capacity by technology'!S15)</f>
        <v>0.5162500000000001</v>
      </c>
      <c r="R15" s="30">
        <f>('production by company'!R15/'capacity by technology'!T15)</f>
        <v>0.54262500000000002</v>
      </c>
      <c r="S15" s="30">
        <f>('production by company'!S15/'capacity by technology'!U15)</f>
        <v>0.56900000000000006</v>
      </c>
      <c r="T15" s="30">
        <f>('production by company'!T15/'capacity by technology'!V15)</f>
        <v>0.59537499999999999</v>
      </c>
      <c r="U15" s="30">
        <f>('production by company'!U15/'capacity by technology'!W15)</f>
        <v>0.62175000000000002</v>
      </c>
      <c r="V15" s="30">
        <f>('production by company'!V15/'capacity by technology'!X15)</f>
        <v>0.64812500000000006</v>
      </c>
      <c r="W15" s="30">
        <f>('production by company'!W15/'capacity by technology'!Y15)</f>
        <v>0.6745000000000001</v>
      </c>
      <c r="X15" s="30">
        <f>('production by company'!X15/'capacity by technology'!Z15)</f>
        <v>0.70087500000000014</v>
      </c>
      <c r="Y15" s="30">
        <f>('production by company'!Y15/'capacity by technology'!AA15)</f>
        <v>0.72725000000000006</v>
      </c>
      <c r="Z15" s="30">
        <f>('production by company'!Z15/'capacity by technology'!AB15)</f>
        <v>0.7536250000000001</v>
      </c>
      <c r="AA15" s="30">
        <f>('production by company'!AA15/'capacity by technology'!AC15)</f>
        <v>0.78</v>
      </c>
      <c r="AB15" s="30">
        <f>('production by company'!AB15/'capacity by technology'!AD15)</f>
        <v>0.80637500000000006</v>
      </c>
      <c r="AC15" s="30">
        <f>('production by company'!AC15/'capacity by technology'!AE15)</f>
        <v>0.8327500000000001</v>
      </c>
      <c r="AD15" s="30">
        <f>('production by company'!AD15/'capacity by technology'!AF15)</f>
        <v>0.85912500000000003</v>
      </c>
    </row>
    <row r="17" spans="1:30" s="33" customFormat="1" x14ac:dyDescent="0.25">
      <c r="A17" s="32"/>
      <c r="D17" s="34" t="s">
        <v>79</v>
      </c>
      <c r="E17" s="35">
        <f>('production by company'!E18/'capacity by technology'!G18)</f>
        <v>0.60252803261977583</v>
      </c>
      <c r="F17" s="35">
        <f>('production by company'!F18/'capacity by technology'!H18)</f>
        <v>0.62432212028542311</v>
      </c>
      <c r="G17" s="35">
        <f>('production by company'!G18/'capacity by technology'!I18)</f>
        <v>0.65428950050968415</v>
      </c>
      <c r="H17" s="35">
        <f>('production by company'!H18/'capacity by technology'!J18)</f>
        <v>0.68953109072375118</v>
      </c>
      <c r="I17" s="35">
        <f>('production by company'!I18/'capacity by technology'!K18)</f>
        <v>0.70017458777885544</v>
      </c>
      <c r="J17" s="35">
        <f>('production by company'!J18/'capacity by technology'!L18)</f>
        <v>0.73941319107662462</v>
      </c>
      <c r="K17" s="35">
        <f>('production by company'!K18/'capacity by technology'!M18)</f>
        <v>0.70619786614936952</v>
      </c>
      <c r="L17" s="35">
        <f>('production by company'!L18/'capacity by technology'!N18)</f>
        <v>0.73247256113124704</v>
      </c>
      <c r="M17" s="35">
        <f>('production by company'!M18/'capacity by technology'!O18)</f>
        <v>0.74278971758526591</v>
      </c>
      <c r="N17" s="35">
        <f>('production by company'!N18/'capacity by technology'!P18)</f>
        <v>0.75310687403928489</v>
      </c>
      <c r="O17" s="35">
        <f>('production by company'!O18/'capacity by technology'!Q18)</f>
        <v>0.75748958668415245</v>
      </c>
      <c r="P17" s="35">
        <f>('production by company'!P18/'capacity by technology'!R18)</f>
        <v>0.73971227120575478</v>
      </c>
      <c r="Q17" s="35">
        <f>('production by company'!Q18/'capacity by technology'!S18)</f>
        <v>0.7485188991121613</v>
      </c>
      <c r="R17" s="35">
        <f>('production by company'!R18/'capacity by technology'!T18)</f>
        <v>0.75878144843389495</v>
      </c>
      <c r="S17" s="35">
        <f>('production by company'!S18/'capacity by technology'!U18)</f>
        <v>0.76659123376023874</v>
      </c>
      <c r="T17" s="35">
        <f>('production by company'!T18/'capacity by technology'!V18)</f>
        <v>0.77604989394249402</v>
      </c>
      <c r="U17" s="35">
        <f>('production by company'!U18/'capacity by technology'!W18)</f>
        <v>0.78357300558568244</v>
      </c>
      <c r="V17" s="35">
        <f>('production by company'!V18/'capacity by technology'!X18)</f>
        <v>0.79193473082797206</v>
      </c>
      <c r="W17" s="35">
        <f>('production by company'!W18/'capacity by technology'!Y18)</f>
        <v>0.79907028886303888</v>
      </c>
      <c r="X17" s="35">
        <f>('production by company'!X18/'capacity by technology'!Z18)</f>
        <v>0.80659340050622697</v>
      </c>
      <c r="Y17" s="35">
        <f>('production by company'!Y18/'capacity by technology'!AA18)</f>
        <v>0.81501863213137338</v>
      </c>
      <c r="Z17" s="35">
        <f>('production by company'!Z18/'capacity by technology'!AB18)</f>
        <v>0.82299280376554085</v>
      </c>
      <c r="AA17" s="35">
        <f>('production by company'!AA18/'capacity by technology'!AC18)</f>
        <v>0.8309669753997081</v>
      </c>
      <c r="AB17" s="35">
        <f>('production by company'!AB18/'capacity by technology'!AD18)</f>
        <v>0.83939220702485418</v>
      </c>
      <c r="AC17" s="35">
        <f>('production by company'!AC18/'capacity by technology'!AE18)</f>
        <v>0.84691531866804293</v>
      </c>
      <c r="AD17" s="35">
        <f>('production by company'!AD18/'capacity by technology'!AF18)</f>
        <v>0.85488949030221029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923B-8508-42AE-827C-1F93374FD8CC}">
  <dimension ref="A1:AA10"/>
  <sheetViews>
    <sheetView tabSelected="1" topLeftCell="E1" workbookViewId="0">
      <selection activeCell="U11" sqref="U11"/>
    </sheetView>
  </sheetViews>
  <sheetFormatPr defaultRowHeight="15" x14ac:dyDescent="0.25"/>
  <cols>
    <col min="1" max="1" width="52.5703125" bestFit="1" customWidth="1"/>
  </cols>
  <sheetData>
    <row r="1" spans="1:27" s="28" customFormat="1" ht="15.75" thickBot="1" x14ac:dyDescent="0.3">
      <c r="A1" s="28" t="s">
        <v>99</v>
      </c>
      <c r="B1" s="28">
        <v>2015</v>
      </c>
      <c r="C1" s="28">
        <v>2016</v>
      </c>
      <c r="D1" s="28">
        <v>2017</v>
      </c>
      <c r="E1" s="28">
        <v>2018</v>
      </c>
      <c r="F1" s="28">
        <v>2019</v>
      </c>
      <c r="G1" s="28">
        <v>2020</v>
      </c>
      <c r="H1" s="28">
        <v>2021</v>
      </c>
      <c r="I1" s="28">
        <v>2022</v>
      </c>
      <c r="J1" s="28">
        <v>2023</v>
      </c>
      <c r="K1" s="28">
        <v>2024</v>
      </c>
      <c r="L1" s="28">
        <v>2025</v>
      </c>
      <c r="M1" s="28">
        <v>2026</v>
      </c>
      <c r="N1" s="28">
        <v>2027</v>
      </c>
      <c r="O1" s="28">
        <v>2028</v>
      </c>
      <c r="P1" s="28">
        <v>2029</v>
      </c>
      <c r="Q1" s="28">
        <v>2030</v>
      </c>
    </row>
    <row r="2" spans="1:27" x14ac:dyDescent="0.25">
      <c r="A2" s="41" t="s">
        <v>100</v>
      </c>
      <c r="B2" s="45" cm="1">
        <f t="array" ref="B2:AA2">('Capacity by Company'!C18:AB18)</f>
        <v>1962</v>
      </c>
      <c r="C2" s="45">
        <v>1962</v>
      </c>
      <c r="D2" s="45">
        <v>1962</v>
      </c>
      <c r="E2" s="45">
        <v>2062</v>
      </c>
      <c r="F2" s="45">
        <v>2062</v>
      </c>
      <c r="G2" s="45">
        <v>2062</v>
      </c>
      <c r="H2" s="45">
        <v>2062</v>
      </c>
      <c r="I2" s="45">
        <v>2062</v>
      </c>
      <c r="J2" s="45">
        <v>2062</v>
      </c>
      <c r="K2" s="45">
        <v>2062</v>
      </c>
      <c r="L2" s="45">
        <v>2177</v>
      </c>
      <c r="M2" s="45">
        <v>2267</v>
      </c>
      <c r="N2" s="45">
        <v>2267</v>
      </c>
      <c r="O2" s="45">
        <v>2267</v>
      </c>
      <c r="P2" s="45">
        <v>2267</v>
      </c>
      <c r="Q2" s="45">
        <v>2267</v>
      </c>
      <c r="R2">
        <v>2267</v>
      </c>
      <c r="S2">
        <v>2267</v>
      </c>
      <c r="T2">
        <v>2267</v>
      </c>
      <c r="U2">
        <v>2267</v>
      </c>
      <c r="V2">
        <v>2267</v>
      </c>
      <c r="W2">
        <v>2267</v>
      </c>
      <c r="X2">
        <v>2267</v>
      </c>
      <c r="Y2">
        <v>2267</v>
      </c>
      <c r="Z2">
        <v>2267</v>
      </c>
      <c r="AA2">
        <v>2267</v>
      </c>
    </row>
    <row r="3" spans="1:27" x14ac:dyDescent="0.25">
      <c r="A3" s="42" t="s">
        <v>101</v>
      </c>
      <c r="B3" s="45" cm="1">
        <f t="array" ref="B3:AA3">('production by company'!E18:AD18)</f>
        <v>1182.1600000000001</v>
      </c>
      <c r="C3" s="45">
        <v>1224.92</v>
      </c>
      <c r="D3" s="45">
        <v>1283.7160000000003</v>
      </c>
      <c r="E3" s="45">
        <v>1352.86</v>
      </c>
      <c r="F3" s="45">
        <v>1443.76</v>
      </c>
      <c r="G3" s="45">
        <v>1524.67</v>
      </c>
      <c r="H3" s="45">
        <v>1456.18</v>
      </c>
      <c r="I3" s="45">
        <v>1510.3584210526315</v>
      </c>
      <c r="J3" s="45">
        <v>1531.6323976608182</v>
      </c>
      <c r="K3" s="45">
        <v>1552.9063742690055</v>
      </c>
      <c r="L3" s="45">
        <v>1611.1803508771923</v>
      </c>
      <c r="M3" s="45">
        <v>1639.9421052631583</v>
      </c>
      <c r="N3" s="45">
        <v>1659.4663993316615</v>
      </c>
      <c r="O3" s="45">
        <v>1682.218471177945</v>
      </c>
      <c r="P3" s="45">
        <v>1699.5327652464493</v>
      </c>
      <c r="Q3" s="45">
        <v>1720.5026148705092</v>
      </c>
      <c r="R3">
        <v>1737.1813533834579</v>
      </c>
      <c r="S3">
        <v>1755.719298245614</v>
      </c>
      <c r="T3">
        <v>1771.5388304093572</v>
      </c>
      <c r="U3">
        <v>1788.2175689223052</v>
      </c>
      <c r="V3">
        <v>1806.8963074352548</v>
      </c>
      <c r="W3">
        <v>1824.575045948204</v>
      </c>
      <c r="X3">
        <v>1842.2537844611529</v>
      </c>
      <c r="Y3">
        <v>1860.9325229741016</v>
      </c>
      <c r="Z3">
        <v>1877.6112614870513</v>
      </c>
      <c r="AA3">
        <v>1895.2900000000002</v>
      </c>
    </row>
    <row r="4" spans="1:27" x14ac:dyDescent="0.25">
      <c r="A4" s="42" t="s">
        <v>108</v>
      </c>
      <c r="B4" s="46">
        <f>B3/B2</f>
        <v>0.60252803261977583</v>
      </c>
      <c r="C4" s="46">
        <f t="shared" ref="C4:Q4" si="0">C3/C2</f>
        <v>0.62432212028542311</v>
      </c>
      <c r="D4" s="46">
        <f t="shared" si="0"/>
        <v>0.65428950050968415</v>
      </c>
      <c r="E4" s="46">
        <f t="shared" si="0"/>
        <v>0.65609117361784675</v>
      </c>
      <c r="F4" s="46">
        <f t="shared" si="0"/>
        <v>0.70017458777885544</v>
      </c>
      <c r="G4" s="46">
        <f t="shared" si="0"/>
        <v>0.73941319107662462</v>
      </c>
      <c r="H4" s="46">
        <f t="shared" si="0"/>
        <v>0.70619786614936952</v>
      </c>
      <c r="I4" s="46">
        <f t="shared" si="0"/>
        <v>0.73247256113124704</v>
      </c>
      <c r="J4" s="46">
        <f t="shared" si="0"/>
        <v>0.74278971758526591</v>
      </c>
      <c r="K4" s="46">
        <f t="shared" si="0"/>
        <v>0.75310687403928489</v>
      </c>
      <c r="L4" s="46">
        <f t="shared" si="0"/>
        <v>0.74009203071988616</v>
      </c>
      <c r="M4" s="46">
        <f t="shared" si="0"/>
        <v>0.72339748798551318</v>
      </c>
      <c r="N4" s="46">
        <f t="shared" si="0"/>
        <v>0.73200988060505578</v>
      </c>
      <c r="O4" s="46">
        <f t="shared" si="0"/>
        <v>0.74204608344858625</v>
      </c>
      <c r="P4" s="46">
        <f t="shared" si="0"/>
        <v>0.74968361942939976</v>
      </c>
      <c r="Q4" s="46">
        <f t="shared" si="0"/>
        <v>0.75893366337472834</v>
      </c>
    </row>
    <row r="5" spans="1:27" x14ac:dyDescent="0.25">
      <c r="A5" s="42" t="s">
        <v>102</v>
      </c>
      <c r="B5" s="45">
        <v>1339.06</v>
      </c>
      <c r="C5" s="45">
        <v>1549.66</v>
      </c>
      <c r="D5" s="45">
        <v>1476.34</v>
      </c>
      <c r="E5" s="45">
        <v>1656.8999999999999</v>
      </c>
      <c r="F5" s="45">
        <v>1840.37</v>
      </c>
      <c r="G5" s="45">
        <v>1910.75</v>
      </c>
      <c r="H5" s="45"/>
      <c r="I5" s="45"/>
      <c r="J5" s="45"/>
      <c r="K5" s="45"/>
      <c r="L5" s="45"/>
      <c r="M5" s="45"/>
      <c r="N5" s="45"/>
      <c r="O5" s="45"/>
      <c r="P5" s="45"/>
      <c r="Q5" s="45"/>
    </row>
    <row r="6" spans="1:27" x14ac:dyDescent="0.25">
      <c r="A6" s="42" t="s">
        <v>103</v>
      </c>
      <c r="B6" s="47">
        <v>133.14765399999999</v>
      </c>
      <c r="C6" s="47">
        <v>173.892852</v>
      </c>
      <c r="D6" s="47">
        <v>246.90346499999998</v>
      </c>
      <c r="E6" s="47">
        <v>228.580142</v>
      </c>
      <c r="F6" s="47">
        <v>285.71448299999997</v>
      </c>
      <c r="G6" s="47">
        <v>244.57128</v>
      </c>
      <c r="H6" s="45"/>
      <c r="I6" s="45"/>
      <c r="J6" s="45"/>
      <c r="K6" s="45"/>
      <c r="L6" s="45"/>
      <c r="M6" s="45"/>
      <c r="N6" s="45"/>
      <c r="O6" s="45"/>
      <c r="P6" s="45"/>
      <c r="Q6" s="45"/>
    </row>
    <row r="7" spans="1:27" x14ac:dyDescent="0.25">
      <c r="A7" s="42" t="s">
        <v>104</v>
      </c>
      <c r="B7" s="47">
        <f>B3*0.02</f>
        <v>23.643200000000004</v>
      </c>
      <c r="C7" s="47">
        <f t="shared" ref="C7:G7" si="1">C3*0.02</f>
        <v>24.498400000000004</v>
      </c>
      <c r="D7" s="47">
        <f t="shared" si="1"/>
        <v>25.674320000000009</v>
      </c>
      <c r="E7" s="47">
        <f t="shared" si="1"/>
        <v>27.057199999999998</v>
      </c>
      <c r="F7" s="47">
        <f t="shared" si="1"/>
        <v>28.8752</v>
      </c>
      <c r="G7" s="47">
        <f t="shared" si="1"/>
        <v>30.493400000000001</v>
      </c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27" x14ac:dyDescent="0.25">
      <c r="A8" s="43" t="s">
        <v>105</v>
      </c>
      <c r="B8" s="47">
        <f>(B3-B6+B5-B7)</f>
        <v>2364.4291459999999</v>
      </c>
      <c r="C8" s="47">
        <f t="shared" ref="C8:G8" si="2">(C3-C6+C5-C7)</f>
        <v>2576.188748</v>
      </c>
      <c r="D8" s="47">
        <f t="shared" si="2"/>
        <v>2487.4782150000001</v>
      </c>
      <c r="E8" s="47">
        <f t="shared" si="2"/>
        <v>2754.1226579999993</v>
      </c>
      <c r="F8" s="47">
        <f t="shared" si="2"/>
        <v>2969.540317</v>
      </c>
      <c r="G8" s="47">
        <f t="shared" si="2"/>
        <v>3160.3553200000001</v>
      </c>
      <c r="H8" s="47">
        <f>G8*(H9+1)</f>
        <v>3313.70682137002</v>
      </c>
      <c r="I8" s="47">
        <f t="shared" ref="I8:Q8" si="3">H8*(I9+1)</f>
        <v>3475.1811038099236</v>
      </c>
      <c r="J8" s="47">
        <f t="shared" si="3"/>
        <v>3643.1525923901349</v>
      </c>
      <c r="K8" s="47">
        <f t="shared" si="3"/>
        <v>3820.3056232934755</v>
      </c>
      <c r="L8" s="47">
        <f t="shared" si="3"/>
        <v>4004.1677642090945</v>
      </c>
      <c r="M8" s="47">
        <f t="shared" si="3"/>
        <v>4197.1581995661081</v>
      </c>
      <c r="N8" s="47">
        <f t="shared" si="3"/>
        <v>4398.3699636533074</v>
      </c>
      <c r="O8" s="47">
        <f t="shared" si="3"/>
        <v>4609.9403556449588</v>
      </c>
      <c r="P8" s="47">
        <f t="shared" si="3"/>
        <v>4832.1855801906031</v>
      </c>
      <c r="Q8" s="47">
        <f t="shared" si="3"/>
        <v>5067.6402010703569</v>
      </c>
    </row>
    <row r="9" spans="1:27" x14ac:dyDescent="0.25">
      <c r="A9" s="43" t="s">
        <v>106</v>
      </c>
      <c r="B9" s="46"/>
      <c r="C9" s="46">
        <f>C8/B8-1</f>
        <v>8.9560561524223425E-2</v>
      </c>
      <c r="D9" s="46">
        <f t="shared" ref="D9:G9" si="4">D8/C8-1</f>
        <v>-3.4434795613818903E-2</v>
      </c>
      <c r="E9" s="46">
        <f t="shared" si="4"/>
        <v>0.1071946847180727</v>
      </c>
      <c r="F9" s="46">
        <f t="shared" si="4"/>
        <v>7.82164361395703E-2</v>
      </c>
      <c r="G9" s="46">
        <f t="shared" si="4"/>
        <v>6.425742122699063E-2</v>
      </c>
      <c r="H9" s="46">
        <v>4.8523499999999997E-2</v>
      </c>
      <c r="I9" s="46">
        <v>4.87292E-2</v>
      </c>
      <c r="J9" s="46">
        <v>4.8334599999999998E-2</v>
      </c>
      <c r="K9" s="46">
        <v>4.8626299999999997E-2</v>
      </c>
      <c r="L9" s="46">
        <v>4.81276E-2</v>
      </c>
      <c r="M9" s="46">
        <v>4.819739E-2</v>
      </c>
      <c r="N9" s="46">
        <v>4.7940000000000003E-2</v>
      </c>
      <c r="O9" s="46">
        <v>4.8101999999999999E-2</v>
      </c>
      <c r="P9" s="46">
        <v>4.8210000000000003E-2</v>
      </c>
      <c r="Q9" s="46">
        <v>4.8726319999999997E-2</v>
      </c>
    </row>
    <row r="10" spans="1:27" ht="15.75" thickBot="1" x14ac:dyDescent="0.3">
      <c r="A10" s="44" t="s">
        <v>107</v>
      </c>
      <c r="B10" s="45">
        <v>0</v>
      </c>
      <c r="C10" s="45">
        <v>0</v>
      </c>
      <c r="D10" s="45">
        <v>0</v>
      </c>
      <c r="E10" s="45">
        <v>0</v>
      </c>
      <c r="F10" s="45">
        <v>0</v>
      </c>
      <c r="G10" s="45">
        <v>0</v>
      </c>
      <c r="H10" s="47">
        <f>H3-H8</f>
        <v>-1857.5268213700199</v>
      </c>
      <c r="I10" s="47">
        <f t="shared" ref="I10:Q10" si="5">I3-I8</f>
        <v>-1964.8226827572921</v>
      </c>
      <c r="J10" s="47">
        <f t="shared" si="5"/>
        <v>-2111.5201947293167</v>
      </c>
      <c r="K10" s="47">
        <f t="shared" si="5"/>
        <v>-2267.39924902447</v>
      </c>
      <c r="L10" s="47">
        <f t="shared" si="5"/>
        <v>-2392.9874133319022</v>
      </c>
      <c r="M10" s="47">
        <f t="shared" si="5"/>
        <v>-2557.2160943029498</v>
      </c>
      <c r="N10" s="47">
        <f t="shared" si="5"/>
        <v>-2738.9035643216457</v>
      </c>
      <c r="O10" s="47">
        <f t="shared" si="5"/>
        <v>-2927.7218844670138</v>
      </c>
      <c r="P10" s="47">
        <f t="shared" si="5"/>
        <v>-3132.6528149441538</v>
      </c>
      <c r="Q10" s="47">
        <f t="shared" si="5"/>
        <v>-3347.1375861998476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32CF-B72A-43BF-9557-334FCDDF51FB}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5A6E-570C-4A33-B26C-BF182EB0E620}">
  <dimension ref="A1:M29"/>
  <sheetViews>
    <sheetView workbookViewId="0">
      <selection activeCell="J16" sqref="J16:K16"/>
    </sheetView>
  </sheetViews>
  <sheetFormatPr defaultRowHeight="15" x14ac:dyDescent="0.25"/>
  <cols>
    <col min="1" max="1" width="13.28515625" bestFit="1" customWidth="1"/>
    <col min="2" max="2" width="7.7109375" customWidth="1"/>
    <col min="3" max="3" width="10.140625" customWidth="1"/>
  </cols>
  <sheetData>
    <row r="1" spans="1:13" x14ac:dyDescent="0.25">
      <c r="A1" s="36" t="s">
        <v>77</v>
      </c>
      <c r="B1" s="48">
        <v>2015</v>
      </c>
      <c r="C1" s="48"/>
      <c r="D1" s="48">
        <v>2016</v>
      </c>
      <c r="E1" s="48"/>
      <c r="F1" s="48">
        <v>2017</v>
      </c>
      <c r="G1" s="48"/>
      <c r="H1" s="48">
        <v>2018</v>
      </c>
      <c r="I1" s="48"/>
      <c r="J1" s="48">
        <v>2019</v>
      </c>
      <c r="K1" s="48"/>
      <c r="L1" s="48">
        <v>2020</v>
      </c>
      <c r="M1" s="48"/>
    </row>
    <row r="2" spans="1:13" x14ac:dyDescent="0.25">
      <c r="A2" s="36" t="s">
        <v>80</v>
      </c>
      <c r="B2" s="39" t="s">
        <v>81</v>
      </c>
      <c r="C2" s="39" t="s">
        <v>82</v>
      </c>
      <c r="D2" s="37" t="s">
        <v>81</v>
      </c>
      <c r="E2" s="37" t="s">
        <v>82</v>
      </c>
      <c r="F2" s="37" t="s">
        <v>81</v>
      </c>
      <c r="G2" s="37" t="s">
        <v>82</v>
      </c>
      <c r="H2" s="37" t="s">
        <v>81</v>
      </c>
      <c r="I2" s="37" t="s">
        <v>82</v>
      </c>
      <c r="J2" s="37" t="s">
        <v>81</v>
      </c>
      <c r="K2" s="37" t="s">
        <v>82</v>
      </c>
      <c r="L2" s="37" t="s">
        <v>83</v>
      </c>
      <c r="M2" s="37" t="s">
        <v>82</v>
      </c>
    </row>
    <row r="3" spans="1:13" x14ac:dyDescent="0.25">
      <c r="A3" t="s">
        <v>84</v>
      </c>
      <c r="B3" s="29">
        <v>0.78678000000000003</v>
      </c>
      <c r="C3" s="29">
        <v>0.20765400000000001</v>
      </c>
      <c r="D3" s="29">
        <f>([1]export!$M$7/1000000)</f>
        <v>0.81879000000000002</v>
      </c>
      <c r="E3" s="29">
        <f>([1]export!$N$7/1000000)</f>
        <v>0.208144</v>
      </c>
      <c r="F3" s="29">
        <f>([1]export!$J$7/1000000)</f>
        <v>0.44706000000000001</v>
      </c>
      <c r="G3" s="29">
        <f>([1]export!$K$7/1000000)</f>
        <v>6.4853999999999995E-2</v>
      </c>
      <c r="H3" s="29">
        <f>([1]export!$G$7/1000000)</f>
        <v>0.68892200000000003</v>
      </c>
      <c r="I3" s="29">
        <f>([1]export!$H$7/1000000)</f>
        <v>0.40909400000000001</v>
      </c>
      <c r="J3" s="29">
        <f>([1]export!$D$7/1000000)</f>
        <v>8.7743529999999996</v>
      </c>
      <c r="K3" s="29">
        <f>([1]export!$E$7/1000000)</f>
        <v>13.083527</v>
      </c>
      <c r="L3" s="29">
        <f>([1]export!$P$7/1000000)</f>
        <v>1.1404339999999999</v>
      </c>
      <c r="M3" s="29">
        <f>([1]export!$Q$7/1000000)</f>
        <v>0.188749</v>
      </c>
    </row>
    <row r="4" spans="1:13" x14ac:dyDescent="0.25">
      <c r="A4" t="s">
        <v>53</v>
      </c>
      <c r="B4">
        <v>4.45</v>
      </c>
      <c r="C4">
        <v>12.67</v>
      </c>
      <c r="D4" s="29">
        <f>([1]export!$M$14/1000000)</f>
        <v>3.4620259999999998</v>
      </c>
      <c r="E4" s="29">
        <f>([1]export!$N$14/1000000)</f>
        <v>11.288130000000001</v>
      </c>
      <c r="F4" s="29">
        <f>([1]export!$J$14/1000000)</f>
        <v>0.52900899999999995</v>
      </c>
      <c r="G4" s="29">
        <f>([1]export!$K$14/1000000)</f>
        <v>0.80472699999999997</v>
      </c>
      <c r="H4" s="29">
        <f>([1]export!$G$14/1000000)</f>
        <v>10.095041</v>
      </c>
      <c r="I4" s="29">
        <f>([1]export!$H$14/1000000)</f>
        <v>20.036968999999999</v>
      </c>
      <c r="J4" s="29">
        <f>([1]export!$D$14/1000000)</f>
        <v>13.559728</v>
      </c>
      <c r="K4" s="29">
        <f>([1]export!$E$14/1000000)</f>
        <v>28.786971999999999</v>
      </c>
      <c r="L4" s="29">
        <v>12.78956</v>
      </c>
      <c r="M4" s="29">
        <v>19.567799999999998</v>
      </c>
    </row>
    <row r="5" spans="1:13" x14ac:dyDescent="0.25">
      <c r="A5" t="s">
        <v>85</v>
      </c>
      <c r="B5">
        <v>0.02</v>
      </c>
      <c r="C5">
        <v>0.04</v>
      </c>
      <c r="D5" s="29">
        <f>([1]export!$M$21/1000000)</f>
        <v>2.0785000000000001E-2</v>
      </c>
      <c r="E5" s="29">
        <f>([1]export!$N$21/1000000)</f>
        <v>4.8153000000000001E-2</v>
      </c>
      <c r="F5" s="29">
        <f>([1]export!$J$21/1000000)</f>
        <v>1.8277999999999999E-2</v>
      </c>
      <c r="G5" s="29">
        <f>([1]export!$K$21/1000000)</f>
        <v>1.217E-2</v>
      </c>
      <c r="H5" s="29">
        <f>([1]export!$G$21/1000000)</f>
        <v>2.4285000000000001E-2</v>
      </c>
      <c r="I5" s="29">
        <f>([1]export!$H$21/1000000)</f>
        <v>5.321E-2</v>
      </c>
      <c r="J5" s="29">
        <f>([1]export!$D$21/1000000)</f>
        <v>2.3262999999999999E-2</v>
      </c>
      <c r="K5" s="29">
        <v>5.7855999999999998E-2</v>
      </c>
      <c r="L5" s="29">
        <v>2.4597999999999998E-2</v>
      </c>
      <c r="M5" s="29">
        <v>5.3421000000000003E-2</v>
      </c>
    </row>
    <row r="6" spans="1:13" x14ac:dyDescent="0.25">
      <c r="A6" t="s">
        <v>86</v>
      </c>
      <c r="B6">
        <v>0.01</v>
      </c>
      <c r="C6">
        <v>0.02</v>
      </c>
      <c r="D6" s="29">
        <f>([1]export!$M$27/1000000)</f>
        <v>4.431E-3</v>
      </c>
      <c r="E6" s="29">
        <f>([1]export!$N$27/1000000)</f>
        <v>3.0760000000000002E-3</v>
      </c>
      <c r="F6" s="29">
        <f>([1]export!$J$27/1000000)</f>
        <v>2.6489999999999999E-3</v>
      </c>
      <c r="G6" s="29">
        <f>([1]export!$K$27/1000000)</f>
        <v>2.941E-3</v>
      </c>
      <c r="H6" s="29">
        <v>0</v>
      </c>
      <c r="I6" s="29">
        <v>0</v>
      </c>
      <c r="J6" s="29">
        <v>0</v>
      </c>
      <c r="K6" s="29">
        <v>0</v>
      </c>
      <c r="L6" s="29">
        <v>2.2560000000000002E-3</v>
      </c>
      <c r="M6" s="29">
        <v>3.3509999999999998E-3</v>
      </c>
    </row>
    <row r="7" spans="1:13" x14ac:dyDescent="0.25">
      <c r="A7" t="s">
        <v>52</v>
      </c>
      <c r="B7">
        <v>18.420000000000002</v>
      </c>
      <c r="C7">
        <v>11.43</v>
      </c>
      <c r="D7" s="29">
        <f>([1]export!$N$29/1000000)</f>
        <v>22.691500000000001</v>
      </c>
      <c r="E7" s="29">
        <f>([1]export!$M$29/1000000)</f>
        <v>12.539588999999999</v>
      </c>
      <c r="F7" s="29">
        <f>([1]export!$J$29/1000000)</f>
        <v>12.474074</v>
      </c>
      <c r="G7" s="29">
        <f>([1]export!$K$29/1000000)</f>
        <v>21.0335</v>
      </c>
      <c r="H7" s="29">
        <v>14.3245</v>
      </c>
      <c r="I7" s="29">
        <v>8.5678000000000001</v>
      </c>
      <c r="J7" s="29">
        <v>0</v>
      </c>
      <c r="K7" s="29">
        <v>0</v>
      </c>
      <c r="L7" s="29">
        <v>2.2345790000000001</v>
      </c>
      <c r="M7" s="29">
        <v>1.1276889999999999</v>
      </c>
    </row>
    <row r="8" spans="1:13" x14ac:dyDescent="0.25">
      <c r="A8" t="s">
        <v>87</v>
      </c>
      <c r="B8">
        <v>5.67</v>
      </c>
      <c r="C8">
        <v>8.7799999999999994</v>
      </c>
      <c r="D8" s="29">
        <f>([1]export!$M$37/1000000)</f>
        <v>3.5293730000000001</v>
      </c>
      <c r="E8" s="29">
        <f>([1]export!$N$37/1000000)</f>
        <v>5.6154120000000001</v>
      </c>
      <c r="F8" s="29">
        <f>([1]export!$J$37/1000000)</f>
        <v>11.316162</v>
      </c>
      <c r="G8" s="29">
        <f>([1]export!$K$37/1000000)</f>
        <v>29.897179999999999</v>
      </c>
      <c r="H8" s="29">
        <f>([1]export!$G$37/1000000)</f>
        <v>0.47761999999999999</v>
      </c>
      <c r="I8" s="29">
        <f>([1]export!$H$37/1000000)</f>
        <v>0.65246499999999996</v>
      </c>
      <c r="J8" s="29">
        <f>([1]export!$D$37/1000000)</f>
        <v>13.709656000000001</v>
      </c>
      <c r="K8" s="29">
        <f>([1]export!$E$37/1000000)</f>
        <v>27.886821999999999</v>
      </c>
      <c r="L8" s="29">
        <f>([1]export!$P$37/1000000)</f>
        <v>10.632384999999999</v>
      </c>
      <c r="M8" s="29">
        <f>([1]export!$Q$37/1000000)</f>
        <v>23.235294</v>
      </c>
    </row>
    <row r="9" spans="1:13" x14ac:dyDescent="0.25">
      <c r="A9" t="s">
        <v>51</v>
      </c>
      <c r="B9">
        <v>15.32</v>
      </c>
      <c r="C9">
        <v>40.43</v>
      </c>
      <c r="D9" s="29">
        <f>([1]export!$M$45/1000000)</f>
        <v>17.044744999999999</v>
      </c>
      <c r="E9" s="29">
        <f>([1]export!$N$45/1000000)</f>
        <v>54.005052999999997</v>
      </c>
      <c r="F9" s="29">
        <f>([1]export!$J$45/1000000)</f>
        <v>31.171464</v>
      </c>
      <c r="G9" s="29">
        <f>([1]export!$K$45/1000000)</f>
        <v>70.305350000000004</v>
      </c>
      <c r="H9" s="29">
        <f>([1]export!$G$45/1000000)</f>
        <v>53.673043</v>
      </c>
      <c r="I9" s="29">
        <f>([1]export!$H$45/1000000)</f>
        <v>77.264219999999995</v>
      </c>
      <c r="J9" s="29">
        <f>([1]export!$D$45/1000000)</f>
        <v>37.243091</v>
      </c>
      <c r="K9" s="29">
        <f>([1]export!$E$47/1000000)</f>
        <v>68.012119999999996</v>
      </c>
      <c r="L9" s="29">
        <f>([1]export!$P$45/1000000)</f>
        <v>32.411186000000001</v>
      </c>
      <c r="M9" s="29">
        <f>([1]export!$Q$45/1000000)</f>
        <v>78.923550000000006</v>
      </c>
    </row>
    <row r="10" spans="1:13" x14ac:dyDescent="0.25">
      <c r="A10" t="s">
        <v>47</v>
      </c>
      <c r="B10">
        <v>3.43</v>
      </c>
      <c r="C10">
        <v>4.45</v>
      </c>
      <c r="D10" s="29">
        <f>([1]export!$M$53/1000000)</f>
        <v>4.7626619999999997</v>
      </c>
      <c r="E10" s="29">
        <f>([1]export!$N$53/1000000)</f>
        <v>4.1487629999999998</v>
      </c>
      <c r="F10" s="29">
        <f>([1]export!$J$53/1000000)</f>
        <v>4.8546950000000004</v>
      </c>
      <c r="G10" s="29">
        <f>([1]export!$K$53/1000000)</f>
        <v>7.7197149999999999</v>
      </c>
      <c r="H10" s="29">
        <f>([1]export!$G$53/1000000)</f>
        <v>8.8655159999999995</v>
      </c>
      <c r="I10" s="29">
        <f>([1]export!$H$53/1000000)</f>
        <v>4.9224730000000001</v>
      </c>
      <c r="J10" s="29">
        <f>([1]export!$D$53/1000000)</f>
        <v>7.7619660000000001</v>
      </c>
      <c r="K10" s="29">
        <f>([1]export!$E$53/1000000)</f>
        <v>9.0869250000000008</v>
      </c>
      <c r="L10" s="29">
        <f>([1]export!$P$53/1000000)</f>
        <v>4.74099</v>
      </c>
      <c r="M10" s="29">
        <f>([1]export!$Q$53/1000000)</f>
        <v>5.8886789999999998</v>
      </c>
    </row>
    <row r="11" spans="1:13" x14ac:dyDescent="0.25">
      <c r="A11" t="s">
        <v>50</v>
      </c>
      <c r="B11">
        <v>3.23</v>
      </c>
      <c r="C11">
        <v>4.5599999999999996</v>
      </c>
      <c r="D11" s="29">
        <f>([1]export!$M$61/1000000)</f>
        <v>2.2408830000000002</v>
      </c>
      <c r="E11" s="29">
        <f>([1]export!$N$61/1000000)</f>
        <v>5.6965320000000004</v>
      </c>
      <c r="F11" s="29">
        <f>([1]export!$J$61/1000000)</f>
        <v>2.5113590000000001</v>
      </c>
      <c r="G11" s="29">
        <f>([1]export!$K$61/1000000)</f>
        <v>6.6130279999999999</v>
      </c>
      <c r="H11" s="29">
        <f>([1]export!$G$61/1000000)</f>
        <v>3.4879500000000001</v>
      </c>
      <c r="I11" s="29">
        <f>([1]export!$H$61/1000000)</f>
        <v>6.0039110000000004</v>
      </c>
      <c r="J11" s="29">
        <f>([1]export!$D$61/1000000)</f>
        <v>3.5398990000000001</v>
      </c>
      <c r="K11" s="29">
        <f>([1]export!$E$61/1000000)</f>
        <v>6.2602609999999999</v>
      </c>
      <c r="L11" s="29">
        <f>([1]export!$P$61/1000000)</f>
        <v>2.2905880000000001</v>
      </c>
      <c r="M11" s="29">
        <f>([1]export!$Q$61/1000000)</f>
        <v>5.1627470000000004</v>
      </c>
    </row>
    <row r="12" spans="1:13" x14ac:dyDescent="0.25">
      <c r="A12" t="s">
        <v>34</v>
      </c>
      <c r="B12">
        <v>32.340000000000003</v>
      </c>
      <c r="C12">
        <v>50.56</v>
      </c>
      <c r="D12" s="29">
        <v>44.23</v>
      </c>
      <c r="E12" s="29">
        <v>80.34</v>
      </c>
      <c r="F12" s="29">
        <v>55.45</v>
      </c>
      <c r="G12" s="29">
        <v>110.45</v>
      </c>
      <c r="H12" s="29">
        <v>80.78</v>
      </c>
      <c r="I12" s="29">
        <v>110.67</v>
      </c>
      <c r="J12" s="29">
        <v>75.78</v>
      </c>
      <c r="K12" s="29">
        <v>132.54</v>
      </c>
      <c r="L12" s="29">
        <v>55.76</v>
      </c>
      <c r="M12" s="29">
        <v>110.42</v>
      </c>
    </row>
    <row r="13" spans="1:13" s="37" customFormat="1" x14ac:dyDescent="0.25">
      <c r="A13" s="37" t="s">
        <v>88</v>
      </c>
      <c r="B13" s="38">
        <f>SUM(B3:B12)</f>
        <v>83.676780000000008</v>
      </c>
      <c r="C13" s="38">
        <f>SUM(C3:C12)</f>
        <v>133.14765399999999</v>
      </c>
      <c r="D13" s="38">
        <f>SUM(D3:D12)</f>
        <v>98.805194999999998</v>
      </c>
      <c r="E13" s="38">
        <f t="shared" ref="E13:M13" si="0">SUM(E3:E12)</f>
        <v>173.892852</v>
      </c>
      <c r="F13" s="38">
        <f t="shared" si="0"/>
        <v>118.77475000000001</v>
      </c>
      <c r="G13" s="38">
        <f t="shared" si="0"/>
        <v>246.90346499999998</v>
      </c>
      <c r="H13" s="38">
        <f t="shared" si="0"/>
        <v>172.416877</v>
      </c>
      <c r="I13" s="38">
        <f t="shared" si="0"/>
        <v>228.580142</v>
      </c>
      <c r="J13" s="38">
        <f t="shared" si="0"/>
        <v>160.39195599999999</v>
      </c>
      <c r="K13" s="38">
        <f t="shared" si="0"/>
        <v>285.71448299999997</v>
      </c>
      <c r="L13" s="38">
        <f t="shared" si="0"/>
        <v>122.02657600000001</v>
      </c>
      <c r="M13" s="38">
        <f t="shared" si="0"/>
        <v>244.57128</v>
      </c>
    </row>
    <row r="16" spans="1:13" x14ac:dyDescent="0.25">
      <c r="A16" s="36" t="s">
        <v>77</v>
      </c>
      <c r="B16" s="48">
        <v>2015</v>
      </c>
      <c r="C16" s="48"/>
      <c r="D16" s="48">
        <v>2016</v>
      </c>
      <c r="E16" s="48"/>
      <c r="F16" s="48">
        <v>2017</v>
      </c>
      <c r="G16" s="48"/>
      <c r="H16" s="48">
        <v>2018</v>
      </c>
      <c r="I16" s="48"/>
      <c r="J16" s="48">
        <v>2019</v>
      </c>
      <c r="K16" s="48"/>
      <c r="L16" s="48">
        <v>2020</v>
      </c>
      <c r="M16" s="48"/>
    </row>
    <row r="17" spans="1:13" x14ac:dyDescent="0.25">
      <c r="A17" s="36" t="s">
        <v>89</v>
      </c>
      <c r="B17" s="40" t="s">
        <v>81</v>
      </c>
      <c r="C17" s="40" t="s">
        <v>82</v>
      </c>
      <c r="D17" s="37" t="s">
        <v>81</v>
      </c>
      <c r="E17" s="37" t="s">
        <v>82</v>
      </c>
      <c r="F17" s="37" t="s">
        <v>81</v>
      </c>
      <c r="G17" s="37" t="s">
        <v>82</v>
      </c>
      <c r="H17" s="37" t="s">
        <v>81</v>
      </c>
      <c r="I17" s="37" t="s">
        <v>82</v>
      </c>
      <c r="J17" s="37" t="s">
        <v>81</v>
      </c>
      <c r="K17" s="37" t="s">
        <v>90</v>
      </c>
      <c r="L17" s="37" t="s">
        <v>81</v>
      </c>
      <c r="M17" s="37" t="s">
        <v>82</v>
      </c>
    </row>
    <row r="18" spans="1:13" x14ac:dyDescent="0.25">
      <c r="A18" t="s">
        <v>91</v>
      </c>
      <c r="B18">
        <v>85.23</v>
      </c>
      <c r="C18">
        <v>170.43</v>
      </c>
      <c r="D18">
        <v>91.25</v>
      </c>
      <c r="E18">
        <v>211.74</v>
      </c>
      <c r="F18">
        <v>82.35</v>
      </c>
      <c r="G18">
        <v>205.45</v>
      </c>
      <c r="H18">
        <v>94.45</v>
      </c>
      <c r="I18">
        <v>190.89</v>
      </c>
      <c r="J18">
        <v>102.34</v>
      </c>
      <c r="K18">
        <v>250.45</v>
      </c>
      <c r="L18">
        <v>106.45</v>
      </c>
      <c r="M18">
        <v>290.12</v>
      </c>
    </row>
    <row r="19" spans="1:13" x14ac:dyDescent="0.25">
      <c r="A19" t="s">
        <v>92</v>
      </c>
      <c r="B19">
        <v>52.45</v>
      </c>
      <c r="C19">
        <v>125.34</v>
      </c>
      <c r="D19">
        <v>55.11</v>
      </c>
      <c r="E19">
        <v>129.34</v>
      </c>
      <c r="F19">
        <v>56.87</v>
      </c>
      <c r="G19">
        <v>125.78</v>
      </c>
      <c r="H19">
        <v>60.56</v>
      </c>
      <c r="I19">
        <v>135.56</v>
      </c>
      <c r="J19">
        <v>75.56</v>
      </c>
      <c r="K19">
        <v>123.56</v>
      </c>
      <c r="L19">
        <v>89.45</v>
      </c>
      <c r="M19">
        <v>145.66999999999999</v>
      </c>
    </row>
    <row r="20" spans="1:13" x14ac:dyDescent="0.25">
      <c r="A20" t="s">
        <v>93</v>
      </c>
      <c r="B20">
        <v>40.56</v>
      </c>
      <c r="C20">
        <v>125.56</v>
      </c>
      <c r="D20">
        <v>45.34</v>
      </c>
      <c r="E20">
        <v>130.56</v>
      </c>
      <c r="F20">
        <v>59.32</v>
      </c>
      <c r="G20">
        <v>142.44999999999999</v>
      </c>
      <c r="H20">
        <v>56.56</v>
      </c>
      <c r="I20">
        <v>155.66999999999999</v>
      </c>
      <c r="J20">
        <v>67.87</v>
      </c>
      <c r="K20">
        <v>170.56</v>
      </c>
      <c r="L20">
        <v>91.34</v>
      </c>
      <c r="M20">
        <v>185.32</v>
      </c>
    </row>
    <row r="21" spans="1:13" x14ac:dyDescent="0.25">
      <c r="A21" t="s">
        <v>94</v>
      </c>
      <c r="B21">
        <v>49.54</v>
      </c>
      <c r="C21">
        <v>160.66999999999999</v>
      </c>
      <c r="D21">
        <v>51.239999999999995</v>
      </c>
      <c r="E21">
        <v>190.45</v>
      </c>
      <c r="F21">
        <v>68.569999999999993</v>
      </c>
      <c r="G21">
        <v>180.45</v>
      </c>
      <c r="H21">
        <v>85.9</v>
      </c>
      <c r="I21">
        <v>185.34</v>
      </c>
      <c r="J21">
        <v>103.23</v>
      </c>
      <c r="K21">
        <v>205.11</v>
      </c>
      <c r="L21">
        <v>120.56000000000002</v>
      </c>
      <c r="M21">
        <v>210.23</v>
      </c>
    </row>
    <row r="22" spans="1:13" x14ac:dyDescent="0.25">
      <c r="A22" t="s">
        <v>95</v>
      </c>
      <c r="B22">
        <v>75.11</v>
      </c>
      <c r="C22">
        <v>180.62</v>
      </c>
      <c r="D22">
        <v>80.539999999999992</v>
      </c>
      <c r="E22">
        <v>245.34</v>
      </c>
      <c r="F22">
        <v>93.072499999999991</v>
      </c>
      <c r="G22">
        <v>210.34</v>
      </c>
      <c r="H22">
        <v>105.60499999999999</v>
      </c>
      <c r="I22">
        <v>240.45</v>
      </c>
      <c r="J22">
        <v>118.13749999999999</v>
      </c>
      <c r="K22">
        <v>250.67</v>
      </c>
      <c r="L22">
        <v>130.66999999999999</v>
      </c>
      <c r="M22">
        <v>253.23</v>
      </c>
    </row>
    <row r="23" spans="1:13" x14ac:dyDescent="0.25">
      <c r="A23" t="s">
        <v>52</v>
      </c>
      <c r="B23">
        <v>30.11</v>
      </c>
      <c r="C23">
        <v>88.9</v>
      </c>
      <c r="D23">
        <v>32.22999999999999</v>
      </c>
      <c r="E23">
        <v>90.34</v>
      </c>
      <c r="F23">
        <v>41.757499999999993</v>
      </c>
      <c r="G23">
        <v>105.34</v>
      </c>
      <c r="H23">
        <v>51.284999999999997</v>
      </c>
      <c r="I23">
        <v>101.87</v>
      </c>
      <c r="J23">
        <v>60.8125</v>
      </c>
      <c r="K23">
        <v>109.56</v>
      </c>
      <c r="L23">
        <v>70.34</v>
      </c>
      <c r="M23">
        <v>110.43</v>
      </c>
    </row>
    <row r="24" spans="1:13" x14ac:dyDescent="0.25">
      <c r="A24" t="s">
        <v>96</v>
      </c>
      <c r="B24">
        <v>54.23</v>
      </c>
      <c r="C24">
        <v>126.67</v>
      </c>
      <c r="D24">
        <v>55.77999999999998</v>
      </c>
      <c r="E24">
        <v>140.44999999999999</v>
      </c>
      <c r="F24">
        <v>72.752499999999984</v>
      </c>
      <c r="G24">
        <v>138.44999999999999</v>
      </c>
      <c r="H24">
        <v>89.724999999999994</v>
      </c>
      <c r="I24">
        <v>145.66999999999999</v>
      </c>
      <c r="J24">
        <v>106.69749999999999</v>
      </c>
      <c r="K24">
        <v>150.25</v>
      </c>
      <c r="L24">
        <v>123.67</v>
      </c>
      <c r="M24">
        <v>153.43</v>
      </c>
    </row>
    <row r="25" spans="1:13" x14ac:dyDescent="0.25">
      <c r="A25" t="s">
        <v>98</v>
      </c>
      <c r="B25">
        <v>37.56</v>
      </c>
      <c r="C25">
        <v>118.11</v>
      </c>
      <c r="D25">
        <v>38.67</v>
      </c>
      <c r="E25">
        <v>120.43</v>
      </c>
      <c r="F25">
        <v>47.862500000000004</v>
      </c>
      <c r="G25">
        <v>125.31</v>
      </c>
      <c r="H25">
        <v>57.055</v>
      </c>
      <c r="I25">
        <v>130.56</v>
      </c>
      <c r="J25">
        <v>66.247500000000002</v>
      </c>
      <c r="K25">
        <v>138.87</v>
      </c>
      <c r="L25">
        <v>75.44</v>
      </c>
      <c r="M25">
        <v>150.88999999999999</v>
      </c>
    </row>
    <row r="26" spans="1:13" x14ac:dyDescent="0.25">
      <c r="A26" t="s">
        <v>97</v>
      </c>
      <c r="B26">
        <v>51.34</v>
      </c>
      <c r="C26">
        <v>132.56</v>
      </c>
      <c r="D26">
        <v>52.560000000000009</v>
      </c>
      <c r="E26">
        <v>140.56</v>
      </c>
      <c r="F26">
        <v>67.087500000000006</v>
      </c>
      <c r="G26">
        <v>162.43</v>
      </c>
      <c r="H26">
        <v>81.615000000000009</v>
      </c>
      <c r="I26">
        <v>170.11</v>
      </c>
      <c r="J26">
        <v>96.142500000000013</v>
      </c>
      <c r="K26">
        <v>180.91</v>
      </c>
      <c r="L26">
        <v>110.67000000000002</v>
      </c>
      <c r="M26">
        <v>201.32</v>
      </c>
    </row>
    <row r="27" spans="1:13" x14ac:dyDescent="0.25">
      <c r="A27" t="s">
        <v>34</v>
      </c>
      <c r="B27">
        <v>70.8</v>
      </c>
      <c r="C27">
        <v>110.2</v>
      </c>
      <c r="D27">
        <v>100.56</v>
      </c>
      <c r="E27">
        <v>150.44999999999999</v>
      </c>
      <c r="F27">
        <v>210.11</v>
      </c>
      <c r="G27">
        <v>80.34</v>
      </c>
      <c r="H27">
        <v>100.67</v>
      </c>
      <c r="I27">
        <v>200.78</v>
      </c>
      <c r="J27">
        <v>120.56</v>
      </c>
      <c r="K27">
        <v>260.43</v>
      </c>
      <c r="L27">
        <v>130.55000000000001</v>
      </c>
      <c r="M27">
        <v>210.11</v>
      </c>
    </row>
    <row r="29" spans="1:13" s="37" customFormat="1" x14ac:dyDescent="0.25">
      <c r="A29" s="37" t="s">
        <v>88</v>
      </c>
      <c r="B29" s="37">
        <f t="shared" ref="B29:C29" si="1">SUM(B18:B27)</f>
        <v>546.92999999999995</v>
      </c>
      <c r="C29" s="37">
        <f t="shared" si="1"/>
        <v>1339.06</v>
      </c>
      <c r="D29" s="37">
        <f t="shared" ref="D29:M29" si="2">SUM(D18:D27)</f>
        <v>603.28</v>
      </c>
      <c r="E29" s="37">
        <f t="shared" si="2"/>
        <v>1549.66</v>
      </c>
      <c r="F29" s="37">
        <f t="shared" si="2"/>
        <v>799.75249999999994</v>
      </c>
      <c r="G29" s="37">
        <f t="shared" si="2"/>
        <v>1476.34</v>
      </c>
      <c r="H29" s="37">
        <f t="shared" si="2"/>
        <v>783.42499999999995</v>
      </c>
      <c r="I29" s="37">
        <f t="shared" si="2"/>
        <v>1656.8999999999999</v>
      </c>
      <c r="J29" s="37">
        <f t="shared" si="2"/>
        <v>917.59750000000008</v>
      </c>
      <c r="K29" s="37">
        <f t="shared" si="2"/>
        <v>1840.37</v>
      </c>
      <c r="L29" s="37">
        <f t="shared" si="2"/>
        <v>1049.1400000000001</v>
      </c>
      <c r="M29" s="37">
        <f t="shared" si="2"/>
        <v>1910.75</v>
      </c>
    </row>
  </sheetData>
  <mergeCells count="12">
    <mergeCell ref="J1:K1"/>
    <mergeCell ref="L1:M1"/>
    <mergeCell ref="D16:E16"/>
    <mergeCell ref="F16:G16"/>
    <mergeCell ref="H16:I16"/>
    <mergeCell ref="J16:K16"/>
    <mergeCell ref="L16:M16"/>
    <mergeCell ref="B1:C1"/>
    <mergeCell ref="B16:C16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2809-9F3E-41E0-AF2C-78E2B2E8D1A6}">
  <dimension ref="C3:L14"/>
  <sheetViews>
    <sheetView workbookViewId="0">
      <selection activeCell="G7" sqref="G7"/>
    </sheetView>
  </sheetViews>
  <sheetFormatPr defaultRowHeight="15" x14ac:dyDescent="0.25"/>
  <cols>
    <col min="3" max="3" width="48.7109375" customWidth="1"/>
    <col min="9" max="9" width="13.7109375" customWidth="1"/>
    <col min="11" max="11" width="12.7109375" customWidth="1"/>
    <col min="12" max="12" width="10.42578125" customWidth="1"/>
  </cols>
  <sheetData>
    <row r="3" spans="3:12" ht="30" x14ac:dyDescent="0.25">
      <c r="C3" s="5" t="s">
        <v>11</v>
      </c>
    </row>
    <row r="7" spans="3:12" ht="180" x14ac:dyDescent="0.25">
      <c r="C7" s="7" t="s">
        <v>18</v>
      </c>
      <c r="G7" s="7" t="s">
        <v>11</v>
      </c>
      <c r="H7" s="7" t="s">
        <v>29</v>
      </c>
      <c r="I7" s="5" t="s">
        <v>30</v>
      </c>
      <c r="J7" s="5" t="s">
        <v>31</v>
      </c>
      <c r="K7" s="5" t="s">
        <v>32</v>
      </c>
      <c r="L7" s="5" t="s">
        <v>33</v>
      </c>
    </row>
    <row r="12" spans="3:12" ht="150" x14ac:dyDescent="0.25">
      <c r="C12" s="7" t="s">
        <v>19</v>
      </c>
    </row>
    <row r="14" spans="3:12" ht="60" x14ac:dyDescent="0.25">
      <c r="C14" s="5" t="s">
        <v>20</v>
      </c>
    </row>
  </sheetData>
  <sortState xmlns:xlrd2="http://schemas.microsoft.com/office/spreadsheetml/2017/richdata2" ref="G7:L7">
    <sortCondition sortBy="icon" ref="G7"/>
  </sortState>
  <hyperlinks>
    <hyperlink ref="C7" r:id="rId1" location=":~:text=The%20BP%20facility%20is%20Europe's,having%20500%2C000%20tonnes%2Fyear%20capacity." xr:uid="{93F08039-CBA2-44FD-BFAA-1B43C9866C97}"/>
    <hyperlink ref="C12" r:id="rId2" location=":~:text=Europe%20Acetic%20Acid%20Market%20size%20exceeded%20UDS%201.8%20Billion%20in,CAGR%20from%202018%20to%202024.&amp;text=Europe%20Acetic%20Acid%20Market%20size%20is%20likely%20to%20grow%20at,4.0%25%20during%20the%20forecast%20timeframe.&amp;text=Another%20major%20acetic%20acid%20application,Purified%20Terephthalic%20Acid%20(PTA)." display="https://www.graphicalresearch.com/industry-insights/1104/europe-acetic-acid-market#:~:text=Europe%20Acetic%20Acid%20Market%20size%20exceeded%20UDS%201.8%20Billion%20in,CAGR%20from%202018%20to%202024.&amp;text=Europe%20Acetic%20Acid%20Market%20size%20is%20likely%20to%20grow%20at,4.0%25%20during%20the%20forecast%20timeframe.&amp;text=Another%20major%20acetic%20acid%20application,Purified%20Terephthalic%20Acid%20(PTA)." xr:uid="{025C6727-7F47-4BB2-A3DF-CC2055AA4C9E}"/>
    <hyperlink ref="G7" r:id="rId3" xr:uid="{9DC70006-41C2-4339-BA30-C3F58E137ACC}"/>
    <hyperlink ref="H7" r:id="rId4" xr:uid="{E1BDBBBB-B251-405D-A9FD-FE2C311E0D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Capacity by Company</vt:lpstr>
      <vt:lpstr>Capacity by location</vt:lpstr>
      <vt:lpstr>Capacity by process</vt:lpstr>
      <vt:lpstr>capacity by technology</vt:lpstr>
      <vt:lpstr>production by company</vt:lpstr>
      <vt:lpstr>Operating Efficiency</vt:lpstr>
      <vt:lpstr>Demand-Supply Gap</vt:lpstr>
      <vt:lpstr>Demand by End Use</vt:lpstr>
      <vt:lpstr>Foreign Trade 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Modi</dc:creator>
  <cp:lastModifiedBy>Hardik Malhotra</cp:lastModifiedBy>
  <dcterms:created xsi:type="dcterms:W3CDTF">2021-04-23T09:39:11Z</dcterms:created>
  <dcterms:modified xsi:type="dcterms:W3CDTF">2021-04-26T13:22:41Z</dcterms:modified>
</cp:coreProperties>
</file>